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hidePivotFieldList="1" defaultThemeVersion="166925"/>
  <mc:AlternateContent xmlns:mc="http://schemas.openxmlformats.org/markup-compatibility/2006">
    <mc:Choice Requires="x15">
      <x15ac:absPath xmlns:x15ac="http://schemas.microsoft.com/office/spreadsheetml/2010/11/ac" url="https://opm365-my.sharepoint.com/personal/chike_edah_opm_gov/Documents/508 Files/"/>
    </mc:Choice>
  </mc:AlternateContent>
  <xr:revisionPtr revIDLastSave="0" documentId="8_{57F76408-62C4-42C3-8845-F6071A025AF9}" xr6:coauthVersionLast="47" xr6:coauthVersionMax="47" xr10:uidLastSave="{00000000-0000-0000-0000-000000000000}"/>
  <workbookProtection workbookAlgorithmName="SHA-512" workbookHashValue="qmTN7ntWf9UAWHLkQKKbfH6rLrvgXO7qheF2pk2vvGMygNLM/snPpEYZpdFS1GifHWfS3e+3IZZYMRwDInYdmw==" workbookSaltValue="QA8i8urPK8ETbaSwbgh7RA==" workbookSpinCount="100000" lockStructure="1"/>
  <bookViews>
    <workbookView xWindow="57600" yWindow="435" windowWidth="27720" windowHeight="15255" tabRatio="882" firstSheet="2" activeTab="15" xr2:uid="{8B8069DB-A37C-4614-9AE7-0720E7FAA6A7}"/>
  </bookViews>
  <sheets>
    <sheet name="desc stats IP pop" sheetId="24" state="hidden" r:id="rId1"/>
    <sheet name="IP pop" sheetId="23" state="hidden" r:id="rId2"/>
    <sheet name="IPs Defined by Activity" sheetId="26" r:id="rId3"/>
    <sheet name="AUP Test Results - Table 1" sheetId="27" r:id="rId4"/>
    <sheet name="Statistical Tables 2-5" sheetId="31" r:id="rId5"/>
    <sheet name="Statistical Tables non-508" sheetId="28" state="hidden" r:id="rId6"/>
    <sheet name="Days to Pay Claims - Table 6" sheetId="29" r:id="rId7"/>
    <sheet name="LOCA - Table 7" sheetId="30" r:id="rId8"/>
    <sheet name="IPs defined by Activity (3)" sheetId="5" state="hidden" r:id="rId9"/>
    <sheet name="AUP Test Results Table 2" sheetId="3" state="hidden" r:id="rId10"/>
    <sheet name="desc stats samp pop" sheetId="11" state="hidden" r:id="rId11"/>
    <sheet name="sample pop" sheetId="10" state="hidden" r:id="rId12"/>
    <sheet name="stat estimates" sheetId="9" state="hidden" r:id="rId13"/>
    <sheet name="Piv of IP Totals,Mean,Root Caus" sheetId="6" state="hidden" r:id="rId14"/>
    <sheet name="Current &amp; Prior Year's Findings" sheetId="33" r:id="rId15"/>
    <sheet name="QC Tests" sheetId="35" r:id="rId16"/>
    <sheet name="QC Descriptions" sheetId="36" r:id="rId17"/>
    <sheet name="QC Steps" sheetId="34" state="hidden" r:id="rId18"/>
    <sheet name="transfer data" sheetId="25" state="hidden" r:id="rId19"/>
    <sheet name="Values for Drop Downs" sheetId="32" state="hidden" r:id="rId20"/>
  </sheets>
  <definedNames>
    <definedName name="_xlnm._FilterDatabase" localSheetId="9" hidden="1">'AUP Test Results Table 2'!$Z$1:$AQ$814</definedName>
  </definedNames>
  <calcPr calcId="191028"/>
  <pivotCaches>
    <pivotCache cacheId="1" r:id="rId2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34" l="1"/>
  <c r="J5" i="34"/>
  <c r="J4" i="34"/>
  <c r="J3" i="34"/>
  <c r="H6" i="34"/>
  <c r="K6" i="34" s="1"/>
  <c r="H5" i="34"/>
  <c r="K5" i="34" s="1"/>
  <c r="H4" i="34"/>
  <c r="K4" i="34" s="1"/>
  <c r="H3" i="34"/>
  <c r="H2" i="34"/>
  <c r="E812" i="34"/>
  <c r="E811" i="34"/>
  <c r="E810" i="34"/>
  <c r="E809" i="34"/>
  <c r="E808" i="34"/>
  <c r="E807" i="34"/>
  <c r="E806" i="34"/>
  <c r="E805" i="34"/>
  <c r="E804" i="34"/>
  <c r="E803" i="34"/>
  <c r="E802" i="34"/>
  <c r="E801" i="34"/>
  <c r="E800" i="34"/>
  <c r="E799" i="34"/>
  <c r="E798" i="34"/>
  <c r="E797" i="34"/>
  <c r="E796" i="34"/>
  <c r="E795" i="34"/>
  <c r="E794" i="34"/>
  <c r="E793" i="34"/>
  <c r="E792" i="34"/>
  <c r="E791" i="34"/>
  <c r="E790" i="34"/>
  <c r="E789" i="34"/>
  <c r="E788" i="34"/>
  <c r="E787" i="34"/>
  <c r="E786" i="34"/>
  <c r="E785" i="34"/>
  <c r="E784" i="34"/>
  <c r="E783" i="34"/>
  <c r="E782" i="34"/>
  <c r="E781" i="34"/>
  <c r="E780" i="34"/>
  <c r="E779" i="34"/>
  <c r="E778" i="34"/>
  <c r="E777" i="34"/>
  <c r="E776" i="34"/>
  <c r="E775" i="34"/>
  <c r="E774" i="34"/>
  <c r="E773" i="34"/>
  <c r="E772" i="34"/>
  <c r="E771" i="34"/>
  <c r="E770" i="34"/>
  <c r="E769" i="34"/>
  <c r="E768" i="34"/>
  <c r="E767" i="34"/>
  <c r="E766" i="34"/>
  <c r="E765" i="34"/>
  <c r="E764" i="34"/>
  <c r="E763" i="34"/>
  <c r="E762" i="34"/>
  <c r="E761" i="34"/>
  <c r="E760" i="34"/>
  <c r="E759" i="34"/>
  <c r="E758" i="34"/>
  <c r="E757" i="34"/>
  <c r="E756" i="34"/>
  <c r="E755" i="34"/>
  <c r="E754" i="34"/>
  <c r="E753" i="34"/>
  <c r="E752" i="34"/>
  <c r="E751" i="34"/>
  <c r="E750" i="34"/>
  <c r="E749" i="34"/>
  <c r="E748" i="34"/>
  <c r="E747" i="34"/>
  <c r="E746" i="34"/>
  <c r="E745" i="34"/>
  <c r="E744" i="34"/>
  <c r="E743" i="34"/>
  <c r="E742" i="34"/>
  <c r="E741" i="34"/>
  <c r="E740" i="34"/>
  <c r="E739" i="34"/>
  <c r="E738" i="34"/>
  <c r="E737" i="34"/>
  <c r="E736" i="34"/>
  <c r="E735" i="34"/>
  <c r="E734" i="34"/>
  <c r="E733" i="34"/>
  <c r="E732" i="34"/>
  <c r="E731" i="34"/>
  <c r="E730" i="34"/>
  <c r="E729" i="34"/>
  <c r="E728" i="34"/>
  <c r="E727" i="34"/>
  <c r="E726" i="34"/>
  <c r="E725" i="34"/>
  <c r="E724" i="34"/>
  <c r="E723" i="34"/>
  <c r="E722" i="34"/>
  <c r="E721" i="34"/>
  <c r="E720" i="34"/>
  <c r="E719" i="34"/>
  <c r="E718" i="34"/>
  <c r="E717" i="34"/>
  <c r="E716" i="34"/>
  <c r="E715" i="34"/>
  <c r="E714" i="34"/>
  <c r="E713" i="34"/>
  <c r="E712" i="34"/>
  <c r="E711" i="34"/>
  <c r="E710" i="34"/>
  <c r="E709" i="34"/>
  <c r="E708" i="34"/>
  <c r="E707" i="34"/>
  <c r="E706" i="34"/>
  <c r="E705" i="34"/>
  <c r="E704" i="34"/>
  <c r="E703" i="34"/>
  <c r="E702" i="34"/>
  <c r="E701" i="34"/>
  <c r="E700" i="34"/>
  <c r="E699" i="34"/>
  <c r="E698" i="34"/>
  <c r="E697" i="34"/>
  <c r="E696" i="34"/>
  <c r="E695" i="34"/>
  <c r="E694" i="34"/>
  <c r="E693" i="34"/>
  <c r="E692" i="34"/>
  <c r="E691" i="34"/>
  <c r="E690" i="34"/>
  <c r="E689" i="34"/>
  <c r="E688" i="34"/>
  <c r="E687" i="34"/>
  <c r="E686" i="34"/>
  <c r="E685" i="34"/>
  <c r="E684" i="34"/>
  <c r="E683" i="34"/>
  <c r="E682" i="34"/>
  <c r="E681" i="34"/>
  <c r="E680" i="34"/>
  <c r="E679" i="34"/>
  <c r="E678" i="34"/>
  <c r="E677" i="34"/>
  <c r="E676" i="34"/>
  <c r="E675" i="34"/>
  <c r="E674" i="34"/>
  <c r="E673" i="34"/>
  <c r="E672" i="34"/>
  <c r="E671" i="34"/>
  <c r="E670" i="34"/>
  <c r="E669" i="34"/>
  <c r="E668" i="34"/>
  <c r="E667" i="34"/>
  <c r="E666" i="34"/>
  <c r="E665" i="34"/>
  <c r="E664" i="34"/>
  <c r="E663" i="34"/>
  <c r="E662" i="34"/>
  <c r="E661" i="34"/>
  <c r="E660" i="34"/>
  <c r="E659" i="34"/>
  <c r="E658" i="34"/>
  <c r="E657" i="34"/>
  <c r="E656" i="34"/>
  <c r="E655" i="34"/>
  <c r="E654" i="34"/>
  <c r="E653" i="34"/>
  <c r="E652" i="34"/>
  <c r="E651" i="34"/>
  <c r="E650" i="34"/>
  <c r="E649" i="34"/>
  <c r="E648" i="34"/>
  <c r="E647" i="34"/>
  <c r="E646" i="34"/>
  <c r="E645" i="34"/>
  <c r="E644" i="34"/>
  <c r="E643" i="34"/>
  <c r="E642" i="34"/>
  <c r="E641" i="34"/>
  <c r="E640" i="34"/>
  <c r="E639" i="34"/>
  <c r="E638" i="34"/>
  <c r="E637" i="34"/>
  <c r="E636" i="34"/>
  <c r="E635" i="34"/>
  <c r="E634" i="34"/>
  <c r="E633" i="34"/>
  <c r="E632" i="34"/>
  <c r="E631" i="34"/>
  <c r="E630" i="34"/>
  <c r="E629" i="34"/>
  <c r="E628" i="34"/>
  <c r="E627" i="34"/>
  <c r="E626" i="34"/>
  <c r="E625" i="34"/>
  <c r="E624" i="34"/>
  <c r="E623" i="34"/>
  <c r="E622" i="34"/>
  <c r="E621" i="34"/>
  <c r="E620" i="34"/>
  <c r="E619" i="34"/>
  <c r="E618" i="34"/>
  <c r="E617" i="34"/>
  <c r="E616" i="34"/>
  <c r="E615" i="34"/>
  <c r="E614" i="34"/>
  <c r="E613" i="34"/>
  <c r="E612" i="34"/>
  <c r="E611" i="34"/>
  <c r="E610" i="34"/>
  <c r="E609" i="34"/>
  <c r="E608" i="34"/>
  <c r="E607" i="34"/>
  <c r="E606" i="34"/>
  <c r="E605" i="34"/>
  <c r="E604" i="34"/>
  <c r="E603" i="34"/>
  <c r="E602" i="34"/>
  <c r="E601" i="34"/>
  <c r="E600" i="34"/>
  <c r="E599" i="34"/>
  <c r="E598" i="34"/>
  <c r="E597" i="34"/>
  <c r="E596" i="34"/>
  <c r="E595" i="34"/>
  <c r="E594" i="34"/>
  <c r="E593" i="34"/>
  <c r="E592" i="34"/>
  <c r="E591" i="34"/>
  <c r="E590" i="34"/>
  <c r="E589" i="34"/>
  <c r="E588" i="34"/>
  <c r="E587" i="34"/>
  <c r="E586" i="34"/>
  <c r="E585" i="34"/>
  <c r="E584" i="34"/>
  <c r="E583" i="34"/>
  <c r="E582" i="34"/>
  <c r="E581" i="34"/>
  <c r="E580" i="34"/>
  <c r="E579" i="34"/>
  <c r="E578" i="34"/>
  <c r="E577" i="34"/>
  <c r="E576" i="34"/>
  <c r="E575" i="34"/>
  <c r="E574" i="34"/>
  <c r="E573" i="34"/>
  <c r="E572" i="34"/>
  <c r="E571" i="34"/>
  <c r="E570" i="34"/>
  <c r="E569" i="34"/>
  <c r="E568" i="34"/>
  <c r="E567" i="34"/>
  <c r="E566" i="34"/>
  <c r="E565" i="34"/>
  <c r="E564" i="34"/>
  <c r="E563" i="34"/>
  <c r="E562" i="34"/>
  <c r="E561" i="34"/>
  <c r="E560" i="34"/>
  <c r="E559" i="34"/>
  <c r="E558" i="34"/>
  <c r="E557" i="34"/>
  <c r="E556" i="34"/>
  <c r="E555" i="34"/>
  <c r="E554" i="34"/>
  <c r="E553" i="34"/>
  <c r="E552" i="34"/>
  <c r="E551" i="34"/>
  <c r="E550" i="34"/>
  <c r="E549" i="34"/>
  <c r="E548" i="34"/>
  <c r="E547" i="34"/>
  <c r="E546" i="34"/>
  <c r="E545" i="34"/>
  <c r="E544" i="34"/>
  <c r="E543" i="34"/>
  <c r="E542" i="34"/>
  <c r="E541" i="34"/>
  <c r="E540" i="34"/>
  <c r="E539" i="34"/>
  <c r="E538" i="34"/>
  <c r="E537" i="34"/>
  <c r="E536" i="34"/>
  <c r="E535" i="34"/>
  <c r="E534" i="34"/>
  <c r="E533" i="34"/>
  <c r="E532" i="34"/>
  <c r="E531" i="34"/>
  <c r="E530" i="34"/>
  <c r="E529" i="34"/>
  <c r="E528" i="34"/>
  <c r="E527" i="34"/>
  <c r="E526" i="34"/>
  <c r="E525" i="34"/>
  <c r="E524" i="34"/>
  <c r="E523" i="34"/>
  <c r="E522" i="34"/>
  <c r="E521" i="34"/>
  <c r="E520" i="34"/>
  <c r="E519" i="34"/>
  <c r="E518" i="34"/>
  <c r="E517" i="34"/>
  <c r="E516" i="34"/>
  <c r="E515" i="34"/>
  <c r="E514" i="34"/>
  <c r="E513" i="34"/>
  <c r="E512" i="34"/>
  <c r="E511" i="34"/>
  <c r="E510" i="34"/>
  <c r="E509" i="34"/>
  <c r="E508" i="34"/>
  <c r="E507" i="34"/>
  <c r="E506" i="34"/>
  <c r="E505" i="34"/>
  <c r="E504" i="34"/>
  <c r="E503" i="34"/>
  <c r="E502" i="34"/>
  <c r="E501" i="34"/>
  <c r="E500" i="34"/>
  <c r="E499" i="34"/>
  <c r="E498" i="34"/>
  <c r="E497" i="34"/>
  <c r="E496" i="34"/>
  <c r="E495" i="34"/>
  <c r="E494" i="34"/>
  <c r="E493" i="34"/>
  <c r="E492" i="34"/>
  <c r="E491" i="34"/>
  <c r="E490" i="34"/>
  <c r="E489" i="34"/>
  <c r="E488" i="34"/>
  <c r="E487" i="34"/>
  <c r="E486" i="34"/>
  <c r="E485" i="34"/>
  <c r="E484" i="34"/>
  <c r="E483" i="34"/>
  <c r="E482" i="34"/>
  <c r="E481" i="34"/>
  <c r="E480" i="34"/>
  <c r="E479" i="34"/>
  <c r="E478" i="34"/>
  <c r="E477" i="34"/>
  <c r="E476" i="34"/>
  <c r="E475" i="34"/>
  <c r="E474" i="34"/>
  <c r="E473" i="34"/>
  <c r="E472" i="34"/>
  <c r="E471" i="34"/>
  <c r="E470" i="34"/>
  <c r="E469" i="34"/>
  <c r="E468" i="34"/>
  <c r="E467" i="34"/>
  <c r="E466" i="34"/>
  <c r="E465" i="34"/>
  <c r="E464" i="34"/>
  <c r="E463" i="34"/>
  <c r="E462" i="34"/>
  <c r="E461" i="34"/>
  <c r="E460" i="34"/>
  <c r="E459" i="34"/>
  <c r="E458" i="34"/>
  <c r="E457" i="34"/>
  <c r="E456" i="34"/>
  <c r="E455" i="34"/>
  <c r="E454" i="34"/>
  <c r="E453" i="34"/>
  <c r="E452" i="34"/>
  <c r="E451" i="34"/>
  <c r="E450" i="34"/>
  <c r="E449" i="34"/>
  <c r="E448" i="34"/>
  <c r="E447" i="34"/>
  <c r="E446" i="34"/>
  <c r="E445" i="34"/>
  <c r="E444" i="34"/>
  <c r="E443" i="34"/>
  <c r="E442" i="34"/>
  <c r="E441" i="34"/>
  <c r="E440" i="34"/>
  <c r="E439" i="34"/>
  <c r="E438" i="34"/>
  <c r="E437" i="34"/>
  <c r="E436" i="34"/>
  <c r="E435" i="34"/>
  <c r="E434" i="34"/>
  <c r="E433" i="34"/>
  <c r="E432" i="34"/>
  <c r="E431" i="34"/>
  <c r="E430" i="34"/>
  <c r="E429" i="34"/>
  <c r="E428" i="34"/>
  <c r="E427" i="34"/>
  <c r="E426" i="34"/>
  <c r="E425" i="34"/>
  <c r="E424" i="34"/>
  <c r="E423" i="34"/>
  <c r="E422" i="34"/>
  <c r="E421" i="34"/>
  <c r="E420" i="34"/>
  <c r="E419" i="34"/>
  <c r="E418" i="34"/>
  <c r="E417" i="34"/>
  <c r="E416" i="34"/>
  <c r="E415" i="34"/>
  <c r="E414" i="34"/>
  <c r="E413" i="34"/>
  <c r="E412" i="34"/>
  <c r="E411" i="34"/>
  <c r="E410" i="34"/>
  <c r="E409" i="34"/>
  <c r="E408" i="34"/>
  <c r="E407" i="34"/>
  <c r="E406" i="34"/>
  <c r="E405" i="34"/>
  <c r="E404" i="34"/>
  <c r="E403" i="34"/>
  <c r="E402" i="34"/>
  <c r="E401" i="34"/>
  <c r="E400" i="34"/>
  <c r="E399" i="34"/>
  <c r="E398" i="34"/>
  <c r="E397" i="34"/>
  <c r="E396" i="34"/>
  <c r="E395" i="34"/>
  <c r="E394" i="34"/>
  <c r="E393" i="34"/>
  <c r="E392" i="34"/>
  <c r="E391" i="34"/>
  <c r="E390" i="34"/>
  <c r="E389" i="34"/>
  <c r="E388" i="34"/>
  <c r="E387" i="34"/>
  <c r="E386" i="34"/>
  <c r="E385" i="34"/>
  <c r="E384" i="34"/>
  <c r="E383" i="34"/>
  <c r="E382" i="34"/>
  <c r="E381" i="34"/>
  <c r="E380" i="34"/>
  <c r="E379" i="34"/>
  <c r="E378" i="34"/>
  <c r="E377" i="34"/>
  <c r="E376" i="34"/>
  <c r="E375" i="34"/>
  <c r="E374" i="34"/>
  <c r="E373" i="34"/>
  <c r="E372" i="34"/>
  <c r="E371" i="34"/>
  <c r="E370" i="34"/>
  <c r="E369" i="34"/>
  <c r="E368" i="34"/>
  <c r="E367" i="34"/>
  <c r="E366" i="34"/>
  <c r="E365" i="34"/>
  <c r="E364" i="34"/>
  <c r="E363" i="34"/>
  <c r="E362" i="34"/>
  <c r="E361" i="34"/>
  <c r="E360" i="34"/>
  <c r="E359" i="34"/>
  <c r="E358" i="34"/>
  <c r="E357" i="34"/>
  <c r="E356" i="34"/>
  <c r="E355" i="34"/>
  <c r="E354" i="34"/>
  <c r="E353" i="34"/>
  <c r="E352" i="34"/>
  <c r="E351" i="34"/>
  <c r="E350" i="34"/>
  <c r="E349" i="34"/>
  <c r="E348" i="34"/>
  <c r="E347" i="34"/>
  <c r="E346" i="34"/>
  <c r="E345" i="34"/>
  <c r="E344" i="34"/>
  <c r="E343" i="34"/>
  <c r="E342" i="34"/>
  <c r="E341" i="34"/>
  <c r="E340" i="34"/>
  <c r="E339" i="34"/>
  <c r="E338" i="34"/>
  <c r="E337" i="34"/>
  <c r="E336" i="34"/>
  <c r="E335" i="34"/>
  <c r="E334" i="34"/>
  <c r="E333" i="34"/>
  <c r="E332" i="34"/>
  <c r="E331" i="34"/>
  <c r="E330" i="34"/>
  <c r="E329" i="34"/>
  <c r="E328" i="34"/>
  <c r="E327" i="34"/>
  <c r="E326" i="34"/>
  <c r="E325" i="34"/>
  <c r="E324" i="34"/>
  <c r="E323" i="34"/>
  <c r="E322" i="34"/>
  <c r="E321" i="34"/>
  <c r="E320" i="34"/>
  <c r="E319" i="34"/>
  <c r="E318" i="34"/>
  <c r="E317" i="34"/>
  <c r="E316" i="34"/>
  <c r="E315" i="34"/>
  <c r="E314" i="34"/>
  <c r="E313" i="34"/>
  <c r="E312" i="34"/>
  <c r="E311" i="34"/>
  <c r="E310" i="34"/>
  <c r="E309" i="34"/>
  <c r="E308" i="34"/>
  <c r="E307" i="34"/>
  <c r="E306" i="34"/>
  <c r="E305" i="34"/>
  <c r="E304" i="34"/>
  <c r="E303" i="34"/>
  <c r="E302" i="34"/>
  <c r="E301" i="34"/>
  <c r="E300" i="34"/>
  <c r="E299" i="34"/>
  <c r="E298" i="34"/>
  <c r="E297" i="34"/>
  <c r="E296" i="34"/>
  <c r="E295" i="34"/>
  <c r="E294" i="34"/>
  <c r="E293" i="34"/>
  <c r="E292" i="34"/>
  <c r="E291" i="34"/>
  <c r="E290" i="34"/>
  <c r="E289" i="34"/>
  <c r="E288" i="34"/>
  <c r="E287" i="34"/>
  <c r="E286" i="34"/>
  <c r="E285" i="34"/>
  <c r="E284" i="34"/>
  <c r="E283" i="34"/>
  <c r="E282" i="34"/>
  <c r="E281" i="34"/>
  <c r="E280" i="34"/>
  <c r="E279" i="34"/>
  <c r="E278" i="34"/>
  <c r="E277" i="34"/>
  <c r="E276" i="34"/>
  <c r="E275" i="34"/>
  <c r="E274" i="34"/>
  <c r="E273" i="34"/>
  <c r="E272" i="34"/>
  <c r="E271" i="34"/>
  <c r="E270" i="34"/>
  <c r="E269" i="34"/>
  <c r="E268" i="34"/>
  <c r="E267" i="34"/>
  <c r="E266" i="34"/>
  <c r="E265" i="34"/>
  <c r="E264" i="34"/>
  <c r="E263" i="34"/>
  <c r="E262" i="34"/>
  <c r="E261" i="34"/>
  <c r="E260" i="34"/>
  <c r="E259" i="34"/>
  <c r="E258" i="34"/>
  <c r="E257" i="34"/>
  <c r="E256" i="34"/>
  <c r="E255" i="34"/>
  <c r="E254" i="34"/>
  <c r="E253" i="34"/>
  <c r="E252" i="34"/>
  <c r="E251" i="34"/>
  <c r="E250" i="34"/>
  <c r="E249" i="34"/>
  <c r="E248" i="34"/>
  <c r="E247" i="34"/>
  <c r="E246" i="34"/>
  <c r="E245" i="34"/>
  <c r="E244" i="34"/>
  <c r="E243" i="34"/>
  <c r="E242" i="34"/>
  <c r="E241" i="34"/>
  <c r="E240" i="34"/>
  <c r="E239" i="34"/>
  <c r="E238" i="34"/>
  <c r="E237" i="34"/>
  <c r="E236" i="34"/>
  <c r="E235" i="34"/>
  <c r="E234" i="34"/>
  <c r="E233" i="34"/>
  <c r="E232" i="34"/>
  <c r="E231" i="34"/>
  <c r="E230" i="34"/>
  <c r="E229" i="34"/>
  <c r="E228" i="34"/>
  <c r="E227" i="34"/>
  <c r="E226" i="34"/>
  <c r="E225" i="34"/>
  <c r="E224" i="34"/>
  <c r="E223" i="34"/>
  <c r="E222" i="34"/>
  <c r="E221" i="34"/>
  <c r="E220" i="34"/>
  <c r="E219" i="34"/>
  <c r="E218" i="34"/>
  <c r="E217" i="34"/>
  <c r="E216" i="34"/>
  <c r="E215" i="34"/>
  <c r="E214" i="34"/>
  <c r="E213" i="34"/>
  <c r="E212" i="34"/>
  <c r="E211" i="34"/>
  <c r="E210" i="34"/>
  <c r="E209" i="34"/>
  <c r="E208" i="34"/>
  <c r="E207" i="34"/>
  <c r="E206" i="34"/>
  <c r="E205" i="34"/>
  <c r="E204" i="34"/>
  <c r="E203" i="34"/>
  <c r="E202" i="34"/>
  <c r="E201" i="34"/>
  <c r="E200" i="34"/>
  <c r="E199" i="34"/>
  <c r="E198" i="34"/>
  <c r="E197" i="34"/>
  <c r="E196" i="34"/>
  <c r="E195" i="34"/>
  <c r="E194" i="34"/>
  <c r="E193" i="34"/>
  <c r="E192" i="34"/>
  <c r="E191" i="34"/>
  <c r="E190" i="34"/>
  <c r="E189" i="34"/>
  <c r="E188" i="34"/>
  <c r="E187" i="34"/>
  <c r="E186" i="34"/>
  <c r="E185" i="34"/>
  <c r="E184" i="34"/>
  <c r="E183" i="34"/>
  <c r="E182" i="34"/>
  <c r="E181" i="34"/>
  <c r="E180" i="34"/>
  <c r="E179" i="34"/>
  <c r="E178" i="34"/>
  <c r="E177" i="34"/>
  <c r="E176" i="34"/>
  <c r="E175" i="34"/>
  <c r="E174" i="34"/>
  <c r="E173" i="34"/>
  <c r="E172" i="34"/>
  <c r="E171" i="34"/>
  <c r="E170" i="34"/>
  <c r="E169" i="34"/>
  <c r="E168" i="34"/>
  <c r="E167" i="34"/>
  <c r="E166" i="34"/>
  <c r="E165" i="34"/>
  <c r="E164" i="34"/>
  <c r="E163" i="34"/>
  <c r="E162" i="34"/>
  <c r="E161" i="34"/>
  <c r="E160" i="34"/>
  <c r="E159" i="34"/>
  <c r="E158" i="34"/>
  <c r="E157" i="34"/>
  <c r="E156" i="34"/>
  <c r="E155" i="34"/>
  <c r="E154" i="34"/>
  <c r="E153" i="34"/>
  <c r="E152" i="34"/>
  <c r="E151" i="34"/>
  <c r="E150" i="34"/>
  <c r="E149" i="34"/>
  <c r="E148" i="34"/>
  <c r="E147" i="34"/>
  <c r="E146" i="34"/>
  <c r="E145" i="34"/>
  <c r="E144" i="34"/>
  <c r="E143" i="34"/>
  <c r="E142" i="34"/>
  <c r="E141" i="34"/>
  <c r="E140" i="34"/>
  <c r="E139" i="34"/>
  <c r="E138" i="34"/>
  <c r="E137" i="34"/>
  <c r="E136" i="34"/>
  <c r="E135" i="34"/>
  <c r="E134" i="34"/>
  <c r="E133" i="34"/>
  <c r="E132" i="34"/>
  <c r="E131" i="34"/>
  <c r="E130" i="34"/>
  <c r="E129" i="34"/>
  <c r="E128" i="34"/>
  <c r="E127" i="34"/>
  <c r="E126" i="34"/>
  <c r="E125" i="34"/>
  <c r="E124" i="34"/>
  <c r="E123" i="34"/>
  <c r="E122" i="34"/>
  <c r="E121" i="34"/>
  <c r="E120" i="34"/>
  <c r="E119" i="34"/>
  <c r="E118" i="34"/>
  <c r="E117" i="34"/>
  <c r="E116" i="34"/>
  <c r="E115" i="34"/>
  <c r="E114" i="34"/>
  <c r="E113" i="34"/>
  <c r="E112" i="34"/>
  <c r="E111" i="34"/>
  <c r="E110" i="34"/>
  <c r="E109" i="34"/>
  <c r="E108" i="34"/>
  <c r="E107" i="34"/>
  <c r="E106" i="34"/>
  <c r="E105" i="34"/>
  <c r="E104" i="34"/>
  <c r="E103" i="34"/>
  <c r="E102" i="34"/>
  <c r="E101" i="34"/>
  <c r="E100" i="34"/>
  <c r="E99" i="34"/>
  <c r="E98" i="34"/>
  <c r="E97" i="34"/>
  <c r="E96" i="34"/>
  <c r="E95" i="34"/>
  <c r="E94" i="34"/>
  <c r="E93" i="34"/>
  <c r="E92" i="34"/>
  <c r="E91" i="34"/>
  <c r="E90" i="34"/>
  <c r="E89" i="34"/>
  <c r="E88" i="34"/>
  <c r="E87" i="34"/>
  <c r="E86" i="34"/>
  <c r="E85" i="34"/>
  <c r="E84" i="34"/>
  <c r="E83" i="34"/>
  <c r="E82" i="34"/>
  <c r="E81" i="34"/>
  <c r="E80" i="34"/>
  <c r="E79" i="34"/>
  <c r="E78" i="34"/>
  <c r="E77" i="34"/>
  <c r="E76" i="34"/>
  <c r="E75" i="34"/>
  <c r="E74" i="34"/>
  <c r="E73" i="34"/>
  <c r="E72" i="34"/>
  <c r="E71" i="34"/>
  <c r="E70" i="34"/>
  <c r="E69" i="34"/>
  <c r="E68" i="34"/>
  <c r="E67" i="34"/>
  <c r="E66" i="34"/>
  <c r="E65" i="34"/>
  <c r="E64" i="34"/>
  <c r="E63" i="34"/>
  <c r="E62" i="34"/>
  <c r="E61" i="34"/>
  <c r="E60" i="34"/>
  <c r="E59" i="34"/>
  <c r="E58" i="34"/>
  <c r="E57" i="34"/>
  <c r="E56" i="34"/>
  <c r="E55" i="34"/>
  <c r="E54" i="34"/>
  <c r="E53" i="34"/>
  <c r="E52" i="34"/>
  <c r="E51" i="34"/>
  <c r="E50" i="34"/>
  <c r="E49" i="34"/>
  <c r="E48" i="34"/>
  <c r="E47" i="34"/>
  <c r="E46" i="34"/>
  <c r="E45" i="34"/>
  <c r="E44" i="34"/>
  <c r="E43" i="34"/>
  <c r="E42" i="34"/>
  <c r="E41" i="34"/>
  <c r="E40" i="34"/>
  <c r="E39" i="34"/>
  <c r="E38" i="34"/>
  <c r="E37" i="34"/>
  <c r="E36" i="34"/>
  <c r="E35" i="34"/>
  <c r="E34" i="34"/>
  <c r="E33" i="34"/>
  <c r="E32" i="34"/>
  <c r="E31" i="34"/>
  <c r="E30" i="34"/>
  <c r="E29" i="34"/>
  <c r="E28" i="34"/>
  <c r="E27" i="34"/>
  <c r="E26" i="34"/>
  <c r="E25" i="34"/>
  <c r="E24" i="34"/>
  <c r="E23" i="34"/>
  <c r="E22" i="34"/>
  <c r="E21" i="34"/>
  <c r="E20" i="34"/>
  <c r="E19" i="34"/>
  <c r="E18" i="34"/>
  <c r="E17" i="34"/>
  <c r="E16" i="34"/>
  <c r="E15" i="34"/>
  <c r="E14" i="34"/>
  <c r="E13" i="34"/>
  <c r="E12" i="34"/>
  <c r="E11" i="34"/>
  <c r="E10" i="34"/>
  <c r="E9" i="34"/>
  <c r="E8" i="34"/>
  <c r="E7" i="34"/>
  <c r="E6" i="34"/>
  <c r="E5" i="34"/>
  <c r="E4" i="34"/>
  <c r="E3" i="34"/>
  <c r="B64" i="34"/>
  <c r="B64" i="34" a="1"/>
  <c r="B63" i="34"/>
  <c r="B63" i="34" a="1"/>
  <c r="B62" i="34" a="1"/>
  <c r="B62" i="34" s="1"/>
  <c r="B61" i="34" a="1"/>
  <c r="B61" i="34" s="1"/>
  <c r="C9" i="35" s="1"/>
  <c r="B60" i="34" a="1"/>
  <c r="B60" i="34" s="1"/>
  <c r="B59" i="34" a="1"/>
  <c r="B59" i="34" s="1"/>
  <c r="B58" i="34" a="1"/>
  <c r="B58" i="34" s="1"/>
  <c r="B57" i="34" a="1"/>
  <c r="B57" i="34" s="1"/>
  <c r="C8" i="35" s="1"/>
  <c r="B56" i="34" a="1"/>
  <c r="B56" i="34" s="1"/>
  <c r="B55" i="34" a="1"/>
  <c r="B55" i="34" s="1"/>
  <c r="B54" i="34" a="1"/>
  <c r="B54" i="34" s="1"/>
  <c r="B53" i="34" a="1"/>
  <c r="B53" i="34" s="1"/>
  <c r="B52" i="34"/>
  <c r="B51" i="34"/>
  <c r="B50" i="34"/>
  <c r="B49" i="34"/>
  <c r="B48" i="34"/>
  <c r="B47" i="34"/>
  <c r="B46" i="34"/>
  <c r="B45" i="34"/>
  <c r="B44" i="34"/>
  <c r="B43" i="34"/>
  <c r="B42" i="34"/>
  <c r="B41" i="34"/>
  <c r="B40" i="34"/>
  <c r="B39" i="34"/>
  <c r="B38" i="34"/>
  <c r="B37" i="34"/>
  <c r="B36" i="34"/>
  <c r="B35" i="34"/>
  <c r="B34" i="34"/>
  <c r="B33" i="34"/>
  <c r="B32" i="34"/>
  <c r="B31" i="34"/>
  <c r="B30" i="34"/>
  <c r="B29" i="34"/>
  <c r="B28" i="34"/>
  <c r="B26" i="34"/>
  <c r="B25" i="34"/>
  <c r="B24" i="34"/>
  <c r="B23" i="34"/>
  <c r="B22" i="34"/>
  <c r="B21" i="34"/>
  <c r="B20" i="34"/>
  <c r="B19" i="34"/>
  <c r="B18" i="34"/>
  <c r="B17" i="34"/>
  <c r="B16" i="34"/>
  <c r="B15" i="34"/>
  <c r="B14" i="34"/>
  <c r="B13" i="34"/>
  <c r="B12" i="34"/>
  <c r="B11" i="34"/>
  <c r="B10" i="34"/>
  <c r="B9" i="34"/>
  <c r="B8" i="34"/>
  <c r="B7" i="34"/>
  <c r="B6" i="34"/>
  <c r="B5" i="34"/>
  <c r="B4" i="34"/>
  <c r="B3" i="34"/>
  <c r="B2" i="34"/>
  <c r="C15" i="35" a="1"/>
  <c r="C15" i="35" s="1"/>
  <c r="C14" i="35" a="1"/>
  <c r="C14" i="35" s="1"/>
  <c r="BD814" i="3"/>
  <c r="AQ814" i="3" s="1"/>
  <c r="BC814" i="3"/>
  <c r="BK814" i="3" s="1"/>
  <c r="BB814" i="3"/>
  <c r="AO814" i="3" s="1"/>
  <c r="BA814" i="3"/>
  <c r="AN814" i="3" s="1"/>
  <c r="AZ814" i="3"/>
  <c r="AM814" i="3" s="1"/>
  <c r="AY814" i="3"/>
  <c r="AL814" i="3" s="1"/>
  <c r="AK814" i="3"/>
  <c r="AW814" i="3" s="1"/>
  <c r="AJ814" i="3"/>
  <c r="AI814" i="3"/>
  <c r="AU814" i="3" s="1"/>
  <c r="AH814" i="3"/>
  <c r="AT814" i="3" s="1"/>
  <c r="AG814" i="3"/>
  <c r="AF814" i="3"/>
  <c r="AE814" i="3"/>
  <c r="AD814" i="3"/>
  <c r="AC814" i="3"/>
  <c r="BD813" i="3"/>
  <c r="AQ813" i="3" s="1"/>
  <c r="BC813" i="3"/>
  <c r="BK813" i="3" s="1"/>
  <c r="BB813" i="3"/>
  <c r="AO813" i="3" s="1"/>
  <c r="BA813" i="3"/>
  <c r="AN813" i="3" s="1"/>
  <c r="AZ813" i="3"/>
  <c r="AM813" i="3" s="1"/>
  <c r="AY813" i="3"/>
  <c r="AL813" i="3" s="1"/>
  <c r="AK813" i="3"/>
  <c r="AW813" i="3" s="1"/>
  <c r="AJ813" i="3"/>
  <c r="AI813" i="3"/>
  <c r="AU813" i="3" s="1"/>
  <c r="AF813" i="3"/>
  <c r="AH813" i="3" s="1"/>
  <c r="AT813" i="3" s="1"/>
  <c r="AE813" i="3"/>
  <c r="AD813" i="3"/>
  <c r="AC813" i="3"/>
  <c r="BK812" i="3"/>
  <c r="BD812" i="3"/>
  <c r="AQ812" i="3" s="1"/>
  <c r="BC812" i="3"/>
  <c r="BJ812" i="3" s="1"/>
  <c r="BB812" i="3"/>
  <c r="BI812" i="3" s="1"/>
  <c r="BA812" i="3"/>
  <c r="BG812" i="3" s="1"/>
  <c r="AZ812" i="3"/>
  <c r="AM812" i="3" s="1"/>
  <c r="AY812" i="3"/>
  <c r="AL812" i="3" s="1"/>
  <c r="AW812" i="3"/>
  <c r="AK812" i="3"/>
  <c r="AJ812" i="3"/>
  <c r="AI812" i="3"/>
  <c r="AU812" i="3" s="1"/>
  <c r="AH812" i="3"/>
  <c r="AT812" i="3" s="1"/>
  <c r="AF812" i="3"/>
  <c r="AG812" i="3" s="1"/>
  <c r="AE812" i="3"/>
  <c r="AD812" i="3"/>
  <c r="AC812" i="3"/>
  <c r="G6" i="26"/>
  <c r="H6" i="26"/>
  <c r="G7" i="26"/>
  <c r="H7" i="26"/>
  <c r="G8" i="26"/>
  <c r="H8" i="26"/>
  <c r="G9" i="26"/>
  <c r="H9" i="26"/>
  <c r="G10" i="26"/>
  <c r="H10" i="26"/>
  <c r="G11" i="26"/>
  <c r="H11" i="26"/>
  <c r="G12" i="26"/>
  <c r="H12" i="26"/>
  <c r="G14" i="26"/>
  <c r="H14" i="26"/>
  <c r="G15" i="26"/>
  <c r="H15" i="26"/>
  <c r="G16" i="26"/>
  <c r="H16" i="26"/>
  <c r="G17" i="26"/>
  <c r="H17" i="26"/>
  <c r="G18" i="26"/>
  <c r="H18" i="26"/>
  <c r="G19" i="26"/>
  <c r="H19" i="26"/>
  <c r="E19" i="26"/>
  <c r="D19" i="26"/>
  <c r="E18" i="26"/>
  <c r="D18" i="26"/>
  <c r="E17" i="26"/>
  <c r="D17" i="26"/>
  <c r="E16" i="26"/>
  <c r="E15" i="26"/>
  <c r="E14" i="26"/>
  <c r="D16" i="26"/>
  <c r="D15" i="26"/>
  <c r="D14" i="26"/>
  <c r="E12" i="26"/>
  <c r="E11" i="26"/>
  <c r="E10" i="26"/>
  <c r="E9" i="26"/>
  <c r="E8" i="26"/>
  <c r="E7" i="26"/>
  <c r="E6" i="26"/>
  <c r="D12" i="26"/>
  <c r="D11" i="26"/>
  <c r="D10" i="26"/>
  <c r="D9" i="26"/>
  <c r="D8" i="26"/>
  <c r="D7" i="26"/>
  <c r="D6" i="26"/>
  <c r="B27" i="34" s="1"/>
  <c r="M7" i="27"/>
  <c r="P2" i="27"/>
  <c r="P3" i="27"/>
  <c r="P4" i="27"/>
  <c r="P5" i="27"/>
  <c r="P6" i="27"/>
  <c r="P7" i="27"/>
  <c r="P8" i="27"/>
  <c r="P9" i="27"/>
  <c r="P10" i="27"/>
  <c r="P11" i="27"/>
  <c r="P12" i="27"/>
  <c r="P13" i="27"/>
  <c r="P14" i="27"/>
  <c r="P15" i="27"/>
  <c r="P16" i="27"/>
  <c r="P17" i="27"/>
  <c r="P18" i="27"/>
  <c r="P19" i="27"/>
  <c r="P20" i="27"/>
  <c r="P21" i="27"/>
  <c r="P22" i="27"/>
  <c r="P23" i="27"/>
  <c r="P24" i="27"/>
  <c r="P25" i="27"/>
  <c r="P26" i="27"/>
  <c r="P27" i="27"/>
  <c r="P28" i="27"/>
  <c r="P29" i="27"/>
  <c r="P30" i="27"/>
  <c r="P31" i="27"/>
  <c r="P32" i="27"/>
  <c r="P33" i="27"/>
  <c r="P34" i="27"/>
  <c r="P35" i="27"/>
  <c r="P36" i="27"/>
  <c r="P37" i="27"/>
  <c r="P38" i="27"/>
  <c r="P39" i="27"/>
  <c r="P40" i="27"/>
  <c r="P41" i="27"/>
  <c r="P42" i="27"/>
  <c r="P43" i="27"/>
  <c r="P44" i="27"/>
  <c r="P45" i="27"/>
  <c r="P46" i="27"/>
  <c r="P47" i="27"/>
  <c r="P48" i="27"/>
  <c r="P49" i="27"/>
  <c r="P50" i="27"/>
  <c r="P51" i="27"/>
  <c r="P52" i="27"/>
  <c r="P53" i="27"/>
  <c r="P54" i="27"/>
  <c r="P55" i="27"/>
  <c r="P56" i="27"/>
  <c r="P57" i="27"/>
  <c r="P58" i="27"/>
  <c r="P59" i="27"/>
  <c r="P60" i="27"/>
  <c r="P61" i="27"/>
  <c r="P62" i="27"/>
  <c r="P63" i="27"/>
  <c r="P64" i="27"/>
  <c r="P65" i="27"/>
  <c r="P66" i="27"/>
  <c r="P67" i="27"/>
  <c r="P68" i="27"/>
  <c r="P69" i="27"/>
  <c r="P70" i="27"/>
  <c r="P71" i="27"/>
  <c r="P72" i="27"/>
  <c r="P73" i="27"/>
  <c r="P74" i="27"/>
  <c r="P75" i="27"/>
  <c r="P76" i="27"/>
  <c r="P77" i="27"/>
  <c r="P78" i="27"/>
  <c r="P79" i="27"/>
  <c r="P80" i="27"/>
  <c r="P81" i="27"/>
  <c r="P82" i="27"/>
  <c r="P83" i="27"/>
  <c r="P84" i="27"/>
  <c r="P85" i="27"/>
  <c r="P86" i="27"/>
  <c r="P87" i="27"/>
  <c r="P88" i="27"/>
  <c r="P89" i="27"/>
  <c r="P90" i="27"/>
  <c r="P91" i="27"/>
  <c r="P92" i="27"/>
  <c r="P93" i="27"/>
  <c r="P94" i="27"/>
  <c r="P95" i="27"/>
  <c r="P96" i="27"/>
  <c r="P97" i="27"/>
  <c r="P98" i="27"/>
  <c r="P99" i="27"/>
  <c r="P100" i="27"/>
  <c r="P101" i="27"/>
  <c r="P102" i="27"/>
  <c r="P103" i="27"/>
  <c r="P104" i="27"/>
  <c r="P105" i="27"/>
  <c r="P106" i="27"/>
  <c r="P107" i="27"/>
  <c r="P108" i="27"/>
  <c r="P109" i="27"/>
  <c r="P110" i="27"/>
  <c r="P111" i="27"/>
  <c r="P112" i="27"/>
  <c r="P113" i="27"/>
  <c r="P114" i="27"/>
  <c r="P115" i="27"/>
  <c r="P116" i="27"/>
  <c r="P117" i="27"/>
  <c r="P118" i="27"/>
  <c r="P119" i="27"/>
  <c r="P120" i="27"/>
  <c r="P121" i="27"/>
  <c r="P122" i="27"/>
  <c r="P123" i="27"/>
  <c r="P124" i="27"/>
  <c r="P125" i="27"/>
  <c r="P126" i="27"/>
  <c r="P127" i="27"/>
  <c r="P128" i="27"/>
  <c r="P129" i="27"/>
  <c r="P130" i="27"/>
  <c r="P131" i="27"/>
  <c r="P132" i="27"/>
  <c r="P133" i="27"/>
  <c r="P134" i="27"/>
  <c r="P135" i="27"/>
  <c r="P136" i="27"/>
  <c r="P137" i="27"/>
  <c r="P138" i="27"/>
  <c r="P139" i="27"/>
  <c r="P140" i="27"/>
  <c r="P141" i="27"/>
  <c r="P142" i="27"/>
  <c r="P143" i="27"/>
  <c r="P144" i="27"/>
  <c r="P145" i="27"/>
  <c r="P146" i="27"/>
  <c r="P147" i="27"/>
  <c r="P148" i="27"/>
  <c r="P149" i="27"/>
  <c r="P150" i="27"/>
  <c r="P151" i="27"/>
  <c r="P152" i="27"/>
  <c r="P153" i="27"/>
  <c r="P154" i="27"/>
  <c r="P155" i="27"/>
  <c r="P156" i="27"/>
  <c r="P157" i="27"/>
  <c r="P158" i="27"/>
  <c r="P159" i="27"/>
  <c r="P160" i="27"/>
  <c r="P161" i="27"/>
  <c r="P162" i="27"/>
  <c r="P163" i="27"/>
  <c r="P164" i="27"/>
  <c r="P165" i="27"/>
  <c r="P166" i="27"/>
  <c r="P167" i="27"/>
  <c r="P168" i="27"/>
  <c r="P169" i="27"/>
  <c r="P170" i="27"/>
  <c r="P171" i="27"/>
  <c r="P172" i="27"/>
  <c r="P173" i="27"/>
  <c r="P174" i="27"/>
  <c r="P175" i="27"/>
  <c r="P176" i="27"/>
  <c r="P177" i="27"/>
  <c r="P178" i="27"/>
  <c r="P179" i="27"/>
  <c r="P180" i="27"/>
  <c r="P181" i="27"/>
  <c r="P182" i="27"/>
  <c r="P183" i="27"/>
  <c r="P184" i="27"/>
  <c r="P185" i="27"/>
  <c r="P186" i="27"/>
  <c r="P187" i="27"/>
  <c r="P188" i="27"/>
  <c r="P189" i="27"/>
  <c r="P190" i="27"/>
  <c r="P191" i="27"/>
  <c r="P192" i="27"/>
  <c r="P193" i="27"/>
  <c r="P194" i="27"/>
  <c r="P195" i="27"/>
  <c r="P196" i="27"/>
  <c r="P197" i="27"/>
  <c r="P198" i="27"/>
  <c r="P199" i="27"/>
  <c r="P200" i="27"/>
  <c r="P201" i="27"/>
  <c r="P202" i="27"/>
  <c r="P203" i="27"/>
  <c r="P204" i="27"/>
  <c r="P205" i="27"/>
  <c r="P206" i="27"/>
  <c r="P207" i="27"/>
  <c r="P208" i="27"/>
  <c r="P209" i="27"/>
  <c r="P210" i="27"/>
  <c r="P211" i="27"/>
  <c r="P212" i="27"/>
  <c r="P213" i="27"/>
  <c r="P214" i="27"/>
  <c r="P215" i="27"/>
  <c r="P216" i="27"/>
  <c r="P217" i="27"/>
  <c r="P218" i="27"/>
  <c r="P219" i="27"/>
  <c r="P220" i="27"/>
  <c r="P221" i="27"/>
  <c r="P222" i="27"/>
  <c r="P223" i="27"/>
  <c r="P224" i="27"/>
  <c r="P225" i="27"/>
  <c r="P226" i="27"/>
  <c r="P227" i="27"/>
  <c r="P228" i="27"/>
  <c r="P229" i="27"/>
  <c r="P230" i="27"/>
  <c r="P231" i="27"/>
  <c r="P232" i="27"/>
  <c r="P233" i="27"/>
  <c r="P234" i="27"/>
  <c r="P235" i="27"/>
  <c r="P236" i="27"/>
  <c r="P237" i="27"/>
  <c r="P238" i="27"/>
  <c r="P239" i="27"/>
  <c r="P240" i="27"/>
  <c r="P241" i="27"/>
  <c r="P242" i="27"/>
  <c r="P243" i="27"/>
  <c r="P244" i="27"/>
  <c r="P245" i="27"/>
  <c r="P246" i="27"/>
  <c r="P247" i="27"/>
  <c r="P248" i="27"/>
  <c r="P249" i="27"/>
  <c r="P250" i="27"/>
  <c r="P251" i="27"/>
  <c r="P252" i="27"/>
  <c r="P253" i="27"/>
  <c r="P254" i="27"/>
  <c r="P255" i="27"/>
  <c r="P256" i="27"/>
  <c r="P257" i="27"/>
  <c r="P258" i="27"/>
  <c r="P259" i="27"/>
  <c r="P260" i="27"/>
  <c r="P261" i="27"/>
  <c r="P262" i="27"/>
  <c r="P263" i="27"/>
  <c r="P264" i="27"/>
  <c r="P265" i="27"/>
  <c r="P266" i="27"/>
  <c r="P267" i="27"/>
  <c r="P268" i="27"/>
  <c r="P269" i="27"/>
  <c r="P270" i="27"/>
  <c r="P271" i="27"/>
  <c r="P272" i="27"/>
  <c r="P273" i="27"/>
  <c r="P274" i="27"/>
  <c r="P275" i="27"/>
  <c r="P276" i="27"/>
  <c r="P277" i="27"/>
  <c r="P278" i="27"/>
  <c r="P279" i="27"/>
  <c r="P280" i="27"/>
  <c r="P281" i="27"/>
  <c r="P282" i="27"/>
  <c r="P283" i="27"/>
  <c r="P284" i="27"/>
  <c r="P285" i="27"/>
  <c r="P286" i="27"/>
  <c r="P287" i="27"/>
  <c r="P288" i="27"/>
  <c r="P289" i="27"/>
  <c r="P290" i="27"/>
  <c r="P291" i="27"/>
  <c r="P292" i="27"/>
  <c r="P293" i="27"/>
  <c r="P294" i="27"/>
  <c r="P295" i="27"/>
  <c r="P296" i="27"/>
  <c r="P297" i="27"/>
  <c r="P298" i="27"/>
  <c r="P299" i="27"/>
  <c r="P300" i="27"/>
  <c r="P301" i="27"/>
  <c r="P302" i="27"/>
  <c r="P303" i="27"/>
  <c r="P304" i="27"/>
  <c r="P305" i="27"/>
  <c r="P306" i="27"/>
  <c r="P307" i="27"/>
  <c r="P308" i="27"/>
  <c r="P309" i="27"/>
  <c r="P310" i="27"/>
  <c r="P311" i="27"/>
  <c r="P312" i="27"/>
  <c r="P313" i="27"/>
  <c r="P314" i="27"/>
  <c r="P315" i="27"/>
  <c r="P316" i="27"/>
  <c r="P317" i="27"/>
  <c r="P318" i="27"/>
  <c r="P319" i="27"/>
  <c r="P320" i="27"/>
  <c r="P321" i="27"/>
  <c r="P322" i="27"/>
  <c r="P323" i="27"/>
  <c r="P324" i="27"/>
  <c r="P325" i="27"/>
  <c r="P326" i="27"/>
  <c r="P327" i="27"/>
  <c r="P328" i="27"/>
  <c r="P329" i="27"/>
  <c r="P330" i="27"/>
  <c r="P331" i="27"/>
  <c r="P332" i="27"/>
  <c r="P333" i="27"/>
  <c r="P334" i="27"/>
  <c r="P335" i="27"/>
  <c r="P336" i="27"/>
  <c r="P337" i="27"/>
  <c r="P338" i="27"/>
  <c r="P339" i="27"/>
  <c r="P340" i="27"/>
  <c r="P341" i="27"/>
  <c r="P342" i="27"/>
  <c r="P343" i="27"/>
  <c r="P344" i="27"/>
  <c r="P345" i="27"/>
  <c r="P346" i="27"/>
  <c r="P347" i="27"/>
  <c r="P348" i="27"/>
  <c r="P349" i="27"/>
  <c r="P350" i="27"/>
  <c r="P351" i="27"/>
  <c r="P352" i="27"/>
  <c r="P353" i="27"/>
  <c r="P354" i="27"/>
  <c r="P355" i="27"/>
  <c r="P356" i="27"/>
  <c r="P357" i="27"/>
  <c r="P358" i="27"/>
  <c r="P359" i="27"/>
  <c r="P360" i="27"/>
  <c r="P361" i="27"/>
  <c r="P362" i="27"/>
  <c r="P363" i="27"/>
  <c r="P364" i="27"/>
  <c r="P365" i="27"/>
  <c r="P366" i="27"/>
  <c r="P367" i="27"/>
  <c r="P368" i="27"/>
  <c r="P369" i="27"/>
  <c r="P370" i="27"/>
  <c r="P371" i="27"/>
  <c r="P372" i="27"/>
  <c r="P373" i="27"/>
  <c r="P374" i="27"/>
  <c r="P375" i="27"/>
  <c r="P376" i="27"/>
  <c r="P377" i="27"/>
  <c r="P378" i="27"/>
  <c r="P379" i="27"/>
  <c r="P380" i="27"/>
  <c r="P381" i="27"/>
  <c r="P382" i="27"/>
  <c r="P383" i="27"/>
  <c r="P384" i="27"/>
  <c r="P385" i="27"/>
  <c r="P386" i="27"/>
  <c r="P387" i="27"/>
  <c r="P388" i="27"/>
  <c r="P389" i="27"/>
  <c r="P390" i="27"/>
  <c r="P391" i="27"/>
  <c r="P392" i="27"/>
  <c r="P393" i="27"/>
  <c r="P394" i="27"/>
  <c r="P395" i="27"/>
  <c r="P396" i="27"/>
  <c r="P397" i="27"/>
  <c r="P398" i="27"/>
  <c r="P399" i="27"/>
  <c r="P400" i="27"/>
  <c r="P401" i="27"/>
  <c r="P402" i="27"/>
  <c r="P403" i="27"/>
  <c r="P404" i="27"/>
  <c r="P405" i="27"/>
  <c r="P406" i="27"/>
  <c r="P407" i="27"/>
  <c r="P408" i="27"/>
  <c r="P409" i="27"/>
  <c r="P410" i="27"/>
  <c r="P411" i="27"/>
  <c r="P412" i="27"/>
  <c r="P413" i="27"/>
  <c r="P414" i="27"/>
  <c r="P415" i="27"/>
  <c r="P416" i="27"/>
  <c r="P417" i="27"/>
  <c r="P418" i="27"/>
  <c r="P419" i="27"/>
  <c r="P420" i="27"/>
  <c r="P421" i="27"/>
  <c r="P422" i="27"/>
  <c r="P423" i="27"/>
  <c r="P424" i="27"/>
  <c r="P425" i="27"/>
  <c r="P426" i="27"/>
  <c r="P427" i="27"/>
  <c r="P428" i="27"/>
  <c r="P429" i="27"/>
  <c r="P430" i="27"/>
  <c r="P431" i="27"/>
  <c r="P432" i="27"/>
  <c r="P433" i="27"/>
  <c r="P434" i="27"/>
  <c r="P435" i="27"/>
  <c r="P436" i="27"/>
  <c r="P437" i="27"/>
  <c r="P438" i="27"/>
  <c r="P439" i="27"/>
  <c r="P440" i="27"/>
  <c r="P441" i="27"/>
  <c r="P442" i="27"/>
  <c r="P443" i="27"/>
  <c r="P444" i="27"/>
  <c r="P445" i="27"/>
  <c r="P446" i="27"/>
  <c r="P447" i="27"/>
  <c r="P448" i="27"/>
  <c r="P449" i="27"/>
  <c r="P450" i="27"/>
  <c r="P451" i="27"/>
  <c r="P452" i="27"/>
  <c r="P453" i="27"/>
  <c r="P454" i="27"/>
  <c r="P455" i="27"/>
  <c r="P456" i="27"/>
  <c r="P457" i="27"/>
  <c r="P458" i="27"/>
  <c r="P459" i="27"/>
  <c r="P460" i="27"/>
  <c r="P461" i="27"/>
  <c r="P462" i="27"/>
  <c r="P463" i="27"/>
  <c r="P464" i="27"/>
  <c r="P465" i="27"/>
  <c r="P466" i="27"/>
  <c r="P467" i="27"/>
  <c r="P468" i="27"/>
  <c r="P469" i="27"/>
  <c r="P470" i="27"/>
  <c r="P471" i="27"/>
  <c r="P472" i="27"/>
  <c r="P473" i="27"/>
  <c r="P474" i="27"/>
  <c r="P475" i="27"/>
  <c r="P476" i="27"/>
  <c r="P477" i="27"/>
  <c r="P478" i="27"/>
  <c r="P479" i="27"/>
  <c r="P480" i="27"/>
  <c r="P481" i="27"/>
  <c r="P482" i="27"/>
  <c r="P483" i="27"/>
  <c r="P484" i="27"/>
  <c r="P485" i="27"/>
  <c r="P486" i="27"/>
  <c r="P487" i="27"/>
  <c r="P488" i="27"/>
  <c r="P489" i="27"/>
  <c r="P490" i="27"/>
  <c r="P491" i="27"/>
  <c r="P492" i="27"/>
  <c r="P493" i="27"/>
  <c r="P494" i="27"/>
  <c r="P495" i="27"/>
  <c r="P496" i="27"/>
  <c r="P497" i="27"/>
  <c r="P498" i="27"/>
  <c r="P499" i="27"/>
  <c r="P500" i="27"/>
  <c r="P501" i="27"/>
  <c r="P502" i="27"/>
  <c r="P503" i="27"/>
  <c r="P504" i="27"/>
  <c r="P505" i="27"/>
  <c r="P506" i="27"/>
  <c r="P507" i="27"/>
  <c r="P508" i="27"/>
  <c r="P509" i="27"/>
  <c r="P510" i="27"/>
  <c r="P511" i="27"/>
  <c r="P512" i="27"/>
  <c r="P513" i="27"/>
  <c r="P514" i="27"/>
  <c r="P515" i="27"/>
  <c r="P516" i="27"/>
  <c r="P517" i="27"/>
  <c r="P518" i="27"/>
  <c r="P519" i="27"/>
  <c r="P520" i="27"/>
  <c r="P521" i="27"/>
  <c r="P522" i="27"/>
  <c r="P523" i="27"/>
  <c r="P524" i="27"/>
  <c r="P525" i="27"/>
  <c r="P526" i="27"/>
  <c r="P527" i="27"/>
  <c r="P528" i="27"/>
  <c r="P529" i="27"/>
  <c r="P530" i="27"/>
  <c r="P531" i="27"/>
  <c r="P532" i="27"/>
  <c r="P533" i="27"/>
  <c r="P534" i="27"/>
  <c r="P535" i="27"/>
  <c r="P536" i="27"/>
  <c r="P537" i="27"/>
  <c r="P538" i="27"/>
  <c r="P539" i="27"/>
  <c r="P540" i="27"/>
  <c r="P541" i="27"/>
  <c r="P542" i="27"/>
  <c r="P543" i="27"/>
  <c r="P544" i="27"/>
  <c r="P545" i="27"/>
  <c r="P546" i="27"/>
  <c r="P547" i="27"/>
  <c r="P548" i="27"/>
  <c r="P549" i="27"/>
  <c r="P550" i="27"/>
  <c r="P551" i="27"/>
  <c r="P552" i="27"/>
  <c r="P553" i="27"/>
  <c r="P554" i="27"/>
  <c r="P555" i="27"/>
  <c r="P556" i="27"/>
  <c r="P557" i="27"/>
  <c r="P558" i="27"/>
  <c r="P559" i="27"/>
  <c r="P560" i="27"/>
  <c r="P561" i="27"/>
  <c r="P562" i="27"/>
  <c r="P563" i="27"/>
  <c r="P564" i="27"/>
  <c r="P565" i="27"/>
  <c r="P566" i="27"/>
  <c r="P567" i="27"/>
  <c r="P568" i="27"/>
  <c r="P569" i="27"/>
  <c r="P570" i="27"/>
  <c r="P571" i="27"/>
  <c r="P572" i="27"/>
  <c r="P573" i="27"/>
  <c r="P574" i="27"/>
  <c r="P575" i="27"/>
  <c r="P576" i="27"/>
  <c r="P577" i="27"/>
  <c r="P578" i="27"/>
  <c r="P579" i="27"/>
  <c r="P580" i="27"/>
  <c r="P581" i="27"/>
  <c r="P582" i="27"/>
  <c r="P583" i="27"/>
  <c r="P584" i="27"/>
  <c r="P585" i="27"/>
  <c r="P586" i="27"/>
  <c r="P587" i="27"/>
  <c r="P588" i="27"/>
  <c r="P589" i="27"/>
  <c r="P590" i="27"/>
  <c r="P591" i="27"/>
  <c r="P592" i="27"/>
  <c r="P593" i="27"/>
  <c r="P594" i="27"/>
  <c r="P595" i="27"/>
  <c r="P596" i="27"/>
  <c r="P597" i="27"/>
  <c r="P598" i="27"/>
  <c r="P599" i="27"/>
  <c r="P600" i="27"/>
  <c r="P601" i="27"/>
  <c r="P602" i="27"/>
  <c r="P603" i="27"/>
  <c r="P604" i="27"/>
  <c r="P605" i="27"/>
  <c r="P606" i="27"/>
  <c r="P607" i="27"/>
  <c r="P608" i="27"/>
  <c r="P609" i="27"/>
  <c r="P610" i="27"/>
  <c r="P611" i="27"/>
  <c r="P612" i="27"/>
  <c r="P613" i="27"/>
  <c r="P614" i="27"/>
  <c r="P615" i="27"/>
  <c r="P616" i="27"/>
  <c r="P617" i="27"/>
  <c r="P618" i="27"/>
  <c r="P619" i="27"/>
  <c r="P620" i="27"/>
  <c r="P621" i="27"/>
  <c r="P622" i="27"/>
  <c r="P623" i="27"/>
  <c r="P624" i="27"/>
  <c r="P625" i="27"/>
  <c r="P626" i="27"/>
  <c r="P627" i="27"/>
  <c r="P628" i="27"/>
  <c r="P629" i="27"/>
  <c r="P630" i="27"/>
  <c r="P631" i="27"/>
  <c r="P632" i="27"/>
  <c r="P633" i="27"/>
  <c r="P634" i="27"/>
  <c r="P635" i="27"/>
  <c r="P636" i="27"/>
  <c r="P637" i="27"/>
  <c r="P638" i="27"/>
  <c r="P639" i="27"/>
  <c r="P640" i="27"/>
  <c r="P641" i="27"/>
  <c r="P642" i="27"/>
  <c r="P643" i="27"/>
  <c r="P644" i="27"/>
  <c r="P645" i="27"/>
  <c r="P646" i="27"/>
  <c r="P647" i="27"/>
  <c r="P648" i="27"/>
  <c r="P649" i="27"/>
  <c r="P650" i="27"/>
  <c r="P651" i="27"/>
  <c r="P652" i="27"/>
  <c r="P653" i="27"/>
  <c r="P654" i="27"/>
  <c r="P655" i="27"/>
  <c r="P656" i="27"/>
  <c r="P657" i="27"/>
  <c r="P658" i="27"/>
  <c r="P659" i="27"/>
  <c r="P660" i="27"/>
  <c r="P661" i="27"/>
  <c r="P662" i="27"/>
  <c r="P663" i="27"/>
  <c r="P664" i="27"/>
  <c r="P665" i="27"/>
  <c r="P666" i="27"/>
  <c r="P667" i="27"/>
  <c r="P668" i="27"/>
  <c r="P669" i="27"/>
  <c r="P670" i="27"/>
  <c r="P671" i="27"/>
  <c r="P672" i="27"/>
  <c r="P673" i="27"/>
  <c r="P674" i="27"/>
  <c r="P675" i="27"/>
  <c r="P676" i="27"/>
  <c r="P677" i="27"/>
  <c r="P678" i="27"/>
  <c r="P679" i="27"/>
  <c r="P680" i="27"/>
  <c r="P681" i="27"/>
  <c r="P682" i="27"/>
  <c r="P683" i="27"/>
  <c r="P684" i="27"/>
  <c r="P685" i="27"/>
  <c r="P686" i="27"/>
  <c r="P687" i="27"/>
  <c r="P688" i="27"/>
  <c r="P689" i="27"/>
  <c r="P690" i="27"/>
  <c r="P691" i="27"/>
  <c r="P692" i="27"/>
  <c r="P693" i="27"/>
  <c r="P694" i="27"/>
  <c r="P695" i="27"/>
  <c r="P696" i="27"/>
  <c r="P697" i="27"/>
  <c r="P698" i="27"/>
  <c r="P699" i="27"/>
  <c r="P700" i="27"/>
  <c r="P701" i="27"/>
  <c r="P702" i="27"/>
  <c r="P703" i="27"/>
  <c r="P704" i="27"/>
  <c r="P705" i="27"/>
  <c r="P706" i="27"/>
  <c r="P707" i="27"/>
  <c r="P708" i="27"/>
  <c r="P709" i="27"/>
  <c r="P710" i="27"/>
  <c r="P711" i="27"/>
  <c r="P712" i="27"/>
  <c r="P713" i="27"/>
  <c r="P714" i="27"/>
  <c r="P715" i="27"/>
  <c r="P716" i="27"/>
  <c r="P717" i="27"/>
  <c r="P718" i="27"/>
  <c r="P719" i="27"/>
  <c r="P720" i="27"/>
  <c r="P721" i="27"/>
  <c r="P722" i="27"/>
  <c r="P723" i="27"/>
  <c r="P724" i="27"/>
  <c r="P725" i="27"/>
  <c r="P726" i="27"/>
  <c r="P727" i="27"/>
  <c r="P728" i="27"/>
  <c r="P729" i="27"/>
  <c r="P730" i="27"/>
  <c r="P731" i="27"/>
  <c r="P732" i="27"/>
  <c r="P733" i="27"/>
  <c r="P734" i="27"/>
  <c r="P735" i="27"/>
  <c r="P736" i="27"/>
  <c r="P737" i="27"/>
  <c r="P738" i="27"/>
  <c r="P739" i="27"/>
  <c r="P740" i="27"/>
  <c r="P741" i="27"/>
  <c r="P742" i="27"/>
  <c r="P743" i="27"/>
  <c r="P744" i="27"/>
  <c r="P745" i="27"/>
  <c r="P746" i="27"/>
  <c r="P747" i="27"/>
  <c r="P748" i="27"/>
  <c r="P749" i="27"/>
  <c r="P750" i="27"/>
  <c r="P751" i="27"/>
  <c r="P752" i="27"/>
  <c r="P753" i="27"/>
  <c r="P754" i="27"/>
  <c r="P755" i="27"/>
  <c r="P756" i="27"/>
  <c r="P757" i="27"/>
  <c r="P758" i="27"/>
  <c r="P759" i="27"/>
  <c r="P760" i="27"/>
  <c r="P761" i="27"/>
  <c r="P762" i="27"/>
  <c r="P763" i="27"/>
  <c r="P764" i="27"/>
  <c r="P765" i="27"/>
  <c r="P766" i="27"/>
  <c r="P767" i="27"/>
  <c r="P768" i="27"/>
  <c r="P769" i="27"/>
  <c r="P770" i="27"/>
  <c r="P771" i="27"/>
  <c r="P772" i="27"/>
  <c r="P773" i="27"/>
  <c r="P774" i="27"/>
  <c r="P775" i="27"/>
  <c r="P776" i="27"/>
  <c r="P777" i="27"/>
  <c r="P778" i="27"/>
  <c r="P779" i="27"/>
  <c r="P780" i="27"/>
  <c r="P781" i="27"/>
  <c r="P782" i="27"/>
  <c r="P783" i="27"/>
  <c r="P784" i="27"/>
  <c r="P785" i="27"/>
  <c r="P786" i="27"/>
  <c r="P787" i="27"/>
  <c r="P788" i="27"/>
  <c r="P789" i="27"/>
  <c r="P790" i="27"/>
  <c r="P791" i="27"/>
  <c r="P792" i="27"/>
  <c r="P793" i="27"/>
  <c r="P794" i="27"/>
  <c r="P795" i="27"/>
  <c r="P796" i="27"/>
  <c r="P797" i="27"/>
  <c r="P798" i="27"/>
  <c r="P799" i="27"/>
  <c r="P800" i="27"/>
  <c r="P801" i="27"/>
  <c r="P802" i="27"/>
  <c r="P803" i="27"/>
  <c r="P804" i="27"/>
  <c r="P805" i="27"/>
  <c r="P806" i="27"/>
  <c r="P807" i="27"/>
  <c r="P808" i="27"/>
  <c r="P809" i="27"/>
  <c r="P810" i="27"/>
  <c r="P811" i="27"/>
  <c r="M2" i="27"/>
  <c r="M3" i="27"/>
  <c r="M4" i="27"/>
  <c r="M5" i="27"/>
  <c r="M6" i="27"/>
  <c r="M8" i="27"/>
  <c r="M9" i="27"/>
  <c r="M10" i="27"/>
  <c r="M11" i="27"/>
  <c r="M12" i="27"/>
  <c r="M13" i="27"/>
  <c r="M14" i="27"/>
  <c r="M15" i="27"/>
  <c r="M16" i="27"/>
  <c r="M17" i="27"/>
  <c r="M18" i="27"/>
  <c r="M19" i="27"/>
  <c r="M20" i="27"/>
  <c r="M21" i="27"/>
  <c r="M22" i="27"/>
  <c r="M23" i="27"/>
  <c r="M24" i="27"/>
  <c r="M25" i="27"/>
  <c r="M26" i="27"/>
  <c r="M27" i="27"/>
  <c r="M28" i="27"/>
  <c r="M29" i="27"/>
  <c r="M30" i="27"/>
  <c r="M31" i="27"/>
  <c r="M32" i="27"/>
  <c r="M33" i="27"/>
  <c r="M34" i="27"/>
  <c r="M35" i="27"/>
  <c r="M36" i="27"/>
  <c r="M37" i="27"/>
  <c r="M38" i="27"/>
  <c r="M39" i="27"/>
  <c r="M40" i="27"/>
  <c r="M41" i="27"/>
  <c r="M42" i="27"/>
  <c r="M43" i="27"/>
  <c r="M44" i="27"/>
  <c r="M45" i="27"/>
  <c r="M46" i="27"/>
  <c r="M47" i="27"/>
  <c r="M48" i="27"/>
  <c r="M49" i="27"/>
  <c r="M50" i="27"/>
  <c r="M51" i="27"/>
  <c r="M52" i="27"/>
  <c r="M53" i="27"/>
  <c r="M54" i="27"/>
  <c r="M55" i="27"/>
  <c r="M56" i="27"/>
  <c r="M57" i="27"/>
  <c r="M58" i="27"/>
  <c r="M59" i="27"/>
  <c r="M60" i="27"/>
  <c r="M61" i="27"/>
  <c r="M62" i="27"/>
  <c r="M63" i="27"/>
  <c r="M64" i="27"/>
  <c r="M65" i="27"/>
  <c r="M66" i="27"/>
  <c r="M67" i="27"/>
  <c r="M68" i="27"/>
  <c r="M69" i="27"/>
  <c r="M70" i="27"/>
  <c r="M71" i="27"/>
  <c r="M72" i="27"/>
  <c r="M73" i="27"/>
  <c r="M74" i="27"/>
  <c r="M75" i="27"/>
  <c r="M76" i="27"/>
  <c r="M77" i="27"/>
  <c r="M78" i="27"/>
  <c r="M79" i="27"/>
  <c r="M80" i="27"/>
  <c r="M81" i="27"/>
  <c r="M82" i="27"/>
  <c r="M83" i="27"/>
  <c r="M84" i="27"/>
  <c r="M85" i="27"/>
  <c r="M86" i="27"/>
  <c r="M87" i="27"/>
  <c r="M88" i="27"/>
  <c r="M89" i="27"/>
  <c r="M90" i="27"/>
  <c r="M91" i="27"/>
  <c r="M92" i="27"/>
  <c r="M93" i="27"/>
  <c r="M94" i="27"/>
  <c r="M95" i="27"/>
  <c r="M96" i="27"/>
  <c r="M97" i="27"/>
  <c r="M98" i="27"/>
  <c r="M99" i="27"/>
  <c r="M100" i="27"/>
  <c r="M101" i="27"/>
  <c r="M102" i="27"/>
  <c r="M103" i="27"/>
  <c r="M104" i="27"/>
  <c r="M105" i="27"/>
  <c r="M106" i="27"/>
  <c r="M107" i="27"/>
  <c r="M108" i="27"/>
  <c r="M109" i="27"/>
  <c r="M110" i="27"/>
  <c r="M111" i="27"/>
  <c r="M112" i="27"/>
  <c r="M113" i="27"/>
  <c r="M114" i="27"/>
  <c r="M115" i="27"/>
  <c r="M116" i="27"/>
  <c r="M117" i="27"/>
  <c r="M118" i="27"/>
  <c r="M119" i="27"/>
  <c r="M120" i="27"/>
  <c r="M121" i="27"/>
  <c r="M122" i="27"/>
  <c r="M123" i="27"/>
  <c r="M124" i="27"/>
  <c r="M125" i="27"/>
  <c r="M126" i="27"/>
  <c r="M127" i="27"/>
  <c r="M128" i="27"/>
  <c r="M129" i="27"/>
  <c r="M130" i="27"/>
  <c r="M131" i="27"/>
  <c r="M132" i="27"/>
  <c r="M133" i="27"/>
  <c r="M134" i="27"/>
  <c r="M135" i="27"/>
  <c r="M136" i="27"/>
  <c r="M137" i="27"/>
  <c r="M138" i="27"/>
  <c r="M139" i="27"/>
  <c r="M140" i="27"/>
  <c r="M141" i="27"/>
  <c r="M142" i="27"/>
  <c r="M143" i="27"/>
  <c r="M144" i="27"/>
  <c r="M145" i="27"/>
  <c r="M146" i="27"/>
  <c r="M147" i="27"/>
  <c r="M148" i="27"/>
  <c r="M149" i="27"/>
  <c r="M150" i="27"/>
  <c r="M151" i="27"/>
  <c r="M152" i="27"/>
  <c r="M153" i="27"/>
  <c r="M154" i="27"/>
  <c r="M155" i="27"/>
  <c r="M156" i="27"/>
  <c r="M157" i="27"/>
  <c r="M158" i="27"/>
  <c r="M159" i="27"/>
  <c r="M160" i="27"/>
  <c r="M161" i="27"/>
  <c r="M162" i="27"/>
  <c r="M163" i="27"/>
  <c r="M164" i="27"/>
  <c r="M165" i="27"/>
  <c r="M166" i="27"/>
  <c r="M167" i="27"/>
  <c r="M168" i="27"/>
  <c r="M169" i="27"/>
  <c r="M170" i="27"/>
  <c r="M171" i="27"/>
  <c r="M172" i="27"/>
  <c r="M173" i="27"/>
  <c r="M174" i="27"/>
  <c r="M175" i="27"/>
  <c r="M176" i="27"/>
  <c r="M177" i="27"/>
  <c r="M178" i="27"/>
  <c r="M179" i="27"/>
  <c r="M180" i="27"/>
  <c r="M181" i="27"/>
  <c r="M182" i="27"/>
  <c r="M183" i="27"/>
  <c r="M184" i="27"/>
  <c r="M185" i="27"/>
  <c r="M186" i="27"/>
  <c r="M187" i="27"/>
  <c r="M188" i="27"/>
  <c r="M189" i="27"/>
  <c r="M190" i="27"/>
  <c r="M191" i="27"/>
  <c r="M192" i="27"/>
  <c r="M193" i="27"/>
  <c r="M194" i="27"/>
  <c r="M195" i="27"/>
  <c r="M196" i="27"/>
  <c r="M197" i="27"/>
  <c r="M198" i="27"/>
  <c r="M199" i="27"/>
  <c r="M200" i="27"/>
  <c r="M201" i="27"/>
  <c r="M202" i="27"/>
  <c r="M203" i="27"/>
  <c r="M204" i="27"/>
  <c r="M205" i="27"/>
  <c r="M206" i="27"/>
  <c r="M207" i="27"/>
  <c r="M208" i="27"/>
  <c r="M209" i="27"/>
  <c r="M210" i="27"/>
  <c r="M211" i="27"/>
  <c r="M212" i="27"/>
  <c r="M213" i="27"/>
  <c r="M214" i="27"/>
  <c r="M215" i="27"/>
  <c r="M216" i="27"/>
  <c r="M217" i="27"/>
  <c r="M218" i="27"/>
  <c r="M219" i="27"/>
  <c r="M220" i="27"/>
  <c r="M221" i="27"/>
  <c r="M222" i="27"/>
  <c r="M223" i="27"/>
  <c r="M224" i="27"/>
  <c r="M225" i="27"/>
  <c r="M226" i="27"/>
  <c r="M227" i="27"/>
  <c r="M228" i="27"/>
  <c r="M229" i="27"/>
  <c r="M230" i="27"/>
  <c r="M231" i="27"/>
  <c r="M232" i="27"/>
  <c r="M233" i="27"/>
  <c r="M234" i="27"/>
  <c r="M235" i="27"/>
  <c r="M236" i="27"/>
  <c r="M237" i="27"/>
  <c r="M238" i="27"/>
  <c r="M239" i="27"/>
  <c r="M240" i="27"/>
  <c r="M241" i="27"/>
  <c r="M242" i="27"/>
  <c r="M243" i="27"/>
  <c r="M244" i="27"/>
  <c r="M245" i="27"/>
  <c r="M246" i="27"/>
  <c r="M247" i="27"/>
  <c r="M248" i="27"/>
  <c r="M249" i="27"/>
  <c r="M250" i="27"/>
  <c r="M251" i="27"/>
  <c r="M252" i="27"/>
  <c r="M253" i="27"/>
  <c r="M254" i="27"/>
  <c r="M255" i="27"/>
  <c r="M256" i="27"/>
  <c r="M257" i="27"/>
  <c r="M258" i="27"/>
  <c r="M259" i="27"/>
  <c r="M260" i="27"/>
  <c r="M261" i="27"/>
  <c r="M262" i="27"/>
  <c r="M263" i="27"/>
  <c r="M264" i="27"/>
  <c r="M265" i="27"/>
  <c r="M266" i="27"/>
  <c r="M267" i="27"/>
  <c r="M268" i="27"/>
  <c r="M269" i="27"/>
  <c r="M270" i="27"/>
  <c r="M271" i="27"/>
  <c r="M272" i="27"/>
  <c r="M273" i="27"/>
  <c r="M274" i="27"/>
  <c r="M275" i="27"/>
  <c r="M276" i="27"/>
  <c r="M277" i="27"/>
  <c r="M278" i="27"/>
  <c r="M279" i="27"/>
  <c r="M280" i="27"/>
  <c r="M281" i="27"/>
  <c r="M282" i="27"/>
  <c r="M283" i="27"/>
  <c r="M284" i="27"/>
  <c r="M285" i="27"/>
  <c r="M286" i="27"/>
  <c r="M287" i="27"/>
  <c r="M288" i="27"/>
  <c r="M289" i="27"/>
  <c r="M290" i="27"/>
  <c r="M291" i="27"/>
  <c r="M292" i="27"/>
  <c r="M293" i="27"/>
  <c r="M294" i="27"/>
  <c r="M295" i="27"/>
  <c r="M296" i="27"/>
  <c r="M297" i="27"/>
  <c r="M298" i="27"/>
  <c r="M299" i="27"/>
  <c r="M300" i="27"/>
  <c r="M301" i="27"/>
  <c r="M302" i="27"/>
  <c r="M303" i="27"/>
  <c r="M304" i="27"/>
  <c r="M305" i="27"/>
  <c r="M306" i="27"/>
  <c r="M307" i="27"/>
  <c r="M308" i="27"/>
  <c r="M309" i="27"/>
  <c r="M310" i="27"/>
  <c r="M311" i="27"/>
  <c r="M312" i="27"/>
  <c r="M313" i="27"/>
  <c r="M314" i="27"/>
  <c r="M315" i="27"/>
  <c r="M316" i="27"/>
  <c r="M317" i="27"/>
  <c r="M318" i="27"/>
  <c r="M319" i="27"/>
  <c r="M320" i="27"/>
  <c r="M321" i="27"/>
  <c r="M322" i="27"/>
  <c r="M323" i="27"/>
  <c r="M324" i="27"/>
  <c r="M325" i="27"/>
  <c r="M326" i="27"/>
  <c r="M327" i="27"/>
  <c r="M328" i="27"/>
  <c r="M329" i="27"/>
  <c r="M330" i="27"/>
  <c r="M331" i="27"/>
  <c r="M332" i="27"/>
  <c r="M333" i="27"/>
  <c r="M334" i="27"/>
  <c r="M335" i="27"/>
  <c r="M336" i="27"/>
  <c r="M337" i="27"/>
  <c r="M338" i="27"/>
  <c r="M339" i="27"/>
  <c r="M340" i="27"/>
  <c r="M341" i="27"/>
  <c r="M342" i="27"/>
  <c r="M343" i="27"/>
  <c r="M344" i="27"/>
  <c r="M345" i="27"/>
  <c r="M346" i="27"/>
  <c r="M347" i="27"/>
  <c r="M348" i="27"/>
  <c r="M349" i="27"/>
  <c r="M350" i="27"/>
  <c r="M351" i="27"/>
  <c r="M352" i="27"/>
  <c r="M353" i="27"/>
  <c r="M354" i="27"/>
  <c r="M355" i="27"/>
  <c r="M356" i="27"/>
  <c r="M357" i="27"/>
  <c r="M358" i="27"/>
  <c r="M359" i="27"/>
  <c r="M360" i="27"/>
  <c r="M361" i="27"/>
  <c r="M362" i="27"/>
  <c r="M363" i="27"/>
  <c r="M364" i="27"/>
  <c r="M365" i="27"/>
  <c r="M366" i="27"/>
  <c r="M367" i="27"/>
  <c r="M368" i="27"/>
  <c r="M369" i="27"/>
  <c r="M370" i="27"/>
  <c r="M371" i="27"/>
  <c r="M372" i="27"/>
  <c r="M373" i="27"/>
  <c r="M374" i="27"/>
  <c r="M375" i="27"/>
  <c r="M376" i="27"/>
  <c r="M377" i="27"/>
  <c r="M378" i="27"/>
  <c r="M379" i="27"/>
  <c r="M380" i="27"/>
  <c r="M381" i="27"/>
  <c r="M382" i="27"/>
  <c r="M383" i="27"/>
  <c r="M384" i="27"/>
  <c r="M385" i="27"/>
  <c r="M386" i="27"/>
  <c r="M387" i="27"/>
  <c r="M388" i="27"/>
  <c r="M389" i="27"/>
  <c r="M390" i="27"/>
  <c r="M391" i="27"/>
  <c r="M392" i="27"/>
  <c r="M393" i="27"/>
  <c r="M394" i="27"/>
  <c r="M395" i="27"/>
  <c r="M396" i="27"/>
  <c r="M397" i="27"/>
  <c r="M398" i="27"/>
  <c r="M399" i="27"/>
  <c r="M400" i="27"/>
  <c r="M401" i="27"/>
  <c r="M402" i="27"/>
  <c r="M403" i="27"/>
  <c r="M404" i="27"/>
  <c r="M405" i="27"/>
  <c r="M406" i="27"/>
  <c r="M407" i="27"/>
  <c r="M408" i="27"/>
  <c r="M409" i="27"/>
  <c r="M410" i="27"/>
  <c r="M411" i="27"/>
  <c r="M412" i="27"/>
  <c r="M413" i="27"/>
  <c r="M414" i="27"/>
  <c r="M415" i="27"/>
  <c r="M416" i="27"/>
  <c r="M417" i="27"/>
  <c r="M418" i="27"/>
  <c r="M419" i="27"/>
  <c r="M420" i="27"/>
  <c r="M421" i="27"/>
  <c r="M422" i="27"/>
  <c r="M423" i="27"/>
  <c r="M424" i="27"/>
  <c r="M425" i="27"/>
  <c r="M426" i="27"/>
  <c r="M427" i="27"/>
  <c r="M428" i="27"/>
  <c r="M429" i="27"/>
  <c r="M430" i="27"/>
  <c r="M431" i="27"/>
  <c r="M432" i="27"/>
  <c r="M433" i="27"/>
  <c r="M434" i="27"/>
  <c r="M435" i="27"/>
  <c r="M436" i="27"/>
  <c r="M437" i="27"/>
  <c r="M438" i="27"/>
  <c r="M439" i="27"/>
  <c r="M440" i="27"/>
  <c r="M441" i="27"/>
  <c r="M442" i="27"/>
  <c r="M443" i="27"/>
  <c r="M444" i="27"/>
  <c r="M445" i="27"/>
  <c r="M446" i="27"/>
  <c r="M447" i="27"/>
  <c r="M448" i="27"/>
  <c r="M449" i="27"/>
  <c r="M450" i="27"/>
  <c r="M451" i="27"/>
  <c r="M452" i="27"/>
  <c r="M453" i="27"/>
  <c r="M454" i="27"/>
  <c r="M455" i="27"/>
  <c r="M456" i="27"/>
  <c r="M457" i="27"/>
  <c r="M458" i="27"/>
  <c r="M459" i="27"/>
  <c r="M460" i="27"/>
  <c r="M461" i="27"/>
  <c r="M462" i="27"/>
  <c r="M463" i="27"/>
  <c r="M464" i="27"/>
  <c r="M465" i="27"/>
  <c r="M466" i="27"/>
  <c r="M467" i="27"/>
  <c r="M468" i="27"/>
  <c r="M469" i="27"/>
  <c r="M470" i="27"/>
  <c r="M471" i="27"/>
  <c r="M472" i="27"/>
  <c r="M473" i="27"/>
  <c r="M474" i="27"/>
  <c r="M475" i="27"/>
  <c r="M476" i="27"/>
  <c r="M477" i="27"/>
  <c r="M478" i="27"/>
  <c r="M479" i="27"/>
  <c r="M480" i="27"/>
  <c r="M481" i="27"/>
  <c r="M482" i="27"/>
  <c r="M483" i="27"/>
  <c r="M484" i="27"/>
  <c r="M485" i="27"/>
  <c r="M486" i="27"/>
  <c r="M487" i="27"/>
  <c r="M488" i="27"/>
  <c r="M489" i="27"/>
  <c r="M490" i="27"/>
  <c r="M491" i="27"/>
  <c r="M492" i="27"/>
  <c r="M493" i="27"/>
  <c r="M494" i="27"/>
  <c r="M495" i="27"/>
  <c r="M496" i="27"/>
  <c r="M497" i="27"/>
  <c r="M498" i="27"/>
  <c r="M499" i="27"/>
  <c r="M500" i="27"/>
  <c r="M501" i="27"/>
  <c r="M502" i="27"/>
  <c r="M503" i="27"/>
  <c r="M504" i="27"/>
  <c r="M505" i="27"/>
  <c r="M506" i="27"/>
  <c r="M507" i="27"/>
  <c r="M508" i="27"/>
  <c r="M509" i="27"/>
  <c r="M510" i="27"/>
  <c r="M511" i="27"/>
  <c r="M512" i="27"/>
  <c r="M513" i="27"/>
  <c r="M514" i="27"/>
  <c r="M515" i="27"/>
  <c r="M516" i="27"/>
  <c r="M517" i="27"/>
  <c r="M518" i="27"/>
  <c r="M519" i="27"/>
  <c r="M520" i="27"/>
  <c r="M521" i="27"/>
  <c r="M522" i="27"/>
  <c r="M523" i="27"/>
  <c r="M524" i="27"/>
  <c r="M525" i="27"/>
  <c r="M526" i="27"/>
  <c r="M527" i="27"/>
  <c r="M528" i="27"/>
  <c r="M529" i="27"/>
  <c r="M530" i="27"/>
  <c r="M531" i="27"/>
  <c r="M532" i="27"/>
  <c r="M533" i="27"/>
  <c r="M534" i="27"/>
  <c r="M535" i="27"/>
  <c r="M536" i="27"/>
  <c r="M537" i="27"/>
  <c r="M538" i="27"/>
  <c r="M539" i="27"/>
  <c r="M540" i="27"/>
  <c r="M541" i="27"/>
  <c r="M542" i="27"/>
  <c r="M543" i="27"/>
  <c r="M544" i="27"/>
  <c r="M545" i="27"/>
  <c r="M546" i="27"/>
  <c r="M547" i="27"/>
  <c r="M548" i="27"/>
  <c r="M549" i="27"/>
  <c r="M550" i="27"/>
  <c r="M551" i="27"/>
  <c r="M552" i="27"/>
  <c r="M553" i="27"/>
  <c r="M554" i="27"/>
  <c r="M555" i="27"/>
  <c r="M556" i="27"/>
  <c r="M557" i="27"/>
  <c r="M558" i="27"/>
  <c r="M559" i="27"/>
  <c r="M560" i="27"/>
  <c r="M561" i="27"/>
  <c r="M562" i="27"/>
  <c r="M563" i="27"/>
  <c r="M564" i="27"/>
  <c r="M565" i="27"/>
  <c r="M566" i="27"/>
  <c r="M567" i="27"/>
  <c r="M568" i="27"/>
  <c r="M569" i="27"/>
  <c r="M570" i="27"/>
  <c r="M571" i="27"/>
  <c r="M572" i="27"/>
  <c r="M573" i="27"/>
  <c r="M574" i="27"/>
  <c r="M575" i="27"/>
  <c r="M576" i="27"/>
  <c r="M577" i="27"/>
  <c r="M578" i="27"/>
  <c r="M579" i="27"/>
  <c r="M580" i="27"/>
  <c r="M581" i="27"/>
  <c r="M582" i="27"/>
  <c r="M583" i="27"/>
  <c r="M584" i="27"/>
  <c r="M585" i="27"/>
  <c r="M586" i="27"/>
  <c r="M587" i="27"/>
  <c r="M588" i="27"/>
  <c r="M589" i="27"/>
  <c r="M590" i="27"/>
  <c r="M591" i="27"/>
  <c r="M592" i="27"/>
  <c r="M593" i="27"/>
  <c r="M594" i="27"/>
  <c r="M595" i="27"/>
  <c r="M596" i="27"/>
  <c r="M597" i="27"/>
  <c r="M598" i="27"/>
  <c r="M599" i="27"/>
  <c r="M600" i="27"/>
  <c r="M601" i="27"/>
  <c r="M602" i="27"/>
  <c r="M603" i="27"/>
  <c r="M604" i="27"/>
  <c r="M605" i="27"/>
  <c r="M606" i="27"/>
  <c r="M607" i="27"/>
  <c r="M608" i="27"/>
  <c r="M609" i="27"/>
  <c r="M610" i="27"/>
  <c r="M611" i="27"/>
  <c r="M612" i="27"/>
  <c r="M613" i="27"/>
  <c r="M614" i="27"/>
  <c r="M615" i="27"/>
  <c r="M616" i="27"/>
  <c r="M617" i="27"/>
  <c r="M618" i="27"/>
  <c r="M619" i="27"/>
  <c r="M620" i="27"/>
  <c r="M621" i="27"/>
  <c r="M622" i="27"/>
  <c r="M623" i="27"/>
  <c r="M624" i="27"/>
  <c r="M625" i="27"/>
  <c r="M626" i="27"/>
  <c r="M627" i="27"/>
  <c r="M628" i="27"/>
  <c r="M629" i="27"/>
  <c r="M630" i="27"/>
  <c r="M631" i="27"/>
  <c r="M632" i="27"/>
  <c r="M633" i="27"/>
  <c r="M634" i="27"/>
  <c r="M635" i="27"/>
  <c r="M636" i="27"/>
  <c r="M637" i="27"/>
  <c r="M638" i="27"/>
  <c r="M639" i="27"/>
  <c r="M640" i="27"/>
  <c r="M641" i="27"/>
  <c r="M642" i="27"/>
  <c r="M643" i="27"/>
  <c r="M644" i="27"/>
  <c r="M645" i="27"/>
  <c r="M646" i="27"/>
  <c r="M647" i="27"/>
  <c r="M648" i="27"/>
  <c r="M649" i="27"/>
  <c r="M650" i="27"/>
  <c r="M651" i="27"/>
  <c r="M652" i="27"/>
  <c r="M653" i="27"/>
  <c r="M654" i="27"/>
  <c r="M655" i="27"/>
  <c r="M656" i="27"/>
  <c r="M657" i="27"/>
  <c r="M658" i="27"/>
  <c r="M659" i="27"/>
  <c r="M660" i="27"/>
  <c r="M661" i="27"/>
  <c r="M662" i="27"/>
  <c r="M663" i="27"/>
  <c r="M664" i="27"/>
  <c r="M665" i="27"/>
  <c r="M666" i="27"/>
  <c r="M667" i="27"/>
  <c r="M668" i="27"/>
  <c r="M669" i="27"/>
  <c r="M670" i="27"/>
  <c r="M671" i="27"/>
  <c r="M672" i="27"/>
  <c r="M673" i="27"/>
  <c r="M674" i="27"/>
  <c r="M675" i="27"/>
  <c r="M676" i="27"/>
  <c r="M677" i="27"/>
  <c r="M678" i="27"/>
  <c r="M679" i="27"/>
  <c r="M680" i="27"/>
  <c r="M681" i="27"/>
  <c r="M682" i="27"/>
  <c r="M683" i="27"/>
  <c r="M684" i="27"/>
  <c r="M685" i="27"/>
  <c r="M686" i="27"/>
  <c r="M687" i="27"/>
  <c r="M688" i="27"/>
  <c r="M689" i="27"/>
  <c r="M690" i="27"/>
  <c r="M691" i="27"/>
  <c r="M692" i="27"/>
  <c r="M693" i="27"/>
  <c r="M694" i="27"/>
  <c r="M695" i="27"/>
  <c r="M696" i="27"/>
  <c r="M697" i="27"/>
  <c r="M698" i="27"/>
  <c r="M699" i="27"/>
  <c r="M700" i="27"/>
  <c r="M701" i="27"/>
  <c r="M702" i="27"/>
  <c r="M703" i="27"/>
  <c r="M704" i="27"/>
  <c r="M705" i="27"/>
  <c r="M706" i="27"/>
  <c r="M707" i="27"/>
  <c r="M708" i="27"/>
  <c r="M709" i="27"/>
  <c r="M710" i="27"/>
  <c r="M711" i="27"/>
  <c r="M712" i="27"/>
  <c r="M713" i="27"/>
  <c r="M714" i="27"/>
  <c r="M715" i="27"/>
  <c r="M716" i="27"/>
  <c r="M717" i="27"/>
  <c r="M718" i="27"/>
  <c r="M719" i="27"/>
  <c r="M720" i="27"/>
  <c r="M721" i="27"/>
  <c r="M722" i="27"/>
  <c r="M723" i="27"/>
  <c r="M724" i="27"/>
  <c r="M725" i="27"/>
  <c r="M726" i="27"/>
  <c r="M727" i="27"/>
  <c r="M728" i="27"/>
  <c r="M729" i="27"/>
  <c r="M730" i="27"/>
  <c r="M731" i="27"/>
  <c r="M732" i="27"/>
  <c r="M733" i="27"/>
  <c r="M734" i="27"/>
  <c r="M735" i="27"/>
  <c r="M736" i="27"/>
  <c r="M737" i="27"/>
  <c r="M738" i="27"/>
  <c r="M739" i="27"/>
  <c r="M740" i="27"/>
  <c r="M741" i="27"/>
  <c r="M742" i="27"/>
  <c r="M743" i="27"/>
  <c r="M744" i="27"/>
  <c r="M745" i="27"/>
  <c r="M746" i="27"/>
  <c r="M747" i="27"/>
  <c r="M748" i="27"/>
  <c r="M749" i="27"/>
  <c r="M750" i="27"/>
  <c r="M751" i="27"/>
  <c r="M752" i="27"/>
  <c r="M753" i="27"/>
  <c r="M754" i="27"/>
  <c r="M755" i="27"/>
  <c r="M756" i="27"/>
  <c r="M757" i="27"/>
  <c r="M758" i="27"/>
  <c r="M759" i="27"/>
  <c r="M760" i="27"/>
  <c r="M761" i="27"/>
  <c r="M762" i="27"/>
  <c r="M763" i="27"/>
  <c r="M764" i="27"/>
  <c r="M765" i="27"/>
  <c r="M766" i="27"/>
  <c r="M767" i="27"/>
  <c r="M768" i="27"/>
  <c r="M769" i="27"/>
  <c r="M770" i="27"/>
  <c r="M771" i="27"/>
  <c r="M772" i="27"/>
  <c r="M773" i="27"/>
  <c r="M774" i="27"/>
  <c r="M775" i="27"/>
  <c r="M776" i="27"/>
  <c r="M777" i="27"/>
  <c r="M778" i="27"/>
  <c r="M779" i="27"/>
  <c r="M780" i="27"/>
  <c r="M781" i="27"/>
  <c r="M782" i="27"/>
  <c r="M783" i="27"/>
  <c r="M784" i="27"/>
  <c r="M785" i="27"/>
  <c r="M786" i="27"/>
  <c r="M787" i="27"/>
  <c r="M788" i="27"/>
  <c r="M789" i="27"/>
  <c r="M790" i="27"/>
  <c r="M791" i="27"/>
  <c r="M792" i="27"/>
  <c r="M793" i="27"/>
  <c r="M794" i="27"/>
  <c r="M795" i="27"/>
  <c r="M796" i="27"/>
  <c r="M797" i="27"/>
  <c r="M798" i="27"/>
  <c r="M799" i="27"/>
  <c r="M800" i="27"/>
  <c r="M801" i="27"/>
  <c r="M802" i="27"/>
  <c r="M803" i="27"/>
  <c r="M804" i="27"/>
  <c r="M805" i="27"/>
  <c r="M806" i="27"/>
  <c r="M807" i="27"/>
  <c r="M808" i="27"/>
  <c r="M809" i="27"/>
  <c r="M810" i="27"/>
  <c r="M811" i="27"/>
  <c r="C4" i="25"/>
  <c r="C8" i="25"/>
  <c r="C12" i="25"/>
  <c r="C17" i="25"/>
  <c r="C23" i="25"/>
  <c r="C29" i="25"/>
  <c r="C63" i="25"/>
  <c r="C73" i="25"/>
  <c r="C83" i="25"/>
  <c r="C93" i="25"/>
  <c r="C103" i="25"/>
  <c r="C113" i="25"/>
  <c r="C155" i="25"/>
  <c r="C156" i="25"/>
  <c r="C175" i="25"/>
  <c r="C176" i="25"/>
  <c r="C201" i="25"/>
  <c r="C203" i="25"/>
  <c r="B4" i="25"/>
  <c r="B8" i="25"/>
  <c r="B12" i="25"/>
  <c r="B17" i="25"/>
  <c r="B23" i="25"/>
  <c r="B29" i="25"/>
  <c r="B33" i="25"/>
  <c r="B34" i="25"/>
  <c r="G22" i="26" l="1"/>
  <c r="B1" i="34"/>
  <c r="C3" i="35" s="1"/>
  <c r="C6" i="35"/>
  <c r="C5" i="35"/>
  <c r="E2" i="34"/>
  <c r="C10" i="35" s="1"/>
  <c r="C4" i="35"/>
  <c r="H22" i="26"/>
  <c r="K3" i="34"/>
  <c r="C7" i="35"/>
  <c r="BF814" i="3"/>
  <c r="BG814" i="3"/>
  <c r="BH814" i="3"/>
  <c r="BI814" i="3"/>
  <c r="AP814" i="3"/>
  <c r="BJ814" i="3"/>
  <c r="BF813" i="3"/>
  <c r="BG813" i="3"/>
  <c r="BH813" i="3"/>
  <c r="BI813" i="3"/>
  <c r="AG813" i="3"/>
  <c r="BJ813" i="3"/>
  <c r="AP813" i="3"/>
  <c r="AN812" i="3"/>
  <c r="AO812" i="3"/>
  <c r="BF812" i="3"/>
  <c r="AP812" i="3"/>
  <c r="BH812" i="3"/>
  <c r="B7" i="31"/>
  <c r="C5" i="25" s="1"/>
  <c r="B8" i="31"/>
  <c r="C6" i="25" s="1"/>
  <c r="A23" i="31" l="1"/>
  <c r="B25" i="25" s="1"/>
  <c r="A19" i="31"/>
  <c r="B20" i="25" s="1"/>
  <c r="A13" i="31"/>
  <c r="B13" i="25" s="1"/>
  <c r="A10" i="31"/>
  <c r="B9" i="25" s="1"/>
  <c r="A29" i="31" l="1"/>
  <c r="B32" i="25" s="1"/>
  <c r="A28" i="31"/>
  <c r="B31" i="25" s="1"/>
  <c r="A27" i="31"/>
  <c r="B30" i="25" s="1"/>
  <c r="A25" i="31"/>
  <c r="B27" i="25" s="1"/>
  <c r="A24" i="31"/>
  <c r="B26" i="25" s="1"/>
  <c r="A22" i="31"/>
  <c r="B24" i="25" s="1"/>
  <c r="A20" i="31"/>
  <c r="B21" i="25" s="1"/>
  <c r="A18" i="31"/>
  <c r="B19" i="25" s="1"/>
  <c r="A17" i="31"/>
  <c r="B18" i="25" s="1"/>
  <c r="A15" i="31"/>
  <c r="B15" i="25" s="1"/>
  <c r="A14" i="31"/>
  <c r="B14" i="25" s="1"/>
  <c r="A11" i="31"/>
  <c r="B10" i="25" s="1"/>
  <c r="A8" i="31"/>
  <c r="B6" i="25" s="1"/>
  <c r="A7" i="31"/>
  <c r="B5" i="25" s="1"/>
  <c r="A5" i="31"/>
  <c r="B1" i="25" s="1"/>
  <c r="C2" i="27"/>
  <c r="B5" i="26" l="1"/>
  <c r="D26" i="26"/>
  <c r="A29" i="28"/>
  <c r="A28" i="28"/>
  <c r="A27" i="28"/>
  <c r="A26" i="28"/>
  <c r="A25" i="28"/>
  <c r="A24" i="28"/>
  <c r="A23" i="28"/>
  <c r="A22" i="28"/>
  <c r="A21" i="28"/>
  <c r="A16" i="28"/>
  <c r="A12" i="28"/>
  <c r="A20" i="28"/>
  <c r="A19" i="28"/>
  <c r="A18" i="28"/>
  <c r="A17" i="28"/>
  <c r="A15" i="28"/>
  <c r="A14" i="28"/>
  <c r="A13" i="28"/>
  <c r="A11" i="28"/>
  <c r="A10" i="28"/>
  <c r="A9" i="28"/>
  <c r="B8" i="28"/>
  <c r="B7" i="28"/>
  <c r="A6" i="28"/>
  <c r="A8" i="28"/>
  <c r="A7" i="28"/>
  <c r="B5" i="28"/>
  <c r="A5" i="28"/>
  <c r="A4" i="28"/>
  <c r="B28" i="26" l="1"/>
  <c r="D28" i="26"/>
  <c r="B29" i="26"/>
  <c r="D29" i="26"/>
  <c r="Q2" i="27" l="1"/>
  <c r="Q3" i="27"/>
  <c r="Q4" i="27"/>
  <c r="Q5" i="27"/>
  <c r="Q6" i="27"/>
  <c r="Q7" i="27"/>
  <c r="Q8" i="27"/>
  <c r="X8" i="27" s="1"/>
  <c r="Q9" i="27"/>
  <c r="Q10" i="27"/>
  <c r="X10" i="27" s="1"/>
  <c r="Q11" i="27"/>
  <c r="Q12" i="27"/>
  <c r="Q13" i="27"/>
  <c r="Q14" i="27"/>
  <c r="Q15" i="27"/>
  <c r="Q16" i="27"/>
  <c r="Q17" i="27"/>
  <c r="Q18" i="27"/>
  <c r="Q19" i="27"/>
  <c r="Q20" i="27"/>
  <c r="X20" i="27" s="1"/>
  <c r="Q21" i="27"/>
  <c r="Q22" i="27"/>
  <c r="X22" i="27" s="1"/>
  <c r="Q23" i="27"/>
  <c r="Q24" i="27"/>
  <c r="Q25" i="27"/>
  <c r="Q26" i="27"/>
  <c r="Q27" i="27"/>
  <c r="Q28" i="27"/>
  <c r="Q29" i="27"/>
  <c r="Q30" i="27"/>
  <c r="Q31" i="27"/>
  <c r="Q32" i="27"/>
  <c r="Q33" i="27"/>
  <c r="Q34" i="27"/>
  <c r="X34" i="27" s="1"/>
  <c r="Q35" i="27"/>
  <c r="Q36" i="27"/>
  <c r="Q37" i="27"/>
  <c r="Q38" i="27"/>
  <c r="Q39" i="27"/>
  <c r="Q40" i="27"/>
  <c r="Q41" i="27"/>
  <c r="Q42" i="27"/>
  <c r="Q43" i="27"/>
  <c r="Q44" i="27"/>
  <c r="X44" i="27" s="1"/>
  <c r="Q45" i="27"/>
  <c r="Q46" i="27"/>
  <c r="X46" i="27" s="1"/>
  <c r="Q47" i="27"/>
  <c r="Q48" i="27"/>
  <c r="Q49" i="27"/>
  <c r="Q50" i="27"/>
  <c r="Q51" i="27"/>
  <c r="Q52" i="27"/>
  <c r="Q53" i="27"/>
  <c r="Q54" i="27"/>
  <c r="Q55" i="27"/>
  <c r="Q56" i="27"/>
  <c r="X56" i="27" s="1"/>
  <c r="Q57" i="27"/>
  <c r="Q58" i="27"/>
  <c r="X58" i="27" s="1"/>
  <c r="Q59" i="27"/>
  <c r="Q60" i="27"/>
  <c r="Q61" i="27"/>
  <c r="Q62" i="27"/>
  <c r="Q63" i="27"/>
  <c r="Q64" i="27"/>
  <c r="Q65" i="27"/>
  <c r="Q66" i="27"/>
  <c r="Q67" i="27"/>
  <c r="Q68" i="27"/>
  <c r="X68" i="27" s="1"/>
  <c r="Q69" i="27"/>
  <c r="Q70" i="27"/>
  <c r="X70" i="27" s="1"/>
  <c r="Q71" i="27"/>
  <c r="Q72" i="27"/>
  <c r="Q73" i="27"/>
  <c r="Q74" i="27"/>
  <c r="Q75" i="27"/>
  <c r="Q76" i="27"/>
  <c r="Q77" i="27"/>
  <c r="Q78" i="27"/>
  <c r="Q79" i="27"/>
  <c r="Q80" i="27"/>
  <c r="X80" i="27" s="1"/>
  <c r="Q81" i="27"/>
  <c r="Q82" i="27"/>
  <c r="X82" i="27" s="1"/>
  <c r="Q83" i="27"/>
  <c r="Q84" i="27"/>
  <c r="Q85" i="27"/>
  <c r="Q86" i="27"/>
  <c r="Q87" i="27"/>
  <c r="Q88" i="27"/>
  <c r="Q89" i="27"/>
  <c r="Q90" i="27"/>
  <c r="Q91" i="27"/>
  <c r="Q92" i="27"/>
  <c r="X92" i="27" s="1"/>
  <c r="Q93" i="27"/>
  <c r="Q94" i="27"/>
  <c r="X94" i="27" s="1"/>
  <c r="Q95" i="27"/>
  <c r="Q96" i="27"/>
  <c r="Q97" i="27"/>
  <c r="Q98" i="27"/>
  <c r="Q99" i="27"/>
  <c r="Q100" i="27"/>
  <c r="Q101" i="27"/>
  <c r="Q102" i="27"/>
  <c r="Q103" i="27"/>
  <c r="Q104" i="27"/>
  <c r="X104" i="27" s="1"/>
  <c r="Q105" i="27"/>
  <c r="Q106" i="27"/>
  <c r="X106" i="27" s="1"/>
  <c r="Q107" i="27"/>
  <c r="Q108" i="27"/>
  <c r="Q109" i="27"/>
  <c r="Q110" i="27"/>
  <c r="Q111" i="27"/>
  <c r="Q112" i="27"/>
  <c r="Q113" i="27"/>
  <c r="Q114" i="27"/>
  <c r="Q115" i="27"/>
  <c r="Q116" i="27"/>
  <c r="X116" i="27" s="1"/>
  <c r="Q117" i="27"/>
  <c r="Q118" i="27"/>
  <c r="X118" i="27" s="1"/>
  <c r="Q119" i="27"/>
  <c r="Q120" i="27"/>
  <c r="Q121" i="27"/>
  <c r="Q122" i="27"/>
  <c r="Q123" i="27"/>
  <c r="Q124" i="27"/>
  <c r="Q125" i="27"/>
  <c r="Q126" i="27"/>
  <c r="Q127" i="27"/>
  <c r="Q128" i="27"/>
  <c r="X128" i="27" s="1"/>
  <c r="Q129" i="27"/>
  <c r="Q130" i="27"/>
  <c r="X130" i="27" s="1"/>
  <c r="Q131" i="27"/>
  <c r="Q132" i="27"/>
  <c r="Q133" i="27"/>
  <c r="Q134" i="27"/>
  <c r="Q135" i="27"/>
  <c r="Q136" i="27"/>
  <c r="Q137" i="27"/>
  <c r="Q138" i="27"/>
  <c r="Q139" i="27"/>
  <c r="Q140" i="27"/>
  <c r="X140" i="27" s="1"/>
  <c r="Q141" i="27"/>
  <c r="Q142" i="27"/>
  <c r="X142" i="27" s="1"/>
  <c r="Q143" i="27"/>
  <c r="Q144" i="27"/>
  <c r="Q145" i="27"/>
  <c r="Q146" i="27"/>
  <c r="Q147" i="27"/>
  <c r="Q148" i="27"/>
  <c r="Q149" i="27"/>
  <c r="Q150" i="27"/>
  <c r="Q151" i="27"/>
  <c r="Q152" i="27"/>
  <c r="X152" i="27" s="1"/>
  <c r="Q153" i="27"/>
  <c r="Q154" i="27"/>
  <c r="X154" i="27" s="1"/>
  <c r="Q155" i="27"/>
  <c r="Q156" i="27"/>
  <c r="Q157" i="27"/>
  <c r="Q158" i="27"/>
  <c r="Q159" i="27"/>
  <c r="Q160" i="27"/>
  <c r="Q161" i="27"/>
  <c r="Q162" i="27"/>
  <c r="Q163" i="27"/>
  <c r="Q164" i="27"/>
  <c r="X164" i="27" s="1"/>
  <c r="Q165" i="27"/>
  <c r="Q166" i="27"/>
  <c r="X166" i="27" s="1"/>
  <c r="Q167" i="27"/>
  <c r="Q168" i="27"/>
  <c r="Q169" i="27"/>
  <c r="Q170" i="27"/>
  <c r="Q171" i="27"/>
  <c r="Q172" i="27"/>
  <c r="Q173" i="27"/>
  <c r="Q174" i="27"/>
  <c r="Q175" i="27"/>
  <c r="Q176" i="27"/>
  <c r="X176" i="27" s="1"/>
  <c r="Q177" i="27"/>
  <c r="Q178" i="27"/>
  <c r="X178" i="27" s="1"/>
  <c r="Q179" i="27"/>
  <c r="Q180" i="27"/>
  <c r="Q181" i="27"/>
  <c r="Q182" i="27"/>
  <c r="Q183" i="27"/>
  <c r="Q184" i="27"/>
  <c r="Q185" i="27"/>
  <c r="Q186" i="27"/>
  <c r="Q187" i="27"/>
  <c r="Q188" i="27"/>
  <c r="X188" i="27" s="1"/>
  <c r="Q189" i="27"/>
  <c r="Q190" i="27"/>
  <c r="X190" i="27" s="1"/>
  <c r="Q191" i="27"/>
  <c r="Q192" i="27"/>
  <c r="Q193" i="27"/>
  <c r="Q194" i="27"/>
  <c r="Q195" i="27"/>
  <c r="Q196" i="27"/>
  <c r="Q197" i="27"/>
  <c r="Q198" i="27"/>
  <c r="Q199" i="27"/>
  <c r="Q200" i="27"/>
  <c r="X200" i="27" s="1"/>
  <c r="Q201" i="27"/>
  <c r="Q202" i="27"/>
  <c r="X202" i="27" s="1"/>
  <c r="Q203" i="27"/>
  <c r="Q204" i="27"/>
  <c r="Q205" i="27"/>
  <c r="Q206" i="27"/>
  <c r="Q207" i="27"/>
  <c r="Q208" i="27"/>
  <c r="Q209" i="27"/>
  <c r="Q210" i="27"/>
  <c r="Q211" i="27"/>
  <c r="Q212" i="27"/>
  <c r="Q213" i="27"/>
  <c r="Q214" i="27"/>
  <c r="X214" i="27" s="1"/>
  <c r="Q215" i="27"/>
  <c r="Q216" i="27"/>
  <c r="Q217" i="27"/>
  <c r="Q218" i="27"/>
  <c r="Q219" i="27"/>
  <c r="Q220" i="27"/>
  <c r="Q221" i="27"/>
  <c r="Q222" i="27"/>
  <c r="Q223" i="27"/>
  <c r="Q224" i="27"/>
  <c r="X224" i="27" s="1"/>
  <c r="Q225" i="27"/>
  <c r="Q226" i="27"/>
  <c r="X226" i="27" s="1"/>
  <c r="Q227" i="27"/>
  <c r="Q228" i="27"/>
  <c r="Q229" i="27"/>
  <c r="Q230" i="27"/>
  <c r="Q231" i="27"/>
  <c r="Q232" i="27"/>
  <c r="Q233" i="27"/>
  <c r="Q234" i="27"/>
  <c r="Q235" i="27"/>
  <c r="Q236" i="27"/>
  <c r="X236" i="27" s="1"/>
  <c r="Q237" i="27"/>
  <c r="Q238" i="27"/>
  <c r="X238" i="27" s="1"/>
  <c r="Q239" i="27"/>
  <c r="Q240" i="27"/>
  <c r="Q241" i="27"/>
  <c r="Q242" i="27"/>
  <c r="Q243" i="27"/>
  <c r="Q244" i="27"/>
  <c r="Q245" i="27"/>
  <c r="Q246" i="27"/>
  <c r="Q247" i="27"/>
  <c r="Q248" i="27"/>
  <c r="Q249" i="27"/>
  <c r="Q250" i="27"/>
  <c r="X250" i="27" s="1"/>
  <c r="Q251" i="27"/>
  <c r="Q252" i="27"/>
  <c r="Q253" i="27"/>
  <c r="Q254" i="27"/>
  <c r="Q255" i="27"/>
  <c r="Q256" i="27"/>
  <c r="Q257" i="27"/>
  <c r="Q258" i="27"/>
  <c r="Q259" i="27"/>
  <c r="Q260" i="27"/>
  <c r="X260" i="27" s="1"/>
  <c r="Q261" i="27"/>
  <c r="Q262" i="27"/>
  <c r="X262" i="27" s="1"/>
  <c r="Q263" i="27"/>
  <c r="Q264" i="27"/>
  <c r="Q265" i="27"/>
  <c r="Q266" i="27"/>
  <c r="Q267" i="27"/>
  <c r="Q268" i="27"/>
  <c r="Q269" i="27"/>
  <c r="Q270" i="27"/>
  <c r="Q271" i="27"/>
  <c r="Q272" i="27"/>
  <c r="X272" i="27" s="1"/>
  <c r="Q273" i="27"/>
  <c r="Q274" i="27"/>
  <c r="X274" i="27" s="1"/>
  <c r="Q275" i="27"/>
  <c r="Q276" i="27"/>
  <c r="X276" i="27" s="1"/>
  <c r="Q277" i="27"/>
  <c r="Q278" i="27"/>
  <c r="Q279" i="27"/>
  <c r="Q280" i="27"/>
  <c r="Q281" i="27"/>
  <c r="Q282" i="27"/>
  <c r="Q283" i="27"/>
  <c r="Q284" i="27"/>
  <c r="X284" i="27" s="1"/>
  <c r="Q285" i="27"/>
  <c r="Q286" i="27"/>
  <c r="X286" i="27" s="1"/>
  <c r="Q287" i="27"/>
  <c r="Q288" i="27"/>
  <c r="X288" i="27" s="1"/>
  <c r="Q289" i="27"/>
  <c r="Q290" i="27"/>
  <c r="Q291" i="27"/>
  <c r="Q292" i="27"/>
  <c r="Q293" i="27"/>
  <c r="Q294" i="27"/>
  <c r="Q295" i="27"/>
  <c r="Q296" i="27"/>
  <c r="X296" i="27" s="1"/>
  <c r="Q297" i="27"/>
  <c r="Q298" i="27"/>
  <c r="X298" i="27" s="1"/>
  <c r="Q299" i="27"/>
  <c r="Q300" i="27"/>
  <c r="X300" i="27" s="1"/>
  <c r="Q301" i="27"/>
  <c r="Q302" i="27"/>
  <c r="Q303" i="27"/>
  <c r="Q304" i="27"/>
  <c r="Q305" i="27"/>
  <c r="Q306" i="27"/>
  <c r="Q307" i="27"/>
  <c r="Q308" i="27"/>
  <c r="X308" i="27" s="1"/>
  <c r="Q309" i="27"/>
  <c r="Q310" i="27"/>
  <c r="X310" i="27" s="1"/>
  <c r="Q311" i="27"/>
  <c r="Q312" i="27"/>
  <c r="X312" i="27" s="1"/>
  <c r="Q313" i="27"/>
  <c r="Q314" i="27"/>
  <c r="Q315" i="27"/>
  <c r="Q316" i="27"/>
  <c r="Q317" i="27"/>
  <c r="Q318" i="27"/>
  <c r="Q319" i="27"/>
  <c r="Q320" i="27"/>
  <c r="Q321" i="27"/>
  <c r="Q322" i="27"/>
  <c r="X322" i="27" s="1"/>
  <c r="Q323" i="27"/>
  <c r="Q324" i="27"/>
  <c r="X324" i="27" s="1"/>
  <c r="Q325" i="27"/>
  <c r="Q326" i="27"/>
  <c r="Q327" i="27"/>
  <c r="Q328" i="27"/>
  <c r="Q329" i="27"/>
  <c r="Q330" i="27"/>
  <c r="Q331" i="27"/>
  <c r="Q332" i="27"/>
  <c r="Q333" i="27"/>
  <c r="Q334" i="27"/>
  <c r="X334" i="27" s="1"/>
  <c r="Q335" i="27"/>
  <c r="Q336" i="27"/>
  <c r="X336" i="27" s="1"/>
  <c r="Q337" i="27"/>
  <c r="Q338" i="27"/>
  <c r="Q339" i="27"/>
  <c r="Q340" i="27"/>
  <c r="Q341" i="27"/>
  <c r="Q342" i="27"/>
  <c r="Q343" i="27"/>
  <c r="Q344" i="27"/>
  <c r="X344" i="27" s="1"/>
  <c r="Q345" i="27"/>
  <c r="Q346" i="27"/>
  <c r="X346" i="27" s="1"/>
  <c r="Q347" i="27"/>
  <c r="Q348" i="27"/>
  <c r="X348" i="27" s="1"/>
  <c r="Q349" i="27"/>
  <c r="Q350" i="27"/>
  <c r="Q351" i="27"/>
  <c r="Q352" i="27"/>
  <c r="Q353" i="27"/>
  <c r="Q354" i="27"/>
  <c r="Q355" i="27"/>
  <c r="Q356" i="27"/>
  <c r="X356" i="27" s="1"/>
  <c r="Q357" i="27"/>
  <c r="Q358" i="27"/>
  <c r="X358" i="27" s="1"/>
  <c r="Q359" i="27"/>
  <c r="Q360" i="27"/>
  <c r="X360" i="27" s="1"/>
  <c r="Q361" i="27"/>
  <c r="Q362" i="27"/>
  <c r="Q363" i="27"/>
  <c r="Q364" i="27"/>
  <c r="Q365" i="27"/>
  <c r="Q366" i="27"/>
  <c r="Q367" i="27"/>
  <c r="Q368" i="27"/>
  <c r="X368" i="27" s="1"/>
  <c r="Q369" i="27"/>
  <c r="Q370" i="27"/>
  <c r="X370" i="27" s="1"/>
  <c r="Q371" i="27"/>
  <c r="Q372" i="27"/>
  <c r="X372" i="27" s="1"/>
  <c r="Q373" i="27"/>
  <c r="Q374" i="27"/>
  <c r="Q375" i="27"/>
  <c r="Q376" i="27"/>
  <c r="Q377" i="27"/>
  <c r="Q378" i="27"/>
  <c r="Q379" i="27"/>
  <c r="Q380" i="27"/>
  <c r="X380" i="27" s="1"/>
  <c r="Q381" i="27"/>
  <c r="Q382" i="27"/>
  <c r="X382" i="27" s="1"/>
  <c r="Q383" i="27"/>
  <c r="Q384" i="27"/>
  <c r="X384" i="27" s="1"/>
  <c r="Q385" i="27"/>
  <c r="Q386" i="27"/>
  <c r="Q387" i="27"/>
  <c r="Q388" i="27"/>
  <c r="Q389" i="27"/>
  <c r="Q390" i="27"/>
  <c r="Q391" i="27"/>
  <c r="Q392" i="27"/>
  <c r="X392" i="27" s="1"/>
  <c r="Q393" i="27"/>
  <c r="Q394" i="27"/>
  <c r="X394" i="27" s="1"/>
  <c r="Q395" i="27"/>
  <c r="Q396" i="27"/>
  <c r="X396" i="27" s="1"/>
  <c r="Q397" i="27"/>
  <c r="Q398" i="27"/>
  <c r="Q399" i="27"/>
  <c r="Q400" i="27"/>
  <c r="Q401" i="27"/>
  <c r="Q402" i="27"/>
  <c r="Q403" i="27"/>
  <c r="Q404" i="27"/>
  <c r="X404" i="27" s="1"/>
  <c r="Q405" i="27"/>
  <c r="Q406" i="27"/>
  <c r="X406" i="27" s="1"/>
  <c r="Q407" i="27"/>
  <c r="Q408" i="27"/>
  <c r="X408" i="27" s="1"/>
  <c r="Q409" i="27"/>
  <c r="Q410" i="27"/>
  <c r="Q411" i="27"/>
  <c r="Q412" i="27"/>
  <c r="Q413" i="27"/>
  <c r="Q414" i="27"/>
  <c r="Q415" i="27"/>
  <c r="Q416" i="27"/>
  <c r="X416" i="27" s="1"/>
  <c r="Q417" i="27"/>
  <c r="Q418" i="27"/>
  <c r="X418" i="27" s="1"/>
  <c r="Q419" i="27"/>
  <c r="Q420" i="27"/>
  <c r="X420" i="27" s="1"/>
  <c r="Q421" i="27"/>
  <c r="Q422" i="27"/>
  <c r="Q423" i="27"/>
  <c r="Q424" i="27"/>
  <c r="Q425" i="27"/>
  <c r="Q426" i="27"/>
  <c r="Q427" i="27"/>
  <c r="Q428" i="27"/>
  <c r="X428" i="27" s="1"/>
  <c r="Q429" i="27"/>
  <c r="Q430" i="27"/>
  <c r="X430" i="27" s="1"/>
  <c r="Q431" i="27"/>
  <c r="Q432" i="27"/>
  <c r="X432" i="27" s="1"/>
  <c r="Q433" i="27"/>
  <c r="Q434" i="27"/>
  <c r="Q435" i="27"/>
  <c r="Q436" i="27"/>
  <c r="Q437" i="27"/>
  <c r="Q438" i="27"/>
  <c r="Q439" i="27"/>
  <c r="Q440" i="27"/>
  <c r="X440" i="27" s="1"/>
  <c r="Q441" i="27"/>
  <c r="Q442" i="27"/>
  <c r="X442" i="27" s="1"/>
  <c r="Q443" i="27"/>
  <c r="Q444" i="27"/>
  <c r="X444" i="27" s="1"/>
  <c r="Q445" i="27"/>
  <c r="Q446" i="27"/>
  <c r="Q447" i="27"/>
  <c r="Q448" i="27"/>
  <c r="Q449" i="27"/>
  <c r="Q450" i="27"/>
  <c r="Q451" i="27"/>
  <c r="Q452" i="27"/>
  <c r="Q453" i="27"/>
  <c r="Q454" i="27"/>
  <c r="X454" i="27" s="1"/>
  <c r="Q455" i="27"/>
  <c r="Q456" i="27"/>
  <c r="X456" i="27" s="1"/>
  <c r="Q457" i="27"/>
  <c r="Q458" i="27"/>
  <c r="Q459" i="27"/>
  <c r="Q460" i="27"/>
  <c r="Q461" i="27"/>
  <c r="Q462" i="27"/>
  <c r="Q463" i="27"/>
  <c r="Q464" i="27"/>
  <c r="X464" i="27" s="1"/>
  <c r="Q465" i="27"/>
  <c r="Q466" i="27"/>
  <c r="X466" i="27" s="1"/>
  <c r="Q467" i="27"/>
  <c r="Q468" i="27"/>
  <c r="X468" i="27" s="1"/>
  <c r="Q469" i="27"/>
  <c r="Q470" i="27"/>
  <c r="Q471" i="27"/>
  <c r="Q472" i="27"/>
  <c r="Q473" i="27"/>
  <c r="Q474" i="27"/>
  <c r="Q475" i="27"/>
  <c r="Q476" i="27"/>
  <c r="X476" i="27" s="1"/>
  <c r="Q477" i="27"/>
  <c r="Q478" i="27"/>
  <c r="X478" i="27" s="1"/>
  <c r="Q479" i="27"/>
  <c r="Q480" i="27"/>
  <c r="X480" i="27" s="1"/>
  <c r="Q481" i="27"/>
  <c r="Q482" i="27"/>
  <c r="Q483" i="27"/>
  <c r="Q484" i="27"/>
  <c r="Q485" i="27"/>
  <c r="Q486" i="27"/>
  <c r="Q487" i="27"/>
  <c r="Q488" i="27"/>
  <c r="X488" i="27" s="1"/>
  <c r="Q489" i="27"/>
  <c r="Q490" i="27"/>
  <c r="X490" i="27" s="1"/>
  <c r="Q491" i="27"/>
  <c r="Q492" i="27"/>
  <c r="X492" i="27" s="1"/>
  <c r="Q493" i="27"/>
  <c r="Q494" i="27"/>
  <c r="Q495" i="27"/>
  <c r="Q496" i="27"/>
  <c r="Q497" i="27"/>
  <c r="Q498" i="27"/>
  <c r="Q499" i="27"/>
  <c r="Q500" i="27"/>
  <c r="X500" i="27" s="1"/>
  <c r="Q501" i="27"/>
  <c r="Q502" i="27"/>
  <c r="X502" i="27" s="1"/>
  <c r="Q503" i="27"/>
  <c r="Q504" i="27"/>
  <c r="X504" i="27" s="1"/>
  <c r="Q505" i="27"/>
  <c r="Q506" i="27"/>
  <c r="Q507" i="27"/>
  <c r="Q508" i="27"/>
  <c r="Q509" i="27"/>
  <c r="Q510" i="27"/>
  <c r="Q511" i="27"/>
  <c r="Q512" i="27"/>
  <c r="X512" i="27" s="1"/>
  <c r="Q513" i="27"/>
  <c r="Q514" i="27"/>
  <c r="X514" i="27" s="1"/>
  <c r="Q515" i="27"/>
  <c r="Q516" i="27"/>
  <c r="X516" i="27" s="1"/>
  <c r="Q517" i="27"/>
  <c r="Q518" i="27"/>
  <c r="Q519" i="27"/>
  <c r="Q520" i="27"/>
  <c r="Q521" i="27"/>
  <c r="Q522" i="27"/>
  <c r="Q523" i="27"/>
  <c r="Q524" i="27"/>
  <c r="X524" i="27" s="1"/>
  <c r="Q525" i="27"/>
  <c r="Q526" i="27"/>
  <c r="X526" i="27" s="1"/>
  <c r="Q527" i="27"/>
  <c r="Q528" i="27"/>
  <c r="X528" i="27" s="1"/>
  <c r="Q529" i="27"/>
  <c r="Q530" i="27"/>
  <c r="Q531" i="27"/>
  <c r="Q532" i="27"/>
  <c r="Q533" i="27"/>
  <c r="Q534" i="27"/>
  <c r="Q535" i="27"/>
  <c r="Q536" i="27"/>
  <c r="X536" i="27" s="1"/>
  <c r="Q537" i="27"/>
  <c r="Q538" i="27"/>
  <c r="X538" i="27" s="1"/>
  <c r="Q539" i="27"/>
  <c r="Q540" i="27"/>
  <c r="X540" i="27" s="1"/>
  <c r="Q541" i="27"/>
  <c r="Q542" i="27"/>
  <c r="Q543" i="27"/>
  <c r="Q544" i="27"/>
  <c r="Q545" i="27"/>
  <c r="Q546" i="27"/>
  <c r="Q547" i="27"/>
  <c r="Q548" i="27"/>
  <c r="Q549" i="27"/>
  <c r="Q550" i="27"/>
  <c r="X550" i="27" s="1"/>
  <c r="Q551" i="27"/>
  <c r="Q552" i="27"/>
  <c r="X552" i="27" s="1"/>
  <c r="Q553" i="27"/>
  <c r="Q554" i="27"/>
  <c r="Q555" i="27"/>
  <c r="Q556" i="27"/>
  <c r="Q557" i="27"/>
  <c r="Q558" i="27"/>
  <c r="Q559" i="27"/>
  <c r="Q560" i="27"/>
  <c r="X560" i="27" s="1"/>
  <c r="Q561" i="27"/>
  <c r="Q562" i="27"/>
  <c r="X562" i="27" s="1"/>
  <c r="Q563" i="27"/>
  <c r="Q564" i="27"/>
  <c r="X564" i="27" s="1"/>
  <c r="Q565" i="27"/>
  <c r="Q566" i="27"/>
  <c r="Q567" i="27"/>
  <c r="Q568" i="27"/>
  <c r="Q569" i="27"/>
  <c r="Q570" i="27"/>
  <c r="Q571" i="27"/>
  <c r="Q572" i="27"/>
  <c r="X572" i="27" s="1"/>
  <c r="Q573" i="27"/>
  <c r="Q574" i="27"/>
  <c r="X574" i="27" s="1"/>
  <c r="Q575" i="27"/>
  <c r="Q576" i="27"/>
  <c r="X576" i="27" s="1"/>
  <c r="Q577" i="27"/>
  <c r="Q578" i="27"/>
  <c r="Q579" i="27"/>
  <c r="Q580" i="27"/>
  <c r="Q581" i="27"/>
  <c r="Q582" i="27"/>
  <c r="Q583" i="27"/>
  <c r="Q584" i="27"/>
  <c r="X584" i="27" s="1"/>
  <c r="Q585" i="27"/>
  <c r="Q586" i="27"/>
  <c r="X586" i="27" s="1"/>
  <c r="Q587" i="27"/>
  <c r="Q588" i="27"/>
  <c r="X588" i="27" s="1"/>
  <c r="Q589" i="27"/>
  <c r="Q590" i="27"/>
  <c r="Q591" i="27"/>
  <c r="Q592" i="27"/>
  <c r="Q593" i="27"/>
  <c r="Q594" i="27"/>
  <c r="Q595" i="27"/>
  <c r="Q596" i="27"/>
  <c r="X596" i="27" s="1"/>
  <c r="Q597" i="27"/>
  <c r="Q598" i="27"/>
  <c r="X598" i="27" s="1"/>
  <c r="Q599" i="27"/>
  <c r="Q600" i="27"/>
  <c r="X600" i="27" s="1"/>
  <c r="Q601" i="27"/>
  <c r="Q602" i="27"/>
  <c r="Q603" i="27"/>
  <c r="Q604" i="27"/>
  <c r="Q605" i="27"/>
  <c r="Q606" i="27"/>
  <c r="Q607" i="27"/>
  <c r="Q608" i="27"/>
  <c r="X608" i="27" s="1"/>
  <c r="Q609" i="27"/>
  <c r="Q610" i="27"/>
  <c r="X610" i="27" s="1"/>
  <c r="Q611" i="27"/>
  <c r="Q612" i="27"/>
  <c r="X612" i="27" s="1"/>
  <c r="Q613" i="27"/>
  <c r="Q614" i="27"/>
  <c r="Q615" i="27"/>
  <c r="Q616" i="27"/>
  <c r="Q617" i="27"/>
  <c r="Q618" i="27"/>
  <c r="Q619" i="27"/>
  <c r="Q620" i="27"/>
  <c r="X620" i="27" s="1"/>
  <c r="Q621" i="27"/>
  <c r="Q622" i="27"/>
  <c r="X622" i="27" s="1"/>
  <c r="Q623" i="27"/>
  <c r="Q624" i="27"/>
  <c r="X624" i="27" s="1"/>
  <c r="Q625" i="27"/>
  <c r="Q626" i="27"/>
  <c r="Q627" i="27"/>
  <c r="Q628" i="27"/>
  <c r="Q629" i="27"/>
  <c r="Q630" i="27"/>
  <c r="Q631" i="27"/>
  <c r="Q632" i="27"/>
  <c r="X632" i="27" s="1"/>
  <c r="Q633" i="27"/>
  <c r="Q634" i="27"/>
  <c r="X634" i="27" s="1"/>
  <c r="Q635" i="27"/>
  <c r="Q636" i="27"/>
  <c r="X636" i="27" s="1"/>
  <c r="Q637" i="27"/>
  <c r="Q638" i="27"/>
  <c r="Q639" i="27"/>
  <c r="Q640" i="27"/>
  <c r="Q641" i="27"/>
  <c r="Q642" i="27"/>
  <c r="Q643" i="27"/>
  <c r="Q644" i="27"/>
  <c r="X644" i="27" s="1"/>
  <c r="Q645" i="27"/>
  <c r="Q646" i="27"/>
  <c r="X646" i="27" s="1"/>
  <c r="Q647" i="27"/>
  <c r="Q648" i="27"/>
  <c r="X648" i="27" s="1"/>
  <c r="Q649" i="27"/>
  <c r="Q650" i="27"/>
  <c r="Q651" i="27"/>
  <c r="Q652" i="27"/>
  <c r="Q653" i="27"/>
  <c r="Q654" i="27"/>
  <c r="Q655" i="27"/>
  <c r="Q656" i="27"/>
  <c r="X656" i="27" s="1"/>
  <c r="Q657" i="27"/>
  <c r="Q658" i="27"/>
  <c r="X658" i="27" s="1"/>
  <c r="Q659" i="27"/>
  <c r="Q660" i="27"/>
  <c r="X660" i="27" s="1"/>
  <c r="Q661" i="27"/>
  <c r="Q662" i="27"/>
  <c r="Q663" i="27"/>
  <c r="Q664" i="27"/>
  <c r="Q665" i="27"/>
  <c r="Q666" i="27"/>
  <c r="Q667" i="27"/>
  <c r="Q668" i="27"/>
  <c r="X668" i="27" s="1"/>
  <c r="Q669" i="27"/>
  <c r="Q670" i="27"/>
  <c r="X670" i="27" s="1"/>
  <c r="Q671" i="27"/>
  <c r="Q672" i="27"/>
  <c r="X672" i="27" s="1"/>
  <c r="Q673" i="27"/>
  <c r="Q674" i="27"/>
  <c r="Q675" i="27"/>
  <c r="Q676" i="27"/>
  <c r="Q677" i="27"/>
  <c r="Q678" i="27"/>
  <c r="Q679" i="27"/>
  <c r="Q680" i="27"/>
  <c r="X680" i="27" s="1"/>
  <c r="Q681" i="27"/>
  <c r="Q682" i="27"/>
  <c r="X682" i="27" s="1"/>
  <c r="Q683" i="27"/>
  <c r="Q684" i="27"/>
  <c r="X684" i="27" s="1"/>
  <c r="Q685" i="27"/>
  <c r="Q686" i="27"/>
  <c r="Q687" i="27"/>
  <c r="Q688" i="27"/>
  <c r="Q689" i="27"/>
  <c r="Q690" i="27"/>
  <c r="Q691" i="27"/>
  <c r="Q692" i="27"/>
  <c r="X692" i="27" s="1"/>
  <c r="Q693" i="27"/>
  <c r="Q694" i="27"/>
  <c r="X694" i="27" s="1"/>
  <c r="Q695" i="27"/>
  <c r="Q696" i="27"/>
  <c r="X696" i="27" s="1"/>
  <c r="Q697" i="27"/>
  <c r="Q698" i="27"/>
  <c r="Q699" i="27"/>
  <c r="Q700" i="27"/>
  <c r="Q701" i="27"/>
  <c r="Q702" i="27"/>
  <c r="Q703" i="27"/>
  <c r="Q704" i="27"/>
  <c r="X704" i="27" s="1"/>
  <c r="Q705" i="27"/>
  <c r="Q706" i="27"/>
  <c r="X706" i="27" s="1"/>
  <c r="Q707" i="27"/>
  <c r="Q708" i="27"/>
  <c r="X708" i="27" s="1"/>
  <c r="Q709" i="27"/>
  <c r="Q710" i="27"/>
  <c r="Q711" i="27"/>
  <c r="Q712" i="27"/>
  <c r="Q713" i="27"/>
  <c r="Q714" i="27"/>
  <c r="Q715" i="27"/>
  <c r="Q716" i="27"/>
  <c r="X716" i="27" s="1"/>
  <c r="Q717" i="27"/>
  <c r="Q718" i="27"/>
  <c r="X718" i="27" s="1"/>
  <c r="Q719" i="27"/>
  <c r="Q720" i="27"/>
  <c r="X720" i="27" s="1"/>
  <c r="Q721" i="27"/>
  <c r="Q722" i="27"/>
  <c r="Q723" i="27"/>
  <c r="Q724" i="27"/>
  <c r="Q725" i="27"/>
  <c r="Q726" i="27"/>
  <c r="Q727" i="27"/>
  <c r="Q728" i="27"/>
  <c r="Q729" i="27"/>
  <c r="Q730" i="27"/>
  <c r="X730" i="27" s="1"/>
  <c r="Q731" i="27"/>
  <c r="Q732" i="27"/>
  <c r="X732" i="27" s="1"/>
  <c r="Q733" i="27"/>
  <c r="Q734" i="27"/>
  <c r="Q735" i="27"/>
  <c r="Q736" i="27"/>
  <c r="Q737" i="27"/>
  <c r="Q738" i="27"/>
  <c r="Q739" i="27"/>
  <c r="Q740" i="27"/>
  <c r="Q741" i="27"/>
  <c r="Q742" i="27"/>
  <c r="X742" i="27" s="1"/>
  <c r="Q743" i="27"/>
  <c r="Q744" i="27"/>
  <c r="X744" i="27" s="1"/>
  <c r="Q745" i="27"/>
  <c r="Q746" i="27"/>
  <c r="Q747" i="27"/>
  <c r="Q748" i="27"/>
  <c r="Q749" i="27"/>
  <c r="Q750" i="27"/>
  <c r="Q751" i="27"/>
  <c r="Q752" i="27"/>
  <c r="Q753" i="27"/>
  <c r="Q754" i="27"/>
  <c r="X754" i="27" s="1"/>
  <c r="Q755" i="27"/>
  <c r="Q756" i="27"/>
  <c r="X756" i="27" s="1"/>
  <c r="Q757" i="27"/>
  <c r="Q758" i="27"/>
  <c r="Q759" i="27"/>
  <c r="Q760" i="27"/>
  <c r="Q761" i="27"/>
  <c r="Q762" i="27"/>
  <c r="Q763" i="27"/>
  <c r="Q764" i="27"/>
  <c r="Q765" i="27"/>
  <c r="Q766" i="27"/>
  <c r="X766" i="27" s="1"/>
  <c r="Q767" i="27"/>
  <c r="Q768" i="27"/>
  <c r="X768" i="27" s="1"/>
  <c r="Q769" i="27"/>
  <c r="Q770" i="27"/>
  <c r="Q771" i="27"/>
  <c r="Q772" i="27"/>
  <c r="Q773" i="27"/>
  <c r="Q774" i="27"/>
  <c r="Q775" i="27"/>
  <c r="Q776" i="27"/>
  <c r="X776" i="27" s="1"/>
  <c r="Q777" i="27"/>
  <c r="Q778" i="27"/>
  <c r="X778" i="27" s="1"/>
  <c r="Q779" i="27"/>
  <c r="Q780" i="27"/>
  <c r="X780" i="27" s="1"/>
  <c r="Q781" i="27"/>
  <c r="Q782" i="27"/>
  <c r="Q783" i="27"/>
  <c r="Q784" i="27"/>
  <c r="Q785" i="27"/>
  <c r="Q786" i="27"/>
  <c r="Q787" i="27"/>
  <c r="Q788" i="27"/>
  <c r="X788" i="27" s="1"/>
  <c r="Q789" i="27"/>
  <c r="Q790" i="27"/>
  <c r="X790" i="27" s="1"/>
  <c r="Q791" i="27"/>
  <c r="Q792" i="27"/>
  <c r="X792" i="27" s="1"/>
  <c r="Q793" i="27"/>
  <c r="Q794" i="27"/>
  <c r="Q795" i="27"/>
  <c r="Q796" i="27"/>
  <c r="Q797" i="27"/>
  <c r="Q798" i="27"/>
  <c r="Q799" i="27"/>
  <c r="Q800" i="27"/>
  <c r="X800" i="27" s="1"/>
  <c r="Q801" i="27"/>
  <c r="Q802" i="27"/>
  <c r="X802" i="27" s="1"/>
  <c r="Q803" i="27"/>
  <c r="Q804" i="27"/>
  <c r="X804" i="27" s="1"/>
  <c r="Q805" i="27"/>
  <c r="Q806" i="27"/>
  <c r="Q807" i="27"/>
  <c r="Q808" i="27"/>
  <c r="Q809" i="27"/>
  <c r="Q810" i="27"/>
  <c r="Q811" i="27"/>
  <c r="R2" i="27"/>
  <c r="R3" i="27"/>
  <c r="R4" i="27"/>
  <c r="R5" i="27"/>
  <c r="R6" i="27"/>
  <c r="X6" i="27" s="1"/>
  <c r="R7" i="27"/>
  <c r="R8" i="27"/>
  <c r="R9" i="27"/>
  <c r="R10" i="27"/>
  <c r="R11" i="27"/>
  <c r="R12" i="27"/>
  <c r="R13" i="27"/>
  <c r="R14" i="27"/>
  <c r="X14" i="27" s="1"/>
  <c r="R15" i="27"/>
  <c r="R16" i="27"/>
  <c r="X16" i="27" s="1"/>
  <c r="R17" i="27"/>
  <c r="R18" i="27"/>
  <c r="X18" i="27" s="1"/>
  <c r="R19" i="27"/>
  <c r="R20" i="27"/>
  <c r="R21" i="27"/>
  <c r="R22" i="27"/>
  <c r="R23" i="27"/>
  <c r="R24" i="27"/>
  <c r="R25" i="27"/>
  <c r="R26" i="27"/>
  <c r="R27" i="27"/>
  <c r="R28" i="27"/>
  <c r="X28" i="27" s="1"/>
  <c r="R29" i="27"/>
  <c r="R30" i="27"/>
  <c r="X30" i="27" s="1"/>
  <c r="R31" i="27"/>
  <c r="R32" i="27"/>
  <c r="R33" i="27"/>
  <c r="R34" i="27"/>
  <c r="R35" i="27"/>
  <c r="R36" i="27"/>
  <c r="R37" i="27"/>
  <c r="R38" i="27"/>
  <c r="X38" i="27" s="1"/>
  <c r="R39" i="27"/>
  <c r="R40" i="27"/>
  <c r="X40" i="27" s="1"/>
  <c r="R41" i="27"/>
  <c r="R42" i="27"/>
  <c r="X42" i="27" s="1"/>
  <c r="R43" i="27"/>
  <c r="R44" i="27"/>
  <c r="R45" i="27"/>
  <c r="R46" i="27"/>
  <c r="R47" i="27"/>
  <c r="R48" i="27"/>
  <c r="R49" i="27"/>
  <c r="R50" i="27"/>
  <c r="X50" i="27" s="1"/>
  <c r="R51" i="27"/>
  <c r="R52" i="27"/>
  <c r="X52" i="27" s="1"/>
  <c r="R53" i="27"/>
  <c r="R54" i="27"/>
  <c r="X54" i="27" s="1"/>
  <c r="R55" i="27"/>
  <c r="R56" i="27"/>
  <c r="R57" i="27"/>
  <c r="R58" i="27"/>
  <c r="R59" i="27"/>
  <c r="R60" i="27"/>
  <c r="R61" i="27"/>
  <c r="R62" i="27"/>
  <c r="X62" i="27" s="1"/>
  <c r="R63" i="27"/>
  <c r="R64" i="27"/>
  <c r="X64" i="27" s="1"/>
  <c r="R65" i="27"/>
  <c r="R66" i="27"/>
  <c r="X66" i="27" s="1"/>
  <c r="R67" i="27"/>
  <c r="R68" i="27"/>
  <c r="R69" i="27"/>
  <c r="R70" i="27"/>
  <c r="R71" i="27"/>
  <c r="R72" i="27"/>
  <c r="R73" i="27"/>
  <c r="R74" i="27"/>
  <c r="X74" i="27" s="1"/>
  <c r="R75" i="27"/>
  <c r="R76" i="27"/>
  <c r="X76" i="27" s="1"/>
  <c r="R77" i="27"/>
  <c r="R78" i="27"/>
  <c r="X78" i="27" s="1"/>
  <c r="R79" i="27"/>
  <c r="R80" i="27"/>
  <c r="R81" i="27"/>
  <c r="R82" i="27"/>
  <c r="R83" i="27"/>
  <c r="R84" i="27"/>
  <c r="R85" i="27"/>
  <c r="R86" i="27"/>
  <c r="X86" i="27" s="1"/>
  <c r="R87" i="27"/>
  <c r="R88" i="27"/>
  <c r="X88" i="27" s="1"/>
  <c r="R89" i="27"/>
  <c r="R90" i="27"/>
  <c r="X90" i="27" s="1"/>
  <c r="R91" i="27"/>
  <c r="R92" i="27"/>
  <c r="R93" i="27"/>
  <c r="R94" i="27"/>
  <c r="R95" i="27"/>
  <c r="R96" i="27"/>
  <c r="R97" i="27"/>
  <c r="R98" i="27"/>
  <c r="R99" i="27"/>
  <c r="R100" i="27"/>
  <c r="X100" i="27" s="1"/>
  <c r="R101" i="27"/>
  <c r="R102" i="27"/>
  <c r="X102" i="27" s="1"/>
  <c r="R103" i="27"/>
  <c r="R104" i="27"/>
  <c r="R105" i="27"/>
  <c r="R106" i="27"/>
  <c r="R107" i="27"/>
  <c r="R108" i="27"/>
  <c r="R109" i="27"/>
  <c r="R110" i="27"/>
  <c r="X110" i="27" s="1"/>
  <c r="R111" i="27"/>
  <c r="R112" i="27"/>
  <c r="X112" i="27" s="1"/>
  <c r="R113" i="27"/>
  <c r="R114" i="27"/>
  <c r="X114" i="27" s="1"/>
  <c r="R115" i="27"/>
  <c r="R116" i="27"/>
  <c r="R117" i="27"/>
  <c r="R118" i="27"/>
  <c r="R119" i="27"/>
  <c r="R120" i="27"/>
  <c r="R121" i="27"/>
  <c r="R122" i="27"/>
  <c r="X122" i="27" s="1"/>
  <c r="R123" i="27"/>
  <c r="R124" i="27"/>
  <c r="X124" i="27" s="1"/>
  <c r="R125" i="27"/>
  <c r="R126" i="27"/>
  <c r="X126" i="27" s="1"/>
  <c r="R127" i="27"/>
  <c r="R128" i="27"/>
  <c r="R129" i="27"/>
  <c r="R130" i="27"/>
  <c r="R131" i="27"/>
  <c r="R132" i="27"/>
  <c r="R133" i="27"/>
  <c r="R134" i="27"/>
  <c r="X134" i="27" s="1"/>
  <c r="R135" i="27"/>
  <c r="R136" i="27"/>
  <c r="X136" i="27" s="1"/>
  <c r="R137" i="27"/>
  <c r="R138" i="27"/>
  <c r="X138" i="27" s="1"/>
  <c r="R139" i="27"/>
  <c r="R140" i="27"/>
  <c r="R141" i="27"/>
  <c r="R142" i="27"/>
  <c r="R143" i="27"/>
  <c r="R144" i="27"/>
  <c r="R145" i="27"/>
  <c r="R146" i="27"/>
  <c r="X146" i="27" s="1"/>
  <c r="R147" i="27"/>
  <c r="R148" i="27"/>
  <c r="X148" i="27" s="1"/>
  <c r="R149" i="27"/>
  <c r="R150" i="27"/>
  <c r="X150" i="27" s="1"/>
  <c r="R151" i="27"/>
  <c r="R152" i="27"/>
  <c r="R153" i="27"/>
  <c r="R154" i="27"/>
  <c r="R155" i="27"/>
  <c r="R156" i="27"/>
  <c r="R157" i="27"/>
  <c r="R158" i="27"/>
  <c r="X158" i="27" s="1"/>
  <c r="R159" i="27"/>
  <c r="R160" i="27"/>
  <c r="X160" i="27" s="1"/>
  <c r="R161" i="27"/>
  <c r="R162" i="27"/>
  <c r="X162" i="27" s="1"/>
  <c r="R163" i="27"/>
  <c r="R164" i="27"/>
  <c r="R165" i="27"/>
  <c r="R166" i="27"/>
  <c r="R167" i="27"/>
  <c r="R168" i="27"/>
  <c r="R169" i="27"/>
  <c r="R170" i="27"/>
  <c r="X170" i="27" s="1"/>
  <c r="R171" i="27"/>
  <c r="R172" i="27"/>
  <c r="X172" i="27" s="1"/>
  <c r="R173" i="27"/>
  <c r="R174" i="27"/>
  <c r="X174" i="27" s="1"/>
  <c r="R175" i="27"/>
  <c r="R176" i="27"/>
  <c r="R177" i="27"/>
  <c r="R178" i="27"/>
  <c r="R179" i="27"/>
  <c r="R180" i="27"/>
  <c r="R181" i="27"/>
  <c r="R182" i="27"/>
  <c r="X182" i="27" s="1"/>
  <c r="R183" i="27"/>
  <c r="R184" i="27"/>
  <c r="X184" i="27" s="1"/>
  <c r="R185" i="27"/>
  <c r="R186" i="27"/>
  <c r="X186" i="27" s="1"/>
  <c r="R187" i="27"/>
  <c r="R188" i="27"/>
  <c r="R189" i="27"/>
  <c r="R190" i="27"/>
  <c r="R191" i="27"/>
  <c r="R192" i="27"/>
  <c r="R193" i="27"/>
  <c r="R194" i="27"/>
  <c r="X194" i="27" s="1"/>
  <c r="R195" i="27"/>
  <c r="R196" i="27"/>
  <c r="X196" i="27" s="1"/>
  <c r="R197" i="27"/>
  <c r="R198" i="27"/>
  <c r="X198" i="27" s="1"/>
  <c r="R199" i="27"/>
  <c r="R200" i="27"/>
  <c r="R201" i="27"/>
  <c r="R202" i="27"/>
  <c r="R203" i="27"/>
  <c r="R204" i="27"/>
  <c r="R205" i="27"/>
  <c r="R206" i="27"/>
  <c r="X206" i="27" s="1"/>
  <c r="R207" i="27"/>
  <c r="R208" i="27"/>
  <c r="X208" i="27" s="1"/>
  <c r="R209" i="27"/>
  <c r="R210" i="27"/>
  <c r="X210" i="27" s="1"/>
  <c r="R211" i="27"/>
  <c r="R212" i="27"/>
  <c r="R213" i="27"/>
  <c r="R214" i="27"/>
  <c r="R215" i="27"/>
  <c r="R216" i="27"/>
  <c r="R217" i="27"/>
  <c r="R218" i="27"/>
  <c r="X218" i="27" s="1"/>
  <c r="R219" i="27"/>
  <c r="R220" i="27"/>
  <c r="X220" i="27" s="1"/>
  <c r="R221" i="27"/>
  <c r="R222" i="27"/>
  <c r="X222" i="27" s="1"/>
  <c r="R223" i="27"/>
  <c r="R224" i="27"/>
  <c r="R225" i="27"/>
  <c r="R226" i="27"/>
  <c r="R227" i="27"/>
  <c r="R228" i="27"/>
  <c r="R229" i="27"/>
  <c r="R230" i="27"/>
  <c r="X230" i="27" s="1"/>
  <c r="R231" i="27"/>
  <c r="R232" i="27"/>
  <c r="X232" i="27" s="1"/>
  <c r="R233" i="27"/>
  <c r="R234" i="27"/>
  <c r="X234" i="27" s="1"/>
  <c r="R235" i="27"/>
  <c r="R236" i="27"/>
  <c r="R237" i="27"/>
  <c r="R238" i="27"/>
  <c r="R239" i="27"/>
  <c r="R240" i="27"/>
  <c r="R241" i="27"/>
  <c r="R242" i="27"/>
  <c r="X242" i="27" s="1"/>
  <c r="R243" i="27"/>
  <c r="R244" i="27"/>
  <c r="X244" i="27" s="1"/>
  <c r="R245" i="27"/>
  <c r="R246" i="27"/>
  <c r="X246" i="27" s="1"/>
  <c r="R247" i="27"/>
  <c r="R248" i="27"/>
  <c r="R249" i="27"/>
  <c r="R250" i="27"/>
  <c r="R251" i="27"/>
  <c r="R252" i="27"/>
  <c r="R253" i="27"/>
  <c r="R254" i="27"/>
  <c r="X254" i="27" s="1"/>
  <c r="R255" i="27"/>
  <c r="R256" i="27"/>
  <c r="X256" i="27" s="1"/>
  <c r="R257" i="27"/>
  <c r="R258" i="27"/>
  <c r="X258" i="27" s="1"/>
  <c r="R259" i="27"/>
  <c r="R260" i="27"/>
  <c r="R261" i="27"/>
  <c r="R262" i="27"/>
  <c r="R263" i="27"/>
  <c r="R264" i="27"/>
  <c r="R265" i="27"/>
  <c r="R266" i="27"/>
  <c r="X266" i="27" s="1"/>
  <c r="R267" i="27"/>
  <c r="R268" i="27"/>
  <c r="R269" i="27"/>
  <c r="R270" i="27"/>
  <c r="X270" i="27" s="1"/>
  <c r="R271" i="27"/>
  <c r="R272" i="27"/>
  <c r="R273" i="27"/>
  <c r="R274" i="27"/>
  <c r="R275" i="27"/>
  <c r="R276" i="27"/>
  <c r="R277" i="27"/>
  <c r="R278" i="27"/>
  <c r="X278" i="27" s="1"/>
  <c r="R279" i="27"/>
  <c r="R280" i="27"/>
  <c r="R281" i="27"/>
  <c r="R282" i="27"/>
  <c r="X282" i="27" s="1"/>
  <c r="R283" i="27"/>
  <c r="R284" i="27"/>
  <c r="R285" i="27"/>
  <c r="R286" i="27"/>
  <c r="R287" i="27"/>
  <c r="R288" i="27"/>
  <c r="R289" i="27"/>
  <c r="R290" i="27"/>
  <c r="X290" i="27" s="1"/>
  <c r="R291" i="27"/>
  <c r="R292" i="27"/>
  <c r="X292" i="27" s="1"/>
  <c r="R293" i="27"/>
  <c r="R294" i="27"/>
  <c r="X294" i="27" s="1"/>
  <c r="R295" i="27"/>
  <c r="R296" i="27"/>
  <c r="R297" i="27"/>
  <c r="R298" i="27"/>
  <c r="R299" i="27"/>
  <c r="R300" i="27"/>
  <c r="R301" i="27"/>
  <c r="R302" i="27"/>
  <c r="X302" i="27" s="1"/>
  <c r="R303" i="27"/>
  <c r="R304" i="27"/>
  <c r="X304" i="27" s="1"/>
  <c r="R305" i="27"/>
  <c r="R306" i="27"/>
  <c r="X306" i="27" s="1"/>
  <c r="R307" i="27"/>
  <c r="R308" i="27"/>
  <c r="R309" i="27"/>
  <c r="R310" i="27"/>
  <c r="R311" i="27"/>
  <c r="R312" i="27"/>
  <c r="R313" i="27"/>
  <c r="R314" i="27"/>
  <c r="X314" i="27" s="1"/>
  <c r="R315" i="27"/>
  <c r="R316" i="27"/>
  <c r="X316" i="27" s="1"/>
  <c r="R317" i="27"/>
  <c r="R318" i="27"/>
  <c r="X318" i="27" s="1"/>
  <c r="R319" i="27"/>
  <c r="R320" i="27"/>
  <c r="R321" i="27"/>
  <c r="R322" i="27"/>
  <c r="R323" i="27"/>
  <c r="R324" i="27"/>
  <c r="R325" i="27"/>
  <c r="R326" i="27"/>
  <c r="X326" i="27" s="1"/>
  <c r="R327" i="27"/>
  <c r="R328" i="27"/>
  <c r="X328" i="27" s="1"/>
  <c r="R329" i="27"/>
  <c r="R330" i="27"/>
  <c r="X330" i="27" s="1"/>
  <c r="R331" i="27"/>
  <c r="R332" i="27"/>
  <c r="R333" i="27"/>
  <c r="R334" i="27"/>
  <c r="R335" i="27"/>
  <c r="R336" i="27"/>
  <c r="R337" i="27"/>
  <c r="R338" i="27"/>
  <c r="X338" i="27" s="1"/>
  <c r="R339" i="27"/>
  <c r="R340" i="27"/>
  <c r="X340" i="27" s="1"/>
  <c r="R341" i="27"/>
  <c r="R342" i="27"/>
  <c r="X342" i="27" s="1"/>
  <c r="R343" i="27"/>
  <c r="R344" i="27"/>
  <c r="R345" i="27"/>
  <c r="R346" i="27"/>
  <c r="R347" i="27"/>
  <c r="R348" i="27"/>
  <c r="R349" i="27"/>
  <c r="R350" i="27"/>
  <c r="X350" i="27" s="1"/>
  <c r="R351" i="27"/>
  <c r="R352" i="27"/>
  <c r="X352" i="27" s="1"/>
  <c r="R353" i="27"/>
  <c r="R354" i="27"/>
  <c r="X354" i="27" s="1"/>
  <c r="R355" i="27"/>
  <c r="R356" i="27"/>
  <c r="R357" i="27"/>
  <c r="R358" i="27"/>
  <c r="R359" i="27"/>
  <c r="R360" i="27"/>
  <c r="R361" i="27"/>
  <c r="R362" i="27"/>
  <c r="X362" i="27" s="1"/>
  <c r="R363" i="27"/>
  <c r="R364" i="27"/>
  <c r="X364" i="27" s="1"/>
  <c r="R365" i="27"/>
  <c r="R366" i="27"/>
  <c r="X366" i="27" s="1"/>
  <c r="R367" i="27"/>
  <c r="R368" i="27"/>
  <c r="R369" i="27"/>
  <c r="R370" i="27"/>
  <c r="R371" i="27"/>
  <c r="R372" i="27"/>
  <c r="R373" i="27"/>
  <c r="R374" i="27"/>
  <c r="X374" i="27" s="1"/>
  <c r="R375" i="27"/>
  <c r="R376" i="27"/>
  <c r="X376" i="27" s="1"/>
  <c r="R377" i="27"/>
  <c r="R378" i="27"/>
  <c r="X378" i="27" s="1"/>
  <c r="R379" i="27"/>
  <c r="R380" i="27"/>
  <c r="R381" i="27"/>
  <c r="R382" i="27"/>
  <c r="R383" i="27"/>
  <c r="R384" i="27"/>
  <c r="R385" i="27"/>
  <c r="R386" i="27"/>
  <c r="X386" i="27" s="1"/>
  <c r="R387" i="27"/>
  <c r="R388" i="27"/>
  <c r="X388" i="27" s="1"/>
  <c r="R389" i="27"/>
  <c r="R390" i="27"/>
  <c r="X390" i="27" s="1"/>
  <c r="R391" i="27"/>
  <c r="R392" i="27"/>
  <c r="R393" i="27"/>
  <c r="R394" i="27"/>
  <c r="R395" i="27"/>
  <c r="R396" i="27"/>
  <c r="R397" i="27"/>
  <c r="R398" i="27"/>
  <c r="X398" i="27" s="1"/>
  <c r="R399" i="27"/>
  <c r="R400" i="27"/>
  <c r="X400" i="27" s="1"/>
  <c r="R401" i="27"/>
  <c r="R402" i="27"/>
  <c r="X402" i="27" s="1"/>
  <c r="R403" i="27"/>
  <c r="R404" i="27"/>
  <c r="R405" i="27"/>
  <c r="R406" i="27"/>
  <c r="R407" i="27"/>
  <c r="R408" i="27"/>
  <c r="R409" i="27"/>
  <c r="R410" i="27"/>
  <c r="X410" i="27" s="1"/>
  <c r="R411" i="27"/>
  <c r="R412" i="27"/>
  <c r="X412" i="27" s="1"/>
  <c r="R413" i="27"/>
  <c r="R414" i="27"/>
  <c r="X414" i="27" s="1"/>
  <c r="R415" i="27"/>
  <c r="R416" i="27"/>
  <c r="R417" i="27"/>
  <c r="R418" i="27"/>
  <c r="R419" i="27"/>
  <c r="R420" i="27"/>
  <c r="R421" i="27"/>
  <c r="R422" i="27"/>
  <c r="X422" i="27" s="1"/>
  <c r="R423" i="27"/>
  <c r="R424" i="27"/>
  <c r="X424" i="27" s="1"/>
  <c r="R425" i="27"/>
  <c r="R426" i="27"/>
  <c r="X426" i="27" s="1"/>
  <c r="R427" i="27"/>
  <c r="R428" i="27"/>
  <c r="R429" i="27"/>
  <c r="R430" i="27"/>
  <c r="R431" i="27"/>
  <c r="R432" i="27"/>
  <c r="R433" i="27"/>
  <c r="R434" i="27"/>
  <c r="X434" i="27" s="1"/>
  <c r="R435" i="27"/>
  <c r="R436" i="27"/>
  <c r="X436" i="27" s="1"/>
  <c r="R437" i="27"/>
  <c r="R438" i="27"/>
  <c r="X438" i="27" s="1"/>
  <c r="R439" i="27"/>
  <c r="R440" i="27"/>
  <c r="R441" i="27"/>
  <c r="R442" i="27"/>
  <c r="R443" i="27"/>
  <c r="R444" i="27"/>
  <c r="R445" i="27"/>
  <c r="R446" i="27"/>
  <c r="X446" i="27" s="1"/>
  <c r="R447" i="27"/>
  <c r="R448" i="27"/>
  <c r="X448" i="27" s="1"/>
  <c r="R449" i="27"/>
  <c r="R450" i="27"/>
  <c r="X450" i="27" s="1"/>
  <c r="R451" i="27"/>
  <c r="R452" i="27"/>
  <c r="R453" i="27"/>
  <c r="R454" i="27"/>
  <c r="R455" i="27"/>
  <c r="R456" i="27"/>
  <c r="R457" i="27"/>
  <c r="R458" i="27"/>
  <c r="X458" i="27" s="1"/>
  <c r="R459" i="27"/>
  <c r="R460" i="27"/>
  <c r="X460" i="27" s="1"/>
  <c r="R461" i="27"/>
  <c r="R462" i="27"/>
  <c r="X462" i="27" s="1"/>
  <c r="R463" i="27"/>
  <c r="R464" i="27"/>
  <c r="R465" i="27"/>
  <c r="R466" i="27"/>
  <c r="R467" i="27"/>
  <c r="R468" i="27"/>
  <c r="R469" i="27"/>
  <c r="R470" i="27"/>
  <c r="X470" i="27" s="1"/>
  <c r="R471" i="27"/>
  <c r="R472" i="27"/>
  <c r="X472" i="27" s="1"/>
  <c r="R473" i="27"/>
  <c r="R474" i="27"/>
  <c r="X474" i="27" s="1"/>
  <c r="R475" i="27"/>
  <c r="R476" i="27"/>
  <c r="R477" i="27"/>
  <c r="R478" i="27"/>
  <c r="R479" i="27"/>
  <c r="R480" i="27"/>
  <c r="R481" i="27"/>
  <c r="R482" i="27"/>
  <c r="R483" i="27"/>
  <c r="R484" i="27"/>
  <c r="X484" i="27" s="1"/>
  <c r="R485" i="27"/>
  <c r="R486" i="27"/>
  <c r="X486" i="27" s="1"/>
  <c r="R487" i="27"/>
  <c r="R488" i="27"/>
  <c r="R489" i="27"/>
  <c r="R490" i="27"/>
  <c r="R491" i="27"/>
  <c r="R492" i="27"/>
  <c r="R493" i="27"/>
  <c r="R494" i="27"/>
  <c r="X494" i="27" s="1"/>
  <c r="R495" i="27"/>
  <c r="R496" i="27"/>
  <c r="X496" i="27" s="1"/>
  <c r="R497" i="27"/>
  <c r="R498" i="27"/>
  <c r="X498" i="27" s="1"/>
  <c r="R499" i="27"/>
  <c r="R500" i="27"/>
  <c r="R501" i="27"/>
  <c r="R502" i="27"/>
  <c r="R503" i="27"/>
  <c r="R504" i="27"/>
  <c r="R505" i="27"/>
  <c r="R506" i="27"/>
  <c r="R507" i="27"/>
  <c r="R508" i="27"/>
  <c r="R509" i="27"/>
  <c r="R510" i="27"/>
  <c r="X510" i="27" s="1"/>
  <c r="R511" i="27"/>
  <c r="R512" i="27"/>
  <c r="R513" i="27"/>
  <c r="R514" i="27"/>
  <c r="R515" i="27"/>
  <c r="R516" i="27"/>
  <c r="R517" i="27"/>
  <c r="R518" i="27"/>
  <c r="X518" i="27" s="1"/>
  <c r="R519" i="27"/>
  <c r="R520" i="27"/>
  <c r="X520" i="27" s="1"/>
  <c r="R521" i="27"/>
  <c r="R522" i="27"/>
  <c r="X522" i="27" s="1"/>
  <c r="R523" i="27"/>
  <c r="R524" i="27"/>
  <c r="R525" i="27"/>
  <c r="R526" i="27"/>
  <c r="R527" i="27"/>
  <c r="R528" i="27"/>
  <c r="R529" i="27"/>
  <c r="R530" i="27"/>
  <c r="X530" i="27" s="1"/>
  <c r="R531" i="27"/>
  <c r="R532" i="27"/>
  <c r="X532" i="27" s="1"/>
  <c r="R533" i="27"/>
  <c r="R534" i="27"/>
  <c r="X534" i="27" s="1"/>
  <c r="R535" i="27"/>
  <c r="R536" i="27"/>
  <c r="R537" i="27"/>
  <c r="R538" i="27"/>
  <c r="R539" i="27"/>
  <c r="R540" i="27"/>
  <c r="R541" i="27"/>
  <c r="R542" i="27"/>
  <c r="X542" i="27" s="1"/>
  <c r="R543" i="27"/>
  <c r="R544" i="27"/>
  <c r="X544" i="27" s="1"/>
  <c r="R545" i="27"/>
  <c r="R546" i="27"/>
  <c r="X546" i="27" s="1"/>
  <c r="R547" i="27"/>
  <c r="R548" i="27"/>
  <c r="R549" i="27"/>
  <c r="R550" i="27"/>
  <c r="R551" i="27"/>
  <c r="R552" i="27"/>
  <c r="R553" i="27"/>
  <c r="R554" i="27"/>
  <c r="X554" i="27" s="1"/>
  <c r="R555" i="27"/>
  <c r="R556" i="27"/>
  <c r="X556" i="27" s="1"/>
  <c r="R557" i="27"/>
  <c r="R558" i="27"/>
  <c r="X558" i="27" s="1"/>
  <c r="R559" i="27"/>
  <c r="R560" i="27"/>
  <c r="R561" i="27"/>
  <c r="R562" i="27"/>
  <c r="R563" i="27"/>
  <c r="R564" i="27"/>
  <c r="R565" i="27"/>
  <c r="R566" i="27"/>
  <c r="X566" i="27" s="1"/>
  <c r="R567" i="27"/>
  <c r="R568" i="27"/>
  <c r="X568" i="27" s="1"/>
  <c r="R569" i="27"/>
  <c r="R570" i="27"/>
  <c r="X570" i="27" s="1"/>
  <c r="R571" i="27"/>
  <c r="R572" i="27"/>
  <c r="R573" i="27"/>
  <c r="R574" i="27"/>
  <c r="R575" i="27"/>
  <c r="R576" i="27"/>
  <c r="R577" i="27"/>
  <c r="R578" i="27"/>
  <c r="X578" i="27" s="1"/>
  <c r="R579" i="27"/>
  <c r="R580" i="27"/>
  <c r="X580" i="27" s="1"/>
  <c r="R581" i="27"/>
  <c r="R582" i="27"/>
  <c r="X582" i="27" s="1"/>
  <c r="R583" i="27"/>
  <c r="R584" i="27"/>
  <c r="R585" i="27"/>
  <c r="R586" i="27"/>
  <c r="R587" i="27"/>
  <c r="R588" i="27"/>
  <c r="R589" i="27"/>
  <c r="R590" i="27"/>
  <c r="X590" i="27" s="1"/>
  <c r="R591" i="27"/>
  <c r="R592" i="27"/>
  <c r="X592" i="27" s="1"/>
  <c r="R593" i="27"/>
  <c r="R594" i="27"/>
  <c r="X594" i="27" s="1"/>
  <c r="R595" i="27"/>
  <c r="R596" i="27"/>
  <c r="R597" i="27"/>
  <c r="R598" i="27"/>
  <c r="R599" i="27"/>
  <c r="R600" i="27"/>
  <c r="R601" i="27"/>
  <c r="R602" i="27"/>
  <c r="X602" i="27" s="1"/>
  <c r="R603" i="27"/>
  <c r="R604" i="27"/>
  <c r="X604" i="27" s="1"/>
  <c r="R605" i="27"/>
  <c r="R606" i="27"/>
  <c r="X606" i="27" s="1"/>
  <c r="R607" i="27"/>
  <c r="R608" i="27"/>
  <c r="R609" i="27"/>
  <c r="R610" i="27"/>
  <c r="R611" i="27"/>
  <c r="R612" i="27"/>
  <c r="R613" i="27"/>
  <c r="R614" i="27"/>
  <c r="X614" i="27" s="1"/>
  <c r="R615" i="27"/>
  <c r="R616" i="27"/>
  <c r="X616" i="27" s="1"/>
  <c r="R617" i="27"/>
  <c r="R618" i="27"/>
  <c r="X618" i="27" s="1"/>
  <c r="R619" i="27"/>
  <c r="R620" i="27"/>
  <c r="R621" i="27"/>
  <c r="R622" i="27"/>
  <c r="R623" i="27"/>
  <c r="R624" i="27"/>
  <c r="R625" i="27"/>
  <c r="R626" i="27"/>
  <c r="X626" i="27" s="1"/>
  <c r="R627" i="27"/>
  <c r="R628" i="27"/>
  <c r="X628" i="27" s="1"/>
  <c r="R629" i="27"/>
  <c r="R630" i="27"/>
  <c r="X630" i="27" s="1"/>
  <c r="R631" i="27"/>
  <c r="R632" i="27"/>
  <c r="R633" i="27"/>
  <c r="R634" i="27"/>
  <c r="R635" i="27"/>
  <c r="R636" i="27"/>
  <c r="R637" i="27"/>
  <c r="R638" i="27"/>
  <c r="X638" i="27" s="1"/>
  <c r="R639" i="27"/>
  <c r="R640" i="27"/>
  <c r="X640" i="27" s="1"/>
  <c r="R641" i="27"/>
  <c r="R642" i="27"/>
  <c r="X642" i="27" s="1"/>
  <c r="R643" i="27"/>
  <c r="R644" i="27"/>
  <c r="R645" i="27"/>
  <c r="R646" i="27"/>
  <c r="R647" i="27"/>
  <c r="R648" i="27"/>
  <c r="R649" i="27"/>
  <c r="R650" i="27"/>
  <c r="X650" i="27" s="1"/>
  <c r="R651" i="27"/>
  <c r="R652" i="27"/>
  <c r="X652" i="27" s="1"/>
  <c r="R653" i="27"/>
  <c r="R654" i="27"/>
  <c r="X654" i="27" s="1"/>
  <c r="R655" i="27"/>
  <c r="R656" i="27"/>
  <c r="R657" i="27"/>
  <c r="R658" i="27"/>
  <c r="R659" i="27"/>
  <c r="R660" i="27"/>
  <c r="R661" i="27"/>
  <c r="R662" i="27"/>
  <c r="X662" i="27" s="1"/>
  <c r="R663" i="27"/>
  <c r="R664" i="27"/>
  <c r="X664" i="27" s="1"/>
  <c r="R665" i="27"/>
  <c r="R666" i="27"/>
  <c r="X666" i="27" s="1"/>
  <c r="R667" i="27"/>
  <c r="R668" i="27"/>
  <c r="R669" i="27"/>
  <c r="R670" i="27"/>
  <c r="R671" i="27"/>
  <c r="R672" i="27"/>
  <c r="R673" i="27"/>
  <c r="R674" i="27"/>
  <c r="X674" i="27" s="1"/>
  <c r="R675" i="27"/>
  <c r="R676" i="27"/>
  <c r="X676" i="27" s="1"/>
  <c r="R677" i="27"/>
  <c r="R678" i="27"/>
  <c r="X678" i="27" s="1"/>
  <c r="R679" i="27"/>
  <c r="R680" i="27"/>
  <c r="R681" i="27"/>
  <c r="R682" i="27"/>
  <c r="R683" i="27"/>
  <c r="R684" i="27"/>
  <c r="R685" i="27"/>
  <c r="R686" i="27"/>
  <c r="X686" i="27" s="1"/>
  <c r="R687" i="27"/>
  <c r="R688" i="27"/>
  <c r="X688" i="27" s="1"/>
  <c r="R689" i="27"/>
  <c r="R690" i="27"/>
  <c r="X690" i="27" s="1"/>
  <c r="R691" i="27"/>
  <c r="R692" i="27"/>
  <c r="R693" i="27"/>
  <c r="R694" i="27"/>
  <c r="R695" i="27"/>
  <c r="R696" i="27"/>
  <c r="R697" i="27"/>
  <c r="R698" i="27"/>
  <c r="X698" i="27" s="1"/>
  <c r="R699" i="27"/>
  <c r="R700" i="27"/>
  <c r="X700" i="27" s="1"/>
  <c r="R701" i="27"/>
  <c r="R702" i="27"/>
  <c r="X702" i="27" s="1"/>
  <c r="R703" i="27"/>
  <c r="R704" i="27"/>
  <c r="R705" i="27"/>
  <c r="R706" i="27"/>
  <c r="R707" i="27"/>
  <c r="R708" i="27"/>
  <c r="R709" i="27"/>
  <c r="R710" i="27"/>
  <c r="X710" i="27" s="1"/>
  <c r="R711" i="27"/>
  <c r="R712" i="27"/>
  <c r="X712" i="27" s="1"/>
  <c r="R713" i="27"/>
  <c r="R714" i="27"/>
  <c r="X714" i="27" s="1"/>
  <c r="R715" i="27"/>
  <c r="R716" i="27"/>
  <c r="R717" i="27"/>
  <c r="R718" i="27"/>
  <c r="R719" i="27"/>
  <c r="R720" i="27"/>
  <c r="R721" i="27"/>
  <c r="R722" i="27"/>
  <c r="X722" i="27" s="1"/>
  <c r="R723" i="27"/>
  <c r="R724" i="27"/>
  <c r="X724" i="27" s="1"/>
  <c r="R725" i="27"/>
  <c r="R726" i="27"/>
  <c r="X726" i="27" s="1"/>
  <c r="R727" i="27"/>
  <c r="R728" i="27"/>
  <c r="R729" i="27"/>
  <c r="R730" i="27"/>
  <c r="R731" i="27"/>
  <c r="R732" i="27"/>
  <c r="R733" i="27"/>
  <c r="R734" i="27"/>
  <c r="X734" i="27" s="1"/>
  <c r="R735" i="27"/>
  <c r="R736" i="27"/>
  <c r="X736" i="27" s="1"/>
  <c r="R737" i="27"/>
  <c r="R738" i="27"/>
  <c r="X738" i="27" s="1"/>
  <c r="R739" i="27"/>
  <c r="R740" i="27"/>
  <c r="R741" i="27"/>
  <c r="R742" i="27"/>
  <c r="R743" i="27"/>
  <c r="R744" i="27"/>
  <c r="R745" i="27"/>
  <c r="R746" i="27"/>
  <c r="X746" i="27" s="1"/>
  <c r="R747" i="27"/>
  <c r="R748" i="27"/>
  <c r="X748" i="27" s="1"/>
  <c r="R749" i="27"/>
  <c r="R750" i="27"/>
  <c r="X750" i="27" s="1"/>
  <c r="R751" i="27"/>
  <c r="R752" i="27"/>
  <c r="R753" i="27"/>
  <c r="R754" i="27"/>
  <c r="R755" i="27"/>
  <c r="R756" i="27"/>
  <c r="R757" i="27"/>
  <c r="R758" i="27"/>
  <c r="X758" i="27" s="1"/>
  <c r="R759" i="27"/>
  <c r="R760" i="27"/>
  <c r="X760" i="27" s="1"/>
  <c r="R761" i="27"/>
  <c r="R762" i="27"/>
  <c r="X762" i="27" s="1"/>
  <c r="R763" i="27"/>
  <c r="R764" i="27"/>
  <c r="R765" i="27"/>
  <c r="R766" i="27"/>
  <c r="R767" i="27"/>
  <c r="R768" i="27"/>
  <c r="R769" i="27"/>
  <c r="R770" i="27"/>
  <c r="X770" i="27" s="1"/>
  <c r="R771" i="27"/>
  <c r="R772" i="27"/>
  <c r="X772" i="27" s="1"/>
  <c r="R773" i="27"/>
  <c r="R774" i="27"/>
  <c r="X774" i="27" s="1"/>
  <c r="R775" i="27"/>
  <c r="R776" i="27"/>
  <c r="R777" i="27"/>
  <c r="R778" i="27"/>
  <c r="R779" i="27"/>
  <c r="R780" i="27"/>
  <c r="R781" i="27"/>
  <c r="R782" i="27"/>
  <c r="X782" i="27" s="1"/>
  <c r="R783" i="27"/>
  <c r="R784" i="27"/>
  <c r="X784" i="27" s="1"/>
  <c r="R785" i="27"/>
  <c r="R786" i="27"/>
  <c r="X786" i="27" s="1"/>
  <c r="R787" i="27"/>
  <c r="R788" i="27"/>
  <c r="R789" i="27"/>
  <c r="R790" i="27"/>
  <c r="R791" i="27"/>
  <c r="R792" i="27"/>
  <c r="R793" i="27"/>
  <c r="R794" i="27"/>
  <c r="X794" i="27" s="1"/>
  <c r="R795" i="27"/>
  <c r="R796" i="27"/>
  <c r="X796" i="27" s="1"/>
  <c r="R797" i="27"/>
  <c r="R798" i="27"/>
  <c r="X798" i="27" s="1"/>
  <c r="R799" i="27"/>
  <c r="R800" i="27"/>
  <c r="R801" i="27"/>
  <c r="R802" i="27"/>
  <c r="R803" i="27"/>
  <c r="R804" i="27"/>
  <c r="R805" i="27"/>
  <c r="R806" i="27"/>
  <c r="X806" i="27" s="1"/>
  <c r="R807" i="27"/>
  <c r="R808" i="27"/>
  <c r="X808" i="27" s="1"/>
  <c r="R809" i="27"/>
  <c r="R810" i="27"/>
  <c r="X810" i="27" s="1"/>
  <c r="R811" i="27"/>
  <c r="S2" i="27"/>
  <c r="S3" i="27"/>
  <c r="S4" i="27"/>
  <c r="S5" i="27"/>
  <c r="S6" i="27"/>
  <c r="S7" i="27"/>
  <c r="S8" i="27"/>
  <c r="S9" i="27"/>
  <c r="S10" i="27"/>
  <c r="S11" i="27"/>
  <c r="S12" i="27"/>
  <c r="S13" i="27"/>
  <c r="S14" i="27"/>
  <c r="S15" i="27"/>
  <c r="S16" i="27"/>
  <c r="S17" i="27"/>
  <c r="S18" i="27"/>
  <c r="S19" i="27"/>
  <c r="S20" i="27"/>
  <c r="S21" i="27"/>
  <c r="S22" i="27"/>
  <c r="S23" i="27"/>
  <c r="S24" i="27"/>
  <c r="S25" i="27"/>
  <c r="S26" i="27"/>
  <c r="S27" i="27"/>
  <c r="S28" i="27"/>
  <c r="S29" i="27"/>
  <c r="S30" i="27"/>
  <c r="S31" i="27"/>
  <c r="S32" i="27"/>
  <c r="S33" i="27"/>
  <c r="S34" i="27"/>
  <c r="S35" i="27"/>
  <c r="S36" i="27"/>
  <c r="S37" i="27"/>
  <c r="S38" i="27"/>
  <c r="S39" i="27"/>
  <c r="S40" i="27"/>
  <c r="S41" i="27"/>
  <c r="S42" i="27"/>
  <c r="S43" i="27"/>
  <c r="S44" i="27"/>
  <c r="S45" i="27"/>
  <c r="S46" i="27"/>
  <c r="S47" i="27"/>
  <c r="S48" i="27"/>
  <c r="S49" i="27"/>
  <c r="S50" i="27"/>
  <c r="S51" i="27"/>
  <c r="S52" i="27"/>
  <c r="S53" i="27"/>
  <c r="S54" i="27"/>
  <c r="S55" i="27"/>
  <c r="S56" i="27"/>
  <c r="S57" i="27"/>
  <c r="S58" i="27"/>
  <c r="S59" i="27"/>
  <c r="S60" i="27"/>
  <c r="S61" i="27"/>
  <c r="S62" i="27"/>
  <c r="S63" i="27"/>
  <c r="S64" i="27"/>
  <c r="S65" i="27"/>
  <c r="S66" i="27"/>
  <c r="S67" i="27"/>
  <c r="S68" i="27"/>
  <c r="S69" i="27"/>
  <c r="S70" i="27"/>
  <c r="S71" i="27"/>
  <c r="S72" i="27"/>
  <c r="S73" i="27"/>
  <c r="S74" i="27"/>
  <c r="S75" i="27"/>
  <c r="S76" i="27"/>
  <c r="S77" i="27"/>
  <c r="S78" i="27"/>
  <c r="S79" i="27"/>
  <c r="S80" i="27"/>
  <c r="S81" i="27"/>
  <c r="S82" i="27"/>
  <c r="S83" i="27"/>
  <c r="S84" i="27"/>
  <c r="S85" i="27"/>
  <c r="S86" i="27"/>
  <c r="S87" i="27"/>
  <c r="S88" i="27"/>
  <c r="S89" i="27"/>
  <c r="S90" i="27"/>
  <c r="S91" i="27"/>
  <c r="S92" i="27"/>
  <c r="S93" i="27"/>
  <c r="S94" i="27"/>
  <c r="S95" i="27"/>
  <c r="S96" i="27"/>
  <c r="S97" i="27"/>
  <c r="S98" i="27"/>
  <c r="S99" i="27"/>
  <c r="S100" i="27"/>
  <c r="S101" i="27"/>
  <c r="S102" i="27"/>
  <c r="S103" i="27"/>
  <c r="S104" i="27"/>
  <c r="S105" i="27"/>
  <c r="S106" i="27"/>
  <c r="S107" i="27"/>
  <c r="S108" i="27"/>
  <c r="S109" i="27"/>
  <c r="S110" i="27"/>
  <c r="S111" i="27"/>
  <c r="S112" i="27"/>
  <c r="S113" i="27"/>
  <c r="S114" i="27"/>
  <c r="S115" i="27"/>
  <c r="S116" i="27"/>
  <c r="S117" i="27"/>
  <c r="S118" i="27"/>
  <c r="S119" i="27"/>
  <c r="S120" i="27"/>
  <c r="S121" i="27"/>
  <c r="S122" i="27"/>
  <c r="S123" i="27"/>
  <c r="S124" i="27"/>
  <c r="S125" i="27"/>
  <c r="S126" i="27"/>
  <c r="S127" i="27"/>
  <c r="S128" i="27"/>
  <c r="S129" i="27"/>
  <c r="S130" i="27"/>
  <c r="S131" i="27"/>
  <c r="S132" i="27"/>
  <c r="S133" i="27"/>
  <c r="S134" i="27"/>
  <c r="S135" i="27"/>
  <c r="S136" i="27"/>
  <c r="S137" i="27"/>
  <c r="S138" i="27"/>
  <c r="S139" i="27"/>
  <c r="S140" i="27"/>
  <c r="S141" i="27"/>
  <c r="S142" i="27"/>
  <c r="S143" i="27"/>
  <c r="S144" i="27"/>
  <c r="S145" i="27"/>
  <c r="S146" i="27"/>
  <c r="S147" i="27"/>
  <c r="S148" i="27"/>
  <c r="S149" i="27"/>
  <c r="S150" i="27"/>
  <c r="S151" i="27"/>
  <c r="S152" i="27"/>
  <c r="S153" i="27"/>
  <c r="S154" i="27"/>
  <c r="S155" i="27"/>
  <c r="S156" i="27"/>
  <c r="S157" i="27"/>
  <c r="S158" i="27"/>
  <c r="S159" i="27"/>
  <c r="S160" i="27"/>
  <c r="S161" i="27"/>
  <c r="S162" i="27"/>
  <c r="S163" i="27"/>
  <c r="S164" i="27"/>
  <c r="S165" i="27"/>
  <c r="S166" i="27"/>
  <c r="S167" i="27"/>
  <c r="S168" i="27"/>
  <c r="S169" i="27"/>
  <c r="S170" i="27"/>
  <c r="S171" i="27"/>
  <c r="S172" i="27"/>
  <c r="S173" i="27"/>
  <c r="S174" i="27"/>
  <c r="S175" i="27"/>
  <c r="S176" i="27"/>
  <c r="S177" i="27"/>
  <c r="S178" i="27"/>
  <c r="S179" i="27"/>
  <c r="S180" i="27"/>
  <c r="S181" i="27"/>
  <c r="S182" i="27"/>
  <c r="S183" i="27"/>
  <c r="S184" i="27"/>
  <c r="S185" i="27"/>
  <c r="S186" i="27"/>
  <c r="S187" i="27"/>
  <c r="S188" i="27"/>
  <c r="S189" i="27"/>
  <c r="S190" i="27"/>
  <c r="S191" i="27"/>
  <c r="S192" i="27"/>
  <c r="S193" i="27"/>
  <c r="S194" i="27"/>
  <c r="S195" i="27"/>
  <c r="S196" i="27"/>
  <c r="S197" i="27"/>
  <c r="S198" i="27"/>
  <c r="S199" i="27"/>
  <c r="S200" i="27"/>
  <c r="S201" i="27"/>
  <c r="S202" i="27"/>
  <c r="S203" i="27"/>
  <c r="S204" i="27"/>
  <c r="S205" i="27"/>
  <c r="S206" i="27"/>
  <c r="S207" i="27"/>
  <c r="S208" i="27"/>
  <c r="S209" i="27"/>
  <c r="S210" i="27"/>
  <c r="S211" i="27"/>
  <c r="S212" i="27"/>
  <c r="S213" i="27"/>
  <c r="S214" i="27"/>
  <c r="S215" i="27"/>
  <c r="S216" i="27"/>
  <c r="S217" i="27"/>
  <c r="S218" i="27"/>
  <c r="S219" i="27"/>
  <c r="S220" i="27"/>
  <c r="S221" i="27"/>
  <c r="S222" i="27"/>
  <c r="S223" i="27"/>
  <c r="S224" i="27"/>
  <c r="S225" i="27"/>
  <c r="S226" i="27"/>
  <c r="S227" i="27"/>
  <c r="S228" i="27"/>
  <c r="S229" i="27"/>
  <c r="S230" i="27"/>
  <c r="S231" i="27"/>
  <c r="S232" i="27"/>
  <c r="S233" i="27"/>
  <c r="S234" i="27"/>
  <c r="S235" i="27"/>
  <c r="S236" i="27"/>
  <c r="S237" i="27"/>
  <c r="S238" i="27"/>
  <c r="S239" i="27"/>
  <c r="S240" i="27"/>
  <c r="S241" i="27"/>
  <c r="S242" i="27"/>
  <c r="S243" i="27"/>
  <c r="S244" i="27"/>
  <c r="S245" i="27"/>
  <c r="S246" i="27"/>
  <c r="S247" i="27"/>
  <c r="S248" i="27"/>
  <c r="S249" i="27"/>
  <c r="S250" i="27"/>
  <c r="S251" i="27"/>
  <c r="S252" i="27"/>
  <c r="S253" i="27"/>
  <c r="S254" i="27"/>
  <c r="S255" i="27"/>
  <c r="S256" i="27"/>
  <c r="S257" i="27"/>
  <c r="S258" i="27"/>
  <c r="S259" i="27"/>
  <c r="S260" i="27"/>
  <c r="S261" i="27"/>
  <c r="S262" i="27"/>
  <c r="S263" i="27"/>
  <c r="S264" i="27"/>
  <c r="S265" i="27"/>
  <c r="S266" i="27"/>
  <c r="S267" i="27"/>
  <c r="S268" i="27"/>
  <c r="S269" i="27"/>
  <c r="S270" i="27"/>
  <c r="S271" i="27"/>
  <c r="S272" i="27"/>
  <c r="S273" i="27"/>
  <c r="S274" i="27"/>
  <c r="S275" i="27"/>
  <c r="S276" i="27"/>
  <c r="S277" i="27"/>
  <c r="S278" i="27"/>
  <c r="S279" i="27"/>
  <c r="S280" i="27"/>
  <c r="S281" i="27"/>
  <c r="S282" i="27"/>
  <c r="S283" i="27"/>
  <c r="S284" i="27"/>
  <c r="S285" i="27"/>
  <c r="S286" i="27"/>
  <c r="S287" i="27"/>
  <c r="S288" i="27"/>
  <c r="S289" i="27"/>
  <c r="S290" i="27"/>
  <c r="S291" i="27"/>
  <c r="S292" i="27"/>
  <c r="S293" i="27"/>
  <c r="S294" i="27"/>
  <c r="S295" i="27"/>
  <c r="S296" i="27"/>
  <c r="S297" i="27"/>
  <c r="S298" i="27"/>
  <c r="S299" i="27"/>
  <c r="S300" i="27"/>
  <c r="S301" i="27"/>
  <c r="S302" i="27"/>
  <c r="S303" i="27"/>
  <c r="S304" i="27"/>
  <c r="S305" i="27"/>
  <c r="S306" i="27"/>
  <c r="S307" i="27"/>
  <c r="S308" i="27"/>
  <c r="S309" i="27"/>
  <c r="S310" i="27"/>
  <c r="S311" i="27"/>
  <c r="S312" i="27"/>
  <c r="S313" i="27"/>
  <c r="S314" i="27"/>
  <c r="S315" i="27"/>
  <c r="S316" i="27"/>
  <c r="S317" i="27"/>
  <c r="S318" i="27"/>
  <c r="S319" i="27"/>
  <c r="S320" i="27"/>
  <c r="S321" i="27"/>
  <c r="S322" i="27"/>
  <c r="S323" i="27"/>
  <c r="S324" i="27"/>
  <c r="S325" i="27"/>
  <c r="S326" i="27"/>
  <c r="S327" i="27"/>
  <c r="S328" i="27"/>
  <c r="S329" i="27"/>
  <c r="S330" i="27"/>
  <c r="S331" i="27"/>
  <c r="S332" i="27"/>
  <c r="S333" i="27"/>
  <c r="S334" i="27"/>
  <c r="S335" i="27"/>
  <c r="S336" i="27"/>
  <c r="S337" i="27"/>
  <c r="S338" i="27"/>
  <c r="S339" i="27"/>
  <c r="S340" i="27"/>
  <c r="S341" i="27"/>
  <c r="S342" i="27"/>
  <c r="S343" i="27"/>
  <c r="S344" i="27"/>
  <c r="S345" i="27"/>
  <c r="S346" i="27"/>
  <c r="S347" i="27"/>
  <c r="S348" i="27"/>
  <c r="S349" i="27"/>
  <c r="S350" i="27"/>
  <c r="S351" i="27"/>
  <c r="S352" i="27"/>
  <c r="S353" i="27"/>
  <c r="S354" i="27"/>
  <c r="S355" i="27"/>
  <c r="S356" i="27"/>
  <c r="S357" i="27"/>
  <c r="S358" i="27"/>
  <c r="S359" i="27"/>
  <c r="S360" i="27"/>
  <c r="S361" i="27"/>
  <c r="S362" i="27"/>
  <c r="S363" i="27"/>
  <c r="S364" i="27"/>
  <c r="S365" i="27"/>
  <c r="S366" i="27"/>
  <c r="S367" i="27"/>
  <c r="S368" i="27"/>
  <c r="S369" i="27"/>
  <c r="S370" i="27"/>
  <c r="S371" i="27"/>
  <c r="S372" i="27"/>
  <c r="S373" i="27"/>
  <c r="S374" i="27"/>
  <c r="S375" i="27"/>
  <c r="S376" i="27"/>
  <c r="S377" i="27"/>
  <c r="S378" i="27"/>
  <c r="S379" i="27"/>
  <c r="S380" i="27"/>
  <c r="S381" i="27"/>
  <c r="S382" i="27"/>
  <c r="S383" i="27"/>
  <c r="S384" i="27"/>
  <c r="S385" i="27"/>
  <c r="S386" i="27"/>
  <c r="S387" i="27"/>
  <c r="S388" i="27"/>
  <c r="S389" i="27"/>
  <c r="S390" i="27"/>
  <c r="S391" i="27"/>
  <c r="S392" i="27"/>
  <c r="S393" i="27"/>
  <c r="S394" i="27"/>
  <c r="S395" i="27"/>
  <c r="S396" i="27"/>
  <c r="S397" i="27"/>
  <c r="S398" i="27"/>
  <c r="S399" i="27"/>
  <c r="S400" i="27"/>
  <c r="S401" i="27"/>
  <c r="S402" i="27"/>
  <c r="S403" i="27"/>
  <c r="S404" i="27"/>
  <c r="S405" i="27"/>
  <c r="S406" i="27"/>
  <c r="S407" i="27"/>
  <c r="S408" i="27"/>
  <c r="S409" i="27"/>
  <c r="S410" i="27"/>
  <c r="S411" i="27"/>
  <c r="S412" i="27"/>
  <c r="S413" i="27"/>
  <c r="S414" i="27"/>
  <c r="S415" i="27"/>
  <c r="S416" i="27"/>
  <c r="S417" i="27"/>
  <c r="S418" i="27"/>
  <c r="S419" i="27"/>
  <c r="S420" i="27"/>
  <c r="S421" i="27"/>
  <c r="S422" i="27"/>
  <c r="S423" i="27"/>
  <c r="S424" i="27"/>
  <c r="S425" i="27"/>
  <c r="S426" i="27"/>
  <c r="S427" i="27"/>
  <c r="S428" i="27"/>
  <c r="S429" i="27"/>
  <c r="S430" i="27"/>
  <c r="S431" i="27"/>
  <c r="S432" i="27"/>
  <c r="S433" i="27"/>
  <c r="S434" i="27"/>
  <c r="S435" i="27"/>
  <c r="S436" i="27"/>
  <c r="S437" i="27"/>
  <c r="S438" i="27"/>
  <c r="S439" i="27"/>
  <c r="S440" i="27"/>
  <c r="S441" i="27"/>
  <c r="S442" i="27"/>
  <c r="S443" i="27"/>
  <c r="S444" i="27"/>
  <c r="S445" i="27"/>
  <c r="S446" i="27"/>
  <c r="S447" i="27"/>
  <c r="S448" i="27"/>
  <c r="S449" i="27"/>
  <c r="S450" i="27"/>
  <c r="S451" i="27"/>
  <c r="S452" i="27"/>
  <c r="S453" i="27"/>
  <c r="S454" i="27"/>
  <c r="S455" i="27"/>
  <c r="S456" i="27"/>
  <c r="S457" i="27"/>
  <c r="S458" i="27"/>
  <c r="S459" i="27"/>
  <c r="S460" i="27"/>
  <c r="S461" i="27"/>
  <c r="S462" i="27"/>
  <c r="S463" i="27"/>
  <c r="S464" i="27"/>
  <c r="S465" i="27"/>
  <c r="S466" i="27"/>
  <c r="S467" i="27"/>
  <c r="S468" i="27"/>
  <c r="S469" i="27"/>
  <c r="S470" i="27"/>
  <c r="S471" i="27"/>
  <c r="S472" i="27"/>
  <c r="S473" i="27"/>
  <c r="S474" i="27"/>
  <c r="S475" i="27"/>
  <c r="S476" i="27"/>
  <c r="S477" i="27"/>
  <c r="S478" i="27"/>
  <c r="S479" i="27"/>
  <c r="S480" i="27"/>
  <c r="S481" i="27"/>
  <c r="S482" i="27"/>
  <c r="S483" i="27"/>
  <c r="S484" i="27"/>
  <c r="S485" i="27"/>
  <c r="S486" i="27"/>
  <c r="S487" i="27"/>
  <c r="S488" i="27"/>
  <c r="S489" i="27"/>
  <c r="S490" i="27"/>
  <c r="S491" i="27"/>
  <c r="S492" i="27"/>
  <c r="S493" i="27"/>
  <c r="S494" i="27"/>
  <c r="S495" i="27"/>
  <c r="S496" i="27"/>
  <c r="S497" i="27"/>
  <c r="S498" i="27"/>
  <c r="S499" i="27"/>
  <c r="S500" i="27"/>
  <c r="S501" i="27"/>
  <c r="S502" i="27"/>
  <c r="S503" i="27"/>
  <c r="S504" i="27"/>
  <c r="S505" i="27"/>
  <c r="S506" i="27"/>
  <c r="S507" i="27"/>
  <c r="S508" i="27"/>
  <c r="S509" i="27"/>
  <c r="S510" i="27"/>
  <c r="S511" i="27"/>
  <c r="S512" i="27"/>
  <c r="S513" i="27"/>
  <c r="S514" i="27"/>
  <c r="S515" i="27"/>
  <c r="S516" i="27"/>
  <c r="S517" i="27"/>
  <c r="S518" i="27"/>
  <c r="S519" i="27"/>
  <c r="S520" i="27"/>
  <c r="S521" i="27"/>
  <c r="S522" i="27"/>
  <c r="S523" i="27"/>
  <c r="S524" i="27"/>
  <c r="S525" i="27"/>
  <c r="S526" i="27"/>
  <c r="S527" i="27"/>
  <c r="S528" i="27"/>
  <c r="S529" i="27"/>
  <c r="S530" i="27"/>
  <c r="S531" i="27"/>
  <c r="S532" i="27"/>
  <c r="S533" i="27"/>
  <c r="S534" i="27"/>
  <c r="S535" i="27"/>
  <c r="S536" i="27"/>
  <c r="S537" i="27"/>
  <c r="S538" i="27"/>
  <c r="S539" i="27"/>
  <c r="S540" i="27"/>
  <c r="S541" i="27"/>
  <c r="S542" i="27"/>
  <c r="S543" i="27"/>
  <c r="S544" i="27"/>
  <c r="S545" i="27"/>
  <c r="S546" i="27"/>
  <c r="S547" i="27"/>
  <c r="S548" i="27"/>
  <c r="S549" i="27"/>
  <c r="S550" i="27"/>
  <c r="S551" i="27"/>
  <c r="S552" i="27"/>
  <c r="S553" i="27"/>
  <c r="S554" i="27"/>
  <c r="S555" i="27"/>
  <c r="S556" i="27"/>
  <c r="S557" i="27"/>
  <c r="S558" i="27"/>
  <c r="S559" i="27"/>
  <c r="S560" i="27"/>
  <c r="S561" i="27"/>
  <c r="S562" i="27"/>
  <c r="S563" i="27"/>
  <c r="S564" i="27"/>
  <c r="S565" i="27"/>
  <c r="S566" i="27"/>
  <c r="S567" i="27"/>
  <c r="S568" i="27"/>
  <c r="S569" i="27"/>
  <c r="S570" i="27"/>
  <c r="S571" i="27"/>
  <c r="S572" i="27"/>
  <c r="S573" i="27"/>
  <c r="S574" i="27"/>
  <c r="S575" i="27"/>
  <c r="S576" i="27"/>
  <c r="S577" i="27"/>
  <c r="S578" i="27"/>
  <c r="S579" i="27"/>
  <c r="S580" i="27"/>
  <c r="S581" i="27"/>
  <c r="S582" i="27"/>
  <c r="S583" i="27"/>
  <c r="S584" i="27"/>
  <c r="S585" i="27"/>
  <c r="S586" i="27"/>
  <c r="S587" i="27"/>
  <c r="S588" i="27"/>
  <c r="S589" i="27"/>
  <c r="S590" i="27"/>
  <c r="S591" i="27"/>
  <c r="S592" i="27"/>
  <c r="S593" i="27"/>
  <c r="S594" i="27"/>
  <c r="S595" i="27"/>
  <c r="S596" i="27"/>
  <c r="S597" i="27"/>
  <c r="S598" i="27"/>
  <c r="S599" i="27"/>
  <c r="S600" i="27"/>
  <c r="S601" i="27"/>
  <c r="S602" i="27"/>
  <c r="S603" i="27"/>
  <c r="S604" i="27"/>
  <c r="S605" i="27"/>
  <c r="S606" i="27"/>
  <c r="S607" i="27"/>
  <c r="S608" i="27"/>
  <c r="S609" i="27"/>
  <c r="S610" i="27"/>
  <c r="S611" i="27"/>
  <c r="S612" i="27"/>
  <c r="S613" i="27"/>
  <c r="S614" i="27"/>
  <c r="S615" i="27"/>
  <c r="S616" i="27"/>
  <c r="S617" i="27"/>
  <c r="S618" i="27"/>
  <c r="S619" i="27"/>
  <c r="S620" i="27"/>
  <c r="S621" i="27"/>
  <c r="S622" i="27"/>
  <c r="S623" i="27"/>
  <c r="S624" i="27"/>
  <c r="S625" i="27"/>
  <c r="S626" i="27"/>
  <c r="S627" i="27"/>
  <c r="S628" i="27"/>
  <c r="S629" i="27"/>
  <c r="S630" i="27"/>
  <c r="S631" i="27"/>
  <c r="S632" i="27"/>
  <c r="S633" i="27"/>
  <c r="S634" i="27"/>
  <c r="S635" i="27"/>
  <c r="S636" i="27"/>
  <c r="S637" i="27"/>
  <c r="S638" i="27"/>
  <c r="S639" i="27"/>
  <c r="S640" i="27"/>
  <c r="S641" i="27"/>
  <c r="S642" i="27"/>
  <c r="S643" i="27"/>
  <c r="S644" i="27"/>
  <c r="S645" i="27"/>
  <c r="S646" i="27"/>
  <c r="S647" i="27"/>
  <c r="S648" i="27"/>
  <c r="S649" i="27"/>
  <c r="S650" i="27"/>
  <c r="S651" i="27"/>
  <c r="S652" i="27"/>
  <c r="S653" i="27"/>
  <c r="S654" i="27"/>
  <c r="S655" i="27"/>
  <c r="S656" i="27"/>
  <c r="S657" i="27"/>
  <c r="S658" i="27"/>
  <c r="S659" i="27"/>
  <c r="S660" i="27"/>
  <c r="S661" i="27"/>
  <c r="S662" i="27"/>
  <c r="S663" i="27"/>
  <c r="S664" i="27"/>
  <c r="S665" i="27"/>
  <c r="S666" i="27"/>
  <c r="S667" i="27"/>
  <c r="S668" i="27"/>
  <c r="S669" i="27"/>
  <c r="S670" i="27"/>
  <c r="S671" i="27"/>
  <c r="S672" i="27"/>
  <c r="S673" i="27"/>
  <c r="S674" i="27"/>
  <c r="S675" i="27"/>
  <c r="S676" i="27"/>
  <c r="S677" i="27"/>
  <c r="S678" i="27"/>
  <c r="S679" i="27"/>
  <c r="S680" i="27"/>
  <c r="S681" i="27"/>
  <c r="S682" i="27"/>
  <c r="S683" i="27"/>
  <c r="S684" i="27"/>
  <c r="S685" i="27"/>
  <c r="S686" i="27"/>
  <c r="S687" i="27"/>
  <c r="S688" i="27"/>
  <c r="S689" i="27"/>
  <c r="S690" i="27"/>
  <c r="S691" i="27"/>
  <c r="S692" i="27"/>
  <c r="S693" i="27"/>
  <c r="S694" i="27"/>
  <c r="S695" i="27"/>
  <c r="S696" i="27"/>
  <c r="S697" i="27"/>
  <c r="S698" i="27"/>
  <c r="S699" i="27"/>
  <c r="S700" i="27"/>
  <c r="S701" i="27"/>
  <c r="S702" i="27"/>
  <c r="S703" i="27"/>
  <c r="S704" i="27"/>
  <c r="S705" i="27"/>
  <c r="S706" i="27"/>
  <c r="S707" i="27"/>
  <c r="S708" i="27"/>
  <c r="S709" i="27"/>
  <c r="S710" i="27"/>
  <c r="S711" i="27"/>
  <c r="S712" i="27"/>
  <c r="S713" i="27"/>
  <c r="S714" i="27"/>
  <c r="S715" i="27"/>
  <c r="S716" i="27"/>
  <c r="S717" i="27"/>
  <c r="S718" i="27"/>
  <c r="S719" i="27"/>
  <c r="S720" i="27"/>
  <c r="S721" i="27"/>
  <c r="S722" i="27"/>
  <c r="S723" i="27"/>
  <c r="S724" i="27"/>
  <c r="S725" i="27"/>
  <c r="S726" i="27"/>
  <c r="S727" i="27"/>
  <c r="S728" i="27"/>
  <c r="S729" i="27"/>
  <c r="S730" i="27"/>
  <c r="S731" i="27"/>
  <c r="S732" i="27"/>
  <c r="S733" i="27"/>
  <c r="S734" i="27"/>
  <c r="S735" i="27"/>
  <c r="S736" i="27"/>
  <c r="S737" i="27"/>
  <c r="S738" i="27"/>
  <c r="S739" i="27"/>
  <c r="S740" i="27"/>
  <c r="S741" i="27"/>
  <c r="S742" i="27"/>
  <c r="S743" i="27"/>
  <c r="S744" i="27"/>
  <c r="S745" i="27"/>
  <c r="S746" i="27"/>
  <c r="S747" i="27"/>
  <c r="S748" i="27"/>
  <c r="S749" i="27"/>
  <c r="S750" i="27"/>
  <c r="S751" i="27"/>
  <c r="S752" i="27"/>
  <c r="S753" i="27"/>
  <c r="S754" i="27"/>
  <c r="S755" i="27"/>
  <c r="S756" i="27"/>
  <c r="S757" i="27"/>
  <c r="S758" i="27"/>
  <c r="S759" i="27"/>
  <c r="S760" i="27"/>
  <c r="S761" i="27"/>
  <c r="S762" i="27"/>
  <c r="S763" i="27"/>
  <c r="S764" i="27"/>
  <c r="S765" i="27"/>
  <c r="S766" i="27"/>
  <c r="S767" i="27"/>
  <c r="S768" i="27"/>
  <c r="S769" i="27"/>
  <c r="S770" i="27"/>
  <c r="S771" i="27"/>
  <c r="S772" i="27"/>
  <c r="S773" i="27"/>
  <c r="S774" i="27"/>
  <c r="S775" i="27"/>
  <c r="S776" i="27"/>
  <c r="S777" i="27"/>
  <c r="S778" i="27"/>
  <c r="S779" i="27"/>
  <c r="S780" i="27"/>
  <c r="S781" i="27"/>
  <c r="S782" i="27"/>
  <c r="S783" i="27"/>
  <c r="S784" i="27"/>
  <c r="S785" i="27"/>
  <c r="S786" i="27"/>
  <c r="S787" i="27"/>
  <c r="S788" i="27"/>
  <c r="S789" i="27"/>
  <c r="S790" i="27"/>
  <c r="S791" i="27"/>
  <c r="S792" i="27"/>
  <c r="S793" i="27"/>
  <c r="S794" i="27"/>
  <c r="S795" i="27"/>
  <c r="S796" i="27"/>
  <c r="S797" i="27"/>
  <c r="S798" i="27"/>
  <c r="S799" i="27"/>
  <c r="S800" i="27"/>
  <c r="S801" i="27"/>
  <c r="S802" i="27"/>
  <c r="S803" i="27"/>
  <c r="S804" i="27"/>
  <c r="S805" i="27"/>
  <c r="S806" i="27"/>
  <c r="S807" i="27"/>
  <c r="S808" i="27"/>
  <c r="S809" i="27"/>
  <c r="S810" i="27"/>
  <c r="S811" i="27"/>
  <c r="T2" i="27"/>
  <c r="T3" i="27"/>
  <c r="T4" i="27"/>
  <c r="T5" i="27"/>
  <c r="T6" i="27"/>
  <c r="T7" i="27"/>
  <c r="T8" i="27"/>
  <c r="T9" i="27"/>
  <c r="T10" i="27"/>
  <c r="T11" i="27"/>
  <c r="T12" i="27"/>
  <c r="T13" i="27"/>
  <c r="T14" i="27"/>
  <c r="T15" i="27"/>
  <c r="T16" i="27"/>
  <c r="T17" i="27"/>
  <c r="T18" i="27"/>
  <c r="T19" i="27"/>
  <c r="T20" i="27"/>
  <c r="T21" i="27"/>
  <c r="T22" i="27"/>
  <c r="T23" i="27"/>
  <c r="T24" i="27"/>
  <c r="T25" i="27"/>
  <c r="T26" i="27"/>
  <c r="T27" i="27"/>
  <c r="T28" i="27"/>
  <c r="T29" i="27"/>
  <c r="T30" i="27"/>
  <c r="T31" i="27"/>
  <c r="T32" i="27"/>
  <c r="T33" i="27"/>
  <c r="T34" i="27"/>
  <c r="T35" i="27"/>
  <c r="T36" i="27"/>
  <c r="T37" i="27"/>
  <c r="T38" i="27"/>
  <c r="T39" i="27"/>
  <c r="T40" i="27"/>
  <c r="T41" i="27"/>
  <c r="T42" i="27"/>
  <c r="T43" i="27"/>
  <c r="T44" i="27"/>
  <c r="T45" i="27"/>
  <c r="T46" i="27"/>
  <c r="T47" i="27"/>
  <c r="T48" i="27"/>
  <c r="T49" i="27"/>
  <c r="T50" i="27"/>
  <c r="T51" i="27"/>
  <c r="T52" i="27"/>
  <c r="T53" i="27"/>
  <c r="T54" i="27"/>
  <c r="T55" i="27"/>
  <c r="T56" i="27"/>
  <c r="T57" i="27"/>
  <c r="T58" i="27"/>
  <c r="T59" i="27"/>
  <c r="T60" i="27"/>
  <c r="T61" i="27"/>
  <c r="T62" i="27"/>
  <c r="T63" i="27"/>
  <c r="T64" i="27"/>
  <c r="T65" i="27"/>
  <c r="T66" i="27"/>
  <c r="T67" i="27"/>
  <c r="T68" i="27"/>
  <c r="T69" i="27"/>
  <c r="T70" i="27"/>
  <c r="T71" i="27"/>
  <c r="T72" i="27"/>
  <c r="T73" i="27"/>
  <c r="T74" i="27"/>
  <c r="T75" i="27"/>
  <c r="T76" i="27"/>
  <c r="T77" i="27"/>
  <c r="T78" i="27"/>
  <c r="T79" i="27"/>
  <c r="T80" i="27"/>
  <c r="T81" i="27"/>
  <c r="T82" i="27"/>
  <c r="T83" i="27"/>
  <c r="T84" i="27"/>
  <c r="T85" i="27"/>
  <c r="T86" i="27"/>
  <c r="T87" i="27"/>
  <c r="T88" i="27"/>
  <c r="T89" i="27"/>
  <c r="T90" i="27"/>
  <c r="T91" i="27"/>
  <c r="T92" i="27"/>
  <c r="T93" i="27"/>
  <c r="T94" i="27"/>
  <c r="T95" i="27"/>
  <c r="T96" i="27"/>
  <c r="T97" i="27"/>
  <c r="T98" i="27"/>
  <c r="T99" i="27"/>
  <c r="T100" i="27"/>
  <c r="T101" i="27"/>
  <c r="T102" i="27"/>
  <c r="T103" i="27"/>
  <c r="T104" i="27"/>
  <c r="T105" i="27"/>
  <c r="T106" i="27"/>
  <c r="T107" i="27"/>
  <c r="T108" i="27"/>
  <c r="T109" i="27"/>
  <c r="T110" i="27"/>
  <c r="T111" i="27"/>
  <c r="T112" i="27"/>
  <c r="T113" i="27"/>
  <c r="T114" i="27"/>
  <c r="T115" i="27"/>
  <c r="T116" i="27"/>
  <c r="T117" i="27"/>
  <c r="T118" i="27"/>
  <c r="T119" i="27"/>
  <c r="T120" i="27"/>
  <c r="T121" i="27"/>
  <c r="T122" i="27"/>
  <c r="T123" i="27"/>
  <c r="T124" i="27"/>
  <c r="T125" i="27"/>
  <c r="T126" i="27"/>
  <c r="T127" i="27"/>
  <c r="T128" i="27"/>
  <c r="T129" i="27"/>
  <c r="T130" i="27"/>
  <c r="T131" i="27"/>
  <c r="T132" i="27"/>
  <c r="T133" i="27"/>
  <c r="T134" i="27"/>
  <c r="T135" i="27"/>
  <c r="T136" i="27"/>
  <c r="T137" i="27"/>
  <c r="T138" i="27"/>
  <c r="T139" i="27"/>
  <c r="T140" i="27"/>
  <c r="T141" i="27"/>
  <c r="T142" i="27"/>
  <c r="T143" i="27"/>
  <c r="T144" i="27"/>
  <c r="T145" i="27"/>
  <c r="T146" i="27"/>
  <c r="T147" i="27"/>
  <c r="T148" i="27"/>
  <c r="T149" i="27"/>
  <c r="T150" i="27"/>
  <c r="T151" i="27"/>
  <c r="T152" i="27"/>
  <c r="T153" i="27"/>
  <c r="T154" i="27"/>
  <c r="T155" i="27"/>
  <c r="T156" i="27"/>
  <c r="T157" i="27"/>
  <c r="T158" i="27"/>
  <c r="T159" i="27"/>
  <c r="T160" i="27"/>
  <c r="T161" i="27"/>
  <c r="T162" i="27"/>
  <c r="T163" i="27"/>
  <c r="T164" i="27"/>
  <c r="T165" i="27"/>
  <c r="T166" i="27"/>
  <c r="T167" i="27"/>
  <c r="T168" i="27"/>
  <c r="T169" i="27"/>
  <c r="T170" i="27"/>
  <c r="T171" i="27"/>
  <c r="T172" i="27"/>
  <c r="T173" i="27"/>
  <c r="T174" i="27"/>
  <c r="T175" i="27"/>
  <c r="T176" i="27"/>
  <c r="T177" i="27"/>
  <c r="T178" i="27"/>
  <c r="T179" i="27"/>
  <c r="T180" i="27"/>
  <c r="T181" i="27"/>
  <c r="T182" i="27"/>
  <c r="T183" i="27"/>
  <c r="T184" i="27"/>
  <c r="T185" i="27"/>
  <c r="T186" i="27"/>
  <c r="T187" i="27"/>
  <c r="T188" i="27"/>
  <c r="T189" i="27"/>
  <c r="T190" i="27"/>
  <c r="T191" i="27"/>
  <c r="T192" i="27"/>
  <c r="T193" i="27"/>
  <c r="T194" i="27"/>
  <c r="T195" i="27"/>
  <c r="T196" i="27"/>
  <c r="T197" i="27"/>
  <c r="T198" i="27"/>
  <c r="T199" i="27"/>
  <c r="T200" i="27"/>
  <c r="T201" i="27"/>
  <c r="T202" i="27"/>
  <c r="T203" i="27"/>
  <c r="T204" i="27"/>
  <c r="T205" i="27"/>
  <c r="T206" i="27"/>
  <c r="T207" i="27"/>
  <c r="T208" i="27"/>
  <c r="T209" i="27"/>
  <c r="T210" i="27"/>
  <c r="T211" i="27"/>
  <c r="T212" i="27"/>
  <c r="T213" i="27"/>
  <c r="T214" i="27"/>
  <c r="T215" i="27"/>
  <c r="T216" i="27"/>
  <c r="T217" i="27"/>
  <c r="T218" i="27"/>
  <c r="T219" i="27"/>
  <c r="T220" i="27"/>
  <c r="T221" i="27"/>
  <c r="T222" i="27"/>
  <c r="T223" i="27"/>
  <c r="T224" i="27"/>
  <c r="T225" i="27"/>
  <c r="T226" i="27"/>
  <c r="T227" i="27"/>
  <c r="T228" i="27"/>
  <c r="T229" i="27"/>
  <c r="T230" i="27"/>
  <c r="T231" i="27"/>
  <c r="T232" i="27"/>
  <c r="T233" i="27"/>
  <c r="T234" i="27"/>
  <c r="T235" i="27"/>
  <c r="T236" i="27"/>
  <c r="T237" i="27"/>
  <c r="T238" i="27"/>
  <c r="T239" i="27"/>
  <c r="T240" i="27"/>
  <c r="T241" i="27"/>
  <c r="T242" i="27"/>
  <c r="T243" i="27"/>
  <c r="T244" i="27"/>
  <c r="T245" i="27"/>
  <c r="T246" i="27"/>
  <c r="T247" i="27"/>
  <c r="T248" i="27"/>
  <c r="T249" i="27"/>
  <c r="T250" i="27"/>
  <c r="T251" i="27"/>
  <c r="T252" i="27"/>
  <c r="T253" i="27"/>
  <c r="T254" i="27"/>
  <c r="T255" i="27"/>
  <c r="T256" i="27"/>
  <c r="T257" i="27"/>
  <c r="T258" i="27"/>
  <c r="T259" i="27"/>
  <c r="T260" i="27"/>
  <c r="T261" i="27"/>
  <c r="T262" i="27"/>
  <c r="T263" i="27"/>
  <c r="T264" i="27"/>
  <c r="T265" i="27"/>
  <c r="T266" i="27"/>
  <c r="T267" i="27"/>
  <c r="T268" i="27"/>
  <c r="T269" i="27"/>
  <c r="T270" i="27"/>
  <c r="T271" i="27"/>
  <c r="T272" i="27"/>
  <c r="T273" i="27"/>
  <c r="T274" i="27"/>
  <c r="T275" i="27"/>
  <c r="T276" i="27"/>
  <c r="T277" i="27"/>
  <c r="T278" i="27"/>
  <c r="T279" i="27"/>
  <c r="T280" i="27"/>
  <c r="T281" i="27"/>
  <c r="T282" i="27"/>
  <c r="T283" i="27"/>
  <c r="T284" i="27"/>
  <c r="T285" i="27"/>
  <c r="T286" i="27"/>
  <c r="T287" i="27"/>
  <c r="T288" i="27"/>
  <c r="T289" i="27"/>
  <c r="T290" i="27"/>
  <c r="T291" i="27"/>
  <c r="T292" i="27"/>
  <c r="T293" i="27"/>
  <c r="T294" i="27"/>
  <c r="T295" i="27"/>
  <c r="T296" i="27"/>
  <c r="T297" i="27"/>
  <c r="T298" i="27"/>
  <c r="T299" i="27"/>
  <c r="T300" i="27"/>
  <c r="T301" i="27"/>
  <c r="T302" i="27"/>
  <c r="T303" i="27"/>
  <c r="T304" i="27"/>
  <c r="T305" i="27"/>
  <c r="T306" i="27"/>
  <c r="T307" i="27"/>
  <c r="T308" i="27"/>
  <c r="T309" i="27"/>
  <c r="T310" i="27"/>
  <c r="T311" i="27"/>
  <c r="T312" i="27"/>
  <c r="T313" i="27"/>
  <c r="T314" i="27"/>
  <c r="T315" i="27"/>
  <c r="T316" i="27"/>
  <c r="T317" i="27"/>
  <c r="T318" i="27"/>
  <c r="T319" i="27"/>
  <c r="T320" i="27"/>
  <c r="T321" i="27"/>
  <c r="T322" i="27"/>
  <c r="T323" i="27"/>
  <c r="T324" i="27"/>
  <c r="T325" i="27"/>
  <c r="T326" i="27"/>
  <c r="T327" i="27"/>
  <c r="T328" i="27"/>
  <c r="T329" i="27"/>
  <c r="T330" i="27"/>
  <c r="T331" i="27"/>
  <c r="T332" i="27"/>
  <c r="T333" i="27"/>
  <c r="T334" i="27"/>
  <c r="T335" i="27"/>
  <c r="T336" i="27"/>
  <c r="T337" i="27"/>
  <c r="T338" i="27"/>
  <c r="T339" i="27"/>
  <c r="T340" i="27"/>
  <c r="T341" i="27"/>
  <c r="T342" i="27"/>
  <c r="T343" i="27"/>
  <c r="T344" i="27"/>
  <c r="T345" i="27"/>
  <c r="T346" i="27"/>
  <c r="T347" i="27"/>
  <c r="T348" i="27"/>
  <c r="T349" i="27"/>
  <c r="T350" i="27"/>
  <c r="T351" i="27"/>
  <c r="T352" i="27"/>
  <c r="T353" i="27"/>
  <c r="T354" i="27"/>
  <c r="T355" i="27"/>
  <c r="T356" i="27"/>
  <c r="T357" i="27"/>
  <c r="T358" i="27"/>
  <c r="T359" i="27"/>
  <c r="T360" i="27"/>
  <c r="T361" i="27"/>
  <c r="T362" i="27"/>
  <c r="T363" i="27"/>
  <c r="T364" i="27"/>
  <c r="T365" i="27"/>
  <c r="T366" i="27"/>
  <c r="T367" i="27"/>
  <c r="T368" i="27"/>
  <c r="T369" i="27"/>
  <c r="T370" i="27"/>
  <c r="T371" i="27"/>
  <c r="T372" i="27"/>
  <c r="T373" i="27"/>
  <c r="T374" i="27"/>
  <c r="T375" i="27"/>
  <c r="T376" i="27"/>
  <c r="T377" i="27"/>
  <c r="T378" i="27"/>
  <c r="T379" i="27"/>
  <c r="T380" i="27"/>
  <c r="T381" i="27"/>
  <c r="T382" i="27"/>
  <c r="T383" i="27"/>
  <c r="T384" i="27"/>
  <c r="T385" i="27"/>
  <c r="T386" i="27"/>
  <c r="T387" i="27"/>
  <c r="T388" i="27"/>
  <c r="T389" i="27"/>
  <c r="T390" i="27"/>
  <c r="T391" i="27"/>
  <c r="T392" i="27"/>
  <c r="T393" i="27"/>
  <c r="T394" i="27"/>
  <c r="T395" i="27"/>
  <c r="T396" i="27"/>
  <c r="T397" i="27"/>
  <c r="T398" i="27"/>
  <c r="T399" i="27"/>
  <c r="T400" i="27"/>
  <c r="T401" i="27"/>
  <c r="T402" i="27"/>
  <c r="T403" i="27"/>
  <c r="T404" i="27"/>
  <c r="T405" i="27"/>
  <c r="T406" i="27"/>
  <c r="T407" i="27"/>
  <c r="T408" i="27"/>
  <c r="T409" i="27"/>
  <c r="T410" i="27"/>
  <c r="T411" i="27"/>
  <c r="T412" i="27"/>
  <c r="T413" i="27"/>
  <c r="T414" i="27"/>
  <c r="T415" i="27"/>
  <c r="T416" i="27"/>
  <c r="T417" i="27"/>
  <c r="T418" i="27"/>
  <c r="T419" i="27"/>
  <c r="T420" i="27"/>
  <c r="T421" i="27"/>
  <c r="T422" i="27"/>
  <c r="T423" i="27"/>
  <c r="T424" i="27"/>
  <c r="T425" i="27"/>
  <c r="T426" i="27"/>
  <c r="T427" i="27"/>
  <c r="T428" i="27"/>
  <c r="T429" i="27"/>
  <c r="T430" i="27"/>
  <c r="T431" i="27"/>
  <c r="T432" i="27"/>
  <c r="T433" i="27"/>
  <c r="T434" i="27"/>
  <c r="T435" i="27"/>
  <c r="T436" i="27"/>
  <c r="T437" i="27"/>
  <c r="T438" i="27"/>
  <c r="T439" i="27"/>
  <c r="T440" i="27"/>
  <c r="T441" i="27"/>
  <c r="T442" i="27"/>
  <c r="T443" i="27"/>
  <c r="T444" i="27"/>
  <c r="T445" i="27"/>
  <c r="T446" i="27"/>
  <c r="T447" i="27"/>
  <c r="T448" i="27"/>
  <c r="T449" i="27"/>
  <c r="T450" i="27"/>
  <c r="T451" i="27"/>
  <c r="T452" i="27"/>
  <c r="T453" i="27"/>
  <c r="T454" i="27"/>
  <c r="T455" i="27"/>
  <c r="T456" i="27"/>
  <c r="T457" i="27"/>
  <c r="T458" i="27"/>
  <c r="T459" i="27"/>
  <c r="T460" i="27"/>
  <c r="T461" i="27"/>
  <c r="T462" i="27"/>
  <c r="T463" i="27"/>
  <c r="T464" i="27"/>
  <c r="T465" i="27"/>
  <c r="T466" i="27"/>
  <c r="T467" i="27"/>
  <c r="T468" i="27"/>
  <c r="T469" i="27"/>
  <c r="T470" i="27"/>
  <c r="T471" i="27"/>
  <c r="T472" i="27"/>
  <c r="T473" i="27"/>
  <c r="T474" i="27"/>
  <c r="T475" i="27"/>
  <c r="T476" i="27"/>
  <c r="T477" i="27"/>
  <c r="T478" i="27"/>
  <c r="T479" i="27"/>
  <c r="T480" i="27"/>
  <c r="T481" i="27"/>
  <c r="T482" i="27"/>
  <c r="T483" i="27"/>
  <c r="T484" i="27"/>
  <c r="T485" i="27"/>
  <c r="T486" i="27"/>
  <c r="T487" i="27"/>
  <c r="T488" i="27"/>
  <c r="T489" i="27"/>
  <c r="T490" i="27"/>
  <c r="T491" i="27"/>
  <c r="T492" i="27"/>
  <c r="T493" i="27"/>
  <c r="T494" i="27"/>
  <c r="T495" i="27"/>
  <c r="T496" i="27"/>
  <c r="T497" i="27"/>
  <c r="T498" i="27"/>
  <c r="T499" i="27"/>
  <c r="T500" i="27"/>
  <c r="T501" i="27"/>
  <c r="T502" i="27"/>
  <c r="T503" i="27"/>
  <c r="T504" i="27"/>
  <c r="T505" i="27"/>
  <c r="T506" i="27"/>
  <c r="T507" i="27"/>
  <c r="T508" i="27"/>
  <c r="T509" i="27"/>
  <c r="T510" i="27"/>
  <c r="T511" i="27"/>
  <c r="T512" i="27"/>
  <c r="T513" i="27"/>
  <c r="T514" i="27"/>
  <c r="T515" i="27"/>
  <c r="T516" i="27"/>
  <c r="T517" i="27"/>
  <c r="T518" i="27"/>
  <c r="T519" i="27"/>
  <c r="T520" i="27"/>
  <c r="T521" i="27"/>
  <c r="T522" i="27"/>
  <c r="T523" i="27"/>
  <c r="T524" i="27"/>
  <c r="T525" i="27"/>
  <c r="T526" i="27"/>
  <c r="T527" i="27"/>
  <c r="T528" i="27"/>
  <c r="T529" i="27"/>
  <c r="T530" i="27"/>
  <c r="T531" i="27"/>
  <c r="T532" i="27"/>
  <c r="T533" i="27"/>
  <c r="T534" i="27"/>
  <c r="T535" i="27"/>
  <c r="T536" i="27"/>
  <c r="T537" i="27"/>
  <c r="T538" i="27"/>
  <c r="T539" i="27"/>
  <c r="T540" i="27"/>
  <c r="T541" i="27"/>
  <c r="T542" i="27"/>
  <c r="T543" i="27"/>
  <c r="T544" i="27"/>
  <c r="T545" i="27"/>
  <c r="T546" i="27"/>
  <c r="T547" i="27"/>
  <c r="T548" i="27"/>
  <c r="T549" i="27"/>
  <c r="T550" i="27"/>
  <c r="T551" i="27"/>
  <c r="T552" i="27"/>
  <c r="T553" i="27"/>
  <c r="T554" i="27"/>
  <c r="T555" i="27"/>
  <c r="T556" i="27"/>
  <c r="T557" i="27"/>
  <c r="T558" i="27"/>
  <c r="T559" i="27"/>
  <c r="T560" i="27"/>
  <c r="T561" i="27"/>
  <c r="T562" i="27"/>
  <c r="T563" i="27"/>
  <c r="T564" i="27"/>
  <c r="T565" i="27"/>
  <c r="T566" i="27"/>
  <c r="T567" i="27"/>
  <c r="T568" i="27"/>
  <c r="T569" i="27"/>
  <c r="T570" i="27"/>
  <c r="T571" i="27"/>
  <c r="T572" i="27"/>
  <c r="T573" i="27"/>
  <c r="T574" i="27"/>
  <c r="T575" i="27"/>
  <c r="T576" i="27"/>
  <c r="T577" i="27"/>
  <c r="T578" i="27"/>
  <c r="T579" i="27"/>
  <c r="T580" i="27"/>
  <c r="T581" i="27"/>
  <c r="T582" i="27"/>
  <c r="T583" i="27"/>
  <c r="T584" i="27"/>
  <c r="T585" i="27"/>
  <c r="T586" i="27"/>
  <c r="T587" i="27"/>
  <c r="T588" i="27"/>
  <c r="T589" i="27"/>
  <c r="T590" i="27"/>
  <c r="T591" i="27"/>
  <c r="T592" i="27"/>
  <c r="T593" i="27"/>
  <c r="T594" i="27"/>
  <c r="T595" i="27"/>
  <c r="T596" i="27"/>
  <c r="T597" i="27"/>
  <c r="T598" i="27"/>
  <c r="T599" i="27"/>
  <c r="T600" i="27"/>
  <c r="T601" i="27"/>
  <c r="T602" i="27"/>
  <c r="T603" i="27"/>
  <c r="T604" i="27"/>
  <c r="T605" i="27"/>
  <c r="T606" i="27"/>
  <c r="T607" i="27"/>
  <c r="T608" i="27"/>
  <c r="T609" i="27"/>
  <c r="T610" i="27"/>
  <c r="T611" i="27"/>
  <c r="T612" i="27"/>
  <c r="T613" i="27"/>
  <c r="T614" i="27"/>
  <c r="T615" i="27"/>
  <c r="T616" i="27"/>
  <c r="T617" i="27"/>
  <c r="T618" i="27"/>
  <c r="T619" i="27"/>
  <c r="T620" i="27"/>
  <c r="T621" i="27"/>
  <c r="T622" i="27"/>
  <c r="T623" i="27"/>
  <c r="T624" i="27"/>
  <c r="T625" i="27"/>
  <c r="T626" i="27"/>
  <c r="T627" i="27"/>
  <c r="T628" i="27"/>
  <c r="T629" i="27"/>
  <c r="T630" i="27"/>
  <c r="T631" i="27"/>
  <c r="T632" i="27"/>
  <c r="T633" i="27"/>
  <c r="T634" i="27"/>
  <c r="T635" i="27"/>
  <c r="T636" i="27"/>
  <c r="T637" i="27"/>
  <c r="T638" i="27"/>
  <c r="T639" i="27"/>
  <c r="T640" i="27"/>
  <c r="T641" i="27"/>
  <c r="T642" i="27"/>
  <c r="T643" i="27"/>
  <c r="T644" i="27"/>
  <c r="T645" i="27"/>
  <c r="T646" i="27"/>
  <c r="T647" i="27"/>
  <c r="T648" i="27"/>
  <c r="T649" i="27"/>
  <c r="T650" i="27"/>
  <c r="T651" i="27"/>
  <c r="T652" i="27"/>
  <c r="T653" i="27"/>
  <c r="T654" i="27"/>
  <c r="T655" i="27"/>
  <c r="T656" i="27"/>
  <c r="T657" i="27"/>
  <c r="T658" i="27"/>
  <c r="T659" i="27"/>
  <c r="T660" i="27"/>
  <c r="T661" i="27"/>
  <c r="T662" i="27"/>
  <c r="T663" i="27"/>
  <c r="T664" i="27"/>
  <c r="T665" i="27"/>
  <c r="T666" i="27"/>
  <c r="T667" i="27"/>
  <c r="T668" i="27"/>
  <c r="T669" i="27"/>
  <c r="T670" i="27"/>
  <c r="T671" i="27"/>
  <c r="T672" i="27"/>
  <c r="T673" i="27"/>
  <c r="T674" i="27"/>
  <c r="T675" i="27"/>
  <c r="T676" i="27"/>
  <c r="T677" i="27"/>
  <c r="T678" i="27"/>
  <c r="T679" i="27"/>
  <c r="T680" i="27"/>
  <c r="T681" i="27"/>
  <c r="T682" i="27"/>
  <c r="T683" i="27"/>
  <c r="T684" i="27"/>
  <c r="T685" i="27"/>
  <c r="T686" i="27"/>
  <c r="T687" i="27"/>
  <c r="T688" i="27"/>
  <c r="T689" i="27"/>
  <c r="T690" i="27"/>
  <c r="T691" i="27"/>
  <c r="T692" i="27"/>
  <c r="T693" i="27"/>
  <c r="T694" i="27"/>
  <c r="T695" i="27"/>
  <c r="T696" i="27"/>
  <c r="T697" i="27"/>
  <c r="T698" i="27"/>
  <c r="T699" i="27"/>
  <c r="T700" i="27"/>
  <c r="T701" i="27"/>
  <c r="T702" i="27"/>
  <c r="T703" i="27"/>
  <c r="T704" i="27"/>
  <c r="T705" i="27"/>
  <c r="T706" i="27"/>
  <c r="T707" i="27"/>
  <c r="T708" i="27"/>
  <c r="T709" i="27"/>
  <c r="T710" i="27"/>
  <c r="T711" i="27"/>
  <c r="T712" i="27"/>
  <c r="T713" i="27"/>
  <c r="T714" i="27"/>
  <c r="T715" i="27"/>
  <c r="T716" i="27"/>
  <c r="T717" i="27"/>
  <c r="T718" i="27"/>
  <c r="T719" i="27"/>
  <c r="T720" i="27"/>
  <c r="T721" i="27"/>
  <c r="T722" i="27"/>
  <c r="T723" i="27"/>
  <c r="T724" i="27"/>
  <c r="T725" i="27"/>
  <c r="T726" i="27"/>
  <c r="T727" i="27"/>
  <c r="T728" i="27"/>
  <c r="T729" i="27"/>
  <c r="T730" i="27"/>
  <c r="T731" i="27"/>
  <c r="T732" i="27"/>
  <c r="T733" i="27"/>
  <c r="T734" i="27"/>
  <c r="T735" i="27"/>
  <c r="T736" i="27"/>
  <c r="T737" i="27"/>
  <c r="T738" i="27"/>
  <c r="T739" i="27"/>
  <c r="T740" i="27"/>
  <c r="T741" i="27"/>
  <c r="T742" i="27"/>
  <c r="T743" i="27"/>
  <c r="T744" i="27"/>
  <c r="T745" i="27"/>
  <c r="T746" i="27"/>
  <c r="T747" i="27"/>
  <c r="T748" i="27"/>
  <c r="T749" i="27"/>
  <c r="T750" i="27"/>
  <c r="T751" i="27"/>
  <c r="T752" i="27"/>
  <c r="T753" i="27"/>
  <c r="T754" i="27"/>
  <c r="T755" i="27"/>
  <c r="T756" i="27"/>
  <c r="T757" i="27"/>
  <c r="T758" i="27"/>
  <c r="T759" i="27"/>
  <c r="T760" i="27"/>
  <c r="T761" i="27"/>
  <c r="T762" i="27"/>
  <c r="T763" i="27"/>
  <c r="T764" i="27"/>
  <c r="T765" i="27"/>
  <c r="T766" i="27"/>
  <c r="T767" i="27"/>
  <c r="T768" i="27"/>
  <c r="T769" i="27"/>
  <c r="T770" i="27"/>
  <c r="T771" i="27"/>
  <c r="T772" i="27"/>
  <c r="T773" i="27"/>
  <c r="T774" i="27"/>
  <c r="T775" i="27"/>
  <c r="T776" i="27"/>
  <c r="T777" i="27"/>
  <c r="T778" i="27"/>
  <c r="T779" i="27"/>
  <c r="T780" i="27"/>
  <c r="T781" i="27"/>
  <c r="T782" i="27"/>
  <c r="T783" i="27"/>
  <c r="T784" i="27"/>
  <c r="T785" i="27"/>
  <c r="T786" i="27"/>
  <c r="T787" i="27"/>
  <c r="T788" i="27"/>
  <c r="T789" i="27"/>
  <c r="T790" i="27"/>
  <c r="T791" i="27"/>
  <c r="T792" i="27"/>
  <c r="T793" i="27"/>
  <c r="T794" i="27"/>
  <c r="T795" i="27"/>
  <c r="T796" i="27"/>
  <c r="T797" i="27"/>
  <c r="T798" i="27"/>
  <c r="T799" i="27"/>
  <c r="T800" i="27"/>
  <c r="T801" i="27"/>
  <c r="T802" i="27"/>
  <c r="T803" i="27"/>
  <c r="T804" i="27"/>
  <c r="T805" i="27"/>
  <c r="T806" i="27"/>
  <c r="T807" i="27"/>
  <c r="T808" i="27"/>
  <c r="T809" i="27"/>
  <c r="T810" i="27"/>
  <c r="T811" i="27"/>
  <c r="U2" i="27"/>
  <c r="U3" i="27"/>
  <c r="U4" i="27"/>
  <c r="U5" i="27"/>
  <c r="U6" i="27"/>
  <c r="U7" i="27"/>
  <c r="U8" i="27"/>
  <c r="U9" i="27"/>
  <c r="U10" i="27"/>
  <c r="U11" i="27"/>
  <c r="U12" i="27"/>
  <c r="U13" i="27"/>
  <c r="U14" i="27"/>
  <c r="U15" i="27"/>
  <c r="U16" i="27"/>
  <c r="U17" i="27"/>
  <c r="U18" i="27"/>
  <c r="U19" i="27"/>
  <c r="U20" i="27"/>
  <c r="U21" i="27"/>
  <c r="U22" i="27"/>
  <c r="U23" i="27"/>
  <c r="U24" i="27"/>
  <c r="U25" i="27"/>
  <c r="U26" i="27"/>
  <c r="U27" i="27"/>
  <c r="U28" i="27"/>
  <c r="U29" i="27"/>
  <c r="U30" i="27"/>
  <c r="U31" i="27"/>
  <c r="U32" i="27"/>
  <c r="U33" i="27"/>
  <c r="U34" i="27"/>
  <c r="U35" i="27"/>
  <c r="U36" i="27"/>
  <c r="U37" i="27"/>
  <c r="U38" i="27"/>
  <c r="U39" i="27"/>
  <c r="U40" i="27"/>
  <c r="U41" i="27"/>
  <c r="U42" i="27"/>
  <c r="U43" i="27"/>
  <c r="U44" i="27"/>
  <c r="U45" i="27"/>
  <c r="U46" i="27"/>
  <c r="U47" i="27"/>
  <c r="U48" i="27"/>
  <c r="U49" i="27"/>
  <c r="U50" i="27"/>
  <c r="U51" i="27"/>
  <c r="U52" i="27"/>
  <c r="U53" i="27"/>
  <c r="U54" i="27"/>
  <c r="U55" i="27"/>
  <c r="U56" i="27"/>
  <c r="U57" i="27"/>
  <c r="U58" i="27"/>
  <c r="U59" i="27"/>
  <c r="U60" i="27"/>
  <c r="U61" i="27"/>
  <c r="U62" i="27"/>
  <c r="U63" i="27"/>
  <c r="U64" i="27"/>
  <c r="U65" i="27"/>
  <c r="U66" i="27"/>
  <c r="U67" i="27"/>
  <c r="U68" i="27"/>
  <c r="U69" i="27"/>
  <c r="U70" i="27"/>
  <c r="U71" i="27"/>
  <c r="U72" i="27"/>
  <c r="U73" i="27"/>
  <c r="U74" i="27"/>
  <c r="U75" i="27"/>
  <c r="U76" i="27"/>
  <c r="U77" i="27"/>
  <c r="U78" i="27"/>
  <c r="U79" i="27"/>
  <c r="U80" i="27"/>
  <c r="U81" i="27"/>
  <c r="U82" i="27"/>
  <c r="U83" i="27"/>
  <c r="U84" i="27"/>
  <c r="U85" i="27"/>
  <c r="U86" i="27"/>
  <c r="U87" i="27"/>
  <c r="U88" i="27"/>
  <c r="U89" i="27"/>
  <c r="U90" i="27"/>
  <c r="U91" i="27"/>
  <c r="U92" i="27"/>
  <c r="U93" i="27"/>
  <c r="U94" i="27"/>
  <c r="U95" i="27"/>
  <c r="U96" i="27"/>
  <c r="U97" i="27"/>
  <c r="U98" i="27"/>
  <c r="U99" i="27"/>
  <c r="U100" i="27"/>
  <c r="U101" i="27"/>
  <c r="U102" i="27"/>
  <c r="U103" i="27"/>
  <c r="U104" i="27"/>
  <c r="U105" i="27"/>
  <c r="U106" i="27"/>
  <c r="U107" i="27"/>
  <c r="U108" i="27"/>
  <c r="U109" i="27"/>
  <c r="U110" i="27"/>
  <c r="U111" i="27"/>
  <c r="U112" i="27"/>
  <c r="U113" i="27"/>
  <c r="U114" i="27"/>
  <c r="U115" i="27"/>
  <c r="U116" i="27"/>
  <c r="U117" i="27"/>
  <c r="U118" i="27"/>
  <c r="U119" i="27"/>
  <c r="U120" i="27"/>
  <c r="U121" i="27"/>
  <c r="U122" i="27"/>
  <c r="U123" i="27"/>
  <c r="U124" i="27"/>
  <c r="U125" i="27"/>
  <c r="U126" i="27"/>
  <c r="U127" i="27"/>
  <c r="U128" i="27"/>
  <c r="U129" i="27"/>
  <c r="U130" i="27"/>
  <c r="U131" i="27"/>
  <c r="U132" i="27"/>
  <c r="U133" i="27"/>
  <c r="U134" i="27"/>
  <c r="U135" i="27"/>
  <c r="U136" i="27"/>
  <c r="U137" i="27"/>
  <c r="U138" i="27"/>
  <c r="U139" i="27"/>
  <c r="U140" i="27"/>
  <c r="U141" i="27"/>
  <c r="U142" i="27"/>
  <c r="U143" i="27"/>
  <c r="U144" i="27"/>
  <c r="U145" i="27"/>
  <c r="U146" i="27"/>
  <c r="U147" i="27"/>
  <c r="U148" i="27"/>
  <c r="U149" i="27"/>
  <c r="U150" i="27"/>
  <c r="U151" i="27"/>
  <c r="U152" i="27"/>
  <c r="U153" i="27"/>
  <c r="U154" i="27"/>
  <c r="U155" i="27"/>
  <c r="U156" i="27"/>
  <c r="U157" i="27"/>
  <c r="U158" i="27"/>
  <c r="U159" i="27"/>
  <c r="U160" i="27"/>
  <c r="U161" i="27"/>
  <c r="U162" i="27"/>
  <c r="U163" i="27"/>
  <c r="U164" i="27"/>
  <c r="U165" i="27"/>
  <c r="U166" i="27"/>
  <c r="U167" i="27"/>
  <c r="U168" i="27"/>
  <c r="U169" i="27"/>
  <c r="U170" i="27"/>
  <c r="U171" i="27"/>
  <c r="U172" i="27"/>
  <c r="U173" i="27"/>
  <c r="U174" i="27"/>
  <c r="U175" i="27"/>
  <c r="U176" i="27"/>
  <c r="U177" i="27"/>
  <c r="U178" i="27"/>
  <c r="U179" i="27"/>
  <c r="U180" i="27"/>
  <c r="U181" i="27"/>
  <c r="U182" i="27"/>
  <c r="U183" i="27"/>
  <c r="U184" i="27"/>
  <c r="U185" i="27"/>
  <c r="U186" i="27"/>
  <c r="U187" i="27"/>
  <c r="U188" i="27"/>
  <c r="U189" i="27"/>
  <c r="U190" i="27"/>
  <c r="U191" i="27"/>
  <c r="U192" i="27"/>
  <c r="U193" i="27"/>
  <c r="U194" i="27"/>
  <c r="U195" i="27"/>
  <c r="U196" i="27"/>
  <c r="U197" i="27"/>
  <c r="U198" i="27"/>
  <c r="U199" i="27"/>
  <c r="U200" i="27"/>
  <c r="U201" i="27"/>
  <c r="U202" i="27"/>
  <c r="U203" i="27"/>
  <c r="U204" i="27"/>
  <c r="U205" i="27"/>
  <c r="U206" i="27"/>
  <c r="U207" i="27"/>
  <c r="U208" i="27"/>
  <c r="U209" i="27"/>
  <c r="U210" i="27"/>
  <c r="U211" i="27"/>
  <c r="U212" i="27"/>
  <c r="U213" i="27"/>
  <c r="U214" i="27"/>
  <c r="U215" i="27"/>
  <c r="U216" i="27"/>
  <c r="U217" i="27"/>
  <c r="U218" i="27"/>
  <c r="U219" i="27"/>
  <c r="U220" i="27"/>
  <c r="U221" i="27"/>
  <c r="U222" i="27"/>
  <c r="U223" i="27"/>
  <c r="U224" i="27"/>
  <c r="U225" i="27"/>
  <c r="U226" i="27"/>
  <c r="U227" i="27"/>
  <c r="U228" i="27"/>
  <c r="U229" i="27"/>
  <c r="U230" i="27"/>
  <c r="U231" i="27"/>
  <c r="U232" i="27"/>
  <c r="U233" i="27"/>
  <c r="U234" i="27"/>
  <c r="U235" i="27"/>
  <c r="U236" i="27"/>
  <c r="U237" i="27"/>
  <c r="U238" i="27"/>
  <c r="U239" i="27"/>
  <c r="U240" i="27"/>
  <c r="U241" i="27"/>
  <c r="U242" i="27"/>
  <c r="U243" i="27"/>
  <c r="U244" i="27"/>
  <c r="U245" i="27"/>
  <c r="U246" i="27"/>
  <c r="U247" i="27"/>
  <c r="U248" i="27"/>
  <c r="U249" i="27"/>
  <c r="U250" i="27"/>
  <c r="U251" i="27"/>
  <c r="U252" i="27"/>
  <c r="U253" i="27"/>
  <c r="U254" i="27"/>
  <c r="U255" i="27"/>
  <c r="U256" i="27"/>
  <c r="U257" i="27"/>
  <c r="U258" i="27"/>
  <c r="U259" i="27"/>
  <c r="U260" i="27"/>
  <c r="U261" i="27"/>
  <c r="U262" i="27"/>
  <c r="U263" i="27"/>
  <c r="U264" i="27"/>
  <c r="U265" i="27"/>
  <c r="U266" i="27"/>
  <c r="U267" i="27"/>
  <c r="U268" i="27"/>
  <c r="U269" i="27"/>
  <c r="U270" i="27"/>
  <c r="U271" i="27"/>
  <c r="U272" i="27"/>
  <c r="U273" i="27"/>
  <c r="U274" i="27"/>
  <c r="U275" i="27"/>
  <c r="U276" i="27"/>
  <c r="U277" i="27"/>
  <c r="U278" i="27"/>
  <c r="U279" i="27"/>
  <c r="U280" i="27"/>
  <c r="U281" i="27"/>
  <c r="U282" i="27"/>
  <c r="U283" i="27"/>
  <c r="U284" i="27"/>
  <c r="U285" i="27"/>
  <c r="U286" i="27"/>
  <c r="U287" i="27"/>
  <c r="U288" i="27"/>
  <c r="U289" i="27"/>
  <c r="U290" i="27"/>
  <c r="U291" i="27"/>
  <c r="U292" i="27"/>
  <c r="U293" i="27"/>
  <c r="U294" i="27"/>
  <c r="U295" i="27"/>
  <c r="U296" i="27"/>
  <c r="U297" i="27"/>
  <c r="U298" i="27"/>
  <c r="U299" i="27"/>
  <c r="U300" i="27"/>
  <c r="U301" i="27"/>
  <c r="U302" i="27"/>
  <c r="U303" i="27"/>
  <c r="U304" i="27"/>
  <c r="U305" i="27"/>
  <c r="U306" i="27"/>
  <c r="U307" i="27"/>
  <c r="U308" i="27"/>
  <c r="U309" i="27"/>
  <c r="U310" i="27"/>
  <c r="U311" i="27"/>
  <c r="U312" i="27"/>
  <c r="U313" i="27"/>
  <c r="U314" i="27"/>
  <c r="U315" i="27"/>
  <c r="U316" i="27"/>
  <c r="U317" i="27"/>
  <c r="U318" i="27"/>
  <c r="U319" i="27"/>
  <c r="U320" i="27"/>
  <c r="U321" i="27"/>
  <c r="U322" i="27"/>
  <c r="U323" i="27"/>
  <c r="U324" i="27"/>
  <c r="U325" i="27"/>
  <c r="U326" i="27"/>
  <c r="U327" i="27"/>
  <c r="U328" i="27"/>
  <c r="U329" i="27"/>
  <c r="U330" i="27"/>
  <c r="U331" i="27"/>
  <c r="U332" i="27"/>
  <c r="U333" i="27"/>
  <c r="U334" i="27"/>
  <c r="U335" i="27"/>
  <c r="U336" i="27"/>
  <c r="U337" i="27"/>
  <c r="U338" i="27"/>
  <c r="U339" i="27"/>
  <c r="U340" i="27"/>
  <c r="U341" i="27"/>
  <c r="U342" i="27"/>
  <c r="U343" i="27"/>
  <c r="U344" i="27"/>
  <c r="U345" i="27"/>
  <c r="U346" i="27"/>
  <c r="U347" i="27"/>
  <c r="U348" i="27"/>
  <c r="U349" i="27"/>
  <c r="U350" i="27"/>
  <c r="U351" i="27"/>
  <c r="U352" i="27"/>
  <c r="U353" i="27"/>
  <c r="U354" i="27"/>
  <c r="U355" i="27"/>
  <c r="U356" i="27"/>
  <c r="U357" i="27"/>
  <c r="U358" i="27"/>
  <c r="U359" i="27"/>
  <c r="U360" i="27"/>
  <c r="U361" i="27"/>
  <c r="U362" i="27"/>
  <c r="U363" i="27"/>
  <c r="U364" i="27"/>
  <c r="U365" i="27"/>
  <c r="U366" i="27"/>
  <c r="U367" i="27"/>
  <c r="U368" i="27"/>
  <c r="U369" i="27"/>
  <c r="U370" i="27"/>
  <c r="U371" i="27"/>
  <c r="U372" i="27"/>
  <c r="U373" i="27"/>
  <c r="U374" i="27"/>
  <c r="U375" i="27"/>
  <c r="U376" i="27"/>
  <c r="U377" i="27"/>
  <c r="U378" i="27"/>
  <c r="U379" i="27"/>
  <c r="U380" i="27"/>
  <c r="U381" i="27"/>
  <c r="U382" i="27"/>
  <c r="U383" i="27"/>
  <c r="U384" i="27"/>
  <c r="U385" i="27"/>
  <c r="U386" i="27"/>
  <c r="U387" i="27"/>
  <c r="U388" i="27"/>
  <c r="U389" i="27"/>
  <c r="U390" i="27"/>
  <c r="U391" i="27"/>
  <c r="U392" i="27"/>
  <c r="U393" i="27"/>
  <c r="U394" i="27"/>
  <c r="U395" i="27"/>
  <c r="U396" i="27"/>
  <c r="U397" i="27"/>
  <c r="U398" i="27"/>
  <c r="U399" i="27"/>
  <c r="U400" i="27"/>
  <c r="U401" i="27"/>
  <c r="U402" i="27"/>
  <c r="U403" i="27"/>
  <c r="U404" i="27"/>
  <c r="U405" i="27"/>
  <c r="U406" i="27"/>
  <c r="U407" i="27"/>
  <c r="U408" i="27"/>
  <c r="U409" i="27"/>
  <c r="U410" i="27"/>
  <c r="U411" i="27"/>
  <c r="U412" i="27"/>
  <c r="U413" i="27"/>
  <c r="U414" i="27"/>
  <c r="U415" i="27"/>
  <c r="U416" i="27"/>
  <c r="U417" i="27"/>
  <c r="U418" i="27"/>
  <c r="U419" i="27"/>
  <c r="U420" i="27"/>
  <c r="U421" i="27"/>
  <c r="U422" i="27"/>
  <c r="U423" i="27"/>
  <c r="U424" i="27"/>
  <c r="U425" i="27"/>
  <c r="U426" i="27"/>
  <c r="U427" i="27"/>
  <c r="U428" i="27"/>
  <c r="U429" i="27"/>
  <c r="U430" i="27"/>
  <c r="U431" i="27"/>
  <c r="U432" i="27"/>
  <c r="U433" i="27"/>
  <c r="U434" i="27"/>
  <c r="U435" i="27"/>
  <c r="U436" i="27"/>
  <c r="U437" i="27"/>
  <c r="U438" i="27"/>
  <c r="U439" i="27"/>
  <c r="U440" i="27"/>
  <c r="U441" i="27"/>
  <c r="U442" i="27"/>
  <c r="U443" i="27"/>
  <c r="U444" i="27"/>
  <c r="U445" i="27"/>
  <c r="U446" i="27"/>
  <c r="U447" i="27"/>
  <c r="U448" i="27"/>
  <c r="U449" i="27"/>
  <c r="U450" i="27"/>
  <c r="U451" i="27"/>
  <c r="U452" i="27"/>
  <c r="U453" i="27"/>
  <c r="U454" i="27"/>
  <c r="U455" i="27"/>
  <c r="U456" i="27"/>
  <c r="U457" i="27"/>
  <c r="U458" i="27"/>
  <c r="U459" i="27"/>
  <c r="U460" i="27"/>
  <c r="U461" i="27"/>
  <c r="U462" i="27"/>
  <c r="U463" i="27"/>
  <c r="U464" i="27"/>
  <c r="U465" i="27"/>
  <c r="U466" i="27"/>
  <c r="U467" i="27"/>
  <c r="U468" i="27"/>
  <c r="U469" i="27"/>
  <c r="U470" i="27"/>
  <c r="U471" i="27"/>
  <c r="U472" i="27"/>
  <c r="U473" i="27"/>
  <c r="U474" i="27"/>
  <c r="U475" i="27"/>
  <c r="U476" i="27"/>
  <c r="U477" i="27"/>
  <c r="U478" i="27"/>
  <c r="U479" i="27"/>
  <c r="U480" i="27"/>
  <c r="U481" i="27"/>
  <c r="U482" i="27"/>
  <c r="U483" i="27"/>
  <c r="U484" i="27"/>
  <c r="U485" i="27"/>
  <c r="U486" i="27"/>
  <c r="U487" i="27"/>
  <c r="U488" i="27"/>
  <c r="U489" i="27"/>
  <c r="U490" i="27"/>
  <c r="U491" i="27"/>
  <c r="U492" i="27"/>
  <c r="U493" i="27"/>
  <c r="U494" i="27"/>
  <c r="U495" i="27"/>
  <c r="U496" i="27"/>
  <c r="U497" i="27"/>
  <c r="U498" i="27"/>
  <c r="U499" i="27"/>
  <c r="U500" i="27"/>
  <c r="U501" i="27"/>
  <c r="U502" i="27"/>
  <c r="U503" i="27"/>
  <c r="U504" i="27"/>
  <c r="U505" i="27"/>
  <c r="U506" i="27"/>
  <c r="U507" i="27"/>
  <c r="U508" i="27"/>
  <c r="U509" i="27"/>
  <c r="U510" i="27"/>
  <c r="U511" i="27"/>
  <c r="U512" i="27"/>
  <c r="U513" i="27"/>
  <c r="U514" i="27"/>
  <c r="U515" i="27"/>
  <c r="U516" i="27"/>
  <c r="U517" i="27"/>
  <c r="U518" i="27"/>
  <c r="U519" i="27"/>
  <c r="U520" i="27"/>
  <c r="U521" i="27"/>
  <c r="U522" i="27"/>
  <c r="U523" i="27"/>
  <c r="U524" i="27"/>
  <c r="U525" i="27"/>
  <c r="U526" i="27"/>
  <c r="U527" i="27"/>
  <c r="U528" i="27"/>
  <c r="U529" i="27"/>
  <c r="U530" i="27"/>
  <c r="U531" i="27"/>
  <c r="U532" i="27"/>
  <c r="U533" i="27"/>
  <c r="U534" i="27"/>
  <c r="U535" i="27"/>
  <c r="U536" i="27"/>
  <c r="U537" i="27"/>
  <c r="U538" i="27"/>
  <c r="U539" i="27"/>
  <c r="U540" i="27"/>
  <c r="U541" i="27"/>
  <c r="U542" i="27"/>
  <c r="U543" i="27"/>
  <c r="U544" i="27"/>
  <c r="U545" i="27"/>
  <c r="U546" i="27"/>
  <c r="U547" i="27"/>
  <c r="U548" i="27"/>
  <c r="U549" i="27"/>
  <c r="U550" i="27"/>
  <c r="U551" i="27"/>
  <c r="U552" i="27"/>
  <c r="U553" i="27"/>
  <c r="U554" i="27"/>
  <c r="U555" i="27"/>
  <c r="U556" i="27"/>
  <c r="U557" i="27"/>
  <c r="U558" i="27"/>
  <c r="U559" i="27"/>
  <c r="U560" i="27"/>
  <c r="U561" i="27"/>
  <c r="U562" i="27"/>
  <c r="U563" i="27"/>
  <c r="U564" i="27"/>
  <c r="U565" i="27"/>
  <c r="U566" i="27"/>
  <c r="U567" i="27"/>
  <c r="U568" i="27"/>
  <c r="U569" i="27"/>
  <c r="U570" i="27"/>
  <c r="U571" i="27"/>
  <c r="U572" i="27"/>
  <c r="U573" i="27"/>
  <c r="U574" i="27"/>
  <c r="U575" i="27"/>
  <c r="U576" i="27"/>
  <c r="U577" i="27"/>
  <c r="U578" i="27"/>
  <c r="U579" i="27"/>
  <c r="U580" i="27"/>
  <c r="U581" i="27"/>
  <c r="U582" i="27"/>
  <c r="U583" i="27"/>
  <c r="U584" i="27"/>
  <c r="U585" i="27"/>
  <c r="U586" i="27"/>
  <c r="U587" i="27"/>
  <c r="U588" i="27"/>
  <c r="U589" i="27"/>
  <c r="U590" i="27"/>
  <c r="U591" i="27"/>
  <c r="U592" i="27"/>
  <c r="U593" i="27"/>
  <c r="U594" i="27"/>
  <c r="U595" i="27"/>
  <c r="U596" i="27"/>
  <c r="U597" i="27"/>
  <c r="U598" i="27"/>
  <c r="U599" i="27"/>
  <c r="U600" i="27"/>
  <c r="U601" i="27"/>
  <c r="U602" i="27"/>
  <c r="U603" i="27"/>
  <c r="U604" i="27"/>
  <c r="U605" i="27"/>
  <c r="U606" i="27"/>
  <c r="U607" i="27"/>
  <c r="U608" i="27"/>
  <c r="U609" i="27"/>
  <c r="U610" i="27"/>
  <c r="U611" i="27"/>
  <c r="U612" i="27"/>
  <c r="U613" i="27"/>
  <c r="U614" i="27"/>
  <c r="U615" i="27"/>
  <c r="U616" i="27"/>
  <c r="U617" i="27"/>
  <c r="U618" i="27"/>
  <c r="U619" i="27"/>
  <c r="U620" i="27"/>
  <c r="U621" i="27"/>
  <c r="U622" i="27"/>
  <c r="U623" i="27"/>
  <c r="U624" i="27"/>
  <c r="U625" i="27"/>
  <c r="U626" i="27"/>
  <c r="U627" i="27"/>
  <c r="U628" i="27"/>
  <c r="U629" i="27"/>
  <c r="U630" i="27"/>
  <c r="U631" i="27"/>
  <c r="U632" i="27"/>
  <c r="U633" i="27"/>
  <c r="U634" i="27"/>
  <c r="U635" i="27"/>
  <c r="U636" i="27"/>
  <c r="U637" i="27"/>
  <c r="U638" i="27"/>
  <c r="U639" i="27"/>
  <c r="U640" i="27"/>
  <c r="U641" i="27"/>
  <c r="U642" i="27"/>
  <c r="U643" i="27"/>
  <c r="U644" i="27"/>
  <c r="U645" i="27"/>
  <c r="U646" i="27"/>
  <c r="U647" i="27"/>
  <c r="U648" i="27"/>
  <c r="U649" i="27"/>
  <c r="U650" i="27"/>
  <c r="U651" i="27"/>
  <c r="U652" i="27"/>
  <c r="U653" i="27"/>
  <c r="U654" i="27"/>
  <c r="U655" i="27"/>
  <c r="U656" i="27"/>
  <c r="U657" i="27"/>
  <c r="U658" i="27"/>
  <c r="U659" i="27"/>
  <c r="U660" i="27"/>
  <c r="U661" i="27"/>
  <c r="U662" i="27"/>
  <c r="U663" i="27"/>
  <c r="U664" i="27"/>
  <c r="U665" i="27"/>
  <c r="U666" i="27"/>
  <c r="U667" i="27"/>
  <c r="U668" i="27"/>
  <c r="U669" i="27"/>
  <c r="U670" i="27"/>
  <c r="U671" i="27"/>
  <c r="U672" i="27"/>
  <c r="U673" i="27"/>
  <c r="U674" i="27"/>
  <c r="U675" i="27"/>
  <c r="U676" i="27"/>
  <c r="U677" i="27"/>
  <c r="U678" i="27"/>
  <c r="U679" i="27"/>
  <c r="U680" i="27"/>
  <c r="U681" i="27"/>
  <c r="U682" i="27"/>
  <c r="U683" i="27"/>
  <c r="U684" i="27"/>
  <c r="U685" i="27"/>
  <c r="U686" i="27"/>
  <c r="U687" i="27"/>
  <c r="U688" i="27"/>
  <c r="U689" i="27"/>
  <c r="U690" i="27"/>
  <c r="U691" i="27"/>
  <c r="U692" i="27"/>
  <c r="U693" i="27"/>
  <c r="U694" i="27"/>
  <c r="U695" i="27"/>
  <c r="U696" i="27"/>
  <c r="U697" i="27"/>
  <c r="U698" i="27"/>
  <c r="U699" i="27"/>
  <c r="U700" i="27"/>
  <c r="U701" i="27"/>
  <c r="U702" i="27"/>
  <c r="U703" i="27"/>
  <c r="U704" i="27"/>
  <c r="U705" i="27"/>
  <c r="U706" i="27"/>
  <c r="U707" i="27"/>
  <c r="U708" i="27"/>
  <c r="U709" i="27"/>
  <c r="U710" i="27"/>
  <c r="U711" i="27"/>
  <c r="U712" i="27"/>
  <c r="U713" i="27"/>
  <c r="U714" i="27"/>
  <c r="U715" i="27"/>
  <c r="U716" i="27"/>
  <c r="U717" i="27"/>
  <c r="U718" i="27"/>
  <c r="U719" i="27"/>
  <c r="U720" i="27"/>
  <c r="U721" i="27"/>
  <c r="U722" i="27"/>
  <c r="U723" i="27"/>
  <c r="U724" i="27"/>
  <c r="U725" i="27"/>
  <c r="U726" i="27"/>
  <c r="U727" i="27"/>
  <c r="U728" i="27"/>
  <c r="U729" i="27"/>
  <c r="U730" i="27"/>
  <c r="U731" i="27"/>
  <c r="U732" i="27"/>
  <c r="U733" i="27"/>
  <c r="U734" i="27"/>
  <c r="U735" i="27"/>
  <c r="U736" i="27"/>
  <c r="U737" i="27"/>
  <c r="U738" i="27"/>
  <c r="U739" i="27"/>
  <c r="U740" i="27"/>
  <c r="U741" i="27"/>
  <c r="U742" i="27"/>
  <c r="U743" i="27"/>
  <c r="U744" i="27"/>
  <c r="U745" i="27"/>
  <c r="U746" i="27"/>
  <c r="U747" i="27"/>
  <c r="U748" i="27"/>
  <c r="U749" i="27"/>
  <c r="U750" i="27"/>
  <c r="U751" i="27"/>
  <c r="U752" i="27"/>
  <c r="U753" i="27"/>
  <c r="U754" i="27"/>
  <c r="U755" i="27"/>
  <c r="U756" i="27"/>
  <c r="U757" i="27"/>
  <c r="U758" i="27"/>
  <c r="U759" i="27"/>
  <c r="U760" i="27"/>
  <c r="U761" i="27"/>
  <c r="U762" i="27"/>
  <c r="U763" i="27"/>
  <c r="U764" i="27"/>
  <c r="U765" i="27"/>
  <c r="U766" i="27"/>
  <c r="U767" i="27"/>
  <c r="U768" i="27"/>
  <c r="U769" i="27"/>
  <c r="U770" i="27"/>
  <c r="U771" i="27"/>
  <c r="U772" i="27"/>
  <c r="U773" i="27"/>
  <c r="U774" i="27"/>
  <c r="U775" i="27"/>
  <c r="U776" i="27"/>
  <c r="U777" i="27"/>
  <c r="U778" i="27"/>
  <c r="U779" i="27"/>
  <c r="U780" i="27"/>
  <c r="U781" i="27"/>
  <c r="U782" i="27"/>
  <c r="U783" i="27"/>
  <c r="U784" i="27"/>
  <c r="U787" i="27"/>
  <c r="U789" i="27"/>
  <c r="U795" i="27"/>
  <c r="U797" i="27"/>
  <c r="U803" i="27"/>
  <c r="U805" i="27"/>
  <c r="U811" i="27"/>
  <c r="V2" i="27"/>
  <c r="V3" i="27"/>
  <c r="V4" i="27"/>
  <c r="V5" i="27"/>
  <c r="V6" i="27"/>
  <c r="V7" i="27"/>
  <c r="V8" i="27"/>
  <c r="V9" i="27"/>
  <c r="V10" i="27"/>
  <c r="V11" i="27"/>
  <c r="V12" i="27"/>
  <c r="V13" i="27"/>
  <c r="V14" i="27"/>
  <c r="V15" i="27"/>
  <c r="V16" i="27"/>
  <c r="V17" i="27"/>
  <c r="V18" i="27"/>
  <c r="V19" i="27"/>
  <c r="V20" i="27"/>
  <c r="V21" i="27"/>
  <c r="V22" i="27"/>
  <c r="V23" i="27"/>
  <c r="V24" i="27"/>
  <c r="V25" i="27"/>
  <c r="V26" i="27"/>
  <c r="V27" i="27"/>
  <c r="V28" i="27"/>
  <c r="V29" i="27"/>
  <c r="V30" i="27"/>
  <c r="V31" i="27"/>
  <c r="V32" i="27"/>
  <c r="V33" i="27"/>
  <c r="V34" i="27"/>
  <c r="V35" i="27"/>
  <c r="V36" i="27"/>
  <c r="V37" i="27"/>
  <c r="V38" i="27"/>
  <c r="V39" i="27"/>
  <c r="V40" i="27"/>
  <c r="V41" i="27"/>
  <c r="V42" i="27"/>
  <c r="V43" i="27"/>
  <c r="V44" i="27"/>
  <c r="V45" i="27"/>
  <c r="V46" i="27"/>
  <c r="V47" i="27"/>
  <c r="V48" i="27"/>
  <c r="V49" i="27"/>
  <c r="V50" i="27"/>
  <c r="V51" i="27"/>
  <c r="V52" i="27"/>
  <c r="V53" i="27"/>
  <c r="V54" i="27"/>
  <c r="V55" i="27"/>
  <c r="V56" i="27"/>
  <c r="V57" i="27"/>
  <c r="V58" i="27"/>
  <c r="V59" i="27"/>
  <c r="V60" i="27"/>
  <c r="V61" i="27"/>
  <c r="V62" i="27"/>
  <c r="V63" i="27"/>
  <c r="V64" i="27"/>
  <c r="V65" i="27"/>
  <c r="V66" i="27"/>
  <c r="V67" i="27"/>
  <c r="V68" i="27"/>
  <c r="V69" i="27"/>
  <c r="V70" i="27"/>
  <c r="V71" i="27"/>
  <c r="V72" i="27"/>
  <c r="V73" i="27"/>
  <c r="V74" i="27"/>
  <c r="V75" i="27"/>
  <c r="V76" i="27"/>
  <c r="V77" i="27"/>
  <c r="V78" i="27"/>
  <c r="V79" i="27"/>
  <c r="V80" i="27"/>
  <c r="V81" i="27"/>
  <c r="V82" i="27"/>
  <c r="V83" i="27"/>
  <c r="V84" i="27"/>
  <c r="V85" i="27"/>
  <c r="V86" i="27"/>
  <c r="V87" i="27"/>
  <c r="V88" i="27"/>
  <c r="V89" i="27"/>
  <c r="V90" i="27"/>
  <c r="V91" i="27"/>
  <c r="V92" i="27"/>
  <c r="V93" i="27"/>
  <c r="V94" i="27"/>
  <c r="V95" i="27"/>
  <c r="V96" i="27"/>
  <c r="V97" i="27"/>
  <c r="V98" i="27"/>
  <c r="V99" i="27"/>
  <c r="V100" i="27"/>
  <c r="V101" i="27"/>
  <c r="V102" i="27"/>
  <c r="V103" i="27"/>
  <c r="V104" i="27"/>
  <c r="V105" i="27"/>
  <c r="V106" i="27"/>
  <c r="V107" i="27"/>
  <c r="V108" i="27"/>
  <c r="V109" i="27"/>
  <c r="V110" i="27"/>
  <c r="V111" i="27"/>
  <c r="V112" i="27"/>
  <c r="V113" i="27"/>
  <c r="V114" i="27"/>
  <c r="V115" i="27"/>
  <c r="V116" i="27"/>
  <c r="V117" i="27"/>
  <c r="V118" i="27"/>
  <c r="V119" i="27"/>
  <c r="V120" i="27"/>
  <c r="V121" i="27"/>
  <c r="V122" i="27"/>
  <c r="V123" i="27"/>
  <c r="V124" i="27"/>
  <c r="V125" i="27"/>
  <c r="V126" i="27"/>
  <c r="V127" i="27"/>
  <c r="V128" i="27"/>
  <c r="V129" i="27"/>
  <c r="V130" i="27"/>
  <c r="V131" i="27"/>
  <c r="V132" i="27"/>
  <c r="V133" i="27"/>
  <c r="V134" i="27"/>
  <c r="V135" i="27"/>
  <c r="V136" i="27"/>
  <c r="V137" i="27"/>
  <c r="V138" i="27"/>
  <c r="V139" i="27"/>
  <c r="V140" i="27"/>
  <c r="V141" i="27"/>
  <c r="V142" i="27"/>
  <c r="V143" i="27"/>
  <c r="V144" i="27"/>
  <c r="V145" i="27"/>
  <c r="V146" i="27"/>
  <c r="V147" i="27"/>
  <c r="V148" i="27"/>
  <c r="V149" i="27"/>
  <c r="V150" i="27"/>
  <c r="V151" i="27"/>
  <c r="V152" i="27"/>
  <c r="V153" i="27"/>
  <c r="V154" i="27"/>
  <c r="V155" i="27"/>
  <c r="V156" i="27"/>
  <c r="V157" i="27"/>
  <c r="V158" i="27"/>
  <c r="V159" i="27"/>
  <c r="V160" i="27"/>
  <c r="V161" i="27"/>
  <c r="V162" i="27"/>
  <c r="V163" i="27"/>
  <c r="V164" i="27"/>
  <c r="V165" i="27"/>
  <c r="V166" i="27"/>
  <c r="V167" i="27"/>
  <c r="V168" i="27"/>
  <c r="V169" i="27"/>
  <c r="V170" i="27"/>
  <c r="V171" i="27"/>
  <c r="V172" i="27"/>
  <c r="V173" i="27"/>
  <c r="V174" i="27"/>
  <c r="V175" i="27"/>
  <c r="V176" i="27"/>
  <c r="V177" i="27"/>
  <c r="V178" i="27"/>
  <c r="V179" i="27"/>
  <c r="V180" i="27"/>
  <c r="V181" i="27"/>
  <c r="V182" i="27"/>
  <c r="V183" i="27"/>
  <c r="V184" i="27"/>
  <c r="V185" i="27"/>
  <c r="V186" i="27"/>
  <c r="V187" i="27"/>
  <c r="V188" i="27"/>
  <c r="V189" i="27"/>
  <c r="V190" i="27"/>
  <c r="V191" i="27"/>
  <c r="V192" i="27"/>
  <c r="V193" i="27"/>
  <c r="V194" i="27"/>
  <c r="V195" i="27"/>
  <c r="V196" i="27"/>
  <c r="V197" i="27"/>
  <c r="V198" i="27"/>
  <c r="V199" i="27"/>
  <c r="V200" i="27"/>
  <c r="V201" i="27"/>
  <c r="V202" i="27"/>
  <c r="V203" i="27"/>
  <c r="V204" i="27"/>
  <c r="V205" i="27"/>
  <c r="V206" i="27"/>
  <c r="V207" i="27"/>
  <c r="V208" i="27"/>
  <c r="V209" i="27"/>
  <c r="V210" i="27"/>
  <c r="V211" i="27"/>
  <c r="V212" i="27"/>
  <c r="V213" i="27"/>
  <c r="V214" i="27"/>
  <c r="V215" i="27"/>
  <c r="V216" i="27"/>
  <c r="V217" i="27"/>
  <c r="V218" i="27"/>
  <c r="V219" i="27"/>
  <c r="V220" i="27"/>
  <c r="V221" i="27"/>
  <c r="V222" i="27"/>
  <c r="V223" i="27"/>
  <c r="V224" i="27"/>
  <c r="V225" i="27"/>
  <c r="V226" i="27"/>
  <c r="V227" i="27"/>
  <c r="V228" i="27"/>
  <c r="V229" i="27"/>
  <c r="V230" i="27"/>
  <c r="V231" i="27"/>
  <c r="V232" i="27"/>
  <c r="V233" i="27"/>
  <c r="V234" i="27"/>
  <c r="V235" i="27"/>
  <c r="V236" i="27"/>
  <c r="V237" i="27"/>
  <c r="V238" i="27"/>
  <c r="V239" i="27"/>
  <c r="V240" i="27"/>
  <c r="V241" i="27"/>
  <c r="V242" i="27"/>
  <c r="V243" i="27"/>
  <c r="V244" i="27"/>
  <c r="V245" i="27"/>
  <c r="V246" i="27"/>
  <c r="V247" i="27"/>
  <c r="V248" i="27"/>
  <c r="V249" i="27"/>
  <c r="V250" i="27"/>
  <c r="V251" i="27"/>
  <c r="V252" i="27"/>
  <c r="V253" i="27"/>
  <c r="V254" i="27"/>
  <c r="V255" i="27"/>
  <c r="V256" i="27"/>
  <c r="V257" i="27"/>
  <c r="V258" i="27"/>
  <c r="V259" i="27"/>
  <c r="V260" i="27"/>
  <c r="V261" i="27"/>
  <c r="V262" i="27"/>
  <c r="V263" i="27"/>
  <c r="V264" i="27"/>
  <c r="V265" i="27"/>
  <c r="V266" i="27"/>
  <c r="V267" i="27"/>
  <c r="V268" i="27"/>
  <c r="V269" i="27"/>
  <c r="V270" i="27"/>
  <c r="V271" i="27"/>
  <c r="V272" i="27"/>
  <c r="V273" i="27"/>
  <c r="V274" i="27"/>
  <c r="V275" i="27"/>
  <c r="V276" i="27"/>
  <c r="V277" i="27"/>
  <c r="V278" i="27"/>
  <c r="V279" i="27"/>
  <c r="V280" i="27"/>
  <c r="V281" i="27"/>
  <c r="V282" i="27"/>
  <c r="V283" i="27"/>
  <c r="V284" i="27"/>
  <c r="V285" i="27"/>
  <c r="V286" i="27"/>
  <c r="V287" i="27"/>
  <c r="V288" i="27"/>
  <c r="V289" i="27"/>
  <c r="V290" i="27"/>
  <c r="V291" i="27"/>
  <c r="V292" i="27"/>
  <c r="V293" i="27"/>
  <c r="V294" i="27"/>
  <c r="V295" i="27"/>
  <c r="V296" i="27"/>
  <c r="V297" i="27"/>
  <c r="V298" i="27"/>
  <c r="V299" i="27"/>
  <c r="V300" i="27"/>
  <c r="V301" i="27"/>
  <c r="V302" i="27"/>
  <c r="V303" i="27"/>
  <c r="V304" i="27"/>
  <c r="V305" i="27"/>
  <c r="V306" i="27"/>
  <c r="V307" i="27"/>
  <c r="V308" i="27"/>
  <c r="V309" i="27"/>
  <c r="V310" i="27"/>
  <c r="V311" i="27"/>
  <c r="V312" i="27"/>
  <c r="V313" i="27"/>
  <c r="V314" i="27"/>
  <c r="V315" i="27"/>
  <c r="V316" i="27"/>
  <c r="V317" i="27"/>
  <c r="V318" i="27"/>
  <c r="V319" i="27"/>
  <c r="V320" i="27"/>
  <c r="V321" i="27"/>
  <c r="V322" i="27"/>
  <c r="V323" i="27"/>
  <c r="V324" i="27"/>
  <c r="V325" i="27"/>
  <c r="V326" i="27"/>
  <c r="V327" i="27"/>
  <c r="V328" i="27"/>
  <c r="V329" i="27"/>
  <c r="V330" i="27"/>
  <c r="V331" i="27"/>
  <c r="V332" i="27"/>
  <c r="V333" i="27"/>
  <c r="V334" i="27"/>
  <c r="V335" i="27"/>
  <c r="V336" i="27"/>
  <c r="V337" i="27"/>
  <c r="V338" i="27"/>
  <c r="V339" i="27"/>
  <c r="V340" i="27"/>
  <c r="V341" i="27"/>
  <c r="V342" i="27"/>
  <c r="V343" i="27"/>
  <c r="V344" i="27"/>
  <c r="V345" i="27"/>
  <c r="V346" i="27"/>
  <c r="V347" i="27"/>
  <c r="V348" i="27"/>
  <c r="V349" i="27"/>
  <c r="V350" i="27"/>
  <c r="V351" i="27"/>
  <c r="V352" i="27"/>
  <c r="V353" i="27"/>
  <c r="V354" i="27"/>
  <c r="V355" i="27"/>
  <c r="V356" i="27"/>
  <c r="V357" i="27"/>
  <c r="V358" i="27"/>
  <c r="V359" i="27"/>
  <c r="V360" i="27"/>
  <c r="V361" i="27"/>
  <c r="V362" i="27"/>
  <c r="V363" i="27"/>
  <c r="V364" i="27"/>
  <c r="V365" i="27"/>
  <c r="V366" i="27"/>
  <c r="V367" i="27"/>
  <c r="V368" i="27"/>
  <c r="V369" i="27"/>
  <c r="V370" i="27"/>
  <c r="V371" i="27"/>
  <c r="V372" i="27"/>
  <c r="V373" i="27"/>
  <c r="V374" i="27"/>
  <c r="V375" i="27"/>
  <c r="V376" i="27"/>
  <c r="V377" i="27"/>
  <c r="V378" i="27"/>
  <c r="V379" i="27"/>
  <c r="V380" i="27"/>
  <c r="V381" i="27"/>
  <c r="V382" i="27"/>
  <c r="V383" i="27"/>
  <c r="V384" i="27"/>
  <c r="V385" i="27"/>
  <c r="V386" i="27"/>
  <c r="V387" i="27"/>
  <c r="V388" i="27"/>
  <c r="V389" i="27"/>
  <c r="V390" i="27"/>
  <c r="V391" i="27"/>
  <c r="V392" i="27"/>
  <c r="V393" i="27"/>
  <c r="V394" i="27"/>
  <c r="V395" i="27"/>
  <c r="V396" i="27"/>
  <c r="V397" i="27"/>
  <c r="V398" i="27"/>
  <c r="V399" i="27"/>
  <c r="V400" i="27"/>
  <c r="V401" i="27"/>
  <c r="V402" i="27"/>
  <c r="V403" i="27"/>
  <c r="V404" i="27"/>
  <c r="V405" i="27"/>
  <c r="V406" i="27"/>
  <c r="V407" i="27"/>
  <c r="V408" i="27"/>
  <c r="V409" i="27"/>
  <c r="V410" i="27"/>
  <c r="V411" i="27"/>
  <c r="V412" i="27"/>
  <c r="V413" i="27"/>
  <c r="V414" i="27"/>
  <c r="V415" i="27"/>
  <c r="V416" i="27"/>
  <c r="V417" i="27"/>
  <c r="V418" i="27"/>
  <c r="V419" i="27"/>
  <c r="V420" i="27"/>
  <c r="V421" i="27"/>
  <c r="V422" i="27"/>
  <c r="V423" i="27"/>
  <c r="V424" i="27"/>
  <c r="V425" i="27"/>
  <c r="V426" i="27"/>
  <c r="V427" i="27"/>
  <c r="V428" i="27"/>
  <c r="V429" i="27"/>
  <c r="V430" i="27"/>
  <c r="V431" i="27"/>
  <c r="V432" i="27"/>
  <c r="V433" i="27"/>
  <c r="V434" i="27"/>
  <c r="V435" i="27"/>
  <c r="V436" i="27"/>
  <c r="V437" i="27"/>
  <c r="V438" i="27"/>
  <c r="V439" i="27"/>
  <c r="V440" i="27"/>
  <c r="V441" i="27"/>
  <c r="V442" i="27"/>
  <c r="V443" i="27"/>
  <c r="V444" i="27"/>
  <c r="V445" i="27"/>
  <c r="V446" i="27"/>
  <c r="V447" i="27"/>
  <c r="V448" i="27"/>
  <c r="V449" i="27"/>
  <c r="V450" i="27"/>
  <c r="V451" i="27"/>
  <c r="V452" i="27"/>
  <c r="V453" i="27"/>
  <c r="V454" i="27"/>
  <c r="V455" i="27"/>
  <c r="V456" i="27"/>
  <c r="V457" i="27"/>
  <c r="V458" i="27"/>
  <c r="V459" i="27"/>
  <c r="V460" i="27"/>
  <c r="V461" i="27"/>
  <c r="V462" i="27"/>
  <c r="V463" i="27"/>
  <c r="V464" i="27"/>
  <c r="V465" i="27"/>
  <c r="V466" i="27"/>
  <c r="V467" i="27"/>
  <c r="V468" i="27"/>
  <c r="V469" i="27"/>
  <c r="V470" i="27"/>
  <c r="V471" i="27"/>
  <c r="V472" i="27"/>
  <c r="V473" i="27"/>
  <c r="V474" i="27"/>
  <c r="V475" i="27"/>
  <c r="V476" i="27"/>
  <c r="V477" i="27"/>
  <c r="V478" i="27"/>
  <c r="V479" i="27"/>
  <c r="V480" i="27"/>
  <c r="V481" i="27"/>
  <c r="V482" i="27"/>
  <c r="V483" i="27"/>
  <c r="V484" i="27"/>
  <c r="V485" i="27"/>
  <c r="V486" i="27"/>
  <c r="V487" i="27"/>
  <c r="V488" i="27"/>
  <c r="V489" i="27"/>
  <c r="V490" i="27"/>
  <c r="V491" i="27"/>
  <c r="V492" i="27"/>
  <c r="V493" i="27"/>
  <c r="V494" i="27"/>
  <c r="V495" i="27"/>
  <c r="V496" i="27"/>
  <c r="V497" i="27"/>
  <c r="V498" i="27"/>
  <c r="V499" i="27"/>
  <c r="V500" i="27"/>
  <c r="V501" i="27"/>
  <c r="V502" i="27"/>
  <c r="V503" i="27"/>
  <c r="V504" i="27"/>
  <c r="V505" i="27"/>
  <c r="V506" i="27"/>
  <c r="V507" i="27"/>
  <c r="V508" i="27"/>
  <c r="V509" i="27"/>
  <c r="V510" i="27"/>
  <c r="V511" i="27"/>
  <c r="V512" i="27"/>
  <c r="V513" i="27"/>
  <c r="V514" i="27"/>
  <c r="V515" i="27"/>
  <c r="V516" i="27"/>
  <c r="V517" i="27"/>
  <c r="V518" i="27"/>
  <c r="V519" i="27"/>
  <c r="V520" i="27"/>
  <c r="V521" i="27"/>
  <c r="V522" i="27"/>
  <c r="V523" i="27"/>
  <c r="V524" i="27"/>
  <c r="V525" i="27"/>
  <c r="V526" i="27"/>
  <c r="V527" i="27"/>
  <c r="V528" i="27"/>
  <c r="V529" i="27"/>
  <c r="V530" i="27"/>
  <c r="V531" i="27"/>
  <c r="V532" i="27"/>
  <c r="V533" i="27"/>
  <c r="V534" i="27"/>
  <c r="V535" i="27"/>
  <c r="V536" i="27"/>
  <c r="V537" i="27"/>
  <c r="V538" i="27"/>
  <c r="V539" i="27"/>
  <c r="V540" i="27"/>
  <c r="V541" i="27"/>
  <c r="V542" i="27"/>
  <c r="V543" i="27"/>
  <c r="V544" i="27"/>
  <c r="V545" i="27"/>
  <c r="V546" i="27"/>
  <c r="V547" i="27"/>
  <c r="V548" i="27"/>
  <c r="V549" i="27"/>
  <c r="V550" i="27"/>
  <c r="V551" i="27"/>
  <c r="V552" i="27"/>
  <c r="V553" i="27"/>
  <c r="V554" i="27"/>
  <c r="V555" i="27"/>
  <c r="V556" i="27"/>
  <c r="V557" i="27"/>
  <c r="V558" i="27"/>
  <c r="V559" i="27"/>
  <c r="V560" i="27"/>
  <c r="V561" i="27"/>
  <c r="V562" i="27"/>
  <c r="V563" i="27"/>
  <c r="V564" i="27"/>
  <c r="V565" i="27"/>
  <c r="V566" i="27"/>
  <c r="V567" i="27"/>
  <c r="V568" i="27"/>
  <c r="V569" i="27"/>
  <c r="V570" i="27"/>
  <c r="V571" i="27"/>
  <c r="V572" i="27"/>
  <c r="V573" i="27"/>
  <c r="V574" i="27"/>
  <c r="V575" i="27"/>
  <c r="V576" i="27"/>
  <c r="V577" i="27"/>
  <c r="V578" i="27"/>
  <c r="V579" i="27"/>
  <c r="V580" i="27"/>
  <c r="V581" i="27"/>
  <c r="V582" i="27"/>
  <c r="V583" i="27"/>
  <c r="V584" i="27"/>
  <c r="V585" i="27"/>
  <c r="V586" i="27"/>
  <c r="V587" i="27"/>
  <c r="V588" i="27"/>
  <c r="V589" i="27"/>
  <c r="V590" i="27"/>
  <c r="V591" i="27"/>
  <c r="V592" i="27"/>
  <c r="V593" i="27"/>
  <c r="V594" i="27"/>
  <c r="V595" i="27"/>
  <c r="V596" i="27"/>
  <c r="V597" i="27"/>
  <c r="V598" i="27"/>
  <c r="V599" i="27"/>
  <c r="V600" i="27"/>
  <c r="V601" i="27"/>
  <c r="V602" i="27"/>
  <c r="V603" i="27"/>
  <c r="V604" i="27"/>
  <c r="V605" i="27"/>
  <c r="V606" i="27"/>
  <c r="V607" i="27"/>
  <c r="V608" i="27"/>
  <c r="V609" i="27"/>
  <c r="V610" i="27"/>
  <c r="V611" i="27"/>
  <c r="V612" i="27"/>
  <c r="V613" i="27"/>
  <c r="V614" i="27"/>
  <c r="V615" i="27"/>
  <c r="V616" i="27"/>
  <c r="V617" i="27"/>
  <c r="V618" i="27"/>
  <c r="V619" i="27"/>
  <c r="V620" i="27"/>
  <c r="V621" i="27"/>
  <c r="V622" i="27"/>
  <c r="V623" i="27"/>
  <c r="V624" i="27"/>
  <c r="V625" i="27"/>
  <c r="V626" i="27"/>
  <c r="V627" i="27"/>
  <c r="V628" i="27"/>
  <c r="V629" i="27"/>
  <c r="V630" i="27"/>
  <c r="V631" i="27"/>
  <c r="V632" i="27"/>
  <c r="V633" i="27"/>
  <c r="V634" i="27"/>
  <c r="V635" i="27"/>
  <c r="V636" i="27"/>
  <c r="V637" i="27"/>
  <c r="V638" i="27"/>
  <c r="V639" i="27"/>
  <c r="V640" i="27"/>
  <c r="V641" i="27"/>
  <c r="V642" i="27"/>
  <c r="V643" i="27"/>
  <c r="V644" i="27"/>
  <c r="V645" i="27"/>
  <c r="V646" i="27"/>
  <c r="V647" i="27"/>
  <c r="V648" i="27"/>
  <c r="V649" i="27"/>
  <c r="V650" i="27"/>
  <c r="V651" i="27"/>
  <c r="V652" i="27"/>
  <c r="V653" i="27"/>
  <c r="V654" i="27"/>
  <c r="V655" i="27"/>
  <c r="V656" i="27"/>
  <c r="V657" i="27"/>
  <c r="V658" i="27"/>
  <c r="V659" i="27"/>
  <c r="V660" i="27"/>
  <c r="V661" i="27"/>
  <c r="V662" i="27"/>
  <c r="V663" i="27"/>
  <c r="V664" i="27"/>
  <c r="V665" i="27"/>
  <c r="V666" i="27"/>
  <c r="V667" i="27"/>
  <c r="V668" i="27"/>
  <c r="V669" i="27"/>
  <c r="V670" i="27"/>
  <c r="V671" i="27"/>
  <c r="V672" i="27"/>
  <c r="V673" i="27"/>
  <c r="V674" i="27"/>
  <c r="V675" i="27"/>
  <c r="V676" i="27"/>
  <c r="V677" i="27"/>
  <c r="V678" i="27"/>
  <c r="V679" i="27"/>
  <c r="V680" i="27"/>
  <c r="V681" i="27"/>
  <c r="V682" i="27"/>
  <c r="V683" i="27"/>
  <c r="V684" i="27"/>
  <c r="V685" i="27"/>
  <c r="V686" i="27"/>
  <c r="V687" i="27"/>
  <c r="V688" i="27"/>
  <c r="V689" i="27"/>
  <c r="V690" i="27"/>
  <c r="V691" i="27"/>
  <c r="V692" i="27"/>
  <c r="V693" i="27"/>
  <c r="V694" i="27"/>
  <c r="V695" i="27"/>
  <c r="V696" i="27"/>
  <c r="V697" i="27"/>
  <c r="V698" i="27"/>
  <c r="V699" i="27"/>
  <c r="V700" i="27"/>
  <c r="V701" i="27"/>
  <c r="V702" i="27"/>
  <c r="V703" i="27"/>
  <c r="V704" i="27"/>
  <c r="V705" i="27"/>
  <c r="V706" i="27"/>
  <c r="V707" i="27"/>
  <c r="V708" i="27"/>
  <c r="V709" i="27"/>
  <c r="V710" i="27"/>
  <c r="V711" i="27"/>
  <c r="V712" i="27"/>
  <c r="V713" i="27"/>
  <c r="V714" i="27"/>
  <c r="V715" i="27"/>
  <c r="V716" i="27"/>
  <c r="V717" i="27"/>
  <c r="V718" i="27"/>
  <c r="V719" i="27"/>
  <c r="V720" i="27"/>
  <c r="V721" i="27"/>
  <c r="V722" i="27"/>
  <c r="V723" i="27"/>
  <c r="V724" i="27"/>
  <c r="V725" i="27"/>
  <c r="V726" i="27"/>
  <c r="V727" i="27"/>
  <c r="V728" i="27"/>
  <c r="V729" i="27"/>
  <c r="V730" i="27"/>
  <c r="V731" i="27"/>
  <c r="V732" i="27"/>
  <c r="V733" i="27"/>
  <c r="V734" i="27"/>
  <c r="V735" i="27"/>
  <c r="V736" i="27"/>
  <c r="V737" i="27"/>
  <c r="V738" i="27"/>
  <c r="V739" i="27"/>
  <c r="V740" i="27"/>
  <c r="V741" i="27"/>
  <c r="V742" i="27"/>
  <c r="V743" i="27"/>
  <c r="V744" i="27"/>
  <c r="V745" i="27"/>
  <c r="V746" i="27"/>
  <c r="V747" i="27"/>
  <c r="V748" i="27"/>
  <c r="V749" i="27"/>
  <c r="V750" i="27"/>
  <c r="V751" i="27"/>
  <c r="V752" i="27"/>
  <c r="V753" i="27"/>
  <c r="V754" i="27"/>
  <c r="V755" i="27"/>
  <c r="V756" i="27"/>
  <c r="V757" i="27"/>
  <c r="V758" i="27"/>
  <c r="V759" i="27"/>
  <c r="V760" i="27"/>
  <c r="V761" i="27"/>
  <c r="V762" i="27"/>
  <c r="V763" i="27"/>
  <c r="V764" i="27"/>
  <c r="V765" i="27"/>
  <c r="V766" i="27"/>
  <c r="V767" i="27"/>
  <c r="V768" i="27"/>
  <c r="V769" i="27"/>
  <c r="V770" i="27"/>
  <c r="V771" i="27"/>
  <c r="V772" i="27"/>
  <c r="V773" i="27"/>
  <c r="V774" i="27"/>
  <c r="V775" i="27"/>
  <c r="V776" i="27"/>
  <c r="V777" i="27"/>
  <c r="V778" i="27"/>
  <c r="V779" i="27"/>
  <c r="V780" i="27"/>
  <c r="V781" i="27"/>
  <c r="V782" i="27"/>
  <c r="V783" i="27"/>
  <c r="V784" i="27"/>
  <c r="V785" i="27"/>
  <c r="V786" i="27"/>
  <c r="V787" i="27"/>
  <c r="V788" i="27"/>
  <c r="V789" i="27"/>
  <c r="V790" i="27"/>
  <c r="V791" i="27"/>
  <c r="V792" i="27"/>
  <c r="V793" i="27"/>
  <c r="V794" i="27"/>
  <c r="V795" i="27"/>
  <c r="V796" i="27"/>
  <c r="V797" i="27"/>
  <c r="V798" i="27"/>
  <c r="V799" i="27"/>
  <c r="V800" i="27"/>
  <c r="V801" i="27"/>
  <c r="V802" i="27"/>
  <c r="V803" i="27"/>
  <c r="V804" i="27"/>
  <c r="V805" i="27"/>
  <c r="V806" i="27"/>
  <c r="V807" i="27"/>
  <c r="V808" i="27"/>
  <c r="V809" i="27"/>
  <c r="V810" i="27"/>
  <c r="V811" i="27"/>
  <c r="W2" i="27"/>
  <c r="W3" i="27"/>
  <c r="W4" i="27"/>
  <c r="W5" i="27"/>
  <c r="W6" i="27"/>
  <c r="W7" i="27"/>
  <c r="W8" i="27"/>
  <c r="W9" i="27"/>
  <c r="W10" i="27"/>
  <c r="W11" i="27"/>
  <c r="W12" i="27"/>
  <c r="W13" i="27"/>
  <c r="W14" i="27"/>
  <c r="W15" i="27"/>
  <c r="W16" i="27"/>
  <c r="W17" i="27"/>
  <c r="W18" i="27"/>
  <c r="W19" i="27"/>
  <c r="W20" i="27"/>
  <c r="W21" i="27"/>
  <c r="W22" i="27"/>
  <c r="W23" i="27"/>
  <c r="W24" i="27"/>
  <c r="W25" i="27"/>
  <c r="W26" i="27"/>
  <c r="W27" i="27"/>
  <c r="W28" i="27"/>
  <c r="W29" i="27"/>
  <c r="W30" i="27"/>
  <c r="W31" i="27"/>
  <c r="W32" i="27"/>
  <c r="W33" i="27"/>
  <c r="W34" i="27"/>
  <c r="W35" i="27"/>
  <c r="W36" i="27"/>
  <c r="W37" i="27"/>
  <c r="W38" i="27"/>
  <c r="W39" i="27"/>
  <c r="W40" i="27"/>
  <c r="W41" i="27"/>
  <c r="W42" i="27"/>
  <c r="W43" i="27"/>
  <c r="W44" i="27"/>
  <c r="W45" i="27"/>
  <c r="W46" i="27"/>
  <c r="W47" i="27"/>
  <c r="W48" i="27"/>
  <c r="W49" i="27"/>
  <c r="W50" i="27"/>
  <c r="W51" i="27"/>
  <c r="W52" i="27"/>
  <c r="W53" i="27"/>
  <c r="W54" i="27"/>
  <c r="W55" i="27"/>
  <c r="W56" i="27"/>
  <c r="W57" i="27"/>
  <c r="W58" i="27"/>
  <c r="W59" i="27"/>
  <c r="W60" i="27"/>
  <c r="W61" i="27"/>
  <c r="W62" i="27"/>
  <c r="W63" i="27"/>
  <c r="W64" i="27"/>
  <c r="W65" i="27"/>
  <c r="W66" i="27"/>
  <c r="W67" i="27"/>
  <c r="W68" i="27"/>
  <c r="W69" i="27"/>
  <c r="W70" i="27"/>
  <c r="W71" i="27"/>
  <c r="W72" i="27"/>
  <c r="W73" i="27"/>
  <c r="W74" i="27"/>
  <c r="W75" i="27"/>
  <c r="W76" i="27"/>
  <c r="W77" i="27"/>
  <c r="W78" i="27"/>
  <c r="W79" i="27"/>
  <c r="W80" i="27"/>
  <c r="W81" i="27"/>
  <c r="W82" i="27"/>
  <c r="W83" i="27"/>
  <c r="W84" i="27"/>
  <c r="W85" i="27"/>
  <c r="W86" i="27"/>
  <c r="W87" i="27"/>
  <c r="W88" i="27"/>
  <c r="W89" i="27"/>
  <c r="W90" i="27"/>
  <c r="W91" i="27"/>
  <c r="W92" i="27"/>
  <c r="W93" i="27"/>
  <c r="W94" i="27"/>
  <c r="W95" i="27"/>
  <c r="W96" i="27"/>
  <c r="W97" i="27"/>
  <c r="W98" i="27"/>
  <c r="W99" i="27"/>
  <c r="W100" i="27"/>
  <c r="W101" i="27"/>
  <c r="W102" i="27"/>
  <c r="W103" i="27"/>
  <c r="W104" i="27"/>
  <c r="W105" i="27"/>
  <c r="W106" i="27"/>
  <c r="W107" i="27"/>
  <c r="W108" i="27"/>
  <c r="W109" i="27"/>
  <c r="W110" i="27"/>
  <c r="W111" i="27"/>
  <c r="W112" i="27"/>
  <c r="W113" i="27"/>
  <c r="W114" i="27"/>
  <c r="W115" i="27"/>
  <c r="W116" i="27"/>
  <c r="W117" i="27"/>
  <c r="W118" i="27"/>
  <c r="W119" i="27"/>
  <c r="W120" i="27"/>
  <c r="W121" i="27"/>
  <c r="W122" i="27"/>
  <c r="W123" i="27"/>
  <c r="W124" i="27"/>
  <c r="W125" i="27"/>
  <c r="W126" i="27"/>
  <c r="W127" i="27"/>
  <c r="W128" i="27"/>
  <c r="W129" i="27"/>
  <c r="W130" i="27"/>
  <c r="W131" i="27"/>
  <c r="W132" i="27"/>
  <c r="W133" i="27"/>
  <c r="W134" i="27"/>
  <c r="W135" i="27"/>
  <c r="W136" i="27"/>
  <c r="W137" i="27"/>
  <c r="W138" i="27"/>
  <c r="W139" i="27"/>
  <c r="W140" i="27"/>
  <c r="W141" i="27"/>
  <c r="W142" i="27"/>
  <c r="W143" i="27"/>
  <c r="W144" i="27"/>
  <c r="W145" i="27"/>
  <c r="W146" i="27"/>
  <c r="W147" i="27"/>
  <c r="W148" i="27"/>
  <c r="W149" i="27"/>
  <c r="W150" i="27"/>
  <c r="W151" i="27"/>
  <c r="W152" i="27"/>
  <c r="W153" i="27"/>
  <c r="W154" i="27"/>
  <c r="W155" i="27"/>
  <c r="W156" i="27"/>
  <c r="W157" i="27"/>
  <c r="W158" i="27"/>
  <c r="W159" i="27"/>
  <c r="W160" i="27"/>
  <c r="W161" i="27"/>
  <c r="W162" i="27"/>
  <c r="W163" i="27"/>
  <c r="W164" i="27"/>
  <c r="W165" i="27"/>
  <c r="W166" i="27"/>
  <c r="W167" i="27"/>
  <c r="W168" i="27"/>
  <c r="W169" i="27"/>
  <c r="W170" i="27"/>
  <c r="W171" i="27"/>
  <c r="W172" i="27"/>
  <c r="W173" i="27"/>
  <c r="W174" i="27"/>
  <c r="W175" i="27"/>
  <c r="W176" i="27"/>
  <c r="W177" i="27"/>
  <c r="W178" i="27"/>
  <c r="W179" i="27"/>
  <c r="W180" i="27"/>
  <c r="W181" i="27"/>
  <c r="W182" i="27"/>
  <c r="W183" i="27"/>
  <c r="W184" i="27"/>
  <c r="W185" i="27"/>
  <c r="W186" i="27"/>
  <c r="W187" i="27"/>
  <c r="W188" i="27"/>
  <c r="W189" i="27"/>
  <c r="W190" i="27"/>
  <c r="W191" i="27"/>
  <c r="W192" i="27"/>
  <c r="W193" i="27"/>
  <c r="W194" i="27"/>
  <c r="W195" i="27"/>
  <c r="W196" i="27"/>
  <c r="W197" i="27"/>
  <c r="W198" i="27"/>
  <c r="W199" i="27"/>
  <c r="W200" i="27"/>
  <c r="W201" i="27"/>
  <c r="W202" i="27"/>
  <c r="W203" i="27"/>
  <c r="W204" i="27"/>
  <c r="W205" i="27"/>
  <c r="W206" i="27"/>
  <c r="W207" i="27"/>
  <c r="W208" i="27"/>
  <c r="W209" i="27"/>
  <c r="W210" i="27"/>
  <c r="W211" i="27"/>
  <c r="W212" i="27"/>
  <c r="W213" i="27"/>
  <c r="W214" i="27"/>
  <c r="W215" i="27"/>
  <c r="W216" i="27"/>
  <c r="W217" i="27"/>
  <c r="W218" i="27"/>
  <c r="W219" i="27"/>
  <c r="W220" i="27"/>
  <c r="W221" i="27"/>
  <c r="W222" i="27"/>
  <c r="W223" i="27"/>
  <c r="W224" i="27"/>
  <c r="W225" i="27"/>
  <c r="W226" i="27"/>
  <c r="W227" i="27"/>
  <c r="W228" i="27"/>
  <c r="W229" i="27"/>
  <c r="W230" i="27"/>
  <c r="W231" i="27"/>
  <c r="W232" i="27"/>
  <c r="W233" i="27"/>
  <c r="W234" i="27"/>
  <c r="W235" i="27"/>
  <c r="W236" i="27"/>
  <c r="W237" i="27"/>
  <c r="W238" i="27"/>
  <c r="W239" i="27"/>
  <c r="W240" i="27"/>
  <c r="W241" i="27"/>
  <c r="W242" i="27"/>
  <c r="W243" i="27"/>
  <c r="W244" i="27"/>
  <c r="W245" i="27"/>
  <c r="W246" i="27"/>
  <c r="W247" i="27"/>
  <c r="W248" i="27"/>
  <c r="W249" i="27"/>
  <c r="W250" i="27"/>
  <c r="W251" i="27"/>
  <c r="W252" i="27"/>
  <c r="W253" i="27"/>
  <c r="W254" i="27"/>
  <c r="W255" i="27"/>
  <c r="W256" i="27"/>
  <c r="W257" i="27"/>
  <c r="W258" i="27"/>
  <c r="W259" i="27"/>
  <c r="W260" i="27"/>
  <c r="W261" i="27"/>
  <c r="W262" i="27"/>
  <c r="W263" i="27"/>
  <c r="W264" i="27"/>
  <c r="W265" i="27"/>
  <c r="W266" i="27"/>
  <c r="W267" i="27"/>
  <c r="W268" i="27"/>
  <c r="W269" i="27"/>
  <c r="W270" i="27"/>
  <c r="W271" i="27"/>
  <c r="W272" i="27"/>
  <c r="W273" i="27"/>
  <c r="W274" i="27"/>
  <c r="W275" i="27"/>
  <c r="W276" i="27"/>
  <c r="W277" i="27"/>
  <c r="W278" i="27"/>
  <c r="W279" i="27"/>
  <c r="W280" i="27"/>
  <c r="W281" i="27"/>
  <c r="W282" i="27"/>
  <c r="W283" i="27"/>
  <c r="W284" i="27"/>
  <c r="W285" i="27"/>
  <c r="W286" i="27"/>
  <c r="W287" i="27"/>
  <c r="W288" i="27"/>
  <c r="W289" i="27"/>
  <c r="W290" i="27"/>
  <c r="W291" i="27"/>
  <c r="W292" i="27"/>
  <c r="W293" i="27"/>
  <c r="W294" i="27"/>
  <c r="W295" i="27"/>
  <c r="W296" i="27"/>
  <c r="W297" i="27"/>
  <c r="W298" i="27"/>
  <c r="W299" i="27"/>
  <c r="W300" i="27"/>
  <c r="W301" i="27"/>
  <c r="W302" i="27"/>
  <c r="W303" i="27"/>
  <c r="W304" i="27"/>
  <c r="W305" i="27"/>
  <c r="W306" i="27"/>
  <c r="W307" i="27"/>
  <c r="W308" i="27"/>
  <c r="W309" i="27"/>
  <c r="W310" i="27"/>
  <c r="W311" i="27"/>
  <c r="W312" i="27"/>
  <c r="W313" i="27"/>
  <c r="W314" i="27"/>
  <c r="W315" i="27"/>
  <c r="W316" i="27"/>
  <c r="W317" i="27"/>
  <c r="W318" i="27"/>
  <c r="W319" i="27"/>
  <c r="W320" i="27"/>
  <c r="W321" i="27"/>
  <c r="W322" i="27"/>
  <c r="W323" i="27"/>
  <c r="W324" i="27"/>
  <c r="W325" i="27"/>
  <c r="W326" i="27"/>
  <c r="W327" i="27"/>
  <c r="W328" i="27"/>
  <c r="W329" i="27"/>
  <c r="W330" i="27"/>
  <c r="W331" i="27"/>
  <c r="W332" i="27"/>
  <c r="W333" i="27"/>
  <c r="W334" i="27"/>
  <c r="W335" i="27"/>
  <c r="W336" i="27"/>
  <c r="W337" i="27"/>
  <c r="W338" i="27"/>
  <c r="W339" i="27"/>
  <c r="W340" i="27"/>
  <c r="W341" i="27"/>
  <c r="W342" i="27"/>
  <c r="W343" i="27"/>
  <c r="W344" i="27"/>
  <c r="W345" i="27"/>
  <c r="W346" i="27"/>
  <c r="W347" i="27"/>
  <c r="W348" i="27"/>
  <c r="W349" i="27"/>
  <c r="W350" i="27"/>
  <c r="W351" i="27"/>
  <c r="W352" i="27"/>
  <c r="W353" i="27"/>
  <c r="W354" i="27"/>
  <c r="W355" i="27"/>
  <c r="W356" i="27"/>
  <c r="W357" i="27"/>
  <c r="W358" i="27"/>
  <c r="W359" i="27"/>
  <c r="W360" i="27"/>
  <c r="W361" i="27"/>
  <c r="W362" i="27"/>
  <c r="W363" i="27"/>
  <c r="W364" i="27"/>
  <c r="W365" i="27"/>
  <c r="W366" i="27"/>
  <c r="W367" i="27"/>
  <c r="W368" i="27"/>
  <c r="W369" i="27"/>
  <c r="W370" i="27"/>
  <c r="W371" i="27"/>
  <c r="W372" i="27"/>
  <c r="W373" i="27"/>
  <c r="W374" i="27"/>
  <c r="W375" i="27"/>
  <c r="W376" i="27"/>
  <c r="W377" i="27"/>
  <c r="W378" i="27"/>
  <c r="W379" i="27"/>
  <c r="W380" i="27"/>
  <c r="W381" i="27"/>
  <c r="W382" i="27"/>
  <c r="W383" i="27"/>
  <c r="W384" i="27"/>
  <c r="W385" i="27"/>
  <c r="W386" i="27"/>
  <c r="W387" i="27"/>
  <c r="W388" i="27"/>
  <c r="W389" i="27"/>
  <c r="W390" i="27"/>
  <c r="W391" i="27"/>
  <c r="W392" i="27"/>
  <c r="W393" i="27"/>
  <c r="W394" i="27"/>
  <c r="W395" i="27"/>
  <c r="W396" i="27"/>
  <c r="W397" i="27"/>
  <c r="W398" i="27"/>
  <c r="W399" i="27"/>
  <c r="W400" i="27"/>
  <c r="W401" i="27"/>
  <c r="W402" i="27"/>
  <c r="W403" i="27"/>
  <c r="W404" i="27"/>
  <c r="W405" i="27"/>
  <c r="W406" i="27"/>
  <c r="W407" i="27"/>
  <c r="W408" i="27"/>
  <c r="W409" i="27"/>
  <c r="W410" i="27"/>
  <c r="W411" i="27"/>
  <c r="W412" i="27"/>
  <c r="W413" i="27"/>
  <c r="W414" i="27"/>
  <c r="W415" i="27"/>
  <c r="W416" i="27"/>
  <c r="W417" i="27"/>
  <c r="W418" i="27"/>
  <c r="W419" i="27"/>
  <c r="W420" i="27"/>
  <c r="W421" i="27"/>
  <c r="W422" i="27"/>
  <c r="W423" i="27"/>
  <c r="W424" i="27"/>
  <c r="W425" i="27"/>
  <c r="W426" i="27"/>
  <c r="W427" i="27"/>
  <c r="W428" i="27"/>
  <c r="W429" i="27"/>
  <c r="W430" i="27"/>
  <c r="W431" i="27"/>
  <c r="W432" i="27"/>
  <c r="W433" i="27"/>
  <c r="W434" i="27"/>
  <c r="W435" i="27"/>
  <c r="W436" i="27"/>
  <c r="W437" i="27"/>
  <c r="W438" i="27"/>
  <c r="W439" i="27"/>
  <c r="W440" i="27"/>
  <c r="W441" i="27"/>
  <c r="W442" i="27"/>
  <c r="W443" i="27"/>
  <c r="W444" i="27"/>
  <c r="W445" i="27"/>
  <c r="W446" i="27"/>
  <c r="W447" i="27"/>
  <c r="W448" i="27"/>
  <c r="W449" i="27"/>
  <c r="W450" i="27"/>
  <c r="W451" i="27"/>
  <c r="W452" i="27"/>
  <c r="W453" i="27"/>
  <c r="W454" i="27"/>
  <c r="W455" i="27"/>
  <c r="W456" i="27"/>
  <c r="W457" i="27"/>
  <c r="W458" i="27"/>
  <c r="W459" i="27"/>
  <c r="W460" i="27"/>
  <c r="W461" i="27"/>
  <c r="W462" i="27"/>
  <c r="W463" i="27"/>
  <c r="W464" i="27"/>
  <c r="W465" i="27"/>
  <c r="W466" i="27"/>
  <c r="W467" i="27"/>
  <c r="W468" i="27"/>
  <c r="W469" i="27"/>
  <c r="W470" i="27"/>
  <c r="W471" i="27"/>
  <c r="W472" i="27"/>
  <c r="W473" i="27"/>
  <c r="W474" i="27"/>
  <c r="W475" i="27"/>
  <c r="W476" i="27"/>
  <c r="W477" i="27"/>
  <c r="W478" i="27"/>
  <c r="W479" i="27"/>
  <c r="W480" i="27"/>
  <c r="W481" i="27"/>
  <c r="W482" i="27"/>
  <c r="W483" i="27"/>
  <c r="W484" i="27"/>
  <c r="W485" i="27"/>
  <c r="W486" i="27"/>
  <c r="W487" i="27"/>
  <c r="W488" i="27"/>
  <c r="W489" i="27"/>
  <c r="W490" i="27"/>
  <c r="W491" i="27"/>
  <c r="W492" i="27"/>
  <c r="W493" i="27"/>
  <c r="W494" i="27"/>
  <c r="W495" i="27"/>
  <c r="W496" i="27"/>
  <c r="W497" i="27"/>
  <c r="W498" i="27"/>
  <c r="W499" i="27"/>
  <c r="W500" i="27"/>
  <c r="W501" i="27"/>
  <c r="W502" i="27"/>
  <c r="W503" i="27"/>
  <c r="W504" i="27"/>
  <c r="W505" i="27"/>
  <c r="W506" i="27"/>
  <c r="W507" i="27"/>
  <c r="W508" i="27"/>
  <c r="W509" i="27"/>
  <c r="W510" i="27"/>
  <c r="W511" i="27"/>
  <c r="W512" i="27"/>
  <c r="W513" i="27"/>
  <c r="W514" i="27"/>
  <c r="W515" i="27"/>
  <c r="W516" i="27"/>
  <c r="W517" i="27"/>
  <c r="W518" i="27"/>
  <c r="W519" i="27"/>
  <c r="W520" i="27"/>
  <c r="W521" i="27"/>
  <c r="W522" i="27"/>
  <c r="W523" i="27"/>
  <c r="W524" i="27"/>
  <c r="W525" i="27"/>
  <c r="W526" i="27"/>
  <c r="W527" i="27"/>
  <c r="W528" i="27"/>
  <c r="W529" i="27"/>
  <c r="W530" i="27"/>
  <c r="W531" i="27"/>
  <c r="W532" i="27"/>
  <c r="W533" i="27"/>
  <c r="W534" i="27"/>
  <c r="W535" i="27"/>
  <c r="W536" i="27"/>
  <c r="W537" i="27"/>
  <c r="W538" i="27"/>
  <c r="W539" i="27"/>
  <c r="W540" i="27"/>
  <c r="W541" i="27"/>
  <c r="W542" i="27"/>
  <c r="W543" i="27"/>
  <c r="W544" i="27"/>
  <c r="W545" i="27"/>
  <c r="W546" i="27"/>
  <c r="W547" i="27"/>
  <c r="W548" i="27"/>
  <c r="W549" i="27"/>
  <c r="W550" i="27"/>
  <c r="W551" i="27"/>
  <c r="W552" i="27"/>
  <c r="W553" i="27"/>
  <c r="W554" i="27"/>
  <c r="W555" i="27"/>
  <c r="W556" i="27"/>
  <c r="W557" i="27"/>
  <c r="W558" i="27"/>
  <c r="W559" i="27"/>
  <c r="W560" i="27"/>
  <c r="W561" i="27"/>
  <c r="W562" i="27"/>
  <c r="W563" i="27"/>
  <c r="W564" i="27"/>
  <c r="W565" i="27"/>
  <c r="W566" i="27"/>
  <c r="W567" i="27"/>
  <c r="W568" i="27"/>
  <c r="W569" i="27"/>
  <c r="W570" i="27"/>
  <c r="W571" i="27"/>
  <c r="W572" i="27"/>
  <c r="W573" i="27"/>
  <c r="W574" i="27"/>
  <c r="W575" i="27"/>
  <c r="W576" i="27"/>
  <c r="W577" i="27"/>
  <c r="W578" i="27"/>
  <c r="W579" i="27"/>
  <c r="W580" i="27"/>
  <c r="W581" i="27"/>
  <c r="W582" i="27"/>
  <c r="W583" i="27"/>
  <c r="W584" i="27"/>
  <c r="W585" i="27"/>
  <c r="W586" i="27"/>
  <c r="W587" i="27"/>
  <c r="W588" i="27"/>
  <c r="W589" i="27"/>
  <c r="W590" i="27"/>
  <c r="W591" i="27"/>
  <c r="W592" i="27"/>
  <c r="W593" i="27"/>
  <c r="W594" i="27"/>
  <c r="W595" i="27"/>
  <c r="W596" i="27"/>
  <c r="W597" i="27"/>
  <c r="W598" i="27"/>
  <c r="W599" i="27"/>
  <c r="W600" i="27"/>
  <c r="W601" i="27"/>
  <c r="W602" i="27"/>
  <c r="W603" i="27"/>
  <c r="W604" i="27"/>
  <c r="W605" i="27"/>
  <c r="W606" i="27"/>
  <c r="W607" i="27"/>
  <c r="W608" i="27"/>
  <c r="W609" i="27"/>
  <c r="W610" i="27"/>
  <c r="W611" i="27"/>
  <c r="W612" i="27"/>
  <c r="W613" i="27"/>
  <c r="W614" i="27"/>
  <c r="W615" i="27"/>
  <c r="W616" i="27"/>
  <c r="W617" i="27"/>
  <c r="W618" i="27"/>
  <c r="W619" i="27"/>
  <c r="W620" i="27"/>
  <c r="W621" i="27"/>
  <c r="W622" i="27"/>
  <c r="W623" i="27"/>
  <c r="W624" i="27"/>
  <c r="W625" i="27"/>
  <c r="W626" i="27"/>
  <c r="W627" i="27"/>
  <c r="W628" i="27"/>
  <c r="W629" i="27"/>
  <c r="W630" i="27"/>
  <c r="W631" i="27"/>
  <c r="W632" i="27"/>
  <c r="W633" i="27"/>
  <c r="W634" i="27"/>
  <c r="W635" i="27"/>
  <c r="W636" i="27"/>
  <c r="W637" i="27"/>
  <c r="W638" i="27"/>
  <c r="W639" i="27"/>
  <c r="W640" i="27"/>
  <c r="W641" i="27"/>
  <c r="W642" i="27"/>
  <c r="W643" i="27"/>
  <c r="W644" i="27"/>
  <c r="W645" i="27"/>
  <c r="W646" i="27"/>
  <c r="W647" i="27"/>
  <c r="W648" i="27"/>
  <c r="W649" i="27"/>
  <c r="W650" i="27"/>
  <c r="W651" i="27"/>
  <c r="W652" i="27"/>
  <c r="W653" i="27"/>
  <c r="W654" i="27"/>
  <c r="W655" i="27"/>
  <c r="W656" i="27"/>
  <c r="W657" i="27"/>
  <c r="W658" i="27"/>
  <c r="W659" i="27"/>
  <c r="W660" i="27"/>
  <c r="W661" i="27"/>
  <c r="W662" i="27"/>
  <c r="W663" i="27"/>
  <c r="W664" i="27"/>
  <c r="W665" i="27"/>
  <c r="W666" i="27"/>
  <c r="W667" i="27"/>
  <c r="W668" i="27"/>
  <c r="W669" i="27"/>
  <c r="W670" i="27"/>
  <c r="W671" i="27"/>
  <c r="W672" i="27"/>
  <c r="W673" i="27"/>
  <c r="W674" i="27"/>
  <c r="W675" i="27"/>
  <c r="W676" i="27"/>
  <c r="W677" i="27"/>
  <c r="W678" i="27"/>
  <c r="W679" i="27"/>
  <c r="W680" i="27"/>
  <c r="W681" i="27"/>
  <c r="W682" i="27"/>
  <c r="W683" i="27"/>
  <c r="W684" i="27"/>
  <c r="W685" i="27"/>
  <c r="W686" i="27"/>
  <c r="W687" i="27"/>
  <c r="W688" i="27"/>
  <c r="W689" i="27"/>
  <c r="W690" i="27"/>
  <c r="W691" i="27"/>
  <c r="W692" i="27"/>
  <c r="W693" i="27"/>
  <c r="W694" i="27"/>
  <c r="W695" i="27"/>
  <c r="W696" i="27"/>
  <c r="W697" i="27"/>
  <c r="W698" i="27"/>
  <c r="W699" i="27"/>
  <c r="W700" i="27"/>
  <c r="W701" i="27"/>
  <c r="W702" i="27"/>
  <c r="W703" i="27"/>
  <c r="W704" i="27"/>
  <c r="W705" i="27"/>
  <c r="W706" i="27"/>
  <c r="W707" i="27"/>
  <c r="W708" i="27"/>
  <c r="W709" i="27"/>
  <c r="W710" i="27"/>
  <c r="W711" i="27"/>
  <c r="W712" i="27"/>
  <c r="W713" i="27"/>
  <c r="W714" i="27"/>
  <c r="W715" i="27"/>
  <c r="W716" i="27"/>
  <c r="W717" i="27"/>
  <c r="W718" i="27"/>
  <c r="W719" i="27"/>
  <c r="W720" i="27"/>
  <c r="W721" i="27"/>
  <c r="W722" i="27"/>
  <c r="W723" i="27"/>
  <c r="W724" i="27"/>
  <c r="W725" i="27"/>
  <c r="W726" i="27"/>
  <c r="W727" i="27"/>
  <c r="W728" i="27"/>
  <c r="W729" i="27"/>
  <c r="W730" i="27"/>
  <c r="W731" i="27"/>
  <c r="W732" i="27"/>
  <c r="W733" i="27"/>
  <c r="W734" i="27"/>
  <c r="W735" i="27"/>
  <c r="W736" i="27"/>
  <c r="W737" i="27"/>
  <c r="W738" i="27"/>
  <c r="W739" i="27"/>
  <c r="W740" i="27"/>
  <c r="W741" i="27"/>
  <c r="W742" i="27"/>
  <c r="W743" i="27"/>
  <c r="W744" i="27"/>
  <c r="W745" i="27"/>
  <c r="W746" i="27"/>
  <c r="W747" i="27"/>
  <c r="W748" i="27"/>
  <c r="W749" i="27"/>
  <c r="W750" i="27"/>
  <c r="W751" i="27"/>
  <c r="W752" i="27"/>
  <c r="W753" i="27"/>
  <c r="W754" i="27"/>
  <c r="W755" i="27"/>
  <c r="W756" i="27"/>
  <c r="W757" i="27"/>
  <c r="W758" i="27"/>
  <c r="W759" i="27"/>
  <c r="W760" i="27"/>
  <c r="W761" i="27"/>
  <c r="W762" i="27"/>
  <c r="W763" i="27"/>
  <c r="W764" i="27"/>
  <c r="W765" i="27"/>
  <c r="W766" i="27"/>
  <c r="W767" i="27"/>
  <c r="W768" i="27"/>
  <c r="W769" i="27"/>
  <c r="W770" i="27"/>
  <c r="W771" i="27"/>
  <c r="W772" i="27"/>
  <c r="W773" i="27"/>
  <c r="W774" i="27"/>
  <c r="W775" i="27"/>
  <c r="W776" i="27"/>
  <c r="W777" i="27"/>
  <c r="W778" i="27"/>
  <c r="W779" i="27"/>
  <c r="W780" i="27"/>
  <c r="W781" i="27"/>
  <c r="W782" i="27"/>
  <c r="W783" i="27"/>
  <c r="W784" i="27"/>
  <c r="X2" i="27"/>
  <c r="X4" i="27"/>
  <c r="X26" i="27"/>
  <c r="X32" i="27"/>
  <c r="X98" i="27"/>
  <c r="X212" i="27"/>
  <c r="X248" i="27"/>
  <c r="X320" i="27"/>
  <c r="X332" i="27"/>
  <c r="X452" i="27"/>
  <c r="X482" i="27"/>
  <c r="X506" i="27"/>
  <c r="X508" i="27"/>
  <c r="X548" i="27"/>
  <c r="X728" i="27"/>
  <c r="X740" i="27"/>
  <c r="X752" i="27"/>
  <c r="X764" i="27"/>
  <c r="W786" i="27"/>
  <c r="W787" i="27"/>
  <c r="W795" i="27"/>
  <c r="W798" i="27"/>
  <c r="W799" i="27"/>
  <c r="W806" i="27"/>
  <c r="W811" i="27"/>
  <c r="D5" i="26"/>
  <c r="E13" i="26"/>
  <c r="D13" i="26"/>
  <c r="C13" i="26"/>
  <c r="B13" i="26"/>
  <c r="U810" i="27"/>
  <c r="U809" i="27"/>
  <c r="U808" i="27"/>
  <c r="U807" i="27"/>
  <c r="U804" i="27"/>
  <c r="W803" i="27"/>
  <c r="U802" i="27"/>
  <c r="U801" i="27"/>
  <c r="U800" i="27"/>
  <c r="U799" i="27"/>
  <c r="U796" i="27"/>
  <c r="U794" i="27"/>
  <c r="U793" i="27"/>
  <c r="U792" i="27"/>
  <c r="U791" i="27"/>
  <c r="U790" i="27"/>
  <c r="U788" i="27"/>
  <c r="U785" i="27"/>
  <c r="C12" i="35" l="1" a="1"/>
  <c r="C12" i="35" s="1"/>
  <c r="C11" i="35" a="1"/>
  <c r="C11" i="35" s="1"/>
  <c r="J2" i="34"/>
  <c r="K2" i="34" s="1"/>
  <c r="C16" i="35" s="1"/>
  <c r="C13" i="35" a="1"/>
  <c r="C13" i="35" s="1"/>
  <c r="X268" i="27"/>
  <c r="X280" i="27"/>
  <c r="X264" i="27"/>
  <c r="X252" i="27"/>
  <c r="X240" i="27"/>
  <c r="X228" i="27"/>
  <c r="X216" i="27"/>
  <c r="X204" i="27"/>
  <c r="X192" i="27"/>
  <c r="X180" i="27"/>
  <c r="X168" i="27"/>
  <c r="X156" i="27"/>
  <c r="X144" i="27"/>
  <c r="X132" i="27"/>
  <c r="X120" i="27"/>
  <c r="X108" i="27"/>
  <c r="X96" i="27"/>
  <c r="X84" i="27"/>
  <c r="X72" i="27"/>
  <c r="X60" i="27"/>
  <c r="X48" i="27"/>
  <c r="X36" i="27"/>
  <c r="X24" i="27"/>
  <c r="X12" i="27"/>
  <c r="X3" i="27"/>
  <c r="W807" i="27"/>
  <c r="W791" i="27"/>
  <c r="W809" i="27"/>
  <c r="W805" i="27"/>
  <c r="W801" i="27"/>
  <c r="W797" i="27"/>
  <c r="W793" i="27"/>
  <c r="W789" i="27"/>
  <c r="W785" i="27"/>
  <c r="W810" i="27"/>
  <c r="W794" i="27"/>
  <c r="W790" i="27"/>
  <c r="U806" i="27"/>
  <c r="U798" i="27"/>
  <c r="U786" i="27"/>
  <c r="W802" i="27"/>
  <c r="X811" i="27"/>
  <c r="X807" i="27"/>
  <c r="X803" i="27"/>
  <c r="X799" i="27"/>
  <c r="X795" i="27"/>
  <c r="X791" i="27"/>
  <c r="X787" i="27"/>
  <c r="X809" i="27"/>
  <c r="X805" i="27"/>
  <c r="X801" i="27"/>
  <c r="X797" i="27"/>
  <c r="X793" i="27"/>
  <c r="X789" i="27"/>
  <c r="X785" i="27"/>
  <c r="W808" i="27"/>
  <c r="W804" i="27"/>
  <c r="W800" i="27"/>
  <c r="W796" i="27"/>
  <c r="W792" i="27"/>
  <c r="W788" i="27"/>
  <c r="X339" i="27"/>
  <c r="X335" i="27"/>
  <c r="X331" i="27"/>
  <c r="X327" i="27"/>
  <c r="X323" i="27"/>
  <c r="X319" i="27"/>
  <c r="X315" i="27"/>
  <c r="X311" i="27"/>
  <c r="X307" i="27"/>
  <c r="X303" i="27"/>
  <c r="X299" i="27"/>
  <c r="X295" i="27"/>
  <c r="X291" i="27"/>
  <c r="X287" i="27"/>
  <c r="X283" i="27"/>
  <c r="X279" i="27"/>
  <c r="X275" i="27"/>
  <c r="X271" i="27"/>
  <c r="X267" i="27"/>
  <c r="X263" i="27"/>
  <c r="X259" i="27"/>
  <c r="X255" i="27"/>
  <c r="X251" i="27"/>
  <c r="X247" i="27"/>
  <c r="X243" i="27"/>
  <c r="X239" i="27"/>
  <c r="X235" i="27"/>
  <c r="X231" i="27"/>
  <c r="X227" i="27"/>
  <c r="X223" i="27"/>
  <c r="X219" i="27"/>
  <c r="X215" i="27"/>
  <c r="X211" i="27"/>
  <c r="X207" i="27"/>
  <c r="X203" i="27"/>
  <c r="X199" i="27"/>
  <c r="X195" i="27"/>
  <c r="X191" i="27"/>
  <c r="X187" i="27"/>
  <c r="X183" i="27"/>
  <c r="X179" i="27"/>
  <c r="X175" i="27"/>
  <c r="X171" i="27"/>
  <c r="X167" i="27"/>
  <c r="X163" i="27"/>
  <c r="X159" i="27"/>
  <c r="X155" i="27"/>
  <c r="X151" i="27"/>
  <c r="X147" i="27"/>
  <c r="X143" i="27"/>
  <c r="X139" i="27"/>
  <c r="X135" i="27"/>
  <c r="X131" i="27"/>
  <c r="X127" i="27"/>
  <c r="X123" i="27"/>
  <c r="X119" i="27"/>
  <c r="X115" i="27"/>
  <c r="X111" i="27"/>
  <c r="X107" i="27"/>
  <c r="X103" i="27"/>
  <c r="X99" i="27"/>
  <c r="X95" i="27"/>
  <c r="X91" i="27"/>
  <c r="X87" i="27"/>
  <c r="X83" i="27"/>
  <c r="X79" i="27"/>
  <c r="X75" i="27"/>
  <c r="X71" i="27"/>
  <c r="X67" i="27"/>
  <c r="X63" i="27"/>
  <c r="X59" i="27"/>
  <c r="X55" i="27"/>
  <c r="X51" i="27"/>
  <c r="X47" i="27"/>
  <c r="X43" i="27"/>
  <c r="X39" i="27"/>
  <c r="X35" i="27"/>
  <c r="X31" i="27"/>
  <c r="X27" i="27"/>
  <c r="X23" i="27"/>
  <c r="X19" i="27"/>
  <c r="X15" i="27"/>
  <c r="X11" i="27"/>
  <c r="X7" i="27"/>
  <c r="X783" i="27"/>
  <c r="X779" i="27"/>
  <c r="X775" i="27"/>
  <c r="X771" i="27"/>
  <c r="X767" i="27"/>
  <c r="X763" i="27"/>
  <c r="X759" i="27"/>
  <c r="X755" i="27"/>
  <c r="X751" i="27"/>
  <c r="X747" i="27"/>
  <c r="X743" i="27"/>
  <c r="X739" i="27"/>
  <c r="X735" i="27"/>
  <c r="X731" i="27"/>
  <c r="X727" i="27"/>
  <c r="X723" i="27"/>
  <c r="X719" i="27"/>
  <c r="X715" i="27"/>
  <c r="X711" i="27"/>
  <c r="X707" i="27"/>
  <c r="X703" i="27"/>
  <c r="X699" i="27"/>
  <c r="X695" i="27"/>
  <c r="X691" i="27"/>
  <c r="X687" i="27"/>
  <c r="X683" i="27"/>
  <c r="X679" i="27"/>
  <c r="X675" i="27"/>
  <c r="X671" i="27"/>
  <c r="X667" i="27"/>
  <c r="X663" i="27"/>
  <c r="X659" i="27"/>
  <c r="X655" i="27"/>
  <c r="X651" i="27"/>
  <c r="X647" i="27"/>
  <c r="X643" i="27"/>
  <c r="X639" i="27"/>
  <c r="X635" i="27"/>
  <c r="X631" i="27"/>
  <c r="X627" i="27"/>
  <c r="X623" i="27"/>
  <c r="X619" i="27"/>
  <c r="X615" i="27"/>
  <c r="X611" i="27"/>
  <c r="X607" i="27"/>
  <c r="X603" i="27"/>
  <c r="X599" i="27"/>
  <c r="X595" i="27"/>
  <c r="X591" i="27"/>
  <c r="X587" i="27"/>
  <c r="X583" i="27"/>
  <c r="X579" i="27"/>
  <c r="X575" i="27"/>
  <c r="X571" i="27"/>
  <c r="X567" i="27"/>
  <c r="X563" i="27"/>
  <c r="X559" i="27"/>
  <c r="X555" i="27"/>
  <c r="X551" i="27"/>
  <c r="X547" i="27"/>
  <c r="X543" i="27"/>
  <c r="X539" i="27"/>
  <c r="X535" i="27"/>
  <c r="X531" i="27"/>
  <c r="X527" i="27"/>
  <c r="X523" i="27"/>
  <c r="X519" i="27"/>
  <c r="X515" i="27"/>
  <c r="X511" i="27"/>
  <c r="X507" i="27"/>
  <c r="X503" i="27"/>
  <c r="X499" i="27"/>
  <c r="X495" i="27"/>
  <c r="X491" i="27"/>
  <c r="X487" i="27"/>
  <c r="X483" i="27"/>
  <c r="X479" i="27"/>
  <c r="X475" i="27"/>
  <c r="X471" i="27"/>
  <c r="X467" i="27"/>
  <c r="X463" i="27"/>
  <c r="X459" i="27"/>
  <c r="X455" i="27"/>
  <c r="X451" i="27"/>
  <c r="X447" i="27"/>
  <c r="X443" i="27"/>
  <c r="X439" i="27"/>
  <c r="X435" i="27"/>
  <c r="X431" i="27"/>
  <c r="X427" i="27"/>
  <c r="X423" i="27"/>
  <c r="X419" i="27"/>
  <c r="X415" i="27"/>
  <c r="X411" i="27"/>
  <c r="X407" i="27"/>
  <c r="X403" i="27"/>
  <c r="X399" i="27"/>
  <c r="X395" i="27"/>
  <c r="X391" i="27"/>
  <c r="X387" i="27"/>
  <c r="X383" i="27"/>
  <c r="X379" i="27"/>
  <c r="X375" i="27"/>
  <c r="X371" i="27"/>
  <c r="X367" i="27"/>
  <c r="X363" i="27"/>
  <c r="X359" i="27"/>
  <c r="X355" i="27"/>
  <c r="X351" i="27"/>
  <c r="X347" i="27"/>
  <c r="X343" i="27"/>
  <c r="X781" i="27"/>
  <c r="X777" i="27"/>
  <c r="X773" i="27"/>
  <c r="X769" i="27"/>
  <c r="X765" i="27"/>
  <c r="X761" i="27"/>
  <c r="X757" i="27"/>
  <c r="X753" i="27"/>
  <c r="X749" i="27"/>
  <c r="X745" i="27"/>
  <c r="X741" i="27"/>
  <c r="X737" i="27"/>
  <c r="X733" i="27"/>
  <c r="X729" i="27"/>
  <c r="X725" i="27"/>
  <c r="X721" i="27"/>
  <c r="X717" i="27"/>
  <c r="X713" i="27"/>
  <c r="X709" i="27"/>
  <c r="X705" i="27"/>
  <c r="X701" i="27"/>
  <c r="X697" i="27"/>
  <c r="X693" i="27"/>
  <c r="X689" i="27"/>
  <c r="X685" i="27"/>
  <c r="X681" i="27"/>
  <c r="X677" i="27"/>
  <c r="X673" i="27"/>
  <c r="X669" i="27"/>
  <c r="X665" i="27"/>
  <c r="X661" i="27"/>
  <c r="X657" i="27"/>
  <c r="X653" i="27"/>
  <c r="X649" i="27"/>
  <c r="X645" i="27"/>
  <c r="X641" i="27"/>
  <c r="X637" i="27"/>
  <c r="X633" i="27"/>
  <c r="X629" i="27"/>
  <c r="X625" i="27"/>
  <c r="X621" i="27"/>
  <c r="X617" i="27"/>
  <c r="X613" i="27"/>
  <c r="X609" i="27"/>
  <c r="X605" i="27"/>
  <c r="X601" i="27"/>
  <c r="X597" i="27"/>
  <c r="X593" i="27"/>
  <c r="X589" i="27"/>
  <c r="X585" i="27"/>
  <c r="X581" i="27"/>
  <c r="X577" i="27"/>
  <c r="X573" i="27"/>
  <c r="X569" i="27"/>
  <c r="X565" i="27"/>
  <c r="X561" i="27"/>
  <c r="X557" i="27"/>
  <c r="X553" i="27"/>
  <c r="X549" i="27"/>
  <c r="X545" i="27"/>
  <c r="X541" i="27"/>
  <c r="X537" i="27"/>
  <c r="X533" i="27"/>
  <c r="X529" i="27"/>
  <c r="X525" i="27"/>
  <c r="X521" i="27"/>
  <c r="X517" i="27"/>
  <c r="X513" i="27"/>
  <c r="X509" i="27"/>
  <c r="X505" i="27"/>
  <c r="X501" i="27"/>
  <c r="X497" i="27"/>
  <c r="X493" i="27"/>
  <c r="X489" i="27"/>
  <c r="X485" i="27"/>
  <c r="X481" i="27"/>
  <c r="X477" i="27"/>
  <c r="X473" i="27"/>
  <c r="X469" i="27"/>
  <c r="X465" i="27"/>
  <c r="X461" i="27"/>
  <c r="X457" i="27"/>
  <c r="X453" i="27"/>
  <c r="X449" i="27"/>
  <c r="X445" i="27"/>
  <c r="X441" i="27"/>
  <c r="X437" i="27"/>
  <c r="X433" i="27"/>
  <c r="X429" i="27"/>
  <c r="X425" i="27"/>
  <c r="X421" i="27"/>
  <c r="X417" i="27"/>
  <c r="X413" i="27"/>
  <c r="X409" i="27"/>
  <c r="X405" i="27"/>
  <c r="X401" i="27"/>
  <c r="X397" i="27"/>
  <c r="X393" i="27"/>
  <c r="X389" i="27"/>
  <c r="X385" i="27"/>
  <c r="X381" i="27"/>
  <c r="X377" i="27"/>
  <c r="X373" i="27"/>
  <c r="X369" i="27"/>
  <c r="X365" i="27"/>
  <c r="X361" i="27"/>
  <c r="X357" i="27"/>
  <c r="X353" i="27"/>
  <c r="X349" i="27"/>
  <c r="X345" i="27"/>
  <c r="X341" i="27"/>
  <c r="X337" i="27"/>
  <c r="X333" i="27"/>
  <c r="X329" i="27"/>
  <c r="X325" i="27"/>
  <c r="X321" i="27"/>
  <c r="X317" i="27"/>
  <c r="X313" i="27"/>
  <c r="X309" i="27"/>
  <c r="X305" i="27"/>
  <c r="X301" i="27"/>
  <c r="X297" i="27"/>
  <c r="X293" i="27"/>
  <c r="X289" i="27"/>
  <c r="X285" i="27"/>
  <c r="X281" i="27"/>
  <c r="X277" i="27"/>
  <c r="X273" i="27"/>
  <c r="X269" i="27"/>
  <c r="X265" i="27"/>
  <c r="X261" i="27"/>
  <c r="X257" i="27"/>
  <c r="X253" i="27"/>
  <c r="X249" i="27"/>
  <c r="X245" i="27"/>
  <c r="X241" i="27"/>
  <c r="X237" i="27"/>
  <c r="X233" i="27"/>
  <c r="X229" i="27"/>
  <c r="X225" i="27"/>
  <c r="X221" i="27"/>
  <c r="X217" i="27"/>
  <c r="X213" i="27"/>
  <c r="X209" i="27"/>
  <c r="X205" i="27"/>
  <c r="X201" i="27"/>
  <c r="X197" i="27"/>
  <c r="X193" i="27"/>
  <c r="X189" i="27"/>
  <c r="X185" i="27"/>
  <c r="X181" i="27"/>
  <c r="X177" i="27"/>
  <c r="X173" i="27"/>
  <c r="X169" i="27"/>
  <c r="X165" i="27"/>
  <c r="X161" i="27"/>
  <c r="X157" i="27"/>
  <c r="X153" i="27"/>
  <c r="X149" i="27"/>
  <c r="X145" i="27"/>
  <c r="X141" i="27"/>
  <c r="X137" i="27"/>
  <c r="X133" i="27"/>
  <c r="X129" i="27"/>
  <c r="X125" i="27"/>
  <c r="X121" i="27"/>
  <c r="X117" i="27"/>
  <c r="X113" i="27"/>
  <c r="X109" i="27"/>
  <c r="X105" i="27"/>
  <c r="X101" i="27"/>
  <c r="X97" i="27"/>
  <c r="X93" i="27"/>
  <c r="X89" i="27"/>
  <c r="X85" i="27"/>
  <c r="X81" i="27"/>
  <c r="X77" i="27"/>
  <c r="X73" i="27"/>
  <c r="X69" i="27"/>
  <c r="X65" i="27"/>
  <c r="X61" i="27"/>
  <c r="X57" i="27"/>
  <c r="X53" i="27"/>
  <c r="X49" i="27"/>
  <c r="X45" i="27"/>
  <c r="X41" i="27"/>
  <c r="X37" i="27"/>
  <c r="X33" i="27"/>
  <c r="X29" i="27"/>
  <c r="X25" i="27"/>
  <c r="X21" i="27"/>
  <c r="X17" i="27"/>
  <c r="X13" i="27"/>
  <c r="X9" i="27"/>
  <c r="X5" i="27"/>
  <c r="V601" i="3" l="1"/>
  <c r="W600" i="3"/>
  <c r="V600" i="3"/>
  <c r="S600" i="3"/>
  <c r="W599" i="3"/>
  <c r="T599" i="3"/>
  <c r="V597" i="3"/>
  <c r="W596" i="3"/>
  <c r="V596" i="3"/>
  <c r="R595" i="3"/>
  <c r="T595" i="3"/>
  <c r="W594" i="3"/>
  <c r="W592" i="3"/>
  <c r="V592" i="3"/>
  <c r="T592" i="3"/>
  <c r="S592" i="3"/>
  <c r="W591" i="3"/>
  <c r="W590" i="3"/>
  <c r="U590" i="3"/>
  <c r="W588" i="3"/>
  <c r="W587" i="3"/>
  <c r="R587" i="3"/>
  <c r="U586" i="3"/>
  <c r="W584" i="3"/>
  <c r="R583" i="3"/>
  <c r="W582" i="3"/>
  <c r="W579" i="3"/>
  <c r="R579" i="3"/>
  <c r="W578" i="3"/>
  <c r="W576" i="3"/>
  <c r="T576" i="3"/>
  <c r="W575" i="3"/>
  <c r="W572" i="3"/>
  <c r="V572" i="3"/>
  <c r="T572" i="3"/>
  <c r="W571" i="3"/>
  <c r="R571" i="3"/>
  <c r="T571" i="3"/>
  <c r="W570" i="3"/>
  <c r="W568" i="3"/>
  <c r="W567" i="3"/>
  <c r="R567" i="3"/>
  <c r="W566" i="3"/>
  <c r="W564" i="3"/>
  <c r="V564" i="3"/>
  <c r="R563" i="3"/>
  <c r="T563" i="3"/>
  <c r="W562" i="3"/>
  <c r="W559" i="3"/>
  <c r="T559" i="3"/>
  <c r="W558" i="3"/>
  <c r="V556" i="3"/>
  <c r="W555" i="3"/>
  <c r="R555" i="3"/>
  <c r="X554" i="3"/>
  <c r="W554" i="3"/>
  <c r="U554" i="3"/>
  <c r="U552" i="3"/>
  <c r="V552" i="3"/>
  <c r="W551" i="3"/>
  <c r="R551" i="3"/>
  <c r="W550" i="3"/>
  <c r="U550" i="3"/>
  <c r="V549" i="3"/>
  <c r="U548" i="3"/>
  <c r="V548" i="3"/>
  <c r="W547" i="3"/>
  <c r="R547" i="3"/>
  <c r="X546" i="3"/>
  <c r="W546" i="3"/>
  <c r="U546" i="3"/>
  <c r="V545" i="3"/>
  <c r="U544" i="3"/>
  <c r="V544" i="3"/>
  <c r="W543" i="3"/>
  <c r="R543" i="3"/>
  <c r="X542" i="3"/>
  <c r="W542" i="3"/>
  <c r="U542" i="3"/>
  <c r="W420" i="3"/>
  <c r="W416" i="3"/>
  <c r="O416" i="3"/>
  <c r="R413" i="3"/>
  <c r="W412" i="3"/>
  <c r="R410" i="3"/>
  <c r="R409" i="3"/>
  <c r="W408" i="3"/>
  <c r="O408" i="3"/>
  <c r="R407" i="3"/>
  <c r="S406" i="3"/>
  <c r="R406" i="3"/>
  <c r="W404" i="3"/>
  <c r="O404" i="3"/>
  <c r="R404" i="3"/>
  <c r="S402" i="3"/>
  <c r="W400" i="3"/>
  <c r="R400" i="3"/>
  <c r="U399" i="3"/>
  <c r="S398" i="3"/>
  <c r="W396" i="3"/>
  <c r="R396" i="3"/>
  <c r="W395" i="3"/>
  <c r="S394" i="3"/>
  <c r="W393" i="3"/>
  <c r="W392" i="3"/>
  <c r="O392" i="3"/>
  <c r="R392" i="3"/>
  <c r="W391" i="3"/>
  <c r="S390" i="3"/>
  <c r="W389" i="3"/>
  <c r="W388" i="3"/>
  <c r="O388" i="3"/>
  <c r="R388" i="3"/>
  <c r="S386" i="3"/>
  <c r="W385" i="3"/>
  <c r="W384" i="3"/>
  <c r="O384" i="3"/>
  <c r="W383" i="3"/>
  <c r="F382" i="3"/>
  <c r="W380" i="3"/>
  <c r="O380" i="3"/>
  <c r="R380" i="3"/>
  <c r="W379" i="3"/>
  <c r="S378" i="3"/>
  <c r="W377" i="3"/>
  <c r="O376" i="3"/>
  <c r="R376" i="3"/>
  <c r="W375" i="3"/>
  <c r="S374" i="3"/>
  <c r="W373" i="3"/>
  <c r="W372" i="3"/>
  <c r="O372" i="3"/>
  <c r="R372" i="3"/>
  <c r="W371" i="3"/>
  <c r="S370" i="3"/>
  <c r="W369" i="3"/>
  <c r="W368" i="3"/>
  <c r="O368" i="3"/>
  <c r="R368" i="3"/>
  <c r="W367" i="3"/>
  <c r="T367" i="3"/>
  <c r="R366" i="3"/>
  <c r="S366" i="3"/>
  <c r="W365" i="3"/>
  <c r="W364" i="3"/>
  <c r="O364" i="3"/>
  <c r="R364" i="3"/>
  <c r="W363" i="3"/>
  <c r="S520" i="3"/>
  <c r="W493" i="3"/>
  <c r="W492" i="3"/>
  <c r="O479" i="3"/>
  <c r="R478" i="3"/>
  <c r="W476" i="3"/>
  <c r="P473" i="3"/>
  <c r="T472" i="3"/>
  <c r="W472" i="3"/>
  <c r="W471" i="3"/>
  <c r="P469" i="3"/>
  <c r="W468" i="3"/>
  <c r="W467" i="3"/>
  <c r="P465" i="3"/>
  <c r="S465" i="3"/>
  <c r="T464" i="3"/>
  <c r="W463" i="3"/>
  <c r="P461" i="3"/>
  <c r="W460" i="3"/>
  <c r="W459" i="3"/>
  <c r="V456" i="3"/>
  <c r="W454" i="3"/>
  <c r="R454" i="3"/>
  <c r="W452" i="3"/>
  <c r="V452" i="3"/>
  <c r="W450" i="3"/>
  <c r="W447" i="3"/>
  <c r="R447" i="3"/>
  <c r="P446" i="3"/>
  <c r="W446" i="3"/>
  <c r="L445" i="3"/>
  <c r="U444" i="3"/>
  <c r="O443" i="3"/>
  <c r="W441" i="3"/>
  <c r="V441" i="3"/>
  <c r="V440" i="3"/>
  <c r="W439" i="3"/>
  <c r="R439" i="3"/>
  <c r="W438" i="3"/>
  <c r="R438" i="3"/>
  <c r="W437" i="3"/>
  <c r="R437" i="3"/>
  <c r="R435" i="3"/>
  <c r="W434" i="3"/>
  <c r="R434" i="3"/>
  <c r="W433" i="3"/>
  <c r="O433" i="3"/>
  <c r="R433" i="3"/>
  <c r="U432" i="3"/>
  <c r="V432" i="3"/>
  <c r="R431" i="3"/>
  <c r="R430" i="3"/>
  <c r="W429" i="3"/>
  <c r="O429" i="3"/>
  <c r="R429" i="3"/>
  <c r="U428" i="3"/>
  <c r="V428" i="3"/>
  <c r="R427" i="3"/>
  <c r="W426" i="3"/>
  <c r="R426" i="3"/>
  <c r="W425" i="3"/>
  <c r="R425" i="3"/>
  <c r="R423" i="3"/>
  <c r="W422" i="3"/>
  <c r="R422" i="3"/>
  <c r="W648" i="3"/>
  <c r="W647" i="3"/>
  <c r="L646" i="3"/>
  <c r="U646" i="3"/>
  <c r="W643" i="3"/>
  <c r="U642" i="3"/>
  <c r="W640" i="3"/>
  <c r="O639" i="3"/>
  <c r="T639" i="3"/>
  <c r="U638" i="3"/>
  <c r="V636" i="3"/>
  <c r="W635" i="3"/>
  <c r="O635" i="3"/>
  <c r="T635" i="3"/>
  <c r="L634" i="3"/>
  <c r="U634" i="3"/>
  <c r="O632" i="3"/>
  <c r="W631" i="3"/>
  <c r="U630" i="3"/>
  <c r="W628" i="3"/>
  <c r="W627" i="3"/>
  <c r="L626" i="3"/>
  <c r="U626" i="3"/>
  <c r="W624" i="3"/>
  <c r="O624" i="3"/>
  <c r="O623" i="3"/>
  <c r="T623" i="3"/>
  <c r="L622" i="3"/>
  <c r="U622" i="3"/>
  <c r="V620" i="3"/>
  <c r="W619" i="3"/>
  <c r="T619" i="3"/>
  <c r="L618" i="3"/>
  <c r="O615" i="3"/>
  <c r="R614" i="3"/>
  <c r="W612" i="3"/>
  <c r="V612" i="3"/>
  <c r="U611" i="3"/>
  <c r="W608" i="3"/>
  <c r="O608" i="3"/>
  <c r="W607" i="3"/>
  <c r="O607" i="3"/>
  <c r="T607" i="3"/>
  <c r="L606" i="3"/>
  <c r="R606" i="3"/>
  <c r="X605" i="3"/>
  <c r="V604" i="3"/>
  <c r="U603" i="3"/>
  <c r="O603" i="3"/>
  <c r="S51" i="3"/>
  <c r="S43" i="3"/>
  <c r="W40" i="3"/>
  <c r="R39" i="3"/>
  <c r="W38" i="3"/>
  <c r="O38" i="3"/>
  <c r="U36" i="3"/>
  <c r="S36" i="3"/>
  <c r="R35" i="3"/>
  <c r="S32" i="3"/>
  <c r="R31" i="3"/>
  <c r="W30" i="3"/>
  <c r="O30" i="3"/>
  <c r="U29" i="3"/>
  <c r="W28" i="3"/>
  <c r="O28" i="3"/>
  <c r="U28" i="3"/>
  <c r="L27" i="3"/>
  <c r="R27" i="3"/>
  <c r="S27" i="3"/>
  <c r="U25" i="3"/>
  <c r="W24" i="3"/>
  <c r="O24" i="3"/>
  <c r="U24" i="3"/>
  <c r="R23" i="3"/>
  <c r="S23" i="3"/>
  <c r="W22" i="3"/>
  <c r="O22" i="3"/>
  <c r="W20" i="3"/>
  <c r="U20" i="3"/>
  <c r="S20" i="3"/>
  <c r="O20" i="3"/>
  <c r="S19" i="3"/>
  <c r="S18" i="3"/>
  <c r="W17" i="3"/>
  <c r="V17" i="3"/>
  <c r="W16" i="3"/>
  <c r="O16" i="3"/>
  <c r="U16" i="3"/>
  <c r="L15" i="3"/>
  <c r="W14" i="3"/>
  <c r="O14" i="3"/>
  <c r="S14" i="3"/>
  <c r="O13" i="3"/>
  <c r="W12" i="3"/>
  <c r="U12" i="3"/>
  <c r="S12" i="3"/>
  <c r="O12" i="3"/>
  <c r="X11" i="3"/>
  <c r="L11" i="3"/>
  <c r="R11" i="3"/>
  <c r="S11" i="3"/>
  <c r="S10" i="3"/>
  <c r="W9" i="3"/>
  <c r="U9" i="3"/>
  <c r="V9" i="3"/>
  <c r="W8" i="3"/>
  <c r="P8" i="3"/>
  <c r="R8" i="3"/>
  <c r="U8" i="3"/>
  <c r="W7" i="3"/>
  <c r="L7" i="3"/>
  <c r="S7" i="3"/>
  <c r="S6" i="3"/>
  <c r="O6" i="3"/>
  <c r="W5" i="3"/>
  <c r="R5" i="3"/>
  <c r="O5" i="3"/>
  <c r="W4" i="3"/>
  <c r="O4" i="3"/>
  <c r="R4" i="3"/>
  <c r="U4" i="3"/>
  <c r="Q3" i="3"/>
  <c r="V3" i="3"/>
  <c r="W2" i="3"/>
  <c r="S2" i="3"/>
  <c r="L2" i="3"/>
  <c r="R2" i="3"/>
  <c r="D5" i="5"/>
  <c r="C160" i="25" s="1"/>
  <c r="D22" i="26"/>
  <c r="E6" i="5"/>
  <c r="C181" i="25" s="1"/>
  <c r="E7" i="5"/>
  <c r="C182" i="25" s="1"/>
  <c r="E8" i="5"/>
  <c r="C183" i="25" s="1"/>
  <c r="E9" i="5"/>
  <c r="C184" i="25" s="1"/>
  <c r="E10" i="5"/>
  <c r="C185" i="25" s="1"/>
  <c r="E11" i="5"/>
  <c r="C186" i="25" s="1"/>
  <c r="E12" i="5"/>
  <c r="C187" i="25" s="1"/>
  <c r="D6" i="5"/>
  <c r="C161" i="25" s="1"/>
  <c r="D7" i="5"/>
  <c r="C162" i="25" s="1"/>
  <c r="D8" i="5"/>
  <c r="C163" i="25" s="1"/>
  <c r="D9" i="5"/>
  <c r="C164" i="25" s="1"/>
  <c r="D10" i="5"/>
  <c r="C165" i="25" s="1"/>
  <c r="D11" i="5"/>
  <c r="C166" i="25" s="1"/>
  <c r="D12" i="5"/>
  <c r="C167" i="25" s="1"/>
  <c r="B14" i="5"/>
  <c r="C129" i="25" s="1"/>
  <c r="C6" i="5"/>
  <c r="C141" i="25" s="1"/>
  <c r="C7" i="5"/>
  <c r="C142" i="25" s="1"/>
  <c r="C8" i="5"/>
  <c r="C143" i="25" s="1"/>
  <c r="C9" i="5"/>
  <c r="C144" i="25" s="1"/>
  <c r="C10" i="5"/>
  <c r="C145" i="25" s="1"/>
  <c r="C11" i="5"/>
  <c r="C146" i="25" s="1"/>
  <c r="C12" i="5"/>
  <c r="C147" i="25" s="1"/>
  <c r="B6" i="5"/>
  <c r="C121" i="25" s="1"/>
  <c r="B7" i="5"/>
  <c r="C122" i="25" s="1"/>
  <c r="B8" i="5"/>
  <c r="C123" i="25" s="1"/>
  <c r="B9" i="5"/>
  <c r="C124" i="25" s="1"/>
  <c r="B10" i="5"/>
  <c r="C125" i="25" s="1"/>
  <c r="B11" i="5"/>
  <c r="C126" i="25" s="1"/>
  <c r="B12" i="5"/>
  <c r="C127" i="25" s="1"/>
  <c r="D9" i="3"/>
  <c r="D7" i="3"/>
  <c r="D4" i="3"/>
  <c r="D2" i="3"/>
  <c r="E2" i="3"/>
  <c r="F2" i="3"/>
  <c r="G2" i="3"/>
  <c r="H2" i="3"/>
  <c r="I2" i="3"/>
  <c r="J2" i="3"/>
  <c r="K2" i="3"/>
  <c r="M2" i="3"/>
  <c r="N2" i="3"/>
  <c r="O2" i="3"/>
  <c r="P2" i="3"/>
  <c r="Q2" i="3"/>
  <c r="Y2" i="3"/>
  <c r="Z2" i="3"/>
  <c r="D3" i="3"/>
  <c r="E3" i="3"/>
  <c r="G3" i="3"/>
  <c r="H3" i="3"/>
  <c r="I3" i="3"/>
  <c r="J3" i="3"/>
  <c r="K3" i="3"/>
  <c r="M3" i="3"/>
  <c r="N3" i="3"/>
  <c r="O3" i="3"/>
  <c r="P3" i="3"/>
  <c r="S3" i="3"/>
  <c r="W3" i="3"/>
  <c r="Y3" i="3"/>
  <c r="Z3" i="3"/>
  <c r="E4" i="3"/>
  <c r="F4" i="3"/>
  <c r="G4" i="3"/>
  <c r="H4" i="3"/>
  <c r="I4" i="3"/>
  <c r="J4" i="3"/>
  <c r="K4" i="3"/>
  <c r="L4" i="3"/>
  <c r="M4" i="3"/>
  <c r="N4" i="3"/>
  <c r="P4" i="3"/>
  <c r="Y4" i="3"/>
  <c r="Z4" i="3"/>
  <c r="D5" i="3"/>
  <c r="E5" i="3"/>
  <c r="F5" i="3"/>
  <c r="G5" i="3"/>
  <c r="H5" i="3"/>
  <c r="I5" i="3"/>
  <c r="J5" i="3"/>
  <c r="K5" i="3"/>
  <c r="L5" i="3"/>
  <c r="M5" i="3"/>
  <c r="N5" i="3"/>
  <c r="P5" i="3"/>
  <c r="U5" i="3"/>
  <c r="V5" i="3"/>
  <c r="Y5" i="3"/>
  <c r="Z5" i="3"/>
  <c r="D6" i="3"/>
  <c r="E6" i="3"/>
  <c r="F6" i="3"/>
  <c r="G6" i="3"/>
  <c r="H6" i="3"/>
  <c r="J6" i="3"/>
  <c r="K6" i="3"/>
  <c r="L6" i="3"/>
  <c r="M6" i="3"/>
  <c r="N6" i="3"/>
  <c r="P6" i="3"/>
  <c r="W6" i="3"/>
  <c r="Y6" i="3"/>
  <c r="Z6" i="3"/>
  <c r="E7" i="3"/>
  <c r="G7" i="3"/>
  <c r="H7" i="3"/>
  <c r="I7" i="3"/>
  <c r="J7" i="3"/>
  <c r="K7" i="3"/>
  <c r="N7" i="3"/>
  <c r="O7" i="3"/>
  <c r="P7" i="3"/>
  <c r="Y7" i="3"/>
  <c r="Z7" i="3"/>
  <c r="D8" i="3"/>
  <c r="E8" i="3"/>
  <c r="G8" i="3"/>
  <c r="H8" i="3"/>
  <c r="I8" i="3"/>
  <c r="J8" i="3"/>
  <c r="K8" i="3"/>
  <c r="L8" i="3"/>
  <c r="M8" i="3"/>
  <c r="N8" i="3"/>
  <c r="O8" i="3"/>
  <c r="Y8" i="3"/>
  <c r="Z8" i="3"/>
  <c r="E9" i="3"/>
  <c r="F9" i="3"/>
  <c r="G9" i="3"/>
  <c r="H9" i="3"/>
  <c r="I9" i="3"/>
  <c r="J9" i="3"/>
  <c r="K9" i="3"/>
  <c r="M9" i="3"/>
  <c r="N9" i="3"/>
  <c r="O9" i="3"/>
  <c r="P9" i="3"/>
  <c r="Q9" i="3"/>
  <c r="Y9" i="3"/>
  <c r="Z9" i="3"/>
  <c r="D10" i="3"/>
  <c r="E10" i="3"/>
  <c r="F10" i="3"/>
  <c r="G10" i="3"/>
  <c r="H10" i="3"/>
  <c r="J10" i="3"/>
  <c r="K10" i="3"/>
  <c r="L10" i="3"/>
  <c r="M10" i="3"/>
  <c r="N10" i="3"/>
  <c r="O10" i="3"/>
  <c r="P10" i="3"/>
  <c r="R10" i="3"/>
  <c r="W10" i="3"/>
  <c r="Y10" i="3"/>
  <c r="Z10" i="3"/>
  <c r="D11" i="3"/>
  <c r="E11" i="3"/>
  <c r="G11" i="3"/>
  <c r="H11" i="3"/>
  <c r="I11" i="3"/>
  <c r="J11" i="3"/>
  <c r="K11" i="3"/>
  <c r="M11" i="3"/>
  <c r="N11" i="3"/>
  <c r="O11" i="3"/>
  <c r="P11" i="3"/>
  <c r="Q11" i="3"/>
  <c r="W11" i="3"/>
  <c r="Y11" i="3"/>
  <c r="Z11" i="3"/>
  <c r="D12" i="3"/>
  <c r="E12" i="3"/>
  <c r="F12" i="3"/>
  <c r="G12" i="3"/>
  <c r="H12" i="3"/>
  <c r="I12" i="3"/>
  <c r="J12" i="3"/>
  <c r="K12" i="3"/>
  <c r="L12" i="3"/>
  <c r="M12" i="3"/>
  <c r="N12" i="3"/>
  <c r="P12" i="3"/>
  <c r="R12" i="3"/>
  <c r="Y12" i="3"/>
  <c r="Z12" i="3"/>
  <c r="D13" i="3"/>
  <c r="E13" i="3"/>
  <c r="G13" i="3"/>
  <c r="H13" i="3"/>
  <c r="I13" i="3"/>
  <c r="J13" i="3"/>
  <c r="K13" i="3"/>
  <c r="M13" i="3"/>
  <c r="N13" i="3"/>
  <c r="P13" i="3"/>
  <c r="Q13" i="3"/>
  <c r="W13" i="3"/>
  <c r="Y13" i="3"/>
  <c r="Z13" i="3"/>
  <c r="D14" i="3"/>
  <c r="E14" i="3"/>
  <c r="F14" i="3"/>
  <c r="G14" i="3"/>
  <c r="H14" i="3"/>
  <c r="J14" i="3"/>
  <c r="K14" i="3"/>
  <c r="L14" i="3"/>
  <c r="M14" i="3"/>
  <c r="N14" i="3"/>
  <c r="P14" i="3"/>
  <c r="R14" i="3"/>
  <c r="Y14" i="3"/>
  <c r="Z14" i="3"/>
  <c r="D15" i="3"/>
  <c r="E15" i="3"/>
  <c r="G15" i="3"/>
  <c r="H15" i="3"/>
  <c r="I15" i="3"/>
  <c r="J15" i="3"/>
  <c r="K15" i="3"/>
  <c r="M15" i="3"/>
  <c r="N15" i="3"/>
  <c r="O15" i="3"/>
  <c r="P15" i="3"/>
  <c r="Q15" i="3"/>
  <c r="S15" i="3"/>
  <c r="W15" i="3"/>
  <c r="Y15" i="3"/>
  <c r="Z15" i="3"/>
  <c r="D16" i="3"/>
  <c r="E16" i="3"/>
  <c r="F16" i="3"/>
  <c r="G16" i="3"/>
  <c r="H16" i="3"/>
  <c r="I16" i="3"/>
  <c r="J16" i="3"/>
  <c r="K16" i="3"/>
  <c r="L16" i="3"/>
  <c r="M16" i="3"/>
  <c r="N16" i="3"/>
  <c r="P16" i="3"/>
  <c r="R16" i="3"/>
  <c r="Y16" i="3"/>
  <c r="Z16" i="3"/>
  <c r="D17" i="3"/>
  <c r="E17" i="3"/>
  <c r="F17" i="3"/>
  <c r="G17" i="3"/>
  <c r="H17" i="3"/>
  <c r="I17" i="3"/>
  <c r="J17" i="3"/>
  <c r="K17" i="3"/>
  <c r="M17" i="3"/>
  <c r="N17" i="3"/>
  <c r="O17" i="3"/>
  <c r="P17" i="3"/>
  <c r="Q17" i="3"/>
  <c r="U17" i="3"/>
  <c r="Y17" i="3"/>
  <c r="Z17" i="3"/>
  <c r="D18" i="3"/>
  <c r="E18" i="3"/>
  <c r="F18" i="3"/>
  <c r="G18" i="3"/>
  <c r="H18" i="3"/>
  <c r="J18" i="3"/>
  <c r="K18" i="3"/>
  <c r="L18" i="3"/>
  <c r="M18" i="3"/>
  <c r="N18" i="3"/>
  <c r="O18" i="3"/>
  <c r="P18" i="3"/>
  <c r="R18" i="3"/>
  <c r="W18" i="3"/>
  <c r="Y18" i="3"/>
  <c r="Z18" i="3"/>
  <c r="D19" i="3"/>
  <c r="E19" i="3"/>
  <c r="G19" i="3"/>
  <c r="H19" i="3"/>
  <c r="I19" i="3"/>
  <c r="J19" i="3"/>
  <c r="K19" i="3"/>
  <c r="M19" i="3"/>
  <c r="N19" i="3"/>
  <c r="O19" i="3"/>
  <c r="P19" i="3"/>
  <c r="W19" i="3"/>
  <c r="Y19" i="3"/>
  <c r="Z19" i="3"/>
  <c r="D20" i="3"/>
  <c r="E20" i="3"/>
  <c r="F20" i="3"/>
  <c r="G20" i="3"/>
  <c r="H20" i="3"/>
  <c r="I20" i="3"/>
  <c r="J20" i="3"/>
  <c r="K20" i="3"/>
  <c r="L20" i="3"/>
  <c r="M20" i="3"/>
  <c r="N20" i="3"/>
  <c r="P20" i="3"/>
  <c r="R20" i="3"/>
  <c r="Y20" i="3"/>
  <c r="Z20" i="3"/>
  <c r="D21" i="3"/>
  <c r="E21" i="3"/>
  <c r="F21" i="3"/>
  <c r="G21" i="3"/>
  <c r="H21" i="3"/>
  <c r="I21" i="3"/>
  <c r="J21" i="3"/>
  <c r="K21" i="3"/>
  <c r="M21" i="3"/>
  <c r="N21" i="3"/>
  <c r="O21" i="3"/>
  <c r="P21" i="3"/>
  <c r="Q21" i="3"/>
  <c r="W21" i="3"/>
  <c r="Y21" i="3"/>
  <c r="Z21" i="3"/>
  <c r="D22" i="3"/>
  <c r="E22" i="3"/>
  <c r="F22" i="3"/>
  <c r="G22" i="3"/>
  <c r="H22" i="3"/>
  <c r="J22" i="3"/>
  <c r="K22" i="3"/>
  <c r="L22" i="3"/>
  <c r="M22" i="3"/>
  <c r="N22" i="3"/>
  <c r="P22" i="3"/>
  <c r="R22" i="3"/>
  <c r="V22" i="3"/>
  <c r="Y22" i="3"/>
  <c r="Z22" i="3"/>
  <c r="D23" i="3"/>
  <c r="E23" i="3"/>
  <c r="G23" i="3"/>
  <c r="H23" i="3"/>
  <c r="I23" i="3"/>
  <c r="J23" i="3"/>
  <c r="K23" i="3"/>
  <c r="L23" i="3"/>
  <c r="M23" i="3"/>
  <c r="N23" i="3"/>
  <c r="O23" i="3"/>
  <c r="P23" i="3"/>
  <c r="W23" i="3"/>
  <c r="Y23" i="3"/>
  <c r="Z23" i="3"/>
  <c r="D24" i="3"/>
  <c r="E24" i="3"/>
  <c r="F24" i="3"/>
  <c r="G24" i="3"/>
  <c r="H24" i="3"/>
  <c r="I24" i="3"/>
  <c r="J24" i="3"/>
  <c r="K24" i="3"/>
  <c r="L24" i="3"/>
  <c r="M24" i="3"/>
  <c r="N24" i="3"/>
  <c r="P24" i="3"/>
  <c r="R24" i="3"/>
  <c r="Y24" i="3"/>
  <c r="Z24" i="3"/>
  <c r="D25" i="3"/>
  <c r="E25" i="3"/>
  <c r="F25" i="3"/>
  <c r="G25" i="3"/>
  <c r="H25" i="3"/>
  <c r="I25" i="3"/>
  <c r="J25" i="3"/>
  <c r="K25" i="3"/>
  <c r="M25" i="3"/>
  <c r="N25" i="3"/>
  <c r="O25" i="3"/>
  <c r="P25" i="3"/>
  <c r="Q25" i="3"/>
  <c r="W25" i="3"/>
  <c r="Y25" i="3"/>
  <c r="Z25" i="3"/>
  <c r="D26" i="3"/>
  <c r="E26" i="3"/>
  <c r="F26" i="3"/>
  <c r="G26" i="3"/>
  <c r="H26" i="3"/>
  <c r="J26" i="3"/>
  <c r="K26" i="3"/>
  <c r="L26" i="3"/>
  <c r="M26" i="3"/>
  <c r="N26" i="3"/>
  <c r="O26" i="3"/>
  <c r="P26" i="3"/>
  <c r="R26" i="3"/>
  <c r="V26" i="3"/>
  <c r="W26" i="3"/>
  <c r="Y26" i="3"/>
  <c r="Z26" i="3"/>
  <c r="D27" i="3"/>
  <c r="E27" i="3"/>
  <c r="G27" i="3"/>
  <c r="H27" i="3"/>
  <c r="I27" i="3"/>
  <c r="J27" i="3"/>
  <c r="K27" i="3"/>
  <c r="M27" i="3"/>
  <c r="N27" i="3"/>
  <c r="O27" i="3"/>
  <c r="P27" i="3"/>
  <c r="W27" i="3"/>
  <c r="Y27" i="3"/>
  <c r="Z27" i="3"/>
  <c r="D28" i="3"/>
  <c r="E28" i="3"/>
  <c r="F28" i="3"/>
  <c r="G28" i="3"/>
  <c r="H28" i="3"/>
  <c r="I28" i="3"/>
  <c r="J28" i="3"/>
  <c r="K28" i="3"/>
  <c r="L28" i="3"/>
  <c r="M28" i="3"/>
  <c r="N28" i="3"/>
  <c r="P28" i="3"/>
  <c r="R28" i="3"/>
  <c r="Y28" i="3"/>
  <c r="Z28" i="3"/>
  <c r="D29" i="3"/>
  <c r="E29" i="3"/>
  <c r="F29" i="3"/>
  <c r="G29" i="3"/>
  <c r="H29" i="3"/>
  <c r="I29" i="3"/>
  <c r="J29" i="3"/>
  <c r="K29" i="3"/>
  <c r="M29" i="3"/>
  <c r="N29" i="3"/>
  <c r="O29" i="3"/>
  <c r="P29" i="3"/>
  <c r="Q29" i="3"/>
  <c r="W29" i="3"/>
  <c r="Y29" i="3"/>
  <c r="Z29" i="3"/>
  <c r="D30" i="3"/>
  <c r="E30" i="3"/>
  <c r="F30" i="3"/>
  <c r="G30" i="3"/>
  <c r="H30" i="3"/>
  <c r="I30" i="3"/>
  <c r="J30" i="3"/>
  <c r="K30" i="3"/>
  <c r="L30" i="3"/>
  <c r="M30" i="3"/>
  <c r="N30" i="3"/>
  <c r="P30" i="3"/>
  <c r="R30" i="3"/>
  <c r="Y30" i="3"/>
  <c r="Z30" i="3"/>
  <c r="D31" i="3"/>
  <c r="E31" i="3"/>
  <c r="G31" i="3"/>
  <c r="H31" i="3"/>
  <c r="I31" i="3"/>
  <c r="J31" i="3"/>
  <c r="K31" i="3"/>
  <c r="L31" i="3"/>
  <c r="M31" i="3"/>
  <c r="N31" i="3"/>
  <c r="O31" i="3"/>
  <c r="P31" i="3"/>
  <c r="Q31" i="3"/>
  <c r="S31" i="3"/>
  <c r="W31" i="3"/>
  <c r="Y31" i="3"/>
  <c r="Z31" i="3"/>
  <c r="D32" i="3"/>
  <c r="E32" i="3"/>
  <c r="F32" i="3"/>
  <c r="G32" i="3"/>
  <c r="H32" i="3"/>
  <c r="I32" i="3"/>
  <c r="J32" i="3"/>
  <c r="K32" i="3"/>
  <c r="L32" i="3"/>
  <c r="M32" i="3"/>
  <c r="N32" i="3"/>
  <c r="O32" i="3"/>
  <c r="P32" i="3"/>
  <c r="R32" i="3"/>
  <c r="U32" i="3"/>
  <c r="W32" i="3"/>
  <c r="Y32" i="3"/>
  <c r="Z32" i="3"/>
  <c r="D33" i="3"/>
  <c r="E33" i="3"/>
  <c r="F33" i="3"/>
  <c r="G33" i="3"/>
  <c r="H33" i="3"/>
  <c r="I33" i="3"/>
  <c r="J33" i="3"/>
  <c r="K33" i="3"/>
  <c r="M33" i="3"/>
  <c r="N33" i="3"/>
  <c r="O33" i="3"/>
  <c r="P33" i="3"/>
  <c r="Q33" i="3"/>
  <c r="V33" i="3"/>
  <c r="W33" i="3"/>
  <c r="Y33" i="3"/>
  <c r="Z33" i="3"/>
  <c r="D34" i="3"/>
  <c r="E34" i="3"/>
  <c r="F34" i="3"/>
  <c r="G34" i="3"/>
  <c r="H34" i="3"/>
  <c r="I34" i="3"/>
  <c r="J34" i="3"/>
  <c r="K34" i="3"/>
  <c r="L34" i="3"/>
  <c r="M34" i="3"/>
  <c r="N34" i="3"/>
  <c r="O34" i="3"/>
  <c r="P34" i="3"/>
  <c r="R34" i="3"/>
  <c r="W34" i="3"/>
  <c r="Y34" i="3"/>
  <c r="Z34" i="3"/>
  <c r="D35" i="3"/>
  <c r="E35" i="3"/>
  <c r="G35" i="3"/>
  <c r="H35" i="3"/>
  <c r="I35" i="3"/>
  <c r="J35" i="3"/>
  <c r="K35" i="3"/>
  <c r="L35" i="3"/>
  <c r="M35" i="3"/>
  <c r="N35" i="3"/>
  <c r="O35" i="3"/>
  <c r="P35" i="3"/>
  <c r="S35" i="3"/>
  <c r="W35" i="3"/>
  <c r="Y35" i="3"/>
  <c r="Z35" i="3"/>
  <c r="D36" i="3"/>
  <c r="E36" i="3"/>
  <c r="F36" i="3"/>
  <c r="G36" i="3"/>
  <c r="H36" i="3"/>
  <c r="I36" i="3"/>
  <c r="J36" i="3"/>
  <c r="K36" i="3"/>
  <c r="L36" i="3"/>
  <c r="M36" i="3"/>
  <c r="N36" i="3"/>
  <c r="O36" i="3"/>
  <c r="P36" i="3"/>
  <c r="R36" i="3"/>
  <c r="W36" i="3"/>
  <c r="Y36" i="3"/>
  <c r="Z36" i="3"/>
  <c r="D37" i="3"/>
  <c r="E37" i="3"/>
  <c r="F37" i="3"/>
  <c r="G37" i="3"/>
  <c r="H37" i="3"/>
  <c r="I37" i="3"/>
  <c r="J37" i="3"/>
  <c r="K37" i="3"/>
  <c r="M37" i="3"/>
  <c r="N37" i="3"/>
  <c r="O37" i="3"/>
  <c r="P37" i="3"/>
  <c r="Q37" i="3"/>
  <c r="W37" i="3"/>
  <c r="Y37" i="3"/>
  <c r="Z37" i="3"/>
  <c r="D38" i="3"/>
  <c r="E38" i="3"/>
  <c r="F38" i="3"/>
  <c r="G38" i="3"/>
  <c r="H38" i="3"/>
  <c r="I38" i="3"/>
  <c r="J38" i="3"/>
  <c r="K38" i="3"/>
  <c r="L38" i="3"/>
  <c r="M38" i="3"/>
  <c r="N38" i="3"/>
  <c r="P38" i="3"/>
  <c r="R38" i="3"/>
  <c r="V38" i="3"/>
  <c r="Y38" i="3"/>
  <c r="Z38" i="3"/>
  <c r="D39" i="3"/>
  <c r="E39" i="3"/>
  <c r="G39" i="3"/>
  <c r="H39" i="3"/>
  <c r="I39" i="3"/>
  <c r="J39" i="3"/>
  <c r="K39" i="3"/>
  <c r="L39" i="3"/>
  <c r="M39" i="3"/>
  <c r="N39" i="3"/>
  <c r="O39" i="3"/>
  <c r="P39" i="3"/>
  <c r="W39" i="3"/>
  <c r="Y39" i="3"/>
  <c r="Z39" i="3"/>
  <c r="D40" i="3"/>
  <c r="E40" i="3"/>
  <c r="F40" i="3"/>
  <c r="G40" i="3"/>
  <c r="H40" i="3"/>
  <c r="I40" i="3"/>
  <c r="J40" i="3"/>
  <c r="K40" i="3"/>
  <c r="L40" i="3"/>
  <c r="M40" i="3"/>
  <c r="N40" i="3"/>
  <c r="O40" i="3"/>
  <c r="P40" i="3"/>
  <c r="R40" i="3"/>
  <c r="U40" i="3"/>
  <c r="V40" i="3"/>
  <c r="Y40" i="3"/>
  <c r="Z40" i="3"/>
  <c r="D41" i="3"/>
  <c r="E41" i="3"/>
  <c r="F41" i="3"/>
  <c r="G41" i="3"/>
  <c r="H41" i="3"/>
  <c r="I41" i="3"/>
  <c r="J41" i="3"/>
  <c r="K41" i="3"/>
  <c r="L41" i="3"/>
  <c r="M41" i="3"/>
  <c r="N41" i="3"/>
  <c r="O41" i="3"/>
  <c r="P41" i="3"/>
  <c r="Q41" i="3"/>
  <c r="U41" i="3"/>
  <c r="W41" i="3"/>
  <c r="Y41" i="3"/>
  <c r="Z41" i="3"/>
  <c r="D42" i="3"/>
  <c r="E42" i="3"/>
  <c r="F42" i="3"/>
  <c r="G42" i="3"/>
  <c r="H42" i="3"/>
  <c r="I42" i="3"/>
  <c r="J42" i="3"/>
  <c r="K42" i="3"/>
  <c r="L42" i="3"/>
  <c r="M42" i="3"/>
  <c r="N42" i="3"/>
  <c r="O42" i="3"/>
  <c r="P42" i="3"/>
  <c r="Q42" i="3"/>
  <c r="R42" i="3"/>
  <c r="V42" i="3"/>
  <c r="W42" i="3"/>
  <c r="Y42" i="3"/>
  <c r="Z42" i="3"/>
  <c r="D43" i="3"/>
  <c r="E43" i="3"/>
  <c r="F43" i="3"/>
  <c r="G43" i="3"/>
  <c r="H43" i="3"/>
  <c r="I43" i="3"/>
  <c r="J43" i="3"/>
  <c r="K43" i="3"/>
  <c r="L43" i="3"/>
  <c r="M43" i="3"/>
  <c r="N43" i="3"/>
  <c r="O43" i="3"/>
  <c r="P43" i="3"/>
  <c r="R43" i="3"/>
  <c r="W43" i="3"/>
  <c r="Y43" i="3"/>
  <c r="Z43" i="3"/>
  <c r="D44" i="3"/>
  <c r="E44" i="3"/>
  <c r="F44" i="3"/>
  <c r="G44" i="3"/>
  <c r="H44" i="3"/>
  <c r="I44" i="3"/>
  <c r="J44" i="3"/>
  <c r="K44" i="3"/>
  <c r="L44" i="3"/>
  <c r="M44" i="3"/>
  <c r="N44" i="3"/>
  <c r="O44" i="3"/>
  <c r="P44" i="3"/>
  <c r="R44" i="3"/>
  <c r="U44" i="3"/>
  <c r="V44" i="3"/>
  <c r="W44" i="3"/>
  <c r="Y44" i="3"/>
  <c r="Z44" i="3"/>
  <c r="D45" i="3"/>
  <c r="E45" i="3"/>
  <c r="F45" i="3"/>
  <c r="G45" i="3"/>
  <c r="H45" i="3"/>
  <c r="I45" i="3"/>
  <c r="J45" i="3"/>
  <c r="K45" i="3"/>
  <c r="L45" i="3"/>
  <c r="M45" i="3"/>
  <c r="N45" i="3"/>
  <c r="O45" i="3"/>
  <c r="P45" i="3"/>
  <c r="Q45" i="3"/>
  <c r="U45" i="3"/>
  <c r="W45" i="3"/>
  <c r="Y45" i="3"/>
  <c r="Z45" i="3"/>
  <c r="D46" i="3"/>
  <c r="E46" i="3"/>
  <c r="F46" i="3"/>
  <c r="G46" i="3"/>
  <c r="H46" i="3"/>
  <c r="I46" i="3"/>
  <c r="J46" i="3"/>
  <c r="K46" i="3"/>
  <c r="L46" i="3"/>
  <c r="M46" i="3"/>
  <c r="N46" i="3"/>
  <c r="O46" i="3"/>
  <c r="P46" i="3"/>
  <c r="Q46" i="3"/>
  <c r="R46" i="3"/>
  <c r="V46" i="3"/>
  <c r="W46" i="3"/>
  <c r="X46" i="3"/>
  <c r="Y46" i="3"/>
  <c r="Z46" i="3"/>
  <c r="D47" i="3"/>
  <c r="E47" i="3"/>
  <c r="F47" i="3"/>
  <c r="G47" i="3"/>
  <c r="H47" i="3"/>
  <c r="I47" i="3"/>
  <c r="J47" i="3"/>
  <c r="K47" i="3"/>
  <c r="L47" i="3"/>
  <c r="M47" i="3"/>
  <c r="N47" i="3"/>
  <c r="O47" i="3"/>
  <c r="P47" i="3"/>
  <c r="R47" i="3"/>
  <c r="S47" i="3"/>
  <c r="W47" i="3"/>
  <c r="Y47" i="3"/>
  <c r="Z47" i="3"/>
  <c r="D48" i="3"/>
  <c r="E48" i="3"/>
  <c r="F48" i="3"/>
  <c r="G48" i="3"/>
  <c r="H48" i="3"/>
  <c r="I48" i="3"/>
  <c r="J48" i="3"/>
  <c r="K48" i="3"/>
  <c r="L48" i="3"/>
  <c r="M48" i="3"/>
  <c r="N48" i="3"/>
  <c r="O48" i="3"/>
  <c r="P48" i="3"/>
  <c r="R48" i="3"/>
  <c r="V48" i="3"/>
  <c r="W48" i="3"/>
  <c r="Y48" i="3"/>
  <c r="Z48" i="3"/>
  <c r="D49" i="3"/>
  <c r="E49" i="3"/>
  <c r="F49" i="3"/>
  <c r="G49" i="3"/>
  <c r="H49" i="3"/>
  <c r="I49" i="3"/>
  <c r="J49" i="3"/>
  <c r="K49" i="3"/>
  <c r="L49" i="3"/>
  <c r="M49" i="3"/>
  <c r="N49" i="3"/>
  <c r="O49" i="3"/>
  <c r="P49" i="3"/>
  <c r="Q49" i="3"/>
  <c r="U49" i="3"/>
  <c r="V49" i="3"/>
  <c r="W49" i="3"/>
  <c r="Y49" i="3"/>
  <c r="Z49" i="3"/>
  <c r="D50" i="3"/>
  <c r="E50" i="3"/>
  <c r="F50" i="3"/>
  <c r="G50" i="3"/>
  <c r="H50" i="3"/>
  <c r="I50" i="3"/>
  <c r="J50" i="3"/>
  <c r="K50" i="3"/>
  <c r="L50" i="3"/>
  <c r="M50" i="3"/>
  <c r="N50" i="3"/>
  <c r="O50" i="3"/>
  <c r="P50" i="3"/>
  <c r="Q50" i="3"/>
  <c r="R50" i="3"/>
  <c r="V50" i="3"/>
  <c r="W50" i="3"/>
  <c r="Y50" i="3"/>
  <c r="Z50" i="3"/>
  <c r="D51" i="3"/>
  <c r="E51" i="3"/>
  <c r="F51" i="3"/>
  <c r="G51" i="3"/>
  <c r="H51" i="3"/>
  <c r="I51" i="3"/>
  <c r="J51" i="3"/>
  <c r="K51" i="3"/>
  <c r="L51" i="3"/>
  <c r="M51" i="3"/>
  <c r="N51" i="3"/>
  <c r="O51" i="3"/>
  <c r="P51" i="3"/>
  <c r="R51" i="3"/>
  <c r="W51" i="3"/>
  <c r="Y51" i="3"/>
  <c r="Z51" i="3"/>
  <c r="D52" i="3"/>
  <c r="E52" i="3"/>
  <c r="F52" i="3"/>
  <c r="G52" i="3"/>
  <c r="H52" i="3"/>
  <c r="I52" i="3"/>
  <c r="J52" i="3"/>
  <c r="K52" i="3"/>
  <c r="L52" i="3"/>
  <c r="M52" i="3"/>
  <c r="N52" i="3"/>
  <c r="O52" i="3"/>
  <c r="P52" i="3"/>
  <c r="U52" i="3"/>
  <c r="V52" i="3"/>
  <c r="W52" i="3"/>
  <c r="Y52" i="3"/>
  <c r="Z52" i="3"/>
  <c r="D53" i="3"/>
  <c r="E53" i="3"/>
  <c r="F53" i="3"/>
  <c r="G53" i="3"/>
  <c r="H53" i="3"/>
  <c r="I53" i="3"/>
  <c r="J53" i="3"/>
  <c r="K53" i="3"/>
  <c r="L53" i="3"/>
  <c r="M53" i="3"/>
  <c r="N53" i="3"/>
  <c r="O53" i="3"/>
  <c r="P53" i="3"/>
  <c r="Q53" i="3"/>
  <c r="U53" i="3"/>
  <c r="V53" i="3"/>
  <c r="W53" i="3"/>
  <c r="Y53" i="3"/>
  <c r="Z53" i="3"/>
  <c r="D54" i="3"/>
  <c r="E54" i="3"/>
  <c r="F54" i="3"/>
  <c r="G54" i="3"/>
  <c r="H54" i="3"/>
  <c r="I54" i="3"/>
  <c r="J54" i="3"/>
  <c r="K54" i="3"/>
  <c r="L54" i="3"/>
  <c r="M54" i="3"/>
  <c r="N54" i="3"/>
  <c r="O54" i="3"/>
  <c r="P54" i="3"/>
  <c r="Q54" i="3"/>
  <c r="R54" i="3"/>
  <c r="V54" i="3"/>
  <c r="W54" i="3"/>
  <c r="X54" i="3"/>
  <c r="Y54" i="3"/>
  <c r="Z54" i="3"/>
  <c r="D55" i="3"/>
  <c r="E55" i="3"/>
  <c r="F55" i="3"/>
  <c r="G55" i="3"/>
  <c r="H55" i="3"/>
  <c r="I55" i="3"/>
  <c r="J55" i="3"/>
  <c r="K55" i="3"/>
  <c r="L55" i="3"/>
  <c r="M55" i="3"/>
  <c r="N55" i="3"/>
  <c r="O55" i="3"/>
  <c r="P55" i="3"/>
  <c r="R55" i="3"/>
  <c r="T55" i="3"/>
  <c r="W55" i="3"/>
  <c r="Y55" i="3"/>
  <c r="Z55" i="3"/>
  <c r="D56" i="3"/>
  <c r="E56" i="3"/>
  <c r="F56" i="3"/>
  <c r="G56" i="3"/>
  <c r="H56" i="3"/>
  <c r="I56" i="3"/>
  <c r="J56" i="3"/>
  <c r="K56" i="3"/>
  <c r="L56" i="3"/>
  <c r="M56" i="3"/>
  <c r="N56" i="3"/>
  <c r="O56" i="3"/>
  <c r="P56" i="3"/>
  <c r="U56" i="3"/>
  <c r="V56" i="3"/>
  <c r="W56" i="3"/>
  <c r="Y56" i="3"/>
  <c r="Z56" i="3"/>
  <c r="D57" i="3"/>
  <c r="E57" i="3"/>
  <c r="F57" i="3"/>
  <c r="G57" i="3"/>
  <c r="H57" i="3"/>
  <c r="I57" i="3"/>
  <c r="J57" i="3"/>
  <c r="K57" i="3"/>
  <c r="L57" i="3"/>
  <c r="M57" i="3"/>
  <c r="N57" i="3"/>
  <c r="O57" i="3"/>
  <c r="P57" i="3"/>
  <c r="Q57" i="3"/>
  <c r="U57" i="3"/>
  <c r="V57" i="3"/>
  <c r="W57" i="3"/>
  <c r="Y57" i="3"/>
  <c r="Z57" i="3"/>
  <c r="D58" i="3"/>
  <c r="E58" i="3"/>
  <c r="F58" i="3"/>
  <c r="G58" i="3"/>
  <c r="H58" i="3"/>
  <c r="I58" i="3"/>
  <c r="J58" i="3"/>
  <c r="K58" i="3"/>
  <c r="L58" i="3"/>
  <c r="M58" i="3"/>
  <c r="N58" i="3"/>
  <c r="O58" i="3"/>
  <c r="P58" i="3"/>
  <c r="Q58" i="3"/>
  <c r="R58" i="3"/>
  <c r="V58" i="3"/>
  <c r="W58" i="3"/>
  <c r="X58" i="3"/>
  <c r="Y58" i="3"/>
  <c r="Z58" i="3"/>
  <c r="D59" i="3"/>
  <c r="E59" i="3"/>
  <c r="F59" i="3"/>
  <c r="G59" i="3"/>
  <c r="H59" i="3"/>
  <c r="I59" i="3"/>
  <c r="J59" i="3"/>
  <c r="K59" i="3"/>
  <c r="L59" i="3"/>
  <c r="M59" i="3"/>
  <c r="N59" i="3"/>
  <c r="O59" i="3"/>
  <c r="P59" i="3"/>
  <c r="R59" i="3"/>
  <c r="T59" i="3"/>
  <c r="W59" i="3"/>
  <c r="Y59" i="3"/>
  <c r="Z59" i="3"/>
  <c r="D60" i="3"/>
  <c r="E60" i="3"/>
  <c r="F60" i="3"/>
  <c r="G60" i="3"/>
  <c r="H60" i="3"/>
  <c r="I60" i="3"/>
  <c r="J60" i="3"/>
  <c r="K60" i="3"/>
  <c r="L60" i="3"/>
  <c r="M60" i="3"/>
  <c r="N60" i="3"/>
  <c r="O60" i="3"/>
  <c r="P60" i="3"/>
  <c r="U60" i="3"/>
  <c r="V60" i="3"/>
  <c r="W60" i="3"/>
  <c r="Y60" i="3"/>
  <c r="Z60" i="3"/>
  <c r="D61" i="3"/>
  <c r="E61" i="3"/>
  <c r="F61" i="3"/>
  <c r="G61" i="3"/>
  <c r="H61" i="3"/>
  <c r="I61" i="3"/>
  <c r="J61" i="3"/>
  <c r="K61" i="3"/>
  <c r="L61" i="3"/>
  <c r="M61" i="3"/>
  <c r="N61" i="3"/>
  <c r="O61" i="3"/>
  <c r="P61" i="3"/>
  <c r="Q61" i="3"/>
  <c r="R61" i="3"/>
  <c r="U61" i="3"/>
  <c r="V61" i="3"/>
  <c r="W61" i="3"/>
  <c r="X61" i="3"/>
  <c r="Y61" i="3"/>
  <c r="Z61" i="3"/>
  <c r="D62" i="3"/>
  <c r="E62" i="3"/>
  <c r="F62" i="3"/>
  <c r="G62" i="3"/>
  <c r="H62" i="3"/>
  <c r="I62" i="3"/>
  <c r="J62" i="3"/>
  <c r="K62" i="3"/>
  <c r="L62" i="3"/>
  <c r="M62" i="3"/>
  <c r="N62" i="3"/>
  <c r="O62" i="3"/>
  <c r="P62" i="3"/>
  <c r="Q62" i="3"/>
  <c r="R62" i="3"/>
  <c r="V62" i="3"/>
  <c r="W62" i="3"/>
  <c r="X62" i="3"/>
  <c r="Y62" i="3"/>
  <c r="Z62" i="3"/>
  <c r="D63" i="3"/>
  <c r="E63" i="3"/>
  <c r="F63" i="3"/>
  <c r="G63" i="3"/>
  <c r="H63" i="3"/>
  <c r="I63" i="3"/>
  <c r="J63" i="3"/>
  <c r="K63" i="3"/>
  <c r="L63" i="3"/>
  <c r="M63" i="3"/>
  <c r="N63" i="3"/>
  <c r="O63" i="3"/>
  <c r="P63" i="3"/>
  <c r="R63" i="3"/>
  <c r="T63" i="3"/>
  <c r="W63" i="3"/>
  <c r="Y63" i="3"/>
  <c r="Z63" i="3"/>
  <c r="D64" i="3"/>
  <c r="E64" i="3"/>
  <c r="F64" i="3"/>
  <c r="G64" i="3"/>
  <c r="H64" i="3"/>
  <c r="I64" i="3"/>
  <c r="J64" i="3"/>
  <c r="K64" i="3"/>
  <c r="L64" i="3"/>
  <c r="M64" i="3"/>
  <c r="N64" i="3"/>
  <c r="O64" i="3"/>
  <c r="P64" i="3"/>
  <c r="U64" i="3"/>
  <c r="V64" i="3"/>
  <c r="W64" i="3"/>
  <c r="Y64" i="3"/>
  <c r="Z64" i="3"/>
  <c r="D65" i="3"/>
  <c r="E65" i="3"/>
  <c r="F65" i="3"/>
  <c r="G65" i="3"/>
  <c r="H65" i="3"/>
  <c r="I65" i="3"/>
  <c r="J65" i="3"/>
  <c r="K65" i="3"/>
  <c r="L65" i="3"/>
  <c r="M65" i="3"/>
  <c r="N65" i="3"/>
  <c r="O65" i="3"/>
  <c r="P65" i="3"/>
  <c r="Q65" i="3"/>
  <c r="R65" i="3"/>
  <c r="U65" i="3"/>
  <c r="V65" i="3"/>
  <c r="W65" i="3"/>
  <c r="X65" i="3"/>
  <c r="Y65" i="3"/>
  <c r="Z65" i="3"/>
  <c r="D66" i="3"/>
  <c r="E66" i="3"/>
  <c r="F66" i="3"/>
  <c r="G66" i="3"/>
  <c r="H66" i="3"/>
  <c r="I66" i="3"/>
  <c r="J66" i="3"/>
  <c r="K66" i="3"/>
  <c r="L66" i="3"/>
  <c r="M66" i="3"/>
  <c r="N66" i="3"/>
  <c r="O66" i="3"/>
  <c r="P66" i="3"/>
  <c r="Q66" i="3"/>
  <c r="R66" i="3"/>
  <c r="V66" i="3"/>
  <c r="W66" i="3"/>
  <c r="X66" i="3"/>
  <c r="Y66" i="3"/>
  <c r="Z66" i="3"/>
  <c r="D67" i="3"/>
  <c r="E67" i="3"/>
  <c r="F67" i="3"/>
  <c r="G67" i="3"/>
  <c r="H67" i="3"/>
  <c r="I67" i="3"/>
  <c r="J67" i="3"/>
  <c r="K67" i="3"/>
  <c r="L67" i="3"/>
  <c r="M67" i="3"/>
  <c r="N67" i="3"/>
  <c r="O67" i="3"/>
  <c r="P67" i="3"/>
  <c r="R67" i="3"/>
  <c r="T67" i="3"/>
  <c r="W67" i="3"/>
  <c r="Y67" i="3"/>
  <c r="Z67" i="3"/>
  <c r="D68" i="3"/>
  <c r="E68" i="3"/>
  <c r="F68" i="3"/>
  <c r="G68" i="3"/>
  <c r="H68" i="3"/>
  <c r="I68" i="3"/>
  <c r="J68" i="3"/>
  <c r="K68" i="3"/>
  <c r="L68" i="3"/>
  <c r="M68" i="3"/>
  <c r="N68" i="3"/>
  <c r="O68" i="3"/>
  <c r="P68" i="3"/>
  <c r="U68" i="3"/>
  <c r="V68" i="3"/>
  <c r="W68" i="3"/>
  <c r="Y68" i="3"/>
  <c r="Z68" i="3"/>
  <c r="D69" i="3"/>
  <c r="E69" i="3"/>
  <c r="F69" i="3"/>
  <c r="G69" i="3"/>
  <c r="H69" i="3"/>
  <c r="I69" i="3"/>
  <c r="J69" i="3"/>
  <c r="K69" i="3"/>
  <c r="L69" i="3"/>
  <c r="M69" i="3"/>
  <c r="N69" i="3"/>
  <c r="O69" i="3"/>
  <c r="P69" i="3"/>
  <c r="Q69" i="3"/>
  <c r="R69" i="3"/>
  <c r="T69" i="3"/>
  <c r="U69" i="3"/>
  <c r="V69" i="3"/>
  <c r="W69" i="3"/>
  <c r="X69" i="3"/>
  <c r="Y69" i="3"/>
  <c r="Z69" i="3"/>
  <c r="D70" i="3"/>
  <c r="E70" i="3"/>
  <c r="F70" i="3"/>
  <c r="G70" i="3"/>
  <c r="H70" i="3"/>
  <c r="I70" i="3"/>
  <c r="J70" i="3"/>
  <c r="K70" i="3"/>
  <c r="L70" i="3"/>
  <c r="M70" i="3"/>
  <c r="N70" i="3"/>
  <c r="O70" i="3"/>
  <c r="P70" i="3"/>
  <c r="Q70" i="3"/>
  <c r="R70" i="3"/>
  <c r="V70" i="3"/>
  <c r="W70" i="3"/>
  <c r="Y70" i="3"/>
  <c r="Z70" i="3"/>
  <c r="D71" i="3"/>
  <c r="E71" i="3"/>
  <c r="F71" i="3"/>
  <c r="G71" i="3"/>
  <c r="H71" i="3"/>
  <c r="I71" i="3"/>
  <c r="J71" i="3"/>
  <c r="K71" i="3"/>
  <c r="L71" i="3"/>
  <c r="M71" i="3"/>
  <c r="N71" i="3"/>
  <c r="O71" i="3"/>
  <c r="P71" i="3"/>
  <c r="R71" i="3"/>
  <c r="T71" i="3"/>
  <c r="W71" i="3"/>
  <c r="Y71" i="3"/>
  <c r="Z71" i="3"/>
  <c r="D72" i="3"/>
  <c r="E72" i="3"/>
  <c r="F72" i="3"/>
  <c r="G72" i="3"/>
  <c r="H72" i="3"/>
  <c r="I72" i="3"/>
  <c r="J72" i="3"/>
  <c r="K72" i="3"/>
  <c r="L72" i="3"/>
  <c r="M72" i="3"/>
  <c r="N72" i="3"/>
  <c r="O72" i="3"/>
  <c r="P72" i="3"/>
  <c r="U72" i="3"/>
  <c r="V72" i="3"/>
  <c r="W72" i="3"/>
  <c r="Y72" i="3"/>
  <c r="Z72" i="3"/>
  <c r="D73" i="3"/>
  <c r="E73" i="3"/>
  <c r="F73" i="3"/>
  <c r="G73" i="3"/>
  <c r="H73" i="3"/>
  <c r="I73" i="3"/>
  <c r="J73" i="3"/>
  <c r="K73" i="3"/>
  <c r="L73" i="3"/>
  <c r="M73" i="3"/>
  <c r="N73" i="3"/>
  <c r="O73" i="3"/>
  <c r="P73" i="3"/>
  <c r="Q73" i="3"/>
  <c r="R73" i="3"/>
  <c r="T73" i="3"/>
  <c r="U73" i="3"/>
  <c r="V73" i="3"/>
  <c r="W73" i="3"/>
  <c r="X73" i="3"/>
  <c r="Y73" i="3"/>
  <c r="Z73" i="3"/>
  <c r="D74" i="3"/>
  <c r="E74" i="3"/>
  <c r="F74" i="3"/>
  <c r="G74" i="3"/>
  <c r="H74" i="3"/>
  <c r="I74" i="3"/>
  <c r="J74" i="3"/>
  <c r="K74" i="3"/>
  <c r="L74" i="3"/>
  <c r="M74" i="3"/>
  <c r="N74" i="3"/>
  <c r="O74" i="3"/>
  <c r="P74" i="3"/>
  <c r="Q74" i="3"/>
  <c r="R74" i="3"/>
  <c r="V74" i="3"/>
  <c r="W74" i="3"/>
  <c r="X74" i="3"/>
  <c r="Y74" i="3"/>
  <c r="Z74" i="3"/>
  <c r="D75" i="3"/>
  <c r="E75" i="3"/>
  <c r="F75" i="3"/>
  <c r="G75" i="3"/>
  <c r="H75" i="3"/>
  <c r="I75" i="3"/>
  <c r="J75" i="3"/>
  <c r="K75" i="3"/>
  <c r="L75" i="3"/>
  <c r="M75" i="3"/>
  <c r="N75" i="3"/>
  <c r="O75" i="3"/>
  <c r="P75" i="3"/>
  <c r="R75" i="3"/>
  <c r="T75" i="3"/>
  <c r="W75" i="3"/>
  <c r="Y75" i="3"/>
  <c r="Z75" i="3"/>
  <c r="D76" i="3"/>
  <c r="E76" i="3"/>
  <c r="F76" i="3"/>
  <c r="G76" i="3"/>
  <c r="H76" i="3"/>
  <c r="I76" i="3"/>
  <c r="J76" i="3"/>
  <c r="K76" i="3"/>
  <c r="L76" i="3"/>
  <c r="M76" i="3"/>
  <c r="N76" i="3"/>
  <c r="O76" i="3"/>
  <c r="P76" i="3"/>
  <c r="U76" i="3"/>
  <c r="V76" i="3"/>
  <c r="W76" i="3"/>
  <c r="Y76" i="3"/>
  <c r="Z76" i="3"/>
  <c r="D77" i="3"/>
  <c r="E77" i="3"/>
  <c r="F77" i="3"/>
  <c r="G77" i="3"/>
  <c r="H77" i="3"/>
  <c r="I77" i="3"/>
  <c r="J77" i="3"/>
  <c r="K77" i="3"/>
  <c r="L77" i="3"/>
  <c r="M77" i="3"/>
  <c r="N77" i="3"/>
  <c r="O77" i="3"/>
  <c r="P77" i="3"/>
  <c r="Q77" i="3"/>
  <c r="R77" i="3"/>
  <c r="T77" i="3"/>
  <c r="U77" i="3"/>
  <c r="V77" i="3"/>
  <c r="W77" i="3"/>
  <c r="X77" i="3"/>
  <c r="Y77" i="3"/>
  <c r="Z77" i="3"/>
  <c r="D78" i="3"/>
  <c r="E78" i="3"/>
  <c r="F78" i="3"/>
  <c r="G78" i="3"/>
  <c r="H78" i="3"/>
  <c r="I78" i="3"/>
  <c r="J78" i="3"/>
  <c r="K78" i="3"/>
  <c r="L78" i="3"/>
  <c r="M78" i="3"/>
  <c r="N78" i="3"/>
  <c r="O78" i="3"/>
  <c r="P78" i="3"/>
  <c r="Q78" i="3"/>
  <c r="R78" i="3"/>
  <c r="V78" i="3"/>
  <c r="W78" i="3"/>
  <c r="X78" i="3"/>
  <c r="Y78" i="3"/>
  <c r="Z78" i="3"/>
  <c r="D79" i="3"/>
  <c r="E79" i="3"/>
  <c r="F79" i="3"/>
  <c r="G79" i="3"/>
  <c r="H79" i="3"/>
  <c r="I79" i="3"/>
  <c r="J79" i="3"/>
  <c r="K79" i="3"/>
  <c r="L79" i="3"/>
  <c r="M79" i="3"/>
  <c r="N79" i="3"/>
  <c r="O79" i="3"/>
  <c r="P79" i="3"/>
  <c r="R79" i="3"/>
  <c r="T79" i="3"/>
  <c r="W79" i="3"/>
  <c r="Y79" i="3"/>
  <c r="Z79" i="3"/>
  <c r="D80" i="3"/>
  <c r="E80" i="3"/>
  <c r="F80" i="3"/>
  <c r="G80" i="3"/>
  <c r="H80" i="3"/>
  <c r="I80" i="3"/>
  <c r="J80" i="3"/>
  <c r="K80" i="3"/>
  <c r="L80" i="3"/>
  <c r="M80" i="3"/>
  <c r="N80" i="3"/>
  <c r="O80" i="3"/>
  <c r="P80" i="3"/>
  <c r="U80" i="3"/>
  <c r="V80" i="3"/>
  <c r="W80" i="3"/>
  <c r="Y80" i="3"/>
  <c r="Z80" i="3"/>
  <c r="D81" i="3"/>
  <c r="E81" i="3"/>
  <c r="F81" i="3"/>
  <c r="G81" i="3"/>
  <c r="H81" i="3"/>
  <c r="I81" i="3"/>
  <c r="J81" i="3"/>
  <c r="K81" i="3"/>
  <c r="L81" i="3"/>
  <c r="M81" i="3"/>
  <c r="N81" i="3"/>
  <c r="O81" i="3"/>
  <c r="P81" i="3"/>
  <c r="Q81" i="3"/>
  <c r="R81" i="3"/>
  <c r="T81" i="3"/>
  <c r="U81" i="3"/>
  <c r="V81" i="3"/>
  <c r="W81" i="3"/>
  <c r="X81" i="3"/>
  <c r="Y81" i="3"/>
  <c r="Z81" i="3"/>
  <c r="D82" i="3"/>
  <c r="E82" i="3"/>
  <c r="F82" i="3"/>
  <c r="G82" i="3"/>
  <c r="H82" i="3"/>
  <c r="I82" i="3"/>
  <c r="J82" i="3"/>
  <c r="K82" i="3"/>
  <c r="L82" i="3"/>
  <c r="M82" i="3"/>
  <c r="N82" i="3"/>
  <c r="O82" i="3"/>
  <c r="P82" i="3"/>
  <c r="Q82" i="3"/>
  <c r="R82" i="3"/>
  <c r="V82" i="3"/>
  <c r="W82" i="3"/>
  <c r="Y82" i="3"/>
  <c r="Z82" i="3"/>
  <c r="D83" i="3"/>
  <c r="E83" i="3"/>
  <c r="F83" i="3"/>
  <c r="G83" i="3"/>
  <c r="H83" i="3"/>
  <c r="I83" i="3"/>
  <c r="J83" i="3"/>
  <c r="K83" i="3"/>
  <c r="L83" i="3"/>
  <c r="M83" i="3"/>
  <c r="N83" i="3"/>
  <c r="O83" i="3"/>
  <c r="P83" i="3"/>
  <c r="R83" i="3"/>
  <c r="T83" i="3"/>
  <c r="W83" i="3"/>
  <c r="Y83" i="3"/>
  <c r="Z83" i="3"/>
  <c r="D84" i="3"/>
  <c r="E84" i="3"/>
  <c r="F84" i="3"/>
  <c r="G84" i="3"/>
  <c r="H84" i="3"/>
  <c r="I84" i="3"/>
  <c r="J84" i="3"/>
  <c r="K84" i="3"/>
  <c r="L84" i="3"/>
  <c r="M84" i="3"/>
  <c r="N84" i="3"/>
  <c r="O84" i="3"/>
  <c r="P84" i="3"/>
  <c r="U84" i="3"/>
  <c r="V84" i="3"/>
  <c r="W84" i="3"/>
  <c r="Y84" i="3"/>
  <c r="Z84" i="3"/>
  <c r="D85" i="3"/>
  <c r="E85" i="3"/>
  <c r="F85" i="3"/>
  <c r="G85" i="3"/>
  <c r="H85" i="3"/>
  <c r="I85" i="3"/>
  <c r="J85" i="3"/>
  <c r="K85" i="3"/>
  <c r="L85" i="3"/>
  <c r="M85" i="3"/>
  <c r="N85" i="3"/>
  <c r="O85" i="3"/>
  <c r="P85" i="3"/>
  <c r="Q85" i="3"/>
  <c r="R85" i="3"/>
  <c r="T85" i="3"/>
  <c r="U85" i="3"/>
  <c r="V85" i="3"/>
  <c r="W85" i="3"/>
  <c r="X85" i="3"/>
  <c r="Y85" i="3"/>
  <c r="Z85" i="3"/>
  <c r="D86" i="3"/>
  <c r="E86" i="3"/>
  <c r="F86" i="3"/>
  <c r="G86" i="3"/>
  <c r="H86" i="3"/>
  <c r="I86" i="3"/>
  <c r="J86" i="3"/>
  <c r="K86" i="3"/>
  <c r="L86" i="3"/>
  <c r="M86" i="3"/>
  <c r="N86" i="3"/>
  <c r="O86" i="3"/>
  <c r="P86" i="3"/>
  <c r="Q86" i="3"/>
  <c r="R86" i="3"/>
  <c r="V86" i="3"/>
  <c r="W86" i="3"/>
  <c r="X86" i="3"/>
  <c r="Y86" i="3"/>
  <c r="Z86" i="3"/>
  <c r="D87" i="3"/>
  <c r="E87" i="3"/>
  <c r="F87" i="3"/>
  <c r="G87" i="3"/>
  <c r="H87" i="3"/>
  <c r="I87" i="3"/>
  <c r="J87" i="3"/>
  <c r="K87" i="3"/>
  <c r="L87" i="3"/>
  <c r="M87" i="3"/>
  <c r="N87" i="3"/>
  <c r="O87" i="3"/>
  <c r="P87" i="3"/>
  <c r="R87" i="3"/>
  <c r="T87" i="3"/>
  <c r="W87" i="3"/>
  <c r="Y87" i="3"/>
  <c r="Z87" i="3"/>
  <c r="D88" i="3"/>
  <c r="E88" i="3"/>
  <c r="F88" i="3"/>
  <c r="G88" i="3"/>
  <c r="H88" i="3"/>
  <c r="I88" i="3"/>
  <c r="J88" i="3"/>
  <c r="K88" i="3"/>
  <c r="L88" i="3"/>
  <c r="M88" i="3"/>
  <c r="N88" i="3"/>
  <c r="O88" i="3"/>
  <c r="P88" i="3"/>
  <c r="U88" i="3"/>
  <c r="V88" i="3"/>
  <c r="W88" i="3"/>
  <c r="Y88" i="3"/>
  <c r="Z88" i="3"/>
  <c r="D89" i="3"/>
  <c r="E89" i="3"/>
  <c r="F89" i="3"/>
  <c r="G89" i="3"/>
  <c r="H89" i="3"/>
  <c r="I89" i="3"/>
  <c r="J89" i="3"/>
  <c r="K89" i="3"/>
  <c r="L89" i="3"/>
  <c r="M89" i="3"/>
  <c r="N89" i="3"/>
  <c r="O89" i="3"/>
  <c r="P89" i="3"/>
  <c r="Q89" i="3"/>
  <c r="R89" i="3"/>
  <c r="T89" i="3"/>
  <c r="U89" i="3"/>
  <c r="V89" i="3"/>
  <c r="W89" i="3"/>
  <c r="X89" i="3"/>
  <c r="Y89" i="3"/>
  <c r="Z89" i="3"/>
  <c r="D90" i="3"/>
  <c r="E90" i="3"/>
  <c r="F90" i="3"/>
  <c r="G90" i="3"/>
  <c r="H90" i="3"/>
  <c r="I90" i="3"/>
  <c r="J90" i="3"/>
  <c r="K90" i="3"/>
  <c r="L90" i="3"/>
  <c r="M90" i="3"/>
  <c r="N90" i="3"/>
  <c r="O90" i="3"/>
  <c r="P90" i="3"/>
  <c r="Q90" i="3"/>
  <c r="R90" i="3"/>
  <c r="V90" i="3"/>
  <c r="W90" i="3"/>
  <c r="X90" i="3"/>
  <c r="Y90" i="3"/>
  <c r="Z90" i="3"/>
  <c r="D91" i="3"/>
  <c r="E91" i="3"/>
  <c r="F91" i="3"/>
  <c r="G91" i="3"/>
  <c r="H91" i="3"/>
  <c r="I91" i="3"/>
  <c r="J91" i="3"/>
  <c r="K91" i="3"/>
  <c r="L91" i="3"/>
  <c r="M91" i="3"/>
  <c r="N91" i="3"/>
  <c r="O91" i="3"/>
  <c r="P91" i="3"/>
  <c r="R91" i="3"/>
  <c r="T91" i="3"/>
  <c r="W91" i="3"/>
  <c r="Y91" i="3"/>
  <c r="Z91" i="3"/>
  <c r="D92" i="3"/>
  <c r="E92" i="3"/>
  <c r="F92" i="3"/>
  <c r="G92" i="3"/>
  <c r="H92" i="3"/>
  <c r="I92" i="3"/>
  <c r="J92" i="3"/>
  <c r="K92" i="3"/>
  <c r="L92" i="3"/>
  <c r="M92" i="3"/>
  <c r="N92" i="3"/>
  <c r="O92" i="3"/>
  <c r="P92" i="3"/>
  <c r="Q92" i="3"/>
  <c r="R92" i="3"/>
  <c r="W92" i="3"/>
  <c r="X92" i="3"/>
  <c r="Y92" i="3"/>
  <c r="Z92" i="3"/>
  <c r="D93" i="3"/>
  <c r="E93" i="3"/>
  <c r="F93" i="3"/>
  <c r="G93" i="3"/>
  <c r="H93" i="3"/>
  <c r="I93" i="3"/>
  <c r="J93" i="3"/>
  <c r="K93" i="3"/>
  <c r="L93" i="3"/>
  <c r="M93" i="3"/>
  <c r="N93" i="3"/>
  <c r="O93" i="3"/>
  <c r="P93" i="3"/>
  <c r="Q93" i="3"/>
  <c r="S93" i="3"/>
  <c r="W93" i="3"/>
  <c r="Y93" i="3"/>
  <c r="Z93" i="3"/>
  <c r="D94" i="3"/>
  <c r="E94" i="3"/>
  <c r="F94" i="3"/>
  <c r="G94" i="3"/>
  <c r="H94" i="3"/>
  <c r="I94" i="3"/>
  <c r="J94" i="3"/>
  <c r="K94" i="3"/>
  <c r="L94" i="3"/>
  <c r="M94" i="3"/>
  <c r="N94" i="3"/>
  <c r="O94" i="3"/>
  <c r="P94" i="3"/>
  <c r="Q94" i="3"/>
  <c r="S94" i="3"/>
  <c r="W94" i="3"/>
  <c r="Y94" i="3"/>
  <c r="Z94" i="3"/>
  <c r="D95" i="3"/>
  <c r="E95" i="3"/>
  <c r="F95" i="3"/>
  <c r="G95" i="3"/>
  <c r="H95" i="3"/>
  <c r="I95" i="3"/>
  <c r="J95" i="3"/>
  <c r="K95" i="3"/>
  <c r="L95" i="3"/>
  <c r="M95" i="3"/>
  <c r="N95" i="3"/>
  <c r="O95" i="3"/>
  <c r="P95" i="3"/>
  <c r="R95" i="3"/>
  <c r="S95" i="3"/>
  <c r="W95" i="3"/>
  <c r="Y95" i="3"/>
  <c r="Z95" i="3"/>
  <c r="D96" i="3"/>
  <c r="E96" i="3"/>
  <c r="F96" i="3"/>
  <c r="G96" i="3"/>
  <c r="H96" i="3"/>
  <c r="I96" i="3"/>
  <c r="J96" i="3"/>
  <c r="K96" i="3"/>
  <c r="L96" i="3"/>
  <c r="M96" i="3"/>
  <c r="N96" i="3"/>
  <c r="O96" i="3"/>
  <c r="P96" i="3"/>
  <c r="R96" i="3"/>
  <c r="S96" i="3"/>
  <c r="W96" i="3"/>
  <c r="Y96" i="3"/>
  <c r="Z96" i="3"/>
  <c r="D97" i="3"/>
  <c r="E97" i="3"/>
  <c r="F97" i="3"/>
  <c r="G97" i="3"/>
  <c r="H97" i="3"/>
  <c r="I97" i="3"/>
  <c r="J97" i="3"/>
  <c r="K97" i="3"/>
  <c r="L97" i="3"/>
  <c r="M97" i="3"/>
  <c r="N97" i="3"/>
  <c r="O97" i="3"/>
  <c r="P97" i="3"/>
  <c r="Q97" i="3"/>
  <c r="R97" i="3"/>
  <c r="W97" i="3"/>
  <c r="Y97" i="3"/>
  <c r="Z97" i="3"/>
  <c r="D98" i="3"/>
  <c r="E98" i="3"/>
  <c r="F98" i="3"/>
  <c r="G98" i="3"/>
  <c r="H98" i="3"/>
  <c r="I98" i="3"/>
  <c r="J98" i="3"/>
  <c r="K98" i="3"/>
  <c r="L98" i="3"/>
  <c r="M98" i="3"/>
  <c r="N98" i="3"/>
  <c r="O98" i="3"/>
  <c r="P98" i="3"/>
  <c r="Q98" i="3"/>
  <c r="S98" i="3"/>
  <c r="W98" i="3"/>
  <c r="Y98" i="3"/>
  <c r="Z98" i="3"/>
  <c r="D99" i="3"/>
  <c r="E99" i="3"/>
  <c r="F99" i="3"/>
  <c r="G99" i="3"/>
  <c r="H99" i="3"/>
  <c r="I99" i="3"/>
  <c r="J99" i="3"/>
  <c r="K99" i="3"/>
  <c r="L99" i="3"/>
  <c r="M99" i="3"/>
  <c r="N99" i="3"/>
  <c r="O99" i="3"/>
  <c r="P99" i="3"/>
  <c r="R99" i="3"/>
  <c r="S99" i="3"/>
  <c r="W99" i="3"/>
  <c r="Y99" i="3"/>
  <c r="Z99" i="3"/>
  <c r="D100" i="3"/>
  <c r="E100" i="3"/>
  <c r="F100" i="3"/>
  <c r="G100" i="3"/>
  <c r="H100" i="3"/>
  <c r="I100" i="3"/>
  <c r="J100" i="3"/>
  <c r="K100" i="3"/>
  <c r="L100" i="3"/>
  <c r="M100" i="3"/>
  <c r="N100" i="3"/>
  <c r="O100" i="3"/>
  <c r="P100" i="3"/>
  <c r="S100" i="3"/>
  <c r="W100" i="3"/>
  <c r="Y100" i="3"/>
  <c r="Z100" i="3"/>
  <c r="D101" i="3"/>
  <c r="E101" i="3"/>
  <c r="F101" i="3"/>
  <c r="G101" i="3"/>
  <c r="H101" i="3"/>
  <c r="I101" i="3"/>
  <c r="J101" i="3"/>
  <c r="K101" i="3"/>
  <c r="L101" i="3"/>
  <c r="M101" i="3"/>
  <c r="N101" i="3"/>
  <c r="O101" i="3"/>
  <c r="P101" i="3"/>
  <c r="Q101" i="3"/>
  <c r="R101" i="3"/>
  <c r="W101" i="3"/>
  <c r="X101" i="3"/>
  <c r="Y101" i="3"/>
  <c r="Z101" i="3"/>
  <c r="D102" i="3"/>
  <c r="E102" i="3"/>
  <c r="F102" i="3"/>
  <c r="G102" i="3"/>
  <c r="H102" i="3"/>
  <c r="I102" i="3"/>
  <c r="J102" i="3"/>
  <c r="K102" i="3"/>
  <c r="L102" i="3"/>
  <c r="M102" i="3"/>
  <c r="N102" i="3"/>
  <c r="O102" i="3"/>
  <c r="P102" i="3"/>
  <c r="Q102" i="3"/>
  <c r="S102" i="3"/>
  <c r="W102" i="3"/>
  <c r="Y102" i="3"/>
  <c r="Z102" i="3"/>
  <c r="D103" i="3"/>
  <c r="E103" i="3"/>
  <c r="F103" i="3"/>
  <c r="G103" i="3"/>
  <c r="H103" i="3"/>
  <c r="I103" i="3"/>
  <c r="J103" i="3"/>
  <c r="K103" i="3"/>
  <c r="L103" i="3"/>
  <c r="M103" i="3"/>
  <c r="N103" i="3"/>
  <c r="O103" i="3"/>
  <c r="P103" i="3"/>
  <c r="R103" i="3"/>
  <c r="S103" i="3"/>
  <c r="W103" i="3"/>
  <c r="Y103" i="3"/>
  <c r="Z103" i="3"/>
  <c r="D104" i="3"/>
  <c r="E104" i="3"/>
  <c r="F104" i="3"/>
  <c r="G104" i="3"/>
  <c r="H104" i="3"/>
  <c r="I104" i="3"/>
  <c r="J104" i="3"/>
  <c r="K104" i="3"/>
  <c r="L104" i="3"/>
  <c r="M104" i="3"/>
  <c r="N104" i="3"/>
  <c r="O104" i="3"/>
  <c r="P104" i="3"/>
  <c r="S104" i="3"/>
  <c r="W104" i="3"/>
  <c r="Y104" i="3"/>
  <c r="Z104" i="3"/>
  <c r="D105" i="3"/>
  <c r="E105" i="3"/>
  <c r="F105" i="3"/>
  <c r="G105" i="3"/>
  <c r="H105" i="3"/>
  <c r="I105" i="3"/>
  <c r="J105" i="3"/>
  <c r="K105" i="3"/>
  <c r="L105" i="3"/>
  <c r="M105" i="3"/>
  <c r="N105" i="3"/>
  <c r="O105" i="3"/>
  <c r="P105" i="3"/>
  <c r="Q105" i="3"/>
  <c r="R105" i="3"/>
  <c r="W105" i="3"/>
  <c r="X105" i="3"/>
  <c r="Y105" i="3"/>
  <c r="Z105" i="3"/>
  <c r="D106" i="3"/>
  <c r="E106" i="3"/>
  <c r="F106" i="3"/>
  <c r="G106" i="3"/>
  <c r="H106" i="3"/>
  <c r="I106" i="3"/>
  <c r="J106" i="3"/>
  <c r="K106" i="3"/>
  <c r="L106" i="3"/>
  <c r="M106" i="3"/>
  <c r="N106" i="3"/>
  <c r="O106" i="3"/>
  <c r="P106" i="3"/>
  <c r="Q106" i="3"/>
  <c r="S106" i="3"/>
  <c r="W106" i="3"/>
  <c r="Y106" i="3"/>
  <c r="Z106" i="3"/>
  <c r="D107" i="3"/>
  <c r="E107" i="3"/>
  <c r="F107" i="3"/>
  <c r="G107" i="3"/>
  <c r="H107" i="3"/>
  <c r="I107" i="3"/>
  <c r="J107" i="3"/>
  <c r="K107" i="3"/>
  <c r="L107" i="3"/>
  <c r="M107" i="3"/>
  <c r="N107" i="3"/>
  <c r="O107" i="3"/>
  <c r="P107" i="3"/>
  <c r="R107" i="3"/>
  <c r="S107" i="3"/>
  <c r="W107" i="3"/>
  <c r="Y107" i="3"/>
  <c r="Z107" i="3"/>
  <c r="D108" i="3"/>
  <c r="E108" i="3"/>
  <c r="F108" i="3"/>
  <c r="G108" i="3"/>
  <c r="H108" i="3"/>
  <c r="I108" i="3"/>
  <c r="J108" i="3"/>
  <c r="K108" i="3"/>
  <c r="L108" i="3"/>
  <c r="M108" i="3"/>
  <c r="N108" i="3"/>
  <c r="O108" i="3"/>
  <c r="P108" i="3"/>
  <c r="S108" i="3"/>
  <c r="W108" i="3"/>
  <c r="Y108" i="3"/>
  <c r="Z108" i="3"/>
  <c r="D109" i="3"/>
  <c r="E109" i="3"/>
  <c r="F109" i="3"/>
  <c r="G109" i="3"/>
  <c r="H109" i="3"/>
  <c r="I109" i="3"/>
  <c r="J109" i="3"/>
  <c r="K109" i="3"/>
  <c r="L109" i="3"/>
  <c r="M109" i="3"/>
  <c r="N109" i="3"/>
  <c r="O109" i="3"/>
  <c r="P109" i="3"/>
  <c r="Q109" i="3"/>
  <c r="R109" i="3"/>
  <c r="W109" i="3"/>
  <c r="X109" i="3"/>
  <c r="Y109" i="3"/>
  <c r="Z109" i="3"/>
  <c r="D110" i="3"/>
  <c r="E110" i="3"/>
  <c r="F110" i="3"/>
  <c r="G110" i="3"/>
  <c r="H110" i="3"/>
  <c r="I110" i="3"/>
  <c r="J110" i="3"/>
  <c r="K110" i="3"/>
  <c r="L110" i="3"/>
  <c r="M110" i="3"/>
  <c r="N110" i="3"/>
  <c r="O110" i="3"/>
  <c r="P110" i="3"/>
  <c r="Q110" i="3"/>
  <c r="S110" i="3"/>
  <c r="W110" i="3"/>
  <c r="Y110" i="3"/>
  <c r="Z110" i="3"/>
  <c r="D111" i="3"/>
  <c r="E111" i="3"/>
  <c r="F111" i="3"/>
  <c r="G111" i="3"/>
  <c r="H111" i="3"/>
  <c r="I111" i="3"/>
  <c r="J111" i="3"/>
  <c r="K111" i="3"/>
  <c r="L111" i="3"/>
  <c r="M111" i="3"/>
  <c r="N111" i="3"/>
  <c r="O111" i="3"/>
  <c r="P111" i="3"/>
  <c r="R111" i="3"/>
  <c r="S111" i="3"/>
  <c r="W111" i="3"/>
  <c r="Y111" i="3"/>
  <c r="Z111" i="3"/>
  <c r="D112" i="3"/>
  <c r="E112" i="3"/>
  <c r="F112" i="3"/>
  <c r="G112" i="3"/>
  <c r="H112" i="3"/>
  <c r="I112" i="3"/>
  <c r="J112" i="3"/>
  <c r="K112" i="3"/>
  <c r="L112" i="3"/>
  <c r="M112" i="3"/>
  <c r="N112" i="3"/>
  <c r="O112" i="3"/>
  <c r="P112" i="3"/>
  <c r="S112" i="3"/>
  <c r="W112" i="3"/>
  <c r="Y112" i="3"/>
  <c r="Z112" i="3"/>
  <c r="D113" i="3"/>
  <c r="E113" i="3"/>
  <c r="F113" i="3"/>
  <c r="G113" i="3"/>
  <c r="H113" i="3"/>
  <c r="I113" i="3"/>
  <c r="J113" i="3"/>
  <c r="K113" i="3"/>
  <c r="L113" i="3"/>
  <c r="M113" i="3"/>
  <c r="N113" i="3"/>
  <c r="O113" i="3"/>
  <c r="P113" i="3"/>
  <c r="Q113" i="3"/>
  <c r="R113" i="3"/>
  <c r="W113" i="3"/>
  <c r="X113" i="3"/>
  <c r="Y113" i="3"/>
  <c r="Z113" i="3"/>
  <c r="D114" i="3"/>
  <c r="E114" i="3"/>
  <c r="F114" i="3"/>
  <c r="G114" i="3"/>
  <c r="H114" i="3"/>
  <c r="I114" i="3"/>
  <c r="J114" i="3"/>
  <c r="K114" i="3"/>
  <c r="L114" i="3"/>
  <c r="M114" i="3"/>
  <c r="N114" i="3"/>
  <c r="O114" i="3"/>
  <c r="P114" i="3"/>
  <c r="Q114" i="3"/>
  <c r="S114" i="3"/>
  <c r="W114" i="3"/>
  <c r="Y114" i="3"/>
  <c r="Z114" i="3"/>
  <c r="D115" i="3"/>
  <c r="E115" i="3"/>
  <c r="F115" i="3"/>
  <c r="G115" i="3"/>
  <c r="H115" i="3"/>
  <c r="I115" i="3"/>
  <c r="J115" i="3"/>
  <c r="K115" i="3"/>
  <c r="L115" i="3"/>
  <c r="M115" i="3"/>
  <c r="N115" i="3"/>
  <c r="O115" i="3"/>
  <c r="P115" i="3"/>
  <c r="R115" i="3"/>
  <c r="S115" i="3"/>
  <c r="W115" i="3"/>
  <c r="Y115" i="3"/>
  <c r="Z115" i="3"/>
  <c r="D116" i="3"/>
  <c r="E116" i="3"/>
  <c r="F116" i="3"/>
  <c r="G116" i="3"/>
  <c r="H116" i="3"/>
  <c r="I116" i="3"/>
  <c r="J116" i="3"/>
  <c r="K116" i="3"/>
  <c r="L116" i="3"/>
  <c r="M116" i="3"/>
  <c r="N116" i="3"/>
  <c r="O116" i="3"/>
  <c r="P116" i="3"/>
  <c r="S116" i="3"/>
  <c r="W116" i="3"/>
  <c r="Y116" i="3"/>
  <c r="Z116" i="3"/>
  <c r="D117" i="3"/>
  <c r="E117" i="3"/>
  <c r="F117" i="3"/>
  <c r="G117" i="3"/>
  <c r="H117" i="3"/>
  <c r="I117" i="3"/>
  <c r="J117" i="3"/>
  <c r="K117" i="3"/>
  <c r="L117" i="3"/>
  <c r="M117" i="3"/>
  <c r="N117" i="3"/>
  <c r="O117" i="3"/>
  <c r="P117" i="3"/>
  <c r="Q117" i="3"/>
  <c r="R117" i="3"/>
  <c r="W117" i="3"/>
  <c r="X117" i="3"/>
  <c r="Y117" i="3"/>
  <c r="Z117" i="3"/>
  <c r="D118" i="3"/>
  <c r="E118" i="3"/>
  <c r="F118" i="3"/>
  <c r="G118" i="3"/>
  <c r="H118" i="3"/>
  <c r="I118" i="3"/>
  <c r="J118" i="3"/>
  <c r="K118" i="3"/>
  <c r="L118" i="3"/>
  <c r="M118" i="3"/>
  <c r="N118" i="3"/>
  <c r="O118" i="3"/>
  <c r="P118" i="3"/>
  <c r="Q118" i="3"/>
  <c r="S118" i="3"/>
  <c r="W118" i="3"/>
  <c r="Y118" i="3"/>
  <c r="Z118" i="3"/>
  <c r="D119" i="3"/>
  <c r="E119" i="3"/>
  <c r="F119" i="3"/>
  <c r="G119" i="3"/>
  <c r="H119" i="3"/>
  <c r="I119" i="3"/>
  <c r="J119" i="3"/>
  <c r="K119" i="3"/>
  <c r="L119" i="3"/>
  <c r="M119" i="3"/>
  <c r="N119" i="3"/>
  <c r="O119" i="3"/>
  <c r="P119" i="3"/>
  <c r="R119" i="3"/>
  <c r="S119" i="3"/>
  <c r="W119" i="3"/>
  <c r="Y119" i="3"/>
  <c r="Z119" i="3"/>
  <c r="D120" i="3"/>
  <c r="E120" i="3"/>
  <c r="F120" i="3"/>
  <c r="G120" i="3"/>
  <c r="H120" i="3"/>
  <c r="I120" i="3"/>
  <c r="J120" i="3"/>
  <c r="K120" i="3"/>
  <c r="L120" i="3"/>
  <c r="M120" i="3"/>
  <c r="N120" i="3"/>
  <c r="O120" i="3"/>
  <c r="P120" i="3"/>
  <c r="S120" i="3"/>
  <c r="W120" i="3"/>
  <c r="Y120" i="3"/>
  <c r="Z120" i="3"/>
  <c r="D121" i="3"/>
  <c r="E121" i="3"/>
  <c r="F121" i="3"/>
  <c r="G121" i="3"/>
  <c r="H121" i="3"/>
  <c r="I121" i="3"/>
  <c r="J121" i="3"/>
  <c r="K121" i="3"/>
  <c r="L121" i="3"/>
  <c r="M121" i="3"/>
  <c r="N121" i="3"/>
  <c r="O121" i="3"/>
  <c r="P121" i="3"/>
  <c r="Q121" i="3"/>
  <c r="R121" i="3"/>
  <c r="W121" i="3"/>
  <c r="X121" i="3"/>
  <c r="Y121" i="3"/>
  <c r="Z121" i="3"/>
  <c r="D122" i="3"/>
  <c r="E122" i="3"/>
  <c r="F122" i="3"/>
  <c r="G122" i="3"/>
  <c r="H122" i="3"/>
  <c r="I122" i="3"/>
  <c r="J122" i="3"/>
  <c r="K122" i="3"/>
  <c r="L122" i="3"/>
  <c r="M122" i="3"/>
  <c r="N122" i="3"/>
  <c r="O122" i="3"/>
  <c r="P122" i="3"/>
  <c r="Q122" i="3"/>
  <c r="S122" i="3"/>
  <c r="W122" i="3"/>
  <c r="Y122" i="3"/>
  <c r="Z122" i="3"/>
  <c r="D123" i="3"/>
  <c r="E123" i="3"/>
  <c r="F123" i="3"/>
  <c r="G123" i="3"/>
  <c r="H123" i="3"/>
  <c r="I123" i="3"/>
  <c r="J123" i="3"/>
  <c r="K123" i="3"/>
  <c r="L123" i="3"/>
  <c r="M123" i="3"/>
  <c r="N123" i="3"/>
  <c r="O123" i="3"/>
  <c r="P123" i="3"/>
  <c r="R123" i="3"/>
  <c r="S123" i="3"/>
  <c r="W123" i="3"/>
  <c r="Y123" i="3"/>
  <c r="Z123" i="3"/>
  <c r="D124" i="3"/>
  <c r="E124" i="3"/>
  <c r="F124" i="3"/>
  <c r="G124" i="3"/>
  <c r="H124" i="3"/>
  <c r="I124" i="3"/>
  <c r="J124" i="3"/>
  <c r="K124" i="3"/>
  <c r="L124" i="3"/>
  <c r="M124" i="3"/>
  <c r="N124" i="3"/>
  <c r="O124" i="3"/>
  <c r="P124" i="3"/>
  <c r="S124" i="3"/>
  <c r="W124" i="3"/>
  <c r="Y124" i="3"/>
  <c r="Z124" i="3"/>
  <c r="D125" i="3"/>
  <c r="E125" i="3"/>
  <c r="F125" i="3"/>
  <c r="G125" i="3"/>
  <c r="H125" i="3"/>
  <c r="I125" i="3"/>
  <c r="J125" i="3"/>
  <c r="K125" i="3"/>
  <c r="L125" i="3"/>
  <c r="M125" i="3"/>
  <c r="N125" i="3"/>
  <c r="O125" i="3"/>
  <c r="P125" i="3"/>
  <c r="Q125" i="3"/>
  <c r="R125" i="3"/>
  <c r="W125" i="3"/>
  <c r="X125" i="3"/>
  <c r="Y125" i="3"/>
  <c r="Z125" i="3"/>
  <c r="D126" i="3"/>
  <c r="E126" i="3"/>
  <c r="F126" i="3"/>
  <c r="G126" i="3"/>
  <c r="H126" i="3"/>
  <c r="I126" i="3"/>
  <c r="J126" i="3"/>
  <c r="K126" i="3"/>
  <c r="L126" i="3"/>
  <c r="M126" i="3"/>
  <c r="N126" i="3"/>
  <c r="O126" i="3"/>
  <c r="P126" i="3"/>
  <c r="Q126" i="3"/>
  <c r="S126" i="3"/>
  <c r="W126" i="3"/>
  <c r="Y126" i="3"/>
  <c r="Z126" i="3"/>
  <c r="D127" i="3"/>
  <c r="E127" i="3"/>
  <c r="F127" i="3"/>
  <c r="G127" i="3"/>
  <c r="H127" i="3"/>
  <c r="I127" i="3"/>
  <c r="J127" i="3"/>
  <c r="K127" i="3"/>
  <c r="L127" i="3"/>
  <c r="M127" i="3"/>
  <c r="N127" i="3"/>
  <c r="O127" i="3"/>
  <c r="P127" i="3"/>
  <c r="R127" i="3"/>
  <c r="U127" i="3"/>
  <c r="W127" i="3"/>
  <c r="Y127" i="3"/>
  <c r="Z127" i="3"/>
  <c r="D128" i="3"/>
  <c r="E128" i="3"/>
  <c r="F128" i="3"/>
  <c r="G128" i="3"/>
  <c r="H128" i="3"/>
  <c r="I128" i="3"/>
  <c r="J128" i="3"/>
  <c r="K128" i="3"/>
  <c r="L128" i="3"/>
  <c r="M128" i="3"/>
  <c r="N128" i="3"/>
  <c r="O128" i="3"/>
  <c r="P128" i="3"/>
  <c r="Q128" i="3"/>
  <c r="R128" i="3"/>
  <c r="S128" i="3"/>
  <c r="W128" i="3"/>
  <c r="Y128" i="3"/>
  <c r="Z128" i="3"/>
  <c r="D129" i="3"/>
  <c r="E129" i="3"/>
  <c r="F129" i="3"/>
  <c r="G129" i="3"/>
  <c r="H129" i="3"/>
  <c r="I129" i="3"/>
  <c r="J129" i="3"/>
  <c r="K129" i="3"/>
  <c r="L129" i="3"/>
  <c r="M129" i="3"/>
  <c r="N129" i="3"/>
  <c r="O129" i="3"/>
  <c r="P129" i="3"/>
  <c r="R129" i="3"/>
  <c r="S129" i="3"/>
  <c r="W129" i="3"/>
  <c r="Y129" i="3"/>
  <c r="Z129" i="3"/>
  <c r="D130" i="3"/>
  <c r="E130" i="3"/>
  <c r="F130" i="3"/>
  <c r="G130" i="3"/>
  <c r="H130" i="3"/>
  <c r="I130" i="3"/>
  <c r="J130" i="3"/>
  <c r="K130" i="3"/>
  <c r="L130" i="3"/>
  <c r="M130" i="3"/>
  <c r="N130" i="3"/>
  <c r="O130" i="3"/>
  <c r="P130" i="3"/>
  <c r="R130" i="3"/>
  <c r="S130" i="3"/>
  <c r="W130" i="3"/>
  <c r="Y130" i="3"/>
  <c r="Z130" i="3"/>
  <c r="D131" i="3"/>
  <c r="E131" i="3"/>
  <c r="F131" i="3"/>
  <c r="G131" i="3"/>
  <c r="H131" i="3"/>
  <c r="I131" i="3"/>
  <c r="J131" i="3"/>
  <c r="K131" i="3"/>
  <c r="L131" i="3"/>
  <c r="M131" i="3"/>
  <c r="N131" i="3"/>
  <c r="O131" i="3"/>
  <c r="P131" i="3"/>
  <c r="Q131" i="3"/>
  <c r="R131" i="3"/>
  <c r="S131" i="3"/>
  <c r="W131" i="3"/>
  <c r="Y131" i="3"/>
  <c r="Z131" i="3"/>
  <c r="D132" i="3"/>
  <c r="E132" i="3"/>
  <c r="F132" i="3"/>
  <c r="G132" i="3"/>
  <c r="H132" i="3"/>
  <c r="I132" i="3"/>
  <c r="J132" i="3"/>
  <c r="K132" i="3"/>
  <c r="L132" i="3"/>
  <c r="M132" i="3"/>
  <c r="N132" i="3"/>
  <c r="O132" i="3"/>
  <c r="P132" i="3"/>
  <c r="Q132" i="3"/>
  <c r="R132" i="3"/>
  <c r="S132" i="3"/>
  <c r="W132" i="3"/>
  <c r="Y132" i="3"/>
  <c r="Z132" i="3"/>
  <c r="D133" i="3"/>
  <c r="E133" i="3"/>
  <c r="F133" i="3"/>
  <c r="G133" i="3"/>
  <c r="H133" i="3"/>
  <c r="I133" i="3"/>
  <c r="J133" i="3"/>
  <c r="K133" i="3"/>
  <c r="L133" i="3"/>
  <c r="M133" i="3"/>
  <c r="N133" i="3"/>
  <c r="O133" i="3"/>
  <c r="P133" i="3"/>
  <c r="Q133" i="3"/>
  <c r="R133" i="3"/>
  <c r="S133" i="3"/>
  <c r="W133" i="3"/>
  <c r="X133" i="3"/>
  <c r="Y133" i="3"/>
  <c r="Z133" i="3"/>
  <c r="D134" i="3"/>
  <c r="E134" i="3"/>
  <c r="F134" i="3"/>
  <c r="G134" i="3"/>
  <c r="H134" i="3"/>
  <c r="I134" i="3"/>
  <c r="J134" i="3"/>
  <c r="K134" i="3"/>
  <c r="L134" i="3"/>
  <c r="M134" i="3"/>
  <c r="N134" i="3"/>
  <c r="O134" i="3"/>
  <c r="P134" i="3"/>
  <c r="R134" i="3"/>
  <c r="S134" i="3"/>
  <c r="U134" i="3"/>
  <c r="W134" i="3"/>
  <c r="Y134" i="3"/>
  <c r="Z134" i="3"/>
  <c r="D135" i="3"/>
  <c r="E135" i="3"/>
  <c r="F135" i="3"/>
  <c r="G135" i="3"/>
  <c r="H135" i="3"/>
  <c r="I135" i="3"/>
  <c r="J135" i="3"/>
  <c r="K135" i="3"/>
  <c r="L135" i="3"/>
  <c r="M135" i="3"/>
  <c r="N135" i="3"/>
  <c r="O135" i="3"/>
  <c r="P135" i="3"/>
  <c r="Q135" i="3"/>
  <c r="R135" i="3"/>
  <c r="S135" i="3"/>
  <c r="W135" i="3"/>
  <c r="X135" i="3"/>
  <c r="Y135" i="3"/>
  <c r="Z135" i="3"/>
  <c r="D136" i="3"/>
  <c r="E136" i="3"/>
  <c r="F136" i="3"/>
  <c r="G136" i="3"/>
  <c r="H136" i="3"/>
  <c r="I136" i="3"/>
  <c r="J136" i="3"/>
  <c r="K136" i="3"/>
  <c r="L136" i="3"/>
  <c r="M136" i="3"/>
  <c r="N136" i="3"/>
  <c r="O136" i="3"/>
  <c r="P136" i="3"/>
  <c r="Q136" i="3"/>
  <c r="R136" i="3"/>
  <c r="S136" i="3"/>
  <c r="W136" i="3"/>
  <c r="X136" i="3"/>
  <c r="Y136" i="3"/>
  <c r="Z136" i="3"/>
  <c r="D137" i="3"/>
  <c r="E137" i="3"/>
  <c r="F137" i="3"/>
  <c r="G137" i="3"/>
  <c r="H137" i="3"/>
  <c r="I137" i="3"/>
  <c r="J137" i="3"/>
  <c r="K137" i="3"/>
  <c r="L137" i="3"/>
  <c r="M137" i="3"/>
  <c r="N137" i="3"/>
  <c r="O137" i="3"/>
  <c r="P137" i="3"/>
  <c r="Q137" i="3"/>
  <c r="R137" i="3"/>
  <c r="W137" i="3"/>
  <c r="Y137" i="3"/>
  <c r="Z137" i="3"/>
  <c r="D138" i="3"/>
  <c r="E138" i="3"/>
  <c r="F138" i="3"/>
  <c r="G138" i="3"/>
  <c r="H138" i="3"/>
  <c r="I138" i="3"/>
  <c r="J138" i="3"/>
  <c r="K138" i="3"/>
  <c r="L138" i="3"/>
  <c r="M138" i="3"/>
  <c r="N138" i="3"/>
  <c r="O138" i="3"/>
  <c r="P138" i="3"/>
  <c r="R138" i="3"/>
  <c r="S138" i="3"/>
  <c r="U138" i="3"/>
  <c r="W138" i="3"/>
  <c r="Y138" i="3"/>
  <c r="Z138" i="3"/>
  <c r="D139" i="3"/>
  <c r="E139" i="3"/>
  <c r="F139" i="3"/>
  <c r="G139" i="3"/>
  <c r="H139" i="3"/>
  <c r="I139" i="3"/>
  <c r="J139" i="3"/>
  <c r="K139" i="3"/>
  <c r="L139" i="3"/>
  <c r="M139" i="3"/>
  <c r="N139" i="3"/>
  <c r="O139" i="3"/>
  <c r="P139" i="3"/>
  <c r="Q139" i="3"/>
  <c r="R139" i="3"/>
  <c r="S139" i="3"/>
  <c r="W139" i="3"/>
  <c r="X139" i="3"/>
  <c r="Y139" i="3"/>
  <c r="Z139" i="3"/>
  <c r="D140" i="3"/>
  <c r="E140" i="3"/>
  <c r="F140" i="3"/>
  <c r="G140" i="3"/>
  <c r="H140" i="3"/>
  <c r="I140" i="3"/>
  <c r="J140" i="3"/>
  <c r="K140" i="3"/>
  <c r="L140" i="3"/>
  <c r="M140" i="3"/>
  <c r="N140" i="3"/>
  <c r="O140" i="3"/>
  <c r="P140" i="3"/>
  <c r="R140" i="3"/>
  <c r="S140" i="3"/>
  <c r="W140" i="3"/>
  <c r="Y140" i="3"/>
  <c r="Z140" i="3"/>
  <c r="D141" i="3"/>
  <c r="E141" i="3"/>
  <c r="F141" i="3"/>
  <c r="G141" i="3"/>
  <c r="H141" i="3"/>
  <c r="I141" i="3"/>
  <c r="J141" i="3"/>
  <c r="K141" i="3"/>
  <c r="L141" i="3"/>
  <c r="M141" i="3"/>
  <c r="N141" i="3"/>
  <c r="O141" i="3"/>
  <c r="P141" i="3"/>
  <c r="Q141" i="3"/>
  <c r="R141" i="3"/>
  <c r="S141" i="3"/>
  <c r="W141" i="3"/>
  <c r="Y141" i="3"/>
  <c r="Z141" i="3"/>
  <c r="D142" i="3"/>
  <c r="E142" i="3"/>
  <c r="F142" i="3"/>
  <c r="G142" i="3"/>
  <c r="H142" i="3"/>
  <c r="I142" i="3"/>
  <c r="J142" i="3"/>
  <c r="K142" i="3"/>
  <c r="L142" i="3"/>
  <c r="M142" i="3"/>
  <c r="N142" i="3"/>
  <c r="O142" i="3"/>
  <c r="P142" i="3"/>
  <c r="R142" i="3"/>
  <c r="S142" i="3"/>
  <c r="W142" i="3"/>
  <c r="Y142" i="3"/>
  <c r="Z142" i="3"/>
  <c r="D143" i="3"/>
  <c r="E143" i="3"/>
  <c r="F143" i="3"/>
  <c r="G143" i="3"/>
  <c r="H143" i="3"/>
  <c r="I143" i="3"/>
  <c r="J143" i="3"/>
  <c r="K143" i="3"/>
  <c r="L143" i="3"/>
  <c r="M143" i="3"/>
  <c r="N143" i="3"/>
  <c r="O143" i="3"/>
  <c r="P143" i="3"/>
  <c r="Q143" i="3"/>
  <c r="S143" i="3"/>
  <c r="W143" i="3"/>
  <c r="Y143" i="3"/>
  <c r="Z143" i="3"/>
  <c r="D144" i="3"/>
  <c r="E144" i="3"/>
  <c r="F144" i="3"/>
  <c r="G144" i="3"/>
  <c r="H144" i="3"/>
  <c r="I144" i="3"/>
  <c r="J144" i="3"/>
  <c r="K144" i="3"/>
  <c r="L144" i="3"/>
  <c r="M144" i="3"/>
  <c r="N144" i="3"/>
  <c r="O144" i="3"/>
  <c r="P144" i="3"/>
  <c r="Q144" i="3"/>
  <c r="R144" i="3"/>
  <c r="W144" i="3"/>
  <c r="Y144" i="3"/>
  <c r="Z144" i="3"/>
  <c r="D145" i="3"/>
  <c r="E145" i="3"/>
  <c r="F145" i="3"/>
  <c r="G145" i="3"/>
  <c r="H145" i="3"/>
  <c r="I145" i="3"/>
  <c r="J145" i="3"/>
  <c r="K145" i="3"/>
  <c r="L145" i="3"/>
  <c r="M145" i="3"/>
  <c r="N145" i="3"/>
  <c r="O145" i="3"/>
  <c r="P145" i="3"/>
  <c r="U145" i="3"/>
  <c r="W145" i="3"/>
  <c r="Y145" i="3"/>
  <c r="Z145" i="3"/>
  <c r="D146" i="3"/>
  <c r="E146" i="3"/>
  <c r="F146" i="3"/>
  <c r="G146" i="3"/>
  <c r="H146" i="3"/>
  <c r="I146" i="3"/>
  <c r="J146" i="3"/>
  <c r="K146" i="3"/>
  <c r="L146" i="3"/>
  <c r="M146" i="3"/>
  <c r="N146" i="3"/>
  <c r="O146" i="3"/>
  <c r="P146" i="3"/>
  <c r="Q146" i="3"/>
  <c r="R146" i="3"/>
  <c r="W146" i="3"/>
  <c r="Y146" i="3"/>
  <c r="Z146" i="3"/>
  <c r="D147" i="3"/>
  <c r="E147" i="3"/>
  <c r="F147" i="3"/>
  <c r="G147" i="3"/>
  <c r="H147" i="3"/>
  <c r="I147" i="3"/>
  <c r="J147" i="3"/>
  <c r="K147" i="3"/>
  <c r="L147" i="3"/>
  <c r="M147" i="3"/>
  <c r="N147" i="3"/>
  <c r="O147" i="3"/>
  <c r="P147" i="3"/>
  <c r="Q147" i="3"/>
  <c r="R147" i="3"/>
  <c r="S147" i="3"/>
  <c r="W147" i="3"/>
  <c r="Y147" i="3"/>
  <c r="Z147" i="3"/>
  <c r="D148" i="3"/>
  <c r="E148" i="3"/>
  <c r="F148" i="3"/>
  <c r="G148" i="3"/>
  <c r="H148" i="3"/>
  <c r="I148" i="3"/>
  <c r="J148" i="3"/>
  <c r="K148" i="3"/>
  <c r="L148" i="3"/>
  <c r="M148" i="3"/>
  <c r="N148" i="3"/>
  <c r="O148" i="3"/>
  <c r="P148" i="3"/>
  <c r="Q148" i="3"/>
  <c r="R148" i="3"/>
  <c r="S148" i="3"/>
  <c r="W148" i="3"/>
  <c r="Y148" i="3"/>
  <c r="Z148" i="3"/>
  <c r="D149" i="3"/>
  <c r="E149" i="3"/>
  <c r="F149" i="3"/>
  <c r="G149" i="3"/>
  <c r="H149" i="3"/>
  <c r="I149" i="3"/>
  <c r="J149" i="3"/>
  <c r="K149" i="3"/>
  <c r="L149" i="3"/>
  <c r="M149" i="3"/>
  <c r="N149" i="3"/>
  <c r="O149" i="3"/>
  <c r="P149" i="3"/>
  <c r="R149" i="3"/>
  <c r="S149" i="3"/>
  <c r="W149" i="3"/>
  <c r="Y149" i="3"/>
  <c r="Z149" i="3"/>
  <c r="D150" i="3"/>
  <c r="E150" i="3"/>
  <c r="F150" i="3"/>
  <c r="G150" i="3"/>
  <c r="H150" i="3"/>
  <c r="I150" i="3"/>
  <c r="J150" i="3"/>
  <c r="K150" i="3"/>
  <c r="L150" i="3"/>
  <c r="M150" i="3"/>
  <c r="N150" i="3"/>
  <c r="O150" i="3"/>
  <c r="P150" i="3"/>
  <c r="Q150" i="3"/>
  <c r="R150" i="3"/>
  <c r="U150" i="3"/>
  <c r="W150" i="3"/>
  <c r="X150" i="3"/>
  <c r="Y150" i="3"/>
  <c r="Z150" i="3"/>
  <c r="D151" i="3"/>
  <c r="E151" i="3"/>
  <c r="F151" i="3"/>
  <c r="G151" i="3"/>
  <c r="H151" i="3"/>
  <c r="I151" i="3"/>
  <c r="J151" i="3"/>
  <c r="K151" i="3"/>
  <c r="L151" i="3"/>
  <c r="M151" i="3"/>
  <c r="N151" i="3"/>
  <c r="O151" i="3"/>
  <c r="P151" i="3"/>
  <c r="Q151" i="3"/>
  <c r="R151" i="3"/>
  <c r="S151" i="3"/>
  <c r="W151" i="3"/>
  <c r="X151" i="3"/>
  <c r="Y151" i="3"/>
  <c r="Z151" i="3"/>
  <c r="D152" i="3"/>
  <c r="E152" i="3"/>
  <c r="F152" i="3"/>
  <c r="G152" i="3"/>
  <c r="H152" i="3"/>
  <c r="I152" i="3"/>
  <c r="J152" i="3"/>
  <c r="K152" i="3"/>
  <c r="L152" i="3"/>
  <c r="M152" i="3"/>
  <c r="N152" i="3"/>
  <c r="O152" i="3"/>
  <c r="P152" i="3"/>
  <c r="Q152" i="3"/>
  <c r="R152" i="3"/>
  <c r="U152" i="3"/>
  <c r="W152" i="3"/>
  <c r="X152" i="3"/>
  <c r="Y152" i="3"/>
  <c r="Z152" i="3"/>
  <c r="D153" i="3"/>
  <c r="E153" i="3"/>
  <c r="F153" i="3"/>
  <c r="G153" i="3"/>
  <c r="H153" i="3"/>
  <c r="I153" i="3"/>
  <c r="J153" i="3"/>
  <c r="K153" i="3"/>
  <c r="L153" i="3"/>
  <c r="M153" i="3"/>
  <c r="N153" i="3"/>
  <c r="O153" i="3"/>
  <c r="P153" i="3"/>
  <c r="R153" i="3"/>
  <c r="S153" i="3"/>
  <c r="W153" i="3"/>
  <c r="Y153" i="3"/>
  <c r="Z153" i="3"/>
  <c r="D154" i="3"/>
  <c r="E154" i="3"/>
  <c r="F154" i="3"/>
  <c r="G154" i="3"/>
  <c r="H154" i="3"/>
  <c r="I154" i="3"/>
  <c r="J154" i="3"/>
  <c r="K154" i="3"/>
  <c r="L154" i="3"/>
  <c r="M154" i="3"/>
  <c r="N154" i="3"/>
  <c r="O154" i="3"/>
  <c r="P154" i="3"/>
  <c r="Q154" i="3"/>
  <c r="R154" i="3"/>
  <c r="U154" i="3"/>
  <c r="W154" i="3"/>
  <c r="X154" i="3"/>
  <c r="Y154" i="3"/>
  <c r="Z154" i="3"/>
  <c r="D155" i="3"/>
  <c r="E155" i="3"/>
  <c r="F155" i="3"/>
  <c r="G155" i="3"/>
  <c r="H155" i="3"/>
  <c r="I155" i="3"/>
  <c r="J155" i="3"/>
  <c r="K155" i="3"/>
  <c r="L155" i="3"/>
  <c r="M155" i="3"/>
  <c r="N155" i="3"/>
  <c r="O155" i="3"/>
  <c r="P155" i="3"/>
  <c r="Q155" i="3"/>
  <c r="R155" i="3"/>
  <c r="S155" i="3"/>
  <c r="W155" i="3"/>
  <c r="X155" i="3"/>
  <c r="Y155" i="3"/>
  <c r="Z155" i="3"/>
  <c r="D156" i="3"/>
  <c r="E156" i="3"/>
  <c r="F156" i="3"/>
  <c r="G156" i="3"/>
  <c r="H156" i="3"/>
  <c r="I156" i="3"/>
  <c r="J156" i="3"/>
  <c r="K156" i="3"/>
  <c r="L156" i="3"/>
  <c r="M156" i="3"/>
  <c r="N156" i="3"/>
  <c r="O156" i="3"/>
  <c r="P156" i="3"/>
  <c r="Q156" i="3"/>
  <c r="R156" i="3"/>
  <c r="U156" i="3"/>
  <c r="W156" i="3"/>
  <c r="X156" i="3"/>
  <c r="Y156" i="3"/>
  <c r="Z156" i="3"/>
  <c r="D157" i="3"/>
  <c r="E157" i="3"/>
  <c r="F157" i="3"/>
  <c r="G157" i="3"/>
  <c r="H157" i="3"/>
  <c r="I157" i="3"/>
  <c r="J157" i="3"/>
  <c r="K157" i="3"/>
  <c r="L157" i="3"/>
  <c r="M157" i="3"/>
  <c r="N157" i="3"/>
  <c r="O157" i="3"/>
  <c r="P157" i="3"/>
  <c r="R157" i="3"/>
  <c r="S157" i="3"/>
  <c r="W157" i="3"/>
  <c r="Y157" i="3"/>
  <c r="Z157" i="3"/>
  <c r="D158" i="3"/>
  <c r="E158" i="3"/>
  <c r="F158" i="3"/>
  <c r="G158" i="3"/>
  <c r="H158" i="3"/>
  <c r="I158" i="3"/>
  <c r="J158" i="3"/>
  <c r="K158" i="3"/>
  <c r="L158" i="3"/>
  <c r="M158" i="3"/>
  <c r="N158" i="3"/>
  <c r="O158" i="3"/>
  <c r="P158" i="3"/>
  <c r="Q158" i="3"/>
  <c r="W158" i="3"/>
  <c r="Y158" i="3"/>
  <c r="Z158" i="3"/>
  <c r="D159" i="3"/>
  <c r="E159" i="3"/>
  <c r="F159" i="3"/>
  <c r="G159" i="3"/>
  <c r="H159" i="3"/>
  <c r="I159" i="3"/>
  <c r="J159" i="3"/>
  <c r="K159" i="3"/>
  <c r="L159" i="3"/>
  <c r="M159" i="3"/>
  <c r="N159" i="3"/>
  <c r="O159" i="3"/>
  <c r="P159" i="3"/>
  <c r="Q159" i="3"/>
  <c r="R159" i="3"/>
  <c r="S159" i="3"/>
  <c r="W159" i="3"/>
  <c r="Y159" i="3"/>
  <c r="Z159" i="3"/>
  <c r="D160" i="3"/>
  <c r="E160" i="3"/>
  <c r="F160" i="3"/>
  <c r="G160" i="3"/>
  <c r="H160" i="3"/>
  <c r="I160" i="3"/>
  <c r="J160" i="3"/>
  <c r="K160" i="3"/>
  <c r="L160" i="3"/>
  <c r="M160" i="3"/>
  <c r="N160" i="3"/>
  <c r="O160" i="3"/>
  <c r="P160" i="3"/>
  <c r="Q160" i="3"/>
  <c r="R160" i="3"/>
  <c r="U160" i="3"/>
  <c r="W160" i="3"/>
  <c r="X160" i="3"/>
  <c r="Y160" i="3"/>
  <c r="Z160" i="3"/>
  <c r="D161" i="3"/>
  <c r="E161" i="3"/>
  <c r="F161" i="3"/>
  <c r="G161" i="3"/>
  <c r="H161" i="3"/>
  <c r="I161" i="3"/>
  <c r="J161" i="3"/>
  <c r="K161" i="3"/>
  <c r="L161" i="3"/>
  <c r="M161" i="3"/>
  <c r="N161" i="3"/>
  <c r="O161" i="3"/>
  <c r="P161" i="3"/>
  <c r="R161" i="3"/>
  <c r="V161" i="3"/>
  <c r="W161" i="3"/>
  <c r="Y161" i="3"/>
  <c r="Z161" i="3"/>
  <c r="D162" i="3"/>
  <c r="E162" i="3"/>
  <c r="F162" i="3"/>
  <c r="G162" i="3"/>
  <c r="H162" i="3"/>
  <c r="I162" i="3"/>
  <c r="J162" i="3"/>
  <c r="K162" i="3"/>
  <c r="L162" i="3"/>
  <c r="M162" i="3"/>
  <c r="N162" i="3"/>
  <c r="O162" i="3"/>
  <c r="P162" i="3"/>
  <c r="Q162" i="3"/>
  <c r="U162" i="3"/>
  <c r="W162" i="3"/>
  <c r="Y162" i="3"/>
  <c r="Z162" i="3"/>
  <c r="D163" i="3"/>
  <c r="E163" i="3"/>
  <c r="F163" i="3"/>
  <c r="G163" i="3"/>
  <c r="H163" i="3"/>
  <c r="I163" i="3"/>
  <c r="J163" i="3"/>
  <c r="K163" i="3"/>
  <c r="L163" i="3"/>
  <c r="M163" i="3"/>
  <c r="N163" i="3"/>
  <c r="O163" i="3"/>
  <c r="P163" i="3"/>
  <c r="Q163" i="3"/>
  <c r="R163" i="3"/>
  <c r="S163" i="3"/>
  <c r="U163" i="3"/>
  <c r="W163" i="3"/>
  <c r="X163" i="3"/>
  <c r="Y163" i="3"/>
  <c r="Z163" i="3"/>
  <c r="D164" i="3"/>
  <c r="E164" i="3"/>
  <c r="F164" i="3"/>
  <c r="G164" i="3"/>
  <c r="H164" i="3"/>
  <c r="I164" i="3"/>
  <c r="J164" i="3"/>
  <c r="K164" i="3"/>
  <c r="L164" i="3"/>
  <c r="M164" i="3"/>
  <c r="N164" i="3"/>
  <c r="O164" i="3"/>
  <c r="P164" i="3"/>
  <c r="Q164" i="3"/>
  <c r="R164" i="3"/>
  <c r="U164" i="3"/>
  <c r="W164" i="3"/>
  <c r="X164" i="3"/>
  <c r="Y164" i="3"/>
  <c r="Z164" i="3"/>
  <c r="D165" i="3"/>
  <c r="E165" i="3"/>
  <c r="F165" i="3"/>
  <c r="G165" i="3"/>
  <c r="H165" i="3"/>
  <c r="I165" i="3"/>
  <c r="J165" i="3"/>
  <c r="K165" i="3"/>
  <c r="L165" i="3"/>
  <c r="M165" i="3"/>
  <c r="N165" i="3"/>
  <c r="O165" i="3"/>
  <c r="P165" i="3"/>
  <c r="R165" i="3"/>
  <c r="V165" i="3"/>
  <c r="W165" i="3"/>
  <c r="Y165" i="3"/>
  <c r="Z165" i="3"/>
  <c r="D166" i="3"/>
  <c r="E166" i="3"/>
  <c r="F166" i="3"/>
  <c r="G166" i="3"/>
  <c r="H166" i="3"/>
  <c r="I166" i="3"/>
  <c r="J166" i="3"/>
  <c r="K166" i="3"/>
  <c r="L166" i="3"/>
  <c r="M166" i="3"/>
  <c r="N166" i="3"/>
  <c r="O166" i="3"/>
  <c r="P166" i="3"/>
  <c r="Q166" i="3"/>
  <c r="U166" i="3"/>
  <c r="W166" i="3"/>
  <c r="Y166" i="3"/>
  <c r="Z166" i="3"/>
  <c r="D167" i="3"/>
  <c r="E167" i="3"/>
  <c r="F167" i="3"/>
  <c r="G167" i="3"/>
  <c r="H167" i="3"/>
  <c r="I167" i="3"/>
  <c r="J167" i="3"/>
  <c r="K167" i="3"/>
  <c r="L167" i="3"/>
  <c r="M167" i="3"/>
  <c r="N167" i="3"/>
  <c r="O167" i="3"/>
  <c r="P167" i="3"/>
  <c r="Q167" i="3"/>
  <c r="R167" i="3"/>
  <c r="S167" i="3"/>
  <c r="U167" i="3"/>
  <c r="W167" i="3"/>
  <c r="X167" i="3"/>
  <c r="Y167" i="3"/>
  <c r="Z167" i="3"/>
  <c r="D168" i="3"/>
  <c r="E168" i="3"/>
  <c r="F168" i="3"/>
  <c r="G168" i="3"/>
  <c r="H168" i="3"/>
  <c r="I168" i="3"/>
  <c r="J168" i="3"/>
  <c r="K168" i="3"/>
  <c r="L168" i="3"/>
  <c r="M168" i="3"/>
  <c r="N168" i="3"/>
  <c r="O168" i="3"/>
  <c r="P168" i="3"/>
  <c r="Q168" i="3"/>
  <c r="R168" i="3"/>
  <c r="U168" i="3"/>
  <c r="W168" i="3"/>
  <c r="X168" i="3"/>
  <c r="Y168" i="3"/>
  <c r="Z168" i="3"/>
  <c r="D169" i="3"/>
  <c r="E169" i="3"/>
  <c r="F169" i="3"/>
  <c r="G169" i="3"/>
  <c r="H169" i="3"/>
  <c r="I169" i="3"/>
  <c r="J169" i="3"/>
  <c r="K169" i="3"/>
  <c r="L169" i="3"/>
  <c r="M169" i="3"/>
  <c r="N169" i="3"/>
  <c r="O169" i="3"/>
  <c r="P169" i="3"/>
  <c r="R169" i="3"/>
  <c r="V169" i="3"/>
  <c r="W169" i="3"/>
  <c r="Y169" i="3"/>
  <c r="Z169" i="3"/>
  <c r="D170" i="3"/>
  <c r="E170" i="3"/>
  <c r="F170" i="3"/>
  <c r="G170" i="3"/>
  <c r="H170" i="3"/>
  <c r="I170" i="3"/>
  <c r="J170" i="3"/>
  <c r="K170" i="3"/>
  <c r="L170" i="3"/>
  <c r="M170" i="3"/>
  <c r="N170" i="3"/>
  <c r="O170" i="3"/>
  <c r="P170" i="3"/>
  <c r="Q170" i="3"/>
  <c r="U170" i="3"/>
  <c r="W170" i="3"/>
  <c r="Y170" i="3"/>
  <c r="Z170" i="3"/>
  <c r="D171" i="3"/>
  <c r="E171" i="3"/>
  <c r="F171" i="3"/>
  <c r="G171" i="3"/>
  <c r="H171" i="3"/>
  <c r="I171" i="3"/>
  <c r="J171" i="3"/>
  <c r="K171" i="3"/>
  <c r="L171" i="3"/>
  <c r="M171" i="3"/>
  <c r="N171" i="3"/>
  <c r="O171" i="3"/>
  <c r="P171" i="3"/>
  <c r="Q171" i="3"/>
  <c r="R171" i="3"/>
  <c r="S171" i="3"/>
  <c r="U171" i="3"/>
  <c r="W171" i="3"/>
  <c r="Y171" i="3"/>
  <c r="Z171" i="3"/>
  <c r="D172" i="3"/>
  <c r="E172" i="3"/>
  <c r="F172" i="3"/>
  <c r="G172" i="3"/>
  <c r="H172" i="3"/>
  <c r="I172" i="3"/>
  <c r="J172" i="3"/>
  <c r="K172" i="3"/>
  <c r="L172" i="3"/>
  <c r="M172" i="3"/>
  <c r="N172" i="3"/>
  <c r="O172" i="3"/>
  <c r="P172" i="3"/>
  <c r="Q172" i="3"/>
  <c r="R172" i="3"/>
  <c r="U172" i="3"/>
  <c r="W172" i="3"/>
  <c r="X172" i="3"/>
  <c r="Y172" i="3"/>
  <c r="Z172" i="3"/>
  <c r="D173" i="3"/>
  <c r="E173" i="3"/>
  <c r="F173" i="3"/>
  <c r="G173" i="3"/>
  <c r="H173" i="3"/>
  <c r="I173" i="3"/>
  <c r="J173" i="3"/>
  <c r="K173" i="3"/>
  <c r="L173" i="3"/>
  <c r="M173" i="3"/>
  <c r="N173" i="3"/>
  <c r="O173" i="3"/>
  <c r="P173" i="3"/>
  <c r="R173" i="3"/>
  <c r="V173" i="3"/>
  <c r="W173" i="3"/>
  <c r="Y173" i="3"/>
  <c r="Z173" i="3"/>
  <c r="D174" i="3"/>
  <c r="E174" i="3"/>
  <c r="F174" i="3"/>
  <c r="G174" i="3"/>
  <c r="H174" i="3"/>
  <c r="I174" i="3"/>
  <c r="J174" i="3"/>
  <c r="K174" i="3"/>
  <c r="L174" i="3"/>
  <c r="M174" i="3"/>
  <c r="N174" i="3"/>
  <c r="O174" i="3"/>
  <c r="P174" i="3"/>
  <c r="Q174" i="3"/>
  <c r="U174" i="3"/>
  <c r="W174" i="3"/>
  <c r="Y174" i="3"/>
  <c r="Z174" i="3"/>
  <c r="D175" i="3"/>
  <c r="E175" i="3"/>
  <c r="F175" i="3"/>
  <c r="G175" i="3"/>
  <c r="H175" i="3"/>
  <c r="I175" i="3"/>
  <c r="J175" i="3"/>
  <c r="K175" i="3"/>
  <c r="L175" i="3"/>
  <c r="M175" i="3"/>
  <c r="N175" i="3"/>
  <c r="O175" i="3"/>
  <c r="P175" i="3"/>
  <c r="Q175" i="3"/>
  <c r="R175" i="3"/>
  <c r="S175" i="3"/>
  <c r="U175" i="3"/>
  <c r="W175" i="3"/>
  <c r="Y175" i="3"/>
  <c r="Z175" i="3"/>
  <c r="D176" i="3"/>
  <c r="E176" i="3"/>
  <c r="F176" i="3"/>
  <c r="G176" i="3"/>
  <c r="H176" i="3"/>
  <c r="I176" i="3"/>
  <c r="J176" i="3"/>
  <c r="K176" i="3"/>
  <c r="L176" i="3"/>
  <c r="M176" i="3"/>
  <c r="N176" i="3"/>
  <c r="O176" i="3"/>
  <c r="P176" i="3"/>
  <c r="Q176" i="3"/>
  <c r="R176" i="3"/>
  <c r="U176" i="3"/>
  <c r="W176" i="3"/>
  <c r="Y176" i="3"/>
  <c r="Z176" i="3"/>
  <c r="D177" i="3"/>
  <c r="E177" i="3"/>
  <c r="F177" i="3"/>
  <c r="G177" i="3"/>
  <c r="H177" i="3"/>
  <c r="I177" i="3"/>
  <c r="J177" i="3"/>
  <c r="K177" i="3"/>
  <c r="L177" i="3"/>
  <c r="M177" i="3"/>
  <c r="N177" i="3"/>
  <c r="O177" i="3"/>
  <c r="P177" i="3"/>
  <c r="R177" i="3"/>
  <c r="V177" i="3"/>
  <c r="W177" i="3"/>
  <c r="Y177" i="3"/>
  <c r="Z177" i="3"/>
  <c r="D178" i="3"/>
  <c r="E178" i="3"/>
  <c r="F178" i="3"/>
  <c r="G178" i="3"/>
  <c r="H178" i="3"/>
  <c r="I178" i="3"/>
  <c r="J178" i="3"/>
  <c r="K178" i="3"/>
  <c r="L178" i="3"/>
  <c r="M178" i="3"/>
  <c r="N178" i="3"/>
  <c r="O178" i="3"/>
  <c r="P178" i="3"/>
  <c r="Q178" i="3"/>
  <c r="U178" i="3"/>
  <c r="W178" i="3"/>
  <c r="Y178" i="3"/>
  <c r="Z178" i="3"/>
  <c r="D179" i="3"/>
  <c r="E179" i="3"/>
  <c r="F179" i="3"/>
  <c r="G179" i="3"/>
  <c r="H179" i="3"/>
  <c r="I179" i="3"/>
  <c r="J179" i="3"/>
  <c r="K179" i="3"/>
  <c r="L179" i="3"/>
  <c r="M179" i="3"/>
  <c r="N179" i="3"/>
  <c r="O179" i="3"/>
  <c r="P179" i="3"/>
  <c r="Q179" i="3"/>
  <c r="R179" i="3"/>
  <c r="S179" i="3"/>
  <c r="U179" i="3"/>
  <c r="W179" i="3"/>
  <c r="Y179" i="3"/>
  <c r="Z179" i="3"/>
  <c r="D180" i="3"/>
  <c r="E180" i="3"/>
  <c r="F180" i="3"/>
  <c r="G180" i="3"/>
  <c r="H180" i="3"/>
  <c r="I180" i="3"/>
  <c r="J180" i="3"/>
  <c r="K180" i="3"/>
  <c r="L180" i="3"/>
  <c r="M180" i="3"/>
  <c r="N180" i="3"/>
  <c r="O180" i="3"/>
  <c r="P180" i="3"/>
  <c r="Q180" i="3"/>
  <c r="R180" i="3"/>
  <c r="U180" i="3"/>
  <c r="W180" i="3"/>
  <c r="X180" i="3"/>
  <c r="Y180" i="3"/>
  <c r="Z180" i="3"/>
  <c r="D181" i="3"/>
  <c r="E181" i="3"/>
  <c r="F181" i="3"/>
  <c r="G181" i="3"/>
  <c r="H181" i="3"/>
  <c r="I181" i="3"/>
  <c r="J181" i="3"/>
  <c r="K181" i="3"/>
  <c r="L181" i="3"/>
  <c r="M181" i="3"/>
  <c r="N181" i="3"/>
  <c r="O181" i="3"/>
  <c r="P181" i="3"/>
  <c r="R181" i="3"/>
  <c r="V181" i="3"/>
  <c r="W181" i="3"/>
  <c r="Y181" i="3"/>
  <c r="Z181" i="3"/>
  <c r="D182" i="3"/>
  <c r="E182" i="3"/>
  <c r="F182" i="3"/>
  <c r="G182" i="3"/>
  <c r="H182" i="3"/>
  <c r="I182" i="3"/>
  <c r="J182" i="3"/>
  <c r="K182" i="3"/>
  <c r="L182" i="3"/>
  <c r="M182" i="3"/>
  <c r="N182" i="3"/>
  <c r="O182" i="3"/>
  <c r="P182" i="3"/>
  <c r="Q182" i="3"/>
  <c r="U182" i="3"/>
  <c r="W182" i="3"/>
  <c r="Y182" i="3"/>
  <c r="Z182" i="3"/>
  <c r="D183" i="3"/>
  <c r="E183" i="3"/>
  <c r="F183" i="3"/>
  <c r="G183" i="3"/>
  <c r="H183" i="3"/>
  <c r="I183" i="3"/>
  <c r="J183" i="3"/>
  <c r="K183" i="3"/>
  <c r="L183" i="3"/>
  <c r="M183" i="3"/>
  <c r="N183" i="3"/>
  <c r="O183" i="3"/>
  <c r="P183" i="3"/>
  <c r="Q183" i="3"/>
  <c r="R183" i="3"/>
  <c r="S183" i="3"/>
  <c r="U183" i="3"/>
  <c r="W183" i="3"/>
  <c r="Y183" i="3"/>
  <c r="Z183" i="3"/>
  <c r="D184" i="3"/>
  <c r="E184" i="3"/>
  <c r="F184" i="3"/>
  <c r="G184" i="3"/>
  <c r="H184" i="3"/>
  <c r="I184" i="3"/>
  <c r="J184" i="3"/>
  <c r="K184" i="3"/>
  <c r="L184" i="3"/>
  <c r="M184" i="3"/>
  <c r="N184" i="3"/>
  <c r="O184" i="3"/>
  <c r="P184" i="3"/>
  <c r="Q184" i="3"/>
  <c r="R184" i="3"/>
  <c r="U184" i="3"/>
  <c r="W184" i="3"/>
  <c r="X184" i="3"/>
  <c r="Y184" i="3"/>
  <c r="Z184" i="3"/>
  <c r="D185" i="3"/>
  <c r="E185" i="3"/>
  <c r="F185" i="3"/>
  <c r="G185" i="3"/>
  <c r="H185" i="3"/>
  <c r="I185" i="3"/>
  <c r="J185" i="3"/>
  <c r="K185" i="3"/>
  <c r="L185" i="3"/>
  <c r="M185" i="3"/>
  <c r="N185" i="3"/>
  <c r="O185" i="3"/>
  <c r="P185" i="3"/>
  <c r="R185" i="3"/>
  <c r="V185" i="3"/>
  <c r="W185" i="3"/>
  <c r="Y185" i="3"/>
  <c r="Z185" i="3"/>
  <c r="D186" i="3"/>
  <c r="E186" i="3"/>
  <c r="F186" i="3"/>
  <c r="G186" i="3"/>
  <c r="H186" i="3"/>
  <c r="I186" i="3"/>
  <c r="J186" i="3"/>
  <c r="K186" i="3"/>
  <c r="L186" i="3"/>
  <c r="M186" i="3"/>
  <c r="N186" i="3"/>
  <c r="O186" i="3"/>
  <c r="P186" i="3"/>
  <c r="Q186" i="3"/>
  <c r="U186" i="3"/>
  <c r="W186" i="3"/>
  <c r="Y186" i="3"/>
  <c r="Z186" i="3"/>
  <c r="D187" i="3"/>
  <c r="E187" i="3"/>
  <c r="F187" i="3"/>
  <c r="G187" i="3"/>
  <c r="H187" i="3"/>
  <c r="I187" i="3"/>
  <c r="J187" i="3"/>
  <c r="K187" i="3"/>
  <c r="L187" i="3"/>
  <c r="M187" i="3"/>
  <c r="N187" i="3"/>
  <c r="O187" i="3"/>
  <c r="P187" i="3"/>
  <c r="Q187" i="3"/>
  <c r="R187" i="3"/>
  <c r="S187" i="3"/>
  <c r="W187" i="3"/>
  <c r="X187" i="3"/>
  <c r="Y187" i="3"/>
  <c r="Z187" i="3"/>
  <c r="D188" i="3"/>
  <c r="E188" i="3"/>
  <c r="F188" i="3"/>
  <c r="G188" i="3"/>
  <c r="H188" i="3"/>
  <c r="I188" i="3"/>
  <c r="J188" i="3"/>
  <c r="K188" i="3"/>
  <c r="L188" i="3"/>
  <c r="M188" i="3"/>
  <c r="N188" i="3"/>
  <c r="O188" i="3"/>
  <c r="P188" i="3"/>
  <c r="Q188" i="3"/>
  <c r="R188" i="3"/>
  <c r="U188" i="3"/>
  <c r="W188" i="3"/>
  <c r="X188" i="3"/>
  <c r="Y188" i="3"/>
  <c r="Z188" i="3"/>
  <c r="D189" i="3"/>
  <c r="E189" i="3"/>
  <c r="F189" i="3"/>
  <c r="G189" i="3"/>
  <c r="H189" i="3"/>
  <c r="I189" i="3"/>
  <c r="J189" i="3"/>
  <c r="K189" i="3"/>
  <c r="L189" i="3"/>
  <c r="M189" i="3"/>
  <c r="N189" i="3"/>
  <c r="O189" i="3"/>
  <c r="P189" i="3"/>
  <c r="R189" i="3"/>
  <c r="V189" i="3"/>
  <c r="W189" i="3"/>
  <c r="Y189" i="3"/>
  <c r="Z189" i="3"/>
  <c r="D190" i="3"/>
  <c r="E190" i="3"/>
  <c r="F190" i="3"/>
  <c r="G190" i="3"/>
  <c r="H190" i="3"/>
  <c r="I190" i="3"/>
  <c r="J190" i="3"/>
  <c r="K190" i="3"/>
  <c r="L190" i="3"/>
  <c r="M190" i="3"/>
  <c r="N190" i="3"/>
  <c r="O190" i="3"/>
  <c r="P190" i="3"/>
  <c r="Q190" i="3"/>
  <c r="U190" i="3"/>
  <c r="W190" i="3"/>
  <c r="Y190" i="3"/>
  <c r="Z190" i="3"/>
  <c r="D191" i="3"/>
  <c r="E191" i="3"/>
  <c r="F191" i="3"/>
  <c r="G191" i="3"/>
  <c r="H191" i="3"/>
  <c r="I191" i="3"/>
  <c r="J191" i="3"/>
  <c r="K191" i="3"/>
  <c r="L191" i="3"/>
  <c r="M191" i="3"/>
  <c r="N191" i="3"/>
  <c r="O191" i="3"/>
  <c r="P191" i="3"/>
  <c r="Q191" i="3"/>
  <c r="R191" i="3"/>
  <c r="S191" i="3"/>
  <c r="W191" i="3"/>
  <c r="Y191" i="3"/>
  <c r="Z191" i="3"/>
  <c r="D192" i="3"/>
  <c r="E192" i="3"/>
  <c r="F192" i="3"/>
  <c r="G192" i="3"/>
  <c r="H192" i="3"/>
  <c r="I192" i="3"/>
  <c r="J192" i="3"/>
  <c r="K192" i="3"/>
  <c r="L192" i="3"/>
  <c r="M192" i="3"/>
  <c r="N192" i="3"/>
  <c r="O192" i="3"/>
  <c r="P192" i="3"/>
  <c r="Q192" i="3"/>
  <c r="R192" i="3"/>
  <c r="U192" i="3"/>
  <c r="W192" i="3"/>
  <c r="X192" i="3"/>
  <c r="Y192" i="3"/>
  <c r="Z192" i="3"/>
  <c r="D193" i="3"/>
  <c r="E193" i="3"/>
  <c r="F193" i="3"/>
  <c r="G193" i="3"/>
  <c r="H193" i="3"/>
  <c r="I193" i="3"/>
  <c r="J193" i="3"/>
  <c r="K193" i="3"/>
  <c r="L193" i="3"/>
  <c r="M193" i="3"/>
  <c r="N193" i="3"/>
  <c r="O193" i="3"/>
  <c r="P193" i="3"/>
  <c r="R193" i="3"/>
  <c r="V193" i="3"/>
  <c r="W193" i="3"/>
  <c r="Y193" i="3"/>
  <c r="Z193" i="3"/>
  <c r="D194" i="3"/>
  <c r="E194" i="3"/>
  <c r="F194" i="3"/>
  <c r="G194" i="3"/>
  <c r="H194" i="3"/>
  <c r="I194" i="3"/>
  <c r="J194" i="3"/>
  <c r="K194" i="3"/>
  <c r="L194" i="3"/>
  <c r="M194" i="3"/>
  <c r="N194" i="3"/>
  <c r="O194" i="3"/>
  <c r="P194" i="3"/>
  <c r="Q194" i="3"/>
  <c r="U194" i="3"/>
  <c r="W194" i="3"/>
  <c r="Y194" i="3"/>
  <c r="Z194" i="3"/>
  <c r="D195" i="3"/>
  <c r="E195" i="3"/>
  <c r="F195" i="3"/>
  <c r="G195" i="3"/>
  <c r="H195" i="3"/>
  <c r="I195" i="3"/>
  <c r="J195" i="3"/>
  <c r="K195" i="3"/>
  <c r="L195" i="3"/>
  <c r="M195" i="3"/>
  <c r="N195" i="3"/>
  <c r="O195" i="3"/>
  <c r="P195" i="3"/>
  <c r="Q195" i="3"/>
  <c r="R195" i="3"/>
  <c r="S195" i="3"/>
  <c r="W195" i="3"/>
  <c r="X195" i="3"/>
  <c r="Y195" i="3"/>
  <c r="Z195" i="3"/>
  <c r="D196" i="3"/>
  <c r="E196" i="3"/>
  <c r="F196" i="3"/>
  <c r="G196" i="3"/>
  <c r="H196" i="3"/>
  <c r="I196" i="3"/>
  <c r="J196" i="3"/>
  <c r="K196" i="3"/>
  <c r="L196" i="3"/>
  <c r="M196" i="3"/>
  <c r="N196" i="3"/>
  <c r="O196" i="3"/>
  <c r="P196" i="3"/>
  <c r="Q196" i="3"/>
  <c r="R196" i="3"/>
  <c r="U196" i="3"/>
  <c r="W196" i="3"/>
  <c r="X196" i="3"/>
  <c r="Y196" i="3"/>
  <c r="Z196" i="3"/>
  <c r="D197" i="3"/>
  <c r="E197" i="3"/>
  <c r="F197" i="3"/>
  <c r="G197" i="3"/>
  <c r="H197" i="3"/>
  <c r="I197" i="3"/>
  <c r="J197" i="3"/>
  <c r="K197" i="3"/>
  <c r="L197" i="3"/>
  <c r="M197" i="3"/>
  <c r="N197" i="3"/>
  <c r="O197" i="3"/>
  <c r="P197" i="3"/>
  <c r="R197" i="3"/>
  <c r="V197" i="3"/>
  <c r="W197" i="3"/>
  <c r="Y197" i="3"/>
  <c r="Z197" i="3"/>
  <c r="D198" i="3"/>
  <c r="E198" i="3"/>
  <c r="F198" i="3"/>
  <c r="G198" i="3"/>
  <c r="H198" i="3"/>
  <c r="I198" i="3"/>
  <c r="J198" i="3"/>
  <c r="K198" i="3"/>
  <c r="L198" i="3"/>
  <c r="M198" i="3"/>
  <c r="N198" i="3"/>
  <c r="O198" i="3"/>
  <c r="P198" i="3"/>
  <c r="Q198" i="3"/>
  <c r="T198" i="3"/>
  <c r="U198" i="3"/>
  <c r="W198" i="3"/>
  <c r="Y198" i="3"/>
  <c r="Z198" i="3"/>
  <c r="D199" i="3"/>
  <c r="E199" i="3"/>
  <c r="F199" i="3"/>
  <c r="G199" i="3"/>
  <c r="H199" i="3"/>
  <c r="I199" i="3"/>
  <c r="J199" i="3"/>
  <c r="K199" i="3"/>
  <c r="L199" i="3"/>
  <c r="M199" i="3"/>
  <c r="N199" i="3"/>
  <c r="O199" i="3"/>
  <c r="P199" i="3"/>
  <c r="Q199" i="3"/>
  <c r="R199" i="3"/>
  <c r="S199" i="3"/>
  <c r="W199" i="3"/>
  <c r="X199" i="3"/>
  <c r="Y199" i="3"/>
  <c r="Z199" i="3"/>
  <c r="D200" i="3"/>
  <c r="E200" i="3"/>
  <c r="F200" i="3"/>
  <c r="G200" i="3"/>
  <c r="H200" i="3"/>
  <c r="I200" i="3"/>
  <c r="J200" i="3"/>
  <c r="K200" i="3"/>
  <c r="L200" i="3"/>
  <c r="M200" i="3"/>
  <c r="N200" i="3"/>
  <c r="O200" i="3"/>
  <c r="P200" i="3"/>
  <c r="Q200" i="3"/>
  <c r="R200" i="3"/>
  <c r="U200" i="3"/>
  <c r="W200" i="3"/>
  <c r="X200" i="3"/>
  <c r="Y200" i="3"/>
  <c r="Z200" i="3"/>
  <c r="D201" i="3"/>
  <c r="E201" i="3"/>
  <c r="F201" i="3"/>
  <c r="G201" i="3"/>
  <c r="H201" i="3"/>
  <c r="I201" i="3"/>
  <c r="J201" i="3"/>
  <c r="K201" i="3"/>
  <c r="L201" i="3"/>
  <c r="M201" i="3"/>
  <c r="N201" i="3"/>
  <c r="O201" i="3"/>
  <c r="P201" i="3"/>
  <c r="R201" i="3"/>
  <c r="V201" i="3"/>
  <c r="W201" i="3"/>
  <c r="Y201" i="3"/>
  <c r="Z201" i="3"/>
  <c r="D202" i="3"/>
  <c r="E202" i="3"/>
  <c r="F202" i="3"/>
  <c r="G202" i="3"/>
  <c r="H202" i="3"/>
  <c r="I202" i="3"/>
  <c r="J202" i="3"/>
  <c r="K202" i="3"/>
  <c r="L202" i="3"/>
  <c r="M202" i="3"/>
  <c r="N202" i="3"/>
  <c r="O202" i="3"/>
  <c r="P202" i="3"/>
  <c r="Q202" i="3"/>
  <c r="T202" i="3"/>
  <c r="U202" i="3"/>
  <c r="W202" i="3"/>
  <c r="Y202" i="3"/>
  <c r="Z202" i="3"/>
  <c r="D203" i="3"/>
  <c r="E203" i="3"/>
  <c r="F203" i="3"/>
  <c r="G203" i="3"/>
  <c r="H203" i="3"/>
  <c r="I203" i="3"/>
  <c r="J203" i="3"/>
  <c r="K203" i="3"/>
  <c r="L203" i="3"/>
  <c r="M203" i="3"/>
  <c r="N203" i="3"/>
  <c r="O203" i="3"/>
  <c r="P203" i="3"/>
  <c r="Q203" i="3"/>
  <c r="R203" i="3"/>
  <c r="S203" i="3"/>
  <c r="W203" i="3"/>
  <c r="X203" i="3"/>
  <c r="Y203" i="3"/>
  <c r="Z203" i="3"/>
  <c r="D204" i="3"/>
  <c r="E204" i="3"/>
  <c r="F204" i="3"/>
  <c r="G204" i="3"/>
  <c r="H204" i="3"/>
  <c r="I204" i="3"/>
  <c r="J204" i="3"/>
  <c r="K204" i="3"/>
  <c r="L204" i="3"/>
  <c r="M204" i="3"/>
  <c r="N204" i="3"/>
  <c r="O204" i="3"/>
  <c r="P204" i="3"/>
  <c r="Q204" i="3"/>
  <c r="R204" i="3"/>
  <c r="U204" i="3"/>
  <c r="W204" i="3"/>
  <c r="X204" i="3"/>
  <c r="Y204" i="3"/>
  <c r="Z204" i="3"/>
  <c r="D205" i="3"/>
  <c r="E205" i="3"/>
  <c r="F205" i="3"/>
  <c r="G205" i="3"/>
  <c r="H205" i="3"/>
  <c r="I205" i="3"/>
  <c r="J205" i="3"/>
  <c r="K205" i="3"/>
  <c r="L205" i="3"/>
  <c r="M205" i="3"/>
  <c r="N205" i="3"/>
  <c r="O205" i="3"/>
  <c r="P205" i="3"/>
  <c r="R205" i="3"/>
  <c r="V205" i="3"/>
  <c r="W205" i="3"/>
  <c r="Y205" i="3"/>
  <c r="Z205" i="3"/>
  <c r="D206" i="3"/>
  <c r="E206" i="3"/>
  <c r="F206" i="3"/>
  <c r="G206" i="3"/>
  <c r="H206" i="3"/>
  <c r="I206" i="3"/>
  <c r="J206" i="3"/>
  <c r="K206" i="3"/>
  <c r="L206" i="3"/>
  <c r="M206" i="3"/>
  <c r="N206" i="3"/>
  <c r="O206" i="3"/>
  <c r="P206" i="3"/>
  <c r="Q206" i="3"/>
  <c r="T206" i="3"/>
  <c r="U206" i="3"/>
  <c r="W206" i="3"/>
  <c r="Y206" i="3"/>
  <c r="Z206" i="3"/>
  <c r="D207" i="3"/>
  <c r="E207" i="3"/>
  <c r="F207" i="3"/>
  <c r="G207" i="3"/>
  <c r="H207" i="3"/>
  <c r="I207" i="3"/>
  <c r="J207" i="3"/>
  <c r="K207" i="3"/>
  <c r="L207" i="3"/>
  <c r="M207" i="3"/>
  <c r="N207" i="3"/>
  <c r="O207" i="3"/>
  <c r="P207" i="3"/>
  <c r="Q207" i="3"/>
  <c r="R207" i="3"/>
  <c r="S207" i="3"/>
  <c r="W207" i="3"/>
  <c r="Y207" i="3"/>
  <c r="Z207" i="3"/>
  <c r="D208" i="3"/>
  <c r="E208" i="3"/>
  <c r="F208" i="3"/>
  <c r="G208" i="3"/>
  <c r="H208" i="3"/>
  <c r="I208" i="3"/>
  <c r="J208" i="3"/>
  <c r="K208" i="3"/>
  <c r="L208" i="3"/>
  <c r="M208" i="3"/>
  <c r="N208" i="3"/>
  <c r="O208" i="3"/>
  <c r="P208" i="3"/>
  <c r="Q208" i="3"/>
  <c r="R208" i="3"/>
  <c r="U208" i="3"/>
  <c r="W208" i="3"/>
  <c r="X208" i="3"/>
  <c r="Y208" i="3"/>
  <c r="Z208" i="3"/>
  <c r="D209" i="3"/>
  <c r="E209" i="3"/>
  <c r="F209" i="3"/>
  <c r="G209" i="3"/>
  <c r="H209" i="3"/>
  <c r="I209" i="3"/>
  <c r="J209" i="3"/>
  <c r="K209" i="3"/>
  <c r="L209" i="3"/>
  <c r="M209" i="3"/>
  <c r="N209" i="3"/>
  <c r="O209" i="3"/>
  <c r="P209" i="3"/>
  <c r="R209" i="3"/>
  <c r="V209" i="3"/>
  <c r="W209" i="3"/>
  <c r="Y209" i="3"/>
  <c r="Z209" i="3"/>
  <c r="D210" i="3"/>
  <c r="E210" i="3"/>
  <c r="F210" i="3"/>
  <c r="G210" i="3"/>
  <c r="H210" i="3"/>
  <c r="I210" i="3"/>
  <c r="J210" i="3"/>
  <c r="K210" i="3"/>
  <c r="L210" i="3"/>
  <c r="M210" i="3"/>
  <c r="N210" i="3"/>
  <c r="O210" i="3"/>
  <c r="P210" i="3"/>
  <c r="Q210" i="3"/>
  <c r="U210" i="3"/>
  <c r="V210" i="3"/>
  <c r="W210" i="3"/>
  <c r="Y210" i="3"/>
  <c r="Z210" i="3"/>
  <c r="D211" i="3"/>
  <c r="E211" i="3"/>
  <c r="F211" i="3"/>
  <c r="G211" i="3"/>
  <c r="H211" i="3"/>
  <c r="I211" i="3"/>
  <c r="J211" i="3"/>
  <c r="K211" i="3"/>
  <c r="L211" i="3"/>
  <c r="M211" i="3"/>
  <c r="N211" i="3"/>
  <c r="O211" i="3"/>
  <c r="P211" i="3"/>
  <c r="Q211" i="3"/>
  <c r="R211" i="3"/>
  <c r="S211" i="3"/>
  <c r="W211" i="3"/>
  <c r="Y211" i="3"/>
  <c r="Z211" i="3"/>
  <c r="D212" i="3"/>
  <c r="E212" i="3"/>
  <c r="F212" i="3"/>
  <c r="G212" i="3"/>
  <c r="H212" i="3"/>
  <c r="I212" i="3"/>
  <c r="J212" i="3"/>
  <c r="K212" i="3"/>
  <c r="L212" i="3"/>
  <c r="M212" i="3"/>
  <c r="N212" i="3"/>
  <c r="O212" i="3"/>
  <c r="P212" i="3"/>
  <c r="Q212" i="3"/>
  <c r="R212" i="3"/>
  <c r="U212" i="3"/>
  <c r="V212" i="3"/>
  <c r="W212" i="3"/>
  <c r="X212" i="3"/>
  <c r="Y212" i="3"/>
  <c r="Z212" i="3"/>
  <c r="D213" i="3"/>
  <c r="E213" i="3"/>
  <c r="F213" i="3"/>
  <c r="G213" i="3"/>
  <c r="H213" i="3"/>
  <c r="I213" i="3"/>
  <c r="J213" i="3"/>
  <c r="K213" i="3"/>
  <c r="L213" i="3"/>
  <c r="M213" i="3"/>
  <c r="N213" i="3"/>
  <c r="O213" i="3"/>
  <c r="P213" i="3"/>
  <c r="R213" i="3"/>
  <c r="V213" i="3"/>
  <c r="W213" i="3"/>
  <c r="Y213" i="3"/>
  <c r="Z213" i="3"/>
  <c r="D214" i="3"/>
  <c r="E214" i="3"/>
  <c r="F214" i="3"/>
  <c r="G214" i="3"/>
  <c r="H214" i="3"/>
  <c r="I214" i="3"/>
  <c r="J214" i="3"/>
  <c r="K214" i="3"/>
  <c r="L214" i="3"/>
  <c r="M214" i="3"/>
  <c r="N214" i="3"/>
  <c r="O214" i="3"/>
  <c r="P214" i="3"/>
  <c r="Q214" i="3"/>
  <c r="U214" i="3"/>
  <c r="V214" i="3"/>
  <c r="W214" i="3"/>
  <c r="Y214" i="3"/>
  <c r="Z214" i="3"/>
  <c r="D215" i="3"/>
  <c r="E215" i="3"/>
  <c r="F215" i="3"/>
  <c r="G215" i="3"/>
  <c r="H215" i="3"/>
  <c r="I215" i="3"/>
  <c r="J215" i="3"/>
  <c r="K215" i="3"/>
  <c r="L215" i="3"/>
  <c r="M215" i="3"/>
  <c r="N215" i="3"/>
  <c r="O215" i="3"/>
  <c r="P215" i="3"/>
  <c r="Q215" i="3"/>
  <c r="R215" i="3"/>
  <c r="S215" i="3"/>
  <c r="W215" i="3"/>
  <c r="Y215" i="3"/>
  <c r="Z215" i="3"/>
  <c r="D216" i="3"/>
  <c r="E216" i="3"/>
  <c r="F216" i="3"/>
  <c r="G216" i="3"/>
  <c r="H216" i="3"/>
  <c r="I216" i="3"/>
  <c r="J216" i="3"/>
  <c r="K216" i="3"/>
  <c r="L216" i="3"/>
  <c r="M216" i="3"/>
  <c r="N216" i="3"/>
  <c r="O216" i="3"/>
  <c r="P216" i="3"/>
  <c r="Q216" i="3"/>
  <c r="R216" i="3"/>
  <c r="T216" i="3"/>
  <c r="W216" i="3"/>
  <c r="X216" i="3"/>
  <c r="Y216" i="3"/>
  <c r="Z216" i="3"/>
  <c r="D217" i="3"/>
  <c r="E217" i="3"/>
  <c r="F217" i="3"/>
  <c r="G217" i="3"/>
  <c r="H217" i="3"/>
  <c r="I217" i="3"/>
  <c r="J217" i="3"/>
  <c r="K217" i="3"/>
  <c r="L217" i="3"/>
  <c r="M217" i="3"/>
  <c r="N217" i="3"/>
  <c r="O217" i="3"/>
  <c r="P217" i="3"/>
  <c r="Q217" i="3"/>
  <c r="T217" i="3"/>
  <c r="W217" i="3"/>
  <c r="Y217" i="3"/>
  <c r="Z217" i="3"/>
  <c r="D218" i="3"/>
  <c r="E218" i="3"/>
  <c r="F218" i="3"/>
  <c r="G218" i="3"/>
  <c r="H218" i="3"/>
  <c r="I218" i="3"/>
  <c r="J218" i="3"/>
  <c r="K218" i="3"/>
  <c r="L218" i="3"/>
  <c r="M218" i="3"/>
  <c r="N218" i="3"/>
  <c r="O218" i="3"/>
  <c r="P218" i="3"/>
  <c r="Q218" i="3"/>
  <c r="R218" i="3"/>
  <c r="S218" i="3"/>
  <c r="W218" i="3"/>
  <c r="Y218" i="3"/>
  <c r="Z218" i="3"/>
  <c r="D219" i="3"/>
  <c r="E219" i="3"/>
  <c r="F219" i="3"/>
  <c r="G219" i="3"/>
  <c r="H219" i="3"/>
  <c r="I219" i="3"/>
  <c r="J219" i="3"/>
  <c r="K219" i="3"/>
  <c r="L219" i="3"/>
  <c r="M219" i="3"/>
  <c r="N219" i="3"/>
  <c r="O219" i="3"/>
  <c r="P219" i="3"/>
  <c r="Q219" i="3"/>
  <c r="R219" i="3"/>
  <c r="S219" i="3"/>
  <c r="V219" i="3"/>
  <c r="W219" i="3"/>
  <c r="X219" i="3"/>
  <c r="Y219" i="3"/>
  <c r="Z219" i="3"/>
  <c r="D220" i="3"/>
  <c r="E220" i="3"/>
  <c r="F220" i="3"/>
  <c r="G220" i="3"/>
  <c r="H220" i="3"/>
  <c r="I220" i="3"/>
  <c r="J220" i="3"/>
  <c r="K220" i="3"/>
  <c r="L220" i="3"/>
  <c r="M220" i="3"/>
  <c r="N220" i="3"/>
  <c r="O220" i="3"/>
  <c r="P220" i="3"/>
  <c r="V220" i="3"/>
  <c r="W220" i="3"/>
  <c r="Y220" i="3"/>
  <c r="Z220" i="3"/>
  <c r="D221" i="3"/>
  <c r="E221" i="3"/>
  <c r="F221" i="3"/>
  <c r="G221" i="3"/>
  <c r="H221" i="3"/>
  <c r="I221" i="3"/>
  <c r="J221" i="3"/>
  <c r="K221" i="3"/>
  <c r="L221" i="3"/>
  <c r="M221" i="3"/>
  <c r="N221" i="3"/>
  <c r="O221" i="3"/>
  <c r="P221" i="3"/>
  <c r="Q221" i="3"/>
  <c r="R221" i="3"/>
  <c r="W221" i="3"/>
  <c r="X221" i="3"/>
  <c r="Y221" i="3"/>
  <c r="Z221" i="3"/>
  <c r="D222" i="3"/>
  <c r="E222" i="3"/>
  <c r="F222" i="3"/>
  <c r="G222" i="3"/>
  <c r="H222" i="3"/>
  <c r="I222" i="3"/>
  <c r="J222" i="3"/>
  <c r="K222" i="3"/>
  <c r="L222" i="3"/>
  <c r="M222" i="3"/>
  <c r="N222" i="3"/>
  <c r="O222" i="3"/>
  <c r="P222" i="3"/>
  <c r="R222" i="3"/>
  <c r="V222" i="3"/>
  <c r="W222" i="3"/>
  <c r="Y222" i="3"/>
  <c r="Z222" i="3"/>
  <c r="D223" i="3"/>
  <c r="E223" i="3"/>
  <c r="F223" i="3"/>
  <c r="G223" i="3"/>
  <c r="H223" i="3"/>
  <c r="I223" i="3"/>
  <c r="J223" i="3"/>
  <c r="K223" i="3"/>
  <c r="L223" i="3"/>
  <c r="M223" i="3"/>
  <c r="N223" i="3"/>
  <c r="O223" i="3"/>
  <c r="P223" i="3"/>
  <c r="S223" i="3"/>
  <c r="W223" i="3"/>
  <c r="Y223" i="3"/>
  <c r="Z223" i="3"/>
  <c r="D224" i="3"/>
  <c r="E224" i="3"/>
  <c r="F224" i="3"/>
  <c r="G224" i="3"/>
  <c r="H224" i="3"/>
  <c r="I224" i="3"/>
  <c r="J224" i="3"/>
  <c r="K224" i="3"/>
  <c r="L224" i="3"/>
  <c r="M224" i="3"/>
  <c r="N224" i="3"/>
  <c r="O224" i="3"/>
  <c r="P224" i="3"/>
  <c r="Q224" i="3"/>
  <c r="R224" i="3"/>
  <c r="T224" i="3"/>
  <c r="W224" i="3"/>
  <c r="X224" i="3"/>
  <c r="Y224" i="3"/>
  <c r="Z224" i="3"/>
  <c r="D225" i="3"/>
  <c r="E225" i="3"/>
  <c r="F225" i="3"/>
  <c r="G225" i="3"/>
  <c r="H225" i="3"/>
  <c r="I225" i="3"/>
  <c r="J225" i="3"/>
  <c r="K225" i="3"/>
  <c r="L225" i="3"/>
  <c r="M225" i="3"/>
  <c r="N225" i="3"/>
  <c r="O225" i="3"/>
  <c r="P225" i="3"/>
  <c r="Q225" i="3"/>
  <c r="T225" i="3"/>
  <c r="W225" i="3"/>
  <c r="Y225" i="3"/>
  <c r="Z225" i="3"/>
  <c r="D226" i="3"/>
  <c r="E226" i="3"/>
  <c r="F226" i="3"/>
  <c r="G226" i="3"/>
  <c r="H226" i="3"/>
  <c r="I226" i="3"/>
  <c r="J226" i="3"/>
  <c r="K226" i="3"/>
  <c r="L226" i="3"/>
  <c r="M226" i="3"/>
  <c r="N226" i="3"/>
  <c r="O226" i="3"/>
  <c r="P226" i="3"/>
  <c r="Q226" i="3"/>
  <c r="R226" i="3"/>
  <c r="S226" i="3"/>
  <c r="W226" i="3"/>
  <c r="Y226" i="3"/>
  <c r="Z226" i="3"/>
  <c r="D227" i="3"/>
  <c r="E227" i="3"/>
  <c r="F227" i="3"/>
  <c r="G227" i="3"/>
  <c r="H227" i="3"/>
  <c r="I227" i="3"/>
  <c r="J227" i="3"/>
  <c r="K227" i="3"/>
  <c r="L227" i="3"/>
  <c r="M227" i="3"/>
  <c r="N227" i="3"/>
  <c r="O227" i="3"/>
  <c r="P227" i="3"/>
  <c r="Q227" i="3"/>
  <c r="R227" i="3"/>
  <c r="S227" i="3"/>
  <c r="V227" i="3"/>
  <c r="W227" i="3"/>
  <c r="X227" i="3"/>
  <c r="Y227" i="3"/>
  <c r="Z227" i="3"/>
  <c r="D228" i="3"/>
  <c r="E228" i="3"/>
  <c r="F228" i="3"/>
  <c r="G228" i="3"/>
  <c r="H228" i="3"/>
  <c r="I228" i="3"/>
  <c r="J228" i="3"/>
  <c r="K228" i="3"/>
  <c r="L228" i="3"/>
  <c r="M228" i="3"/>
  <c r="N228" i="3"/>
  <c r="O228" i="3"/>
  <c r="P228" i="3"/>
  <c r="V228" i="3"/>
  <c r="W228" i="3"/>
  <c r="Y228" i="3"/>
  <c r="Z228" i="3"/>
  <c r="D229" i="3"/>
  <c r="E229" i="3"/>
  <c r="F229" i="3"/>
  <c r="G229" i="3"/>
  <c r="H229" i="3"/>
  <c r="I229" i="3"/>
  <c r="J229" i="3"/>
  <c r="K229" i="3"/>
  <c r="L229" i="3"/>
  <c r="M229" i="3"/>
  <c r="N229" i="3"/>
  <c r="O229" i="3"/>
  <c r="P229" i="3"/>
  <c r="Q229" i="3"/>
  <c r="R229" i="3"/>
  <c r="W229" i="3"/>
  <c r="X229" i="3"/>
  <c r="Y229" i="3"/>
  <c r="Z229" i="3"/>
  <c r="D230" i="3"/>
  <c r="E230" i="3"/>
  <c r="F230" i="3"/>
  <c r="G230" i="3"/>
  <c r="H230" i="3"/>
  <c r="I230" i="3"/>
  <c r="J230" i="3"/>
  <c r="K230" i="3"/>
  <c r="L230" i="3"/>
  <c r="M230" i="3"/>
  <c r="N230" i="3"/>
  <c r="O230" i="3"/>
  <c r="P230" i="3"/>
  <c r="R230" i="3"/>
  <c r="V230" i="3"/>
  <c r="W230" i="3"/>
  <c r="Y230" i="3"/>
  <c r="Z230" i="3"/>
  <c r="D231" i="3"/>
  <c r="E231" i="3"/>
  <c r="F231" i="3"/>
  <c r="G231" i="3"/>
  <c r="H231" i="3"/>
  <c r="I231" i="3"/>
  <c r="J231" i="3"/>
  <c r="K231" i="3"/>
  <c r="L231" i="3"/>
  <c r="M231" i="3"/>
  <c r="N231" i="3"/>
  <c r="O231" i="3"/>
  <c r="P231" i="3"/>
  <c r="S231" i="3"/>
  <c r="W231" i="3"/>
  <c r="Y231" i="3"/>
  <c r="Z231" i="3"/>
  <c r="D232" i="3"/>
  <c r="E232" i="3"/>
  <c r="F232" i="3"/>
  <c r="G232" i="3"/>
  <c r="H232" i="3"/>
  <c r="I232" i="3"/>
  <c r="J232" i="3"/>
  <c r="K232" i="3"/>
  <c r="L232" i="3"/>
  <c r="M232" i="3"/>
  <c r="N232" i="3"/>
  <c r="O232" i="3"/>
  <c r="P232" i="3"/>
  <c r="Q232" i="3"/>
  <c r="R232" i="3"/>
  <c r="T232" i="3"/>
  <c r="W232" i="3"/>
  <c r="X232" i="3"/>
  <c r="Y232" i="3"/>
  <c r="Z232" i="3"/>
  <c r="D233" i="3"/>
  <c r="E233" i="3"/>
  <c r="F233" i="3"/>
  <c r="G233" i="3"/>
  <c r="H233" i="3"/>
  <c r="I233" i="3"/>
  <c r="J233" i="3"/>
  <c r="K233" i="3"/>
  <c r="L233" i="3"/>
  <c r="M233" i="3"/>
  <c r="N233" i="3"/>
  <c r="O233" i="3"/>
  <c r="P233" i="3"/>
  <c r="Q233" i="3"/>
  <c r="T233" i="3"/>
  <c r="W233" i="3"/>
  <c r="Y233" i="3"/>
  <c r="Z233" i="3"/>
  <c r="D234" i="3"/>
  <c r="E234" i="3"/>
  <c r="F234" i="3"/>
  <c r="G234" i="3"/>
  <c r="H234" i="3"/>
  <c r="I234" i="3"/>
  <c r="J234" i="3"/>
  <c r="K234" i="3"/>
  <c r="L234" i="3"/>
  <c r="M234" i="3"/>
  <c r="N234" i="3"/>
  <c r="O234" i="3"/>
  <c r="P234" i="3"/>
  <c r="Q234" i="3"/>
  <c r="R234" i="3"/>
  <c r="S234" i="3"/>
  <c r="W234" i="3"/>
  <c r="Y234" i="3"/>
  <c r="Z234" i="3"/>
  <c r="D235" i="3"/>
  <c r="E235" i="3"/>
  <c r="F235" i="3"/>
  <c r="G235" i="3"/>
  <c r="H235" i="3"/>
  <c r="I235" i="3"/>
  <c r="J235" i="3"/>
  <c r="K235" i="3"/>
  <c r="L235" i="3"/>
  <c r="M235" i="3"/>
  <c r="N235" i="3"/>
  <c r="O235" i="3"/>
  <c r="P235" i="3"/>
  <c r="Q235" i="3"/>
  <c r="R235" i="3"/>
  <c r="S235" i="3"/>
  <c r="T235" i="3"/>
  <c r="W235" i="3"/>
  <c r="X235" i="3"/>
  <c r="Y235" i="3"/>
  <c r="Z235" i="3"/>
  <c r="D236" i="3"/>
  <c r="E236" i="3"/>
  <c r="F236" i="3"/>
  <c r="G236" i="3"/>
  <c r="H236" i="3"/>
  <c r="I236" i="3"/>
  <c r="J236" i="3"/>
  <c r="K236" i="3"/>
  <c r="L236" i="3"/>
  <c r="M236" i="3"/>
  <c r="N236" i="3"/>
  <c r="O236" i="3"/>
  <c r="P236" i="3"/>
  <c r="V236" i="3"/>
  <c r="W236" i="3"/>
  <c r="Y236" i="3"/>
  <c r="Z236" i="3"/>
  <c r="D237" i="3"/>
  <c r="E237" i="3"/>
  <c r="F237" i="3"/>
  <c r="G237" i="3"/>
  <c r="H237" i="3"/>
  <c r="I237" i="3"/>
  <c r="J237" i="3"/>
  <c r="K237" i="3"/>
  <c r="L237" i="3"/>
  <c r="M237" i="3"/>
  <c r="N237" i="3"/>
  <c r="O237" i="3"/>
  <c r="P237" i="3"/>
  <c r="Q237" i="3"/>
  <c r="R237" i="3"/>
  <c r="W237" i="3"/>
  <c r="Y237" i="3"/>
  <c r="Z237" i="3"/>
  <c r="D238" i="3"/>
  <c r="E238" i="3"/>
  <c r="F238" i="3"/>
  <c r="G238" i="3"/>
  <c r="H238" i="3"/>
  <c r="I238" i="3"/>
  <c r="J238" i="3"/>
  <c r="K238" i="3"/>
  <c r="L238" i="3"/>
  <c r="M238" i="3"/>
  <c r="N238" i="3"/>
  <c r="O238" i="3"/>
  <c r="P238" i="3"/>
  <c r="R238" i="3"/>
  <c r="V238" i="3"/>
  <c r="W238" i="3"/>
  <c r="Y238" i="3"/>
  <c r="Z238" i="3"/>
  <c r="D239" i="3"/>
  <c r="E239" i="3"/>
  <c r="F239" i="3"/>
  <c r="G239" i="3"/>
  <c r="H239" i="3"/>
  <c r="I239" i="3"/>
  <c r="J239" i="3"/>
  <c r="K239" i="3"/>
  <c r="L239" i="3"/>
  <c r="M239" i="3"/>
  <c r="N239" i="3"/>
  <c r="O239" i="3"/>
  <c r="P239" i="3"/>
  <c r="S239" i="3"/>
  <c r="W239" i="3"/>
  <c r="Y239" i="3"/>
  <c r="Z239" i="3"/>
  <c r="D240" i="3"/>
  <c r="E240" i="3"/>
  <c r="F240" i="3"/>
  <c r="G240" i="3"/>
  <c r="H240" i="3"/>
  <c r="I240" i="3"/>
  <c r="J240" i="3"/>
  <c r="K240" i="3"/>
  <c r="L240" i="3"/>
  <c r="M240" i="3"/>
  <c r="N240" i="3"/>
  <c r="O240" i="3"/>
  <c r="P240" i="3"/>
  <c r="Q240" i="3"/>
  <c r="R240" i="3"/>
  <c r="T240" i="3"/>
  <c r="W240" i="3"/>
  <c r="Y240" i="3"/>
  <c r="Z240" i="3"/>
  <c r="D241" i="3"/>
  <c r="E241" i="3"/>
  <c r="F241" i="3"/>
  <c r="G241" i="3"/>
  <c r="H241" i="3"/>
  <c r="I241" i="3"/>
  <c r="J241" i="3"/>
  <c r="K241" i="3"/>
  <c r="L241" i="3"/>
  <c r="M241" i="3"/>
  <c r="N241" i="3"/>
  <c r="O241" i="3"/>
  <c r="P241" i="3"/>
  <c r="Q241" i="3"/>
  <c r="T241" i="3"/>
  <c r="W241" i="3"/>
  <c r="Y241" i="3"/>
  <c r="Z241" i="3"/>
  <c r="D242" i="3"/>
  <c r="E242" i="3"/>
  <c r="F242" i="3"/>
  <c r="G242" i="3"/>
  <c r="H242" i="3"/>
  <c r="I242" i="3"/>
  <c r="J242" i="3"/>
  <c r="K242" i="3"/>
  <c r="L242" i="3"/>
  <c r="M242" i="3"/>
  <c r="N242" i="3"/>
  <c r="O242" i="3"/>
  <c r="P242" i="3"/>
  <c r="Q242" i="3"/>
  <c r="R242" i="3"/>
  <c r="S242" i="3"/>
  <c r="W242" i="3"/>
  <c r="Y242" i="3"/>
  <c r="Z242" i="3"/>
  <c r="D243" i="3"/>
  <c r="E243" i="3"/>
  <c r="F243" i="3"/>
  <c r="G243" i="3"/>
  <c r="H243" i="3"/>
  <c r="I243" i="3"/>
  <c r="J243" i="3"/>
  <c r="K243" i="3"/>
  <c r="L243" i="3"/>
  <c r="M243" i="3"/>
  <c r="N243" i="3"/>
  <c r="O243" i="3"/>
  <c r="P243" i="3"/>
  <c r="Q243" i="3"/>
  <c r="R243" i="3"/>
  <c r="S243" i="3"/>
  <c r="T243" i="3"/>
  <c r="W243" i="3"/>
  <c r="X243" i="3"/>
  <c r="Y243" i="3"/>
  <c r="Z243" i="3"/>
  <c r="D244" i="3"/>
  <c r="E244" i="3"/>
  <c r="F244" i="3"/>
  <c r="G244" i="3"/>
  <c r="H244" i="3"/>
  <c r="I244" i="3"/>
  <c r="J244" i="3"/>
  <c r="K244" i="3"/>
  <c r="L244" i="3"/>
  <c r="M244" i="3"/>
  <c r="N244" i="3"/>
  <c r="O244" i="3"/>
  <c r="P244" i="3"/>
  <c r="V244" i="3"/>
  <c r="W244" i="3"/>
  <c r="Y244" i="3"/>
  <c r="Z244" i="3"/>
  <c r="D245" i="3"/>
  <c r="E245" i="3"/>
  <c r="F245" i="3"/>
  <c r="G245" i="3"/>
  <c r="H245" i="3"/>
  <c r="I245" i="3"/>
  <c r="J245" i="3"/>
  <c r="K245" i="3"/>
  <c r="L245" i="3"/>
  <c r="M245" i="3"/>
  <c r="N245" i="3"/>
  <c r="O245" i="3"/>
  <c r="P245" i="3"/>
  <c r="Q245" i="3"/>
  <c r="R245" i="3"/>
  <c r="S245" i="3"/>
  <c r="W245" i="3"/>
  <c r="X245" i="3"/>
  <c r="Y245" i="3"/>
  <c r="Z245" i="3"/>
  <c r="D246" i="3"/>
  <c r="E246" i="3"/>
  <c r="F246" i="3"/>
  <c r="G246" i="3"/>
  <c r="H246" i="3"/>
  <c r="I246" i="3"/>
  <c r="J246" i="3"/>
  <c r="K246" i="3"/>
  <c r="L246" i="3"/>
  <c r="M246" i="3"/>
  <c r="N246" i="3"/>
  <c r="O246" i="3"/>
  <c r="P246" i="3"/>
  <c r="Q246" i="3"/>
  <c r="R246" i="3"/>
  <c r="U246" i="3"/>
  <c r="V246" i="3"/>
  <c r="W246" i="3"/>
  <c r="Y246" i="3"/>
  <c r="Z246" i="3"/>
  <c r="D247" i="3"/>
  <c r="E247" i="3"/>
  <c r="F247" i="3"/>
  <c r="G247" i="3"/>
  <c r="H247" i="3"/>
  <c r="I247" i="3"/>
  <c r="J247" i="3"/>
  <c r="K247" i="3"/>
  <c r="L247" i="3"/>
  <c r="M247" i="3"/>
  <c r="N247" i="3"/>
  <c r="O247" i="3"/>
  <c r="P247" i="3"/>
  <c r="R247" i="3"/>
  <c r="S247" i="3"/>
  <c r="T247" i="3"/>
  <c r="W247" i="3"/>
  <c r="Y247" i="3"/>
  <c r="Z247" i="3"/>
  <c r="D248" i="3"/>
  <c r="E248" i="3"/>
  <c r="F248" i="3"/>
  <c r="G248" i="3"/>
  <c r="H248" i="3"/>
  <c r="I248" i="3"/>
  <c r="J248" i="3"/>
  <c r="K248" i="3"/>
  <c r="L248" i="3"/>
  <c r="M248" i="3"/>
  <c r="N248" i="3"/>
  <c r="O248" i="3"/>
  <c r="P248" i="3"/>
  <c r="Q248" i="3"/>
  <c r="R248" i="3"/>
  <c r="T248" i="3"/>
  <c r="V248" i="3"/>
  <c r="W248" i="3"/>
  <c r="X248" i="3"/>
  <c r="Y248" i="3"/>
  <c r="Z248" i="3"/>
  <c r="D249" i="3"/>
  <c r="E249" i="3"/>
  <c r="F249" i="3"/>
  <c r="G249" i="3"/>
  <c r="H249" i="3"/>
  <c r="I249" i="3"/>
  <c r="J249" i="3"/>
  <c r="K249" i="3"/>
  <c r="L249" i="3"/>
  <c r="M249" i="3"/>
  <c r="N249" i="3"/>
  <c r="O249" i="3"/>
  <c r="P249" i="3"/>
  <c r="R249" i="3"/>
  <c r="W249" i="3"/>
  <c r="Y249" i="3"/>
  <c r="Z249" i="3"/>
  <c r="D250" i="3"/>
  <c r="E250" i="3"/>
  <c r="F250" i="3"/>
  <c r="G250" i="3"/>
  <c r="H250" i="3"/>
  <c r="I250" i="3"/>
  <c r="J250" i="3"/>
  <c r="K250" i="3"/>
  <c r="L250" i="3"/>
  <c r="M250" i="3"/>
  <c r="N250" i="3"/>
  <c r="O250" i="3"/>
  <c r="P250" i="3"/>
  <c r="R250" i="3"/>
  <c r="T250" i="3"/>
  <c r="W250" i="3"/>
  <c r="Y250" i="3"/>
  <c r="Z250" i="3"/>
  <c r="D251" i="3"/>
  <c r="E251" i="3"/>
  <c r="F251" i="3"/>
  <c r="G251" i="3"/>
  <c r="H251" i="3"/>
  <c r="I251" i="3"/>
  <c r="J251" i="3"/>
  <c r="K251" i="3"/>
  <c r="L251" i="3"/>
  <c r="M251" i="3"/>
  <c r="N251" i="3"/>
  <c r="O251" i="3"/>
  <c r="P251" i="3"/>
  <c r="T251" i="3"/>
  <c r="W251" i="3"/>
  <c r="Y251" i="3"/>
  <c r="Z251" i="3"/>
  <c r="D252" i="3"/>
  <c r="E252" i="3"/>
  <c r="F252" i="3"/>
  <c r="G252" i="3"/>
  <c r="H252" i="3"/>
  <c r="I252" i="3"/>
  <c r="J252" i="3"/>
  <c r="K252" i="3"/>
  <c r="L252" i="3"/>
  <c r="M252" i="3"/>
  <c r="N252" i="3"/>
  <c r="O252" i="3"/>
  <c r="P252" i="3"/>
  <c r="Q252" i="3"/>
  <c r="R252" i="3"/>
  <c r="U252" i="3"/>
  <c r="V252" i="3"/>
  <c r="W252" i="3"/>
  <c r="Y252" i="3"/>
  <c r="Z252" i="3"/>
  <c r="D253" i="3"/>
  <c r="E253" i="3"/>
  <c r="F253" i="3"/>
  <c r="G253" i="3"/>
  <c r="H253" i="3"/>
  <c r="I253" i="3"/>
  <c r="J253" i="3"/>
  <c r="K253" i="3"/>
  <c r="L253" i="3"/>
  <c r="M253" i="3"/>
  <c r="N253" i="3"/>
  <c r="O253" i="3"/>
  <c r="P253" i="3"/>
  <c r="Q253" i="3"/>
  <c r="R253" i="3"/>
  <c r="T253" i="3"/>
  <c r="W253" i="3"/>
  <c r="X253" i="3"/>
  <c r="Y253" i="3"/>
  <c r="Z253" i="3"/>
  <c r="D254" i="3"/>
  <c r="E254" i="3"/>
  <c r="F254" i="3"/>
  <c r="G254" i="3"/>
  <c r="H254" i="3"/>
  <c r="I254" i="3"/>
  <c r="J254" i="3"/>
  <c r="K254" i="3"/>
  <c r="L254" i="3"/>
  <c r="M254" i="3"/>
  <c r="N254" i="3"/>
  <c r="O254" i="3"/>
  <c r="P254" i="3"/>
  <c r="Q254" i="3"/>
  <c r="R254" i="3"/>
  <c r="W254" i="3"/>
  <c r="X254" i="3"/>
  <c r="Y254" i="3"/>
  <c r="Z254" i="3"/>
  <c r="D255" i="3"/>
  <c r="E255" i="3"/>
  <c r="F255" i="3"/>
  <c r="G255" i="3"/>
  <c r="H255" i="3"/>
  <c r="I255" i="3"/>
  <c r="J255" i="3"/>
  <c r="K255" i="3"/>
  <c r="L255" i="3"/>
  <c r="M255" i="3"/>
  <c r="N255" i="3"/>
  <c r="O255" i="3"/>
  <c r="P255" i="3"/>
  <c r="W255" i="3"/>
  <c r="Y255" i="3"/>
  <c r="Z255" i="3"/>
  <c r="D256" i="3"/>
  <c r="E256" i="3"/>
  <c r="F256" i="3"/>
  <c r="G256" i="3"/>
  <c r="H256" i="3"/>
  <c r="I256" i="3"/>
  <c r="J256" i="3"/>
  <c r="K256" i="3"/>
  <c r="L256" i="3"/>
  <c r="M256" i="3"/>
  <c r="N256" i="3"/>
  <c r="O256" i="3"/>
  <c r="P256" i="3"/>
  <c r="Q256" i="3"/>
  <c r="R256" i="3"/>
  <c r="T256" i="3"/>
  <c r="U256" i="3"/>
  <c r="V256" i="3"/>
  <c r="W256" i="3"/>
  <c r="X256" i="3"/>
  <c r="Y256" i="3"/>
  <c r="Z256" i="3"/>
  <c r="D257" i="3"/>
  <c r="E257" i="3"/>
  <c r="F257" i="3"/>
  <c r="G257" i="3"/>
  <c r="H257" i="3"/>
  <c r="I257" i="3"/>
  <c r="J257" i="3"/>
  <c r="K257" i="3"/>
  <c r="L257" i="3"/>
  <c r="M257" i="3"/>
  <c r="N257" i="3"/>
  <c r="O257" i="3"/>
  <c r="P257" i="3"/>
  <c r="Q257" i="3"/>
  <c r="R257" i="3"/>
  <c r="S257" i="3"/>
  <c r="W257" i="3"/>
  <c r="X257" i="3"/>
  <c r="Y257" i="3"/>
  <c r="Z257" i="3"/>
  <c r="D258" i="3"/>
  <c r="E258" i="3"/>
  <c r="F258" i="3"/>
  <c r="G258" i="3"/>
  <c r="H258" i="3"/>
  <c r="I258" i="3"/>
  <c r="J258" i="3"/>
  <c r="K258" i="3"/>
  <c r="L258" i="3"/>
  <c r="M258" i="3"/>
  <c r="N258" i="3"/>
  <c r="O258" i="3"/>
  <c r="P258" i="3"/>
  <c r="Q258" i="3"/>
  <c r="R258" i="3"/>
  <c r="V258" i="3"/>
  <c r="W258" i="3"/>
  <c r="Y258" i="3"/>
  <c r="Z258" i="3"/>
  <c r="D259" i="3"/>
  <c r="E259" i="3"/>
  <c r="F259" i="3"/>
  <c r="G259" i="3"/>
  <c r="H259" i="3"/>
  <c r="I259" i="3"/>
  <c r="J259" i="3"/>
  <c r="K259" i="3"/>
  <c r="L259" i="3"/>
  <c r="M259" i="3"/>
  <c r="N259" i="3"/>
  <c r="O259" i="3"/>
  <c r="P259" i="3"/>
  <c r="T259" i="3"/>
  <c r="W259" i="3"/>
  <c r="Y259" i="3"/>
  <c r="Z259" i="3"/>
  <c r="D260" i="3"/>
  <c r="E260" i="3"/>
  <c r="F260" i="3"/>
  <c r="G260" i="3"/>
  <c r="H260" i="3"/>
  <c r="I260" i="3"/>
  <c r="J260" i="3"/>
  <c r="K260" i="3"/>
  <c r="L260" i="3"/>
  <c r="M260" i="3"/>
  <c r="N260" i="3"/>
  <c r="O260" i="3"/>
  <c r="P260" i="3"/>
  <c r="Q260" i="3"/>
  <c r="R260" i="3"/>
  <c r="T260" i="3"/>
  <c r="U260" i="3"/>
  <c r="V260" i="3"/>
  <c r="W260" i="3"/>
  <c r="Y260" i="3"/>
  <c r="Z260" i="3"/>
  <c r="D261" i="3"/>
  <c r="E261" i="3"/>
  <c r="F261" i="3"/>
  <c r="G261" i="3"/>
  <c r="H261" i="3"/>
  <c r="I261" i="3"/>
  <c r="J261" i="3"/>
  <c r="K261" i="3"/>
  <c r="L261" i="3"/>
  <c r="M261" i="3"/>
  <c r="N261" i="3"/>
  <c r="O261" i="3"/>
  <c r="P261" i="3"/>
  <c r="Q261" i="3"/>
  <c r="R261" i="3"/>
  <c r="S261" i="3"/>
  <c r="T261" i="3"/>
  <c r="W261" i="3"/>
  <c r="X261" i="3"/>
  <c r="Y261" i="3"/>
  <c r="Z261" i="3"/>
  <c r="D262" i="3"/>
  <c r="E262" i="3"/>
  <c r="F262" i="3"/>
  <c r="G262" i="3"/>
  <c r="H262" i="3"/>
  <c r="I262" i="3"/>
  <c r="J262" i="3"/>
  <c r="K262" i="3"/>
  <c r="L262" i="3"/>
  <c r="M262" i="3"/>
  <c r="N262" i="3"/>
  <c r="O262" i="3"/>
  <c r="P262" i="3"/>
  <c r="R262" i="3"/>
  <c r="W262" i="3"/>
  <c r="Y262" i="3"/>
  <c r="Z262" i="3"/>
  <c r="D263" i="3"/>
  <c r="E263" i="3"/>
  <c r="F263" i="3"/>
  <c r="G263" i="3"/>
  <c r="H263" i="3"/>
  <c r="I263" i="3"/>
  <c r="J263" i="3"/>
  <c r="K263" i="3"/>
  <c r="L263" i="3"/>
  <c r="M263" i="3"/>
  <c r="N263" i="3"/>
  <c r="O263" i="3"/>
  <c r="P263" i="3"/>
  <c r="R263" i="3"/>
  <c r="S263" i="3"/>
  <c r="T263" i="3"/>
  <c r="W263" i="3"/>
  <c r="Y263" i="3"/>
  <c r="Z263" i="3"/>
  <c r="D264" i="3"/>
  <c r="E264" i="3"/>
  <c r="F264" i="3"/>
  <c r="G264" i="3"/>
  <c r="H264" i="3"/>
  <c r="I264" i="3"/>
  <c r="J264" i="3"/>
  <c r="K264" i="3"/>
  <c r="L264" i="3"/>
  <c r="M264" i="3"/>
  <c r="N264" i="3"/>
  <c r="O264" i="3"/>
  <c r="P264" i="3"/>
  <c r="Q264" i="3"/>
  <c r="R264" i="3"/>
  <c r="T264" i="3"/>
  <c r="U264" i="3"/>
  <c r="V264" i="3"/>
  <c r="W264" i="3"/>
  <c r="Y264" i="3"/>
  <c r="Z264" i="3"/>
  <c r="D265" i="3"/>
  <c r="E265" i="3"/>
  <c r="F265" i="3"/>
  <c r="G265" i="3"/>
  <c r="H265" i="3"/>
  <c r="I265" i="3"/>
  <c r="J265" i="3"/>
  <c r="K265" i="3"/>
  <c r="L265" i="3"/>
  <c r="M265" i="3"/>
  <c r="N265" i="3"/>
  <c r="O265" i="3"/>
  <c r="P265" i="3"/>
  <c r="Q265" i="3"/>
  <c r="R265" i="3"/>
  <c r="S265" i="3"/>
  <c r="W265" i="3"/>
  <c r="X265" i="3"/>
  <c r="Y265" i="3"/>
  <c r="Z265" i="3"/>
  <c r="D266" i="3"/>
  <c r="E266" i="3"/>
  <c r="F266" i="3"/>
  <c r="G266" i="3"/>
  <c r="H266" i="3"/>
  <c r="I266" i="3"/>
  <c r="J266" i="3"/>
  <c r="K266" i="3"/>
  <c r="L266" i="3"/>
  <c r="M266" i="3"/>
  <c r="N266" i="3"/>
  <c r="O266" i="3"/>
  <c r="P266" i="3"/>
  <c r="Q266" i="3"/>
  <c r="R266" i="3"/>
  <c r="W266" i="3"/>
  <c r="X266" i="3"/>
  <c r="Y266" i="3"/>
  <c r="Z266" i="3"/>
  <c r="D267" i="3"/>
  <c r="E267" i="3"/>
  <c r="F267" i="3"/>
  <c r="G267" i="3"/>
  <c r="H267" i="3"/>
  <c r="I267" i="3"/>
  <c r="J267" i="3"/>
  <c r="K267" i="3"/>
  <c r="L267" i="3"/>
  <c r="M267" i="3"/>
  <c r="N267" i="3"/>
  <c r="O267" i="3"/>
  <c r="P267" i="3"/>
  <c r="R267" i="3"/>
  <c r="W267" i="3"/>
  <c r="Y267" i="3"/>
  <c r="Z267" i="3"/>
  <c r="D268" i="3"/>
  <c r="E268" i="3"/>
  <c r="F268" i="3"/>
  <c r="G268" i="3"/>
  <c r="H268" i="3"/>
  <c r="I268" i="3"/>
  <c r="J268" i="3"/>
  <c r="K268" i="3"/>
  <c r="L268" i="3"/>
  <c r="M268" i="3"/>
  <c r="N268" i="3"/>
  <c r="O268" i="3"/>
  <c r="P268" i="3"/>
  <c r="Q268" i="3"/>
  <c r="R268" i="3"/>
  <c r="T268" i="3"/>
  <c r="V268" i="3"/>
  <c r="W268" i="3"/>
  <c r="Y268" i="3"/>
  <c r="Z268" i="3"/>
  <c r="D269" i="3"/>
  <c r="E269" i="3"/>
  <c r="F269" i="3"/>
  <c r="G269" i="3"/>
  <c r="H269" i="3"/>
  <c r="I269" i="3"/>
  <c r="J269" i="3"/>
  <c r="K269" i="3"/>
  <c r="L269" i="3"/>
  <c r="M269" i="3"/>
  <c r="N269" i="3"/>
  <c r="O269" i="3"/>
  <c r="P269" i="3"/>
  <c r="Q269" i="3"/>
  <c r="R269" i="3"/>
  <c r="S269" i="3"/>
  <c r="W269" i="3"/>
  <c r="X269" i="3"/>
  <c r="Y269" i="3"/>
  <c r="Z269" i="3"/>
  <c r="D270" i="3"/>
  <c r="E270" i="3"/>
  <c r="F270" i="3"/>
  <c r="G270" i="3"/>
  <c r="H270" i="3"/>
  <c r="I270" i="3"/>
  <c r="J270" i="3"/>
  <c r="K270" i="3"/>
  <c r="L270" i="3"/>
  <c r="M270" i="3"/>
  <c r="N270" i="3"/>
  <c r="O270" i="3"/>
  <c r="P270" i="3"/>
  <c r="Q270" i="3"/>
  <c r="R270" i="3"/>
  <c r="W270" i="3"/>
  <c r="X270" i="3"/>
  <c r="Y270" i="3"/>
  <c r="Z270" i="3"/>
  <c r="D271" i="3"/>
  <c r="E271" i="3"/>
  <c r="F271" i="3"/>
  <c r="G271" i="3"/>
  <c r="H271" i="3"/>
  <c r="I271" i="3"/>
  <c r="J271" i="3"/>
  <c r="K271" i="3"/>
  <c r="L271" i="3"/>
  <c r="M271" i="3"/>
  <c r="N271" i="3"/>
  <c r="O271" i="3"/>
  <c r="P271" i="3"/>
  <c r="R271" i="3"/>
  <c r="S271" i="3"/>
  <c r="T271" i="3"/>
  <c r="W271" i="3"/>
  <c r="Y271" i="3"/>
  <c r="Z271" i="3"/>
  <c r="D272" i="3"/>
  <c r="E272" i="3"/>
  <c r="F272" i="3"/>
  <c r="G272" i="3"/>
  <c r="H272" i="3"/>
  <c r="I272" i="3"/>
  <c r="J272" i="3"/>
  <c r="K272" i="3"/>
  <c r="L272" i="3"/>
  <c r="M272" i="3"/>
  <c r="N272" i="3"/>
  <c r="O272" i="3"/>
  <c r="P272" i="3"/>
  <c r="Q272" i="3"/>
  <c r="R272" i="3"/>
  <c r="T272" i="3"/>
  <c r="V272" i="3"/>
  <c r="W272" i="3"/>
  <c r="X272" i="3"/>
  <c r="Y272" i="3"/>
  <c r="Z272" i="3"/>
  <c r="D273" i="3"/>
  <c r="E273" i="3"/>
  <c r="F273" i="3"/>
  <c r="G273" i="3"/>
  <c r="H273" i="3"/>
  <c r="I273" i="3"/>
  <c r="J273" i="3"/>
  <c r="K273" i="3"/>
  <c r="L273" i="3"/>
  <c r="M273" i="3"/>
  <c r="N273" i="3"/>
  <c r="O273" i="3"/>
  <c r="P273" i="3"/>
  <c r="Q273" i="3"/>
  <c r="R273" i="3"/>
  <c r="S273" i="3"/>
  <c r="W273" i="3"/>
  <c r="X273" i="3"/>
  <c r="Y273" i="3"/>
  <c r="Z273" i="3"/>
  <c r="D274" i="3"/>
  <c r="E274" i="3"/>
  <c r="F274" i="3"/>
  <c r="G274" i="3"/>
  <c r="H274" i="3"/>
  <c r="I274" i="3"/>
  <c r="J274" i="3"/>
  <c r="K274" i="3"/>
  <c r="L274" i="3"/>
  <c r="M274" i="3"/>
  <c r="N274" i="3"/>
  <c r="O274" i="3"/>
  <c r="P274" i="3"/>
  <c r="R274" i="3"/>
  <c r="W274" i="3"/>
  <c r="Y274" i="3"/>
  <c r="Z274" i="3"/>
  <c r="D275" i="3"/>
  <c r="E275" i="3"/>
  <c r="F275" i="3"/>
  <c r="G275" i="3"/>
  <c r="H275" i="3"/>
  <c r="I275" i="3"/>
  <c r="J275" i="3"/>
  <c r="K275" i="3"/>
  <c r="L275" i="3"/>
  <c r="M275" i="3"/>
  <c r="N275" i="3"/>
  <c r="O275" i="3"/>
  <c r="P275" i="3"/>
  <c r="R275" i="3"/>
  <c r="T275" i="3"/>
  <c r="W275" i="3"/>
  <c r="Y275" i="3"/>
  <c r="Z275" i="3"/>
  <c r="D276" i="3"/>
  <c r="E276" i="3"/>
  <c r="F276" i="3"/>
  <c r="G276" i="3"/>
  <c r="H276" i="3"/>
  <c r="I276" i="3"/>
  <c r="J276" i="3"/>
  <c r="K276" i="3"/>
  <c r="L276" i="3"/>
  <c r="M276" i="3"/>
  <c r="N276" i="3"/>
  <c r="O276" i="3"/>
  <c r="P276" i="3"/>
  <c r="Q276" i="3"/>
  <c r="R276" i="3"/>
  <c r="T276" i="3"/>
  <c r="U276" i="3"/>
  <c r="V276" i="3"/>
  <c r="W276" i="3"/>
  <c r="X276" i="3"/>
  <c r="Y276" i="3"/>
  <c r="Z276" i="3"/>
  <c r="D277" i="3"/>
  <c r="E277" i="3"/>
  <c r="F277" i="3"/>
  <c r="G277" i="3"/>
  <c r="H277" i="3"/>
  <c r="I277" i="3"/>
  <c r="J277" i="3"/>
  <c r="K277" i="3"/>
  <c r="L277" i="3"/>
  <c r="M277" i="3"/>
  <c r="N277" i="3"/>
  <c r="O277" i="3"/>
  <c r="P277" i="3"/>
  <c r="Q277" i="3"/>
  <c r="R277" i="3"/>
  <c r="S277" i="3"/>
  <c r="W277" i="3"/>
  <c r="X277" i="3"/>
  <c r="Y277" i="3"/>
  <c r="Z277" i="3"/>
  <c r="D278" i="3"/>
  <c r="E278" i="3"/>
  <c r="F278" i="3"/>
  <c r="G278" i="3"/>
  <c r="H278" i="3"/>
  <c r="I278" i="3"/>
  <c r="J278" i="3"/>
  <c r="K278" i="3"/>
  <c r="L278" i="3"/>
  <c r="M278" i="3"/>
  <c r="N278" i="3"/>
  <c r="O278" i="3"/>
  <c r="P278" i="3"/>
  <c r="Q278" i="3"/>
  <c r="R278" i="3"/>
  <c r="W278" i="3"/>
  <c r="X278" i="3"/>
  <c r="Y278" i="3"/>
  <c r="Z278" i="3"/>
  <c r="D279" i="3"/>
  <c r="E279" i="3"/>
  <c r="F279" i="3"/>
  <c r="G279" i="3"/>
  <c r="H279" i="3"/>
  <c r="I279" i="3"/>
  <c r="J279" i="3"/>
  <c r="K279" i="3"/>
  <c r="L279" i="3"/>
  <c r="M279" i="3"/>
  <c r="N279" i="3"/>
  <c r="O279" i="3"/>
  <c r="P279" i="3"/>
  <c r="T279" i="3"/>
  <c r="W279" i="3"/>
  <c r="Y279" i="3"/>
  <c r="Z279" i="3"/>
  <c r="D280" i="3"/>
  <c r="E280" i="3"/>
  <c r="F280" i="3"/>
  <c r="G280" i="3"/>
  <c r="H280" i="3"/>
  <c r="I280" i="3"/>
  <c r="J280" i="3"/>
  <c r="K280" i="3"/>
  <c r="L280" i="3"/>
  <c r="M280" i="3"/>
  <c r="N280" i="3"/>
  <c r="O280" i="3"/>
  <c r="P280" i="3"/>
  <c r="Q280" i="3"/>
  <c r="R280" i="3"/>
  <c r="T280" i="3"/>
  <c r="V280" i="3"/>
  <c r="W280" i="3"/>
  <c r="Y280" i="3"/>
  <c r="Z280" i="3"/>
  <c r="D281" i="3"/>
  <c r="E281" i="3"/>
  <c r="F281" i="3"/>
  <c r="G281" i="3"/>
  <c r="H281" i="3"/>
  <c r="I281" i="3"/>
  <c r="J281" i="3"/>
  <c r="K281" i="3"/>
  <c r="L281" i="3"/>
  <c r="M281" i="3"/>
  <c r="N281" i="3"/>
  <c r="O281" i="3"/>
  <c r="P281" i="3"/>
  <c r="Q281" i="3"/>
  <c r="R281" i="3"/>
  <c r="S281" i="3"/>
  <c r="W281" i="3"/>
  <c r="X281" i="3"/>
  <c r="Y281" i="3"/>
  <c r="Z281" i="3"/>
  <c r="D282" i="3"/>
  <c r="E282" i="3"/>
  <c r="F282" i="3"/>
  <c r="G282" i="3"/>
  <c r="H282" i="3"/>
  <c r="I282" i="3"/>
  <c r="J282" i="3"/>
  <c r="K282" i="3"/>
  <c r="L282" i="3"/>
  <c r="M282" i="3"/>
  <c r="N282" i="3"/>
  <c r="O282" i="3"/>
  <c r="P282" i="3"/>
  <c r="Q282" i="3"/>
  <c r="R282" i="3"/>
  <c r="W282" i="3"/>
  <c r="X282" i="3"/>
  <c r="Y282" i="3"/>
  <c r="Z282" i="3"/>
  <c r="D283" i="3"/>
  <c r="E283" i="3"/>
  <c r="F283" i="3"/>
  <c r="G283" i="3"/>
  <c r="H283" i="3"/>
  <c r="I283" i="3"/>
  <c r="J283" i="3"/>
  <c r="K283" i="3"/>
  <c r="L283" i="3"/>
  <c r="M283" i="3"/>
  <c r="N283" i="3"/>
  <c r="O283" i="3"/>
  <c r="P283" i="3"/>
  <c r="R283" i="3"/>
  <c r="S283" i="3"/>
  <c r="T283" i="3"/>
  <c r="W283" i="3"/>
  <c r="Y283" i="3"/>
  <c r="Z283" i="3"/>
  <c r="D284" i="3"/>
  <c r="E284" i="3"/>
  <c r="F284" i="3"/>
  <c r="G284" i="3"/>
  <c r="H284" i="3"/>
  <c r="I284" i="3"/>
  <c r="J284" i="3"/>
  <c r="K284" i="3"/>
  <c r="L284" i="3"/>
  <c r="M284" i="3"/>
  <c r="N284" i="3"/>
  <c r="O284" i="3"/>
  <c r="P284" i="3"/>
  <c r="Q284" i="3"/>
  <c r="R284" i="3"/>
  <c r="T284" i="3"/>
  <c r="V284" i="3"/>
  <c r="W284" i="3"/>
  <c r="X284" i="3"/>
  <c r="Y284" i="3"/>
  <c r="Z284" i="3"/>
  <c r="D285" i="3"/>
  <c r="E285" i="3"/>
  <c r="F285" i="3"/>
  <c r="G285" i="3"/>
  <c r="H285" i="3"/>
  <c r="I285" i="3"/>
  <c r="J285" i="3"/>
  <c r="K285" i="3"/>
  <c r="L285" i="3"/>
  <c r="M285" i="3"/>
  <c r="N285" i="3"/>
  <c r="O285" i="3"/>
  <c r="P285" i="3"/>
  <c r="Q285" i="3"/>
  <c r="R285" i="3"/>
  <c r="S285" i="3"/>
  <c r="W285" i="3"/>
  <c r="X285" i="3"/>
  <c r="Y285" i="3"/>
  <c r="Z285" i="3"/>
  <c r="D286" i="3"/>
  <c r="E286" i="3"/>
  <c r="F286" i="3"/>
  <c r="G286" i="3"/>
  <c r="H286" i="3"/>
  <c r="I286" i="3"/>
  <c r="J286" i="3"/>
  <c r="K286" i="3"/>
  <c r="L286" i="3"/>
  <c r="M286" i="3"/>
  <c r="N286" i="3"/>
  <c r="O286" i="3"/>
  <c r="P286" i="3"/>
  <c r="Q286" i="3"/>
  <c r="R286" i="3"/>
  <c r="U286" i="3"/>
  <c r="W286" i="3"/>
  <c r="X286" i="3"/>
  <c r="Y286" i="3"/>
  <c r="Z286" i="3"/>
  <c r="D287" i="3"/>
  <c r="E287" i="3"/>
  <c r="F287" i="3"/>
  <c r="G287" i="3"/>
  <c r="H287" i="3"/>
  <c r="I287" i="3"/>
  <c r="J287" i="3"/>
  <c r="K287" i="3"/>
  <c r="L287" i="3"/>
  <c r="M287" i="3"/>
  <c r="N287" i="3"/>
  <c r="O287" i="3"/>
  <c r="P287" i="3"/>
  <c r="R287" i="3"/>
  <c r="W287" i="3"/>
  <c r="Y287" i="3"/>
  <c r="Z287" i="3"/>
  <c r="D288" i="3"/>
  <c r="E288" i="3"/>
  <c r="F288" i="3"/>
  <c r="G288" i="3"/>
  <c r="H288" i="3"/>
  <c r="I288" i="3"/>
  <c r="J288" i="3"/>
  <c r="K288" i="3"/>
  <c r="L288" i="3"/>
  <c r="M288" i="3"/>
  <c r="N288" i="3"/>
  <c r="O288" i="3"/>
  <c r="P288" i="3"/>
  <c r="Q288" i="3"/>
  <c r="R288" i="3"/>
  <c r="S288" i="3"/>
  <c r="V288" i="3"/>
  <c r="W288" i="3"/>
  <c r="X288" i="3"/>
  <c r="Y288" i="3"/>
  <c r="Z288" i="3"/>
  <c r="D289" i="3"/>
  <c r="E289" i="3"/>
  <c r="F289" i="3"/>
  <c r="G289" i="3"/>
  <c r="H289" i="3"/>
  <c r="I289" i="3"/>
  <c r="J289" i="3"/>
  <c r="K289" i="3"/>
  <c r="L289" i="3"/>
  <c r="M289" i="3"/>
  <c r="N289" i="3"/>
  <c r="O289" i="3"/>
  <c r="P289" i="3"/>
  <c r="Q289" i="3"/>
  <c r="R289" i="3"/>
  <c r="S289" i="3"/>
  <c r="W289" i="3"/>
  <c r="X289" i="3"/>
  <c r="Y289" i="3"/>
  <c r="Z289" i="3"/>
  <c r="D290" i="3"/>
  <c r="E290" i="3"/>
  <c r="F290" i="3"/>
  <c r="G290" i="3"/>
  <c r="H290" i="3"/>
  <c r="I290" i="3"/>
  <c r="J290" i="3"/>
  <c r="K290" i="3"/>
  <c r="L290" i="3"/>
  <c r="M290" i="3"/>
  <c r="N290" i="3"/>
  <c r="O290" i="3"/>
  <c r="P290" i="3"/>
  <c r="Q290" i="3"/>
  <c r="R290" i="3"/>
  <c r="U290" i="3"/>
  <c r="W290" i="3"/>
  <c r="X290" i="3"/>
  <c r="Y290" i="3"/>
  <c r="Z290" i="3"/>
  <c r="D291" i="3"/>
  <c r="E291" i="3"/>
  <c r="F291" i="3"/>
  <c r="G291" i="3"/>
  <c r="H291" i="3"/>
  <c r="I291" i="3"/>
  <c r="J291" i="3"/>
  <c r="K291" i="3"/>
  <c r="L291" i="3"/>
  <c r="M291" i="3"/>
  <c r="N291" i="3"/>
  <c r="O291" i="3"/>
  <c r="P291" i="3"/>
  <c r="R291" i="3"/>
  <c r="S291" i="3"/>
  <c r="T291" i="3"/>
  <c r="W291" i="3"/>
  <c r="Y291" i="3"/>
  <c r="Z291" i="3"/>
  <c r="D292" i="3"/>
  <c r="E292" i="3"/>
  <c r="F292" i="3"/>
  <c r="G292" i="3"/>
  <c r="H292" i="3"/>
  <c r="I292" i="3"/>
  <c r="J292" i="3"/>
  <c r="K292" i="3"/>
  <c r="L292" i="3"/>
  <c r="M292" i="3"/>
  <c r="N292" i="3"/>
  <c r="O292" i="3"/>
  <c r="P292" i="3"/>
  <c r="Q292" i="3"/>
  <c r="S292" i="3"/>
  <c r="T292" i="3"/>
  <c r="V292" i="3"/>
  <c r="W292" i="3"/>
  <c r="Y292" i="3"/>
  <c r="Z292" i="3"/>
  <c r="D293" i="3"/>
  <c r="E293" i="3"/>
  <c r="F293" i="3"/>
  <c r="G293" i="3"/>
  <c r="H293" i="3"/>
  <c r="I293" i="3"/>
  <c r="J293" i="3"/>
  <c r="K293" i="3"/>
  <c r="L293" i="3"/>
  <c r="M293" i="3"/>
  <c r="N293" i="3"/>
  <c r="O293" i="3"/>
  <c r="P293" i="3"/>
  <c r="Q293" i="3"/>
  <c r="R293" i="3"/>
  <c r="S293" i="3"/>
  <c r="W293" i="3"/>
  <c r="X293" i="3"/>
  <c r="Y293" i="3"/>
  <c r="Z293" i="3"/>
  <c r="D294" i="3"/>
  <c r="E294" i="3"/>
  <c r="F294" i="3"/>
  <c r="G294" i="3"/>
  <c r="H294" i="3"/>
  <c r="I294" i="3"/>
  <c r="J294" i="3"/>
  <c r="K294" i="3"/>
  <c r="L294" i="3"/>
  <c r="M294" i="3"/>
  <c r="N294" i="3"/>
  <c r="O294" i="3"/>
  <c r="P294" i="3"/>
  <c r="Q294" i="3"/>
  <c r="R294" i="3"/>
  <c r="U294" i="3"/>
  <c r="W294" i="3"/>
  <c r="X294" i="3"/>
  <c r="Y294" i="3"/>
  <c r="Z294" i="3"/>
  <c r="D295" i="3"/>
  <c r="E295" i="3"/>
  <c r="F295" i="3"/>
  <c r="G295" i="3"/>
  <c r="H295" i="3"/>
  <c r="I295" i="3"/>
  <c r="J295" i="3"/>
  <c r="K295" i="3"/>
  <c r="L295" i="3"/>
  <c r="M295" i="3"/>
  <c r="N295" i="3"/>
  <c r="O295" i="3"/>
  <c r="P295" i="3"/>
  <c r="R295" i="3"/>
  <c r="T295" i="3"/>
  <c r="V295" i="3"/>
  <c r="W295" i="3"/>
  <c r="Y295" i="3"/>
  <c r="Z295" i="3"/>
  <c r="D296" i="3"/>
  <c r="E296" i="3"/>
  <c r="F296" i="3"/>
  <c r="G296" i="3"/>
  <c r="H296" i="3"/>
  <c r="I296" i="3"/>
  <c r="J296" i="3"/>
  <c r="K296" i="3"/>
  <c r="L296" i="3"/>
  <c r="M296" i="3"/>
  <c r="N296" i="3"/>
  <c r="O296" i="3"/>
  <c r="P296" i="3"/>
  <c r="Q296" i="3"/>
  <c r="S296" i="3"/>
  <c r="T296" i="3"/>
  <c r="U296" i="3"/>
  <c r="V296" i="3"/>
  <c r="W296" i="3"/>
  <c r="Y296" i="3"/>
  <c r="Z296" i="3"/>
  <c r="D297" i="3"/>
  <c r="E297" i="3"/>
  <c r="F297" i="3"/>
  <c r="G297" i="3"/>
  <c r="H297" i="3"/>
  <c r="I297" i="3"/>
  <c r="J297" i="3"/>
  <c r="K297" i="3"/>
  <c r="L297" i="3"/>
  <c r="M297" i="3"/>
  <c r="N297" i="3"/>
  <c r="O297" i="3"/>
  <c r="P297" i="3"/>
  <c r="Q297" i="3"/>
  <c r="R297" i="3"/>
  <c r="S297" i="3"/>
  <c r="W297" i="3"/>
  <c r="X297" i="3"/>
  <c r="Y297" i="3"/>
  <c r="Z297" i="3"/>
  <c r="D298" i="3"/>
  <c r="E298" i="3"/>
  <c r="F298" i="3"/>
  <c r="G298" i="3"/>
  <c r="H298" i="3"/>
  <c r="I298" i="3"/>
  <c r="J298" i="3"/>
  <c r="K298" i="3"/>
  <c r="L298" i="3"/>
  <c r="M298" i="3"/>
  <c r="N298" i="3"/>
  <c r="O298" i="3"/>
  <c r="P298" i="3"/>
  <c r="Q298" i="3"/>
  <c r="R298" i="3"/>
  <c r="U298" i="3"/>
  <c r="W298" i="3"/>
  <c r="X298" i="3"/>
  <c r="Y298" i="3"/>
  <c r="Z298" i="3"/>
  <c r="D299" i="3"/>
  <c r="E299" i="3"/>
  <c r="F299" i="3"/>
  <c r="G299" i="3"/>
  <c r="H299" i="3"/>
  <c r="I299" i="3"/>
  <c r="J299" i="3"/>
  <c r="K299" i="3"/>
  <c r="L299" i="3"/>
  <c r="M299" i="3"/>
  <c r="N299" i="3"/>
  <c r="O299" i="3"/>
  <c r="P299" i="3"/>
  <c r="R299" i="3"/>
  <c r="T299" i="3"/>
  <c r="W299" i="3"/>
  <c r="Y299" i="3"/>
  <c r="Z299" i="3"/>
  <c r="D300" i="3"/>
  <c r="E300" i="3"/>
  <c r="F300" i="3"/>
  <c r="G300" i="3"/>
  <c r="H300" i="3"/>
  <c r="I300" i="3"/>
  <c r="J300" i="3"/>
  <c r="K300" i="3"/>
  <c r="L300" i="3"/>
  <c r="M300" i="3"/>
  <c r="N300" i="3"/>
  <c r="O300" i="3"/>
  <c r="P300" i="3"/>
  <c r="Q300" i="3"/>
  <c r="S300" i="3"/>
  <c r="T300" i="3"/>
  <c r="U300" i="3"/>
  <c r="V300" i="3"/>
  <c r="W300" i="3"/>
  <c r="Y300" i="3"/>
  <c r="Z300" i="3"/>
  <c r="D301" i="3"/>
  <c r="E301" i="3"/>
  <c r="F301" i="3"/>
  <c r="G301" i="3"/>
  <c r="H301" i="3"/>
  <c r="I301" i="3"/>
  <c r="J301" i="3"/>
  <c r="K301" i="3"/>
  <c r="L301" i="3"/>
  <c r="M301" i="3"/>
  <c r="N301" i="3"/>
  <c r="O301" i="3"/>
  <c r="P301" i="3"/>
  <c r="Q301" i="3"/>
  <c r="R301" i="3"/>
  <c r="S301" i="3"/>
  <c r="W301" i="3"/>
  <c r="X301" i="3"/>
  <c r="Y301" i="3"/>
  <c r="Z301" i="3"/>
  <c r="D302" i="3"/>
  <c r="E302" i="3"/>
  <c r="F302" i="3"/>
  <c r="G302" i="3"/>
  <c r="H302" i="3"/>
  <c r="I302" i="3"/>
  <c r="J302" i="3"/>
  <c r="K302" i="3"/>
  <c r="L302" i="3"/>
  <c r="M302" i="3"/>
  <c r="N302" i="3"/>
  <c r="O302" i="3"/>
  <c r="P302" i="3"/>
  <c r="Q302" i="3"/>
  <c r="R302" i="3"/>
  <c r="U302" i="3"/>
  <c r="W302" i="3"/>
  <c r="X302" i="3"/>
  <c r="Y302" i="3"/>
  <c r="Z302" i="3"/>
  <c r="D303" i="3"/>
  <c r="E303" i="3"/>
  <c r="F303" i="3"/>
  <c r="G303" i="3"/>
  <c r="H303" i="3"/>
  <c r="I303" i="3"/>
  <c r="J303" i="3"/>
  <c r="K303" i="3"/>
  <c r="L303" i="3"/>
  <c r="M303" i="3"/>
  <c r="N303" i="3"/>
  <c r="O303" i="3"/>
  <c r="P303" i="3"/>
  <c r="T303" i="3"/>
  <c r="V303" i="3"/>
  <c r="W303" i="3"/>
  <c r="Y303" i="3"/>
  <c r="Z303" i="3"/>
  <c r="D304" i="3"/>
  <c r="E304" i="3"/>
  <c r="F304" i="3"/>
  <c r="G304" i="3"/>
  <c r="H304" i="3"/>
  <c r="I304" i="3"/>
  <c r="J304" i="3"/>
  <c r="K304" i="3"/>
  <c r="L304" i="3"/>
  <c r="M304" i="3"/>
  <c r="N304" i="3"/>
  <c r="O304" i="3"/>
  <c r="P304" i="3"/>
  <c r="Q304" i="3"/>
  <c r="S304" i="3"/>
  <c r="T304" i="3"/>
  <c r="U304" i="3"/>
  <c r="V304" i="3"/>
  <c r="W304" i="3"/>
  <c r="Y304" i="3"/>
  <c r="Z304" i="3"/>
  <c r="D305" i="3"/>
  <c r="E305" i="3"/>
  <c r="F305" i="3"/>
  <c r="G305" i="3"/>
  <c r="H305" i="3"/>
  <c r="I305" i="3"/>
  <c r="J305" i="3"/>
  <c r="K305" i="3"/>
  <c r="L305" i="3"/>
  <c r="M305" i="3"/>
  <c r="N305" i="3"/>
  <c r="O305" i="3"/>
  <c r="P305" i="3"/>
  <c r="Q305" i="3"/>
  <c r="R305" i="3"/>
  <c r="S305" i="3"/>
  <c r="W305" i="3"/>
  <c r="X305" i="3"/>
  <c r="Y305" i="3"/>
  <c r="Z305" i="3"/>
  <c r="D306" i="3"/>
  <c r="E306" i="3"/>
  <c r="F306" i="3"/>
  <c r="G306" i="3"/>
  <c r="H306" i="3"/>
  <c r="I306" i="3"/>
  <c r="J306" i="3"/>
  <c r="K306" i="3"/>
  <c r="L306" i="3"/>
  <c r="M306" i="3"/>
  <c r="N306" i="3"/>
  <c r="O306" i="3"/>
  <c r="P306" i="3"/>
  <c r="Q306" i="3"/>
  <c r="R306" i="3"/>
  <c r="U306" i="3"/>
  <c r="W306" i="3"/>
  <c r="X306" i="3"/>
  <c r="Y306" i="3"/>
  <c r="Z306" i="3"/>
  <c r="D307" i="3"/>
  <c r="E307" i="3"/>
  <c r="F307" i="3"/>
  <c r="G307" i="3"/>
  <c r="H307" i="3"/>
  <c r="I307" i="3"/>
  <c r="J307" i="3"/>
  <c r="K307" i="3"/>
  <c r="L307" i="3"/>
  <c r="M307" i="3"/>
  <c r="N307" i="3"/>
  <c r="O307" i="3"/>
  <c r="P307" i="3"/>
  <c r="T307" i="3"/>
  <c r="V307" i="3"/>
  <c r="W307" i="3"/>
  <c r="Y307" i="3"/>
  <c r="Z307" i="3"/>
  <c r="D308" i="3"/>
  <c r="E308" i="3"/>
  <c r="F308" i="3"/>
  <c r="G308" i="3"/>
  <c r="H308" i="3"/>
  <c r="I308" i="3"/>
  <c r="J308" i="3"/>
  <c r="K308" i="3"/>
  <c r="L308" i="3"/>
  <c r="M308" i="3"/>
  <c r="N308" i="3"/>
  <c r="O308" i="3"/>
  <c r="P308" i="3"/>
  <c r="Q308" i="3"/>
  <c r="S308" i="3"/>
  <c r="T308" i="3"/>
  <c r="U308" i="3"/>
  <c r="V308" i="3"/>
  <c r="W308" i="3"/>
  <c r="Y308" i="3"/>
  <c r="Z308" i="3"/>
  <c r="D309" i="3"/>
  <c r="E309" i="3"/>
  <c r="F309" i="3"/>
  <c r="G309" i="3"/>
  <c r="H309" i="3"/>
  <c r="I309" i="3"/>
  <c r="J309" i="3"/>
  <c r="K309" i="3"/>
  <c r="L309" i="3"/>
  <c r="M309" i="3"/>
  <c r="N309" i="3"/>
  <c r="O309" i="3"/>
  <c r="P309" i="3"/>
  <c r="Q309" i="3"/>
  <c r="R309" i="3"/>
  <c r="S309" i="3"/>
  <c r="W309" i="3"/>
  <c r="X309" i="3"/>
  <c r="Y309" i="3"/>
  <c r="Z309" i="3"/>
  <c r="D310" i="3"/>
  <c r="E310" i="3"/>
  <c r="F310" i="3"/>
  <c r="G310" i="3"/>
  <c r="H310" i="3"/>
  <c r="I310" i="3"/>
  <c r="J310" i="3"/>
  <c r="K310" i="3"/>
  <c r="L310" i="3"/>
  <c r="M310" i="3"/>
  <c r="N310" i="3"/>
  <c r="O310" i="3"/>
  <c r="P310" i="3"/>
  <c r="Q310" i="3"/>
  <c r="R310" i="3"/>
  <c r="U310" i="3"/>
  <c r="W310" i="3"/>
  <c r="X310" i="3"/>
  <c r="Y310" i="3"/>
  <c r="Z310" i="3"/>
  <c r="D311" i="3"/>
  <c r="E311" i="3"/>
  <c r="F311" i="3"/>
  <c r="G311" i="3"/>
  <c r="H311" i="3"/>
  <c r="I311" i="3"/>
  <c r="J311" i="3"/>
  <c r="K311" i="3"/>
  <c r="L311" i="3"/>
  <c r="M311" i="3"/>
  <c r="N311" i="3"/>
  <c r="O311" i="3"/>
  <c r="P311" i="3"/>
  <c r="T311" i="3"/>
  <c r="V311" i="3"/>
  <c r="W311" i="3"/>
  <c r="Y311" i="3"/>
  <c r="Z311" i="3"/>
  <c r="D312" i="3"/>
  <c r="E312" i="3"/>
  <c r="F312" i="3"/>
  <c r="G312" i="3"/>
  <c r="H312" i="3"/>
  <c r="I312" i="3"/>
  <c r="J312" i="3"/>
  <c r="K312" i="3"/>
  <c r="L312" i="3"/>
  <c r="M312" i="3"/>
  <c r="N312" i="3"/>
  <c r="O312" i="3"/>
  <c r="P312" i="3"/>
  <c r="Q312" i="3"/>
  <c r="S312" i="3"/>
  <c r="T312" i="3"/>
  <c r="U312" i="3"/>
  <c r="V312" i="3"/>
  <c r="W312" i="3"/>
  <c r="Y312" i="3"/>
  <c r="Z312" i="3"/>
  <c r="D313" i="3"/>
  <c r="E313" i="3"/>
  <c r="F313" i="3"/>
  <c r="G313" i="3"/>
  <c r="H313" i="3"/>
  <c r="I313" i="3"/>
  <c r="J313" i="3"/>
  <c r="K313" i="3"/>
  <c r="L313" i="3"/>
  <c r="M313" i="3"/>
  <c r="N313" i="3"/>
  <c r="O313" i="3"/>
  <c r="P313" i="3"/>
  <c r="Q313" i="3"/>
  <c r="R313" i="3"/>
  <c r="S313" i="3"/>
  <c r="W313" i="3"/>
  <c r="X313" i="3"/>
  <c r="Y313" i="3"/>
  <c r="Z313" i="3"/>
  <c r="D314" i="3"/>
  <c r="E314" i="3"/>
  <c r="F314" i="3"/>
  <c r="G314" i="3"/>
  <c r="H314" i="3"/>
  <c r="I314" i="3"/>
  <c r="J314" i="3"/>
  <c r="K314" i="3"/>
  <c r="L314" i="3"/>
  <c r="M314" i="3"/>
  <c r="N314" i="3"/>
  <c r="O314" i="3"/>
  <c r="P314" i="3"/>
  <c r="Q314" i="3"/>
  <c r="R314" i="3"/>
  <c r="U314" i="3"/>
  <c r="V314" i="3"/>
  <c r="W314" i="3"/>
  <c r="X314" i="3"/>
  <c r="Y314" i="3"/>
  <c r="Z314" i="3"/>
  <c r="D315" i="3"/>
  <c r="E315" i="3"/>
  <c r="F315" i="3"/>
  <c r="G315" i="3"/>
  <c r="H315" i="3"/>
  <c r="I315" i="3"/>
  <c r="J315" i="3"/>
  <c r="K315" i="3"/>
  <c r="L315" i="3"/>
  <c r="M315" i="3"/>
  <c r="N315" i="3"/>
  <c r="O315" i="3"/>
  <c r="P315" i="3"/>
  <c r="T315" i="3"/>
  <c r="V315" i="3"/>
  <c r="W315" i="3"/>
  <c r="Y315" i="3"/>
  <c r="Z315" i="3"/>
  <c r="D316" i="3"/>
  <c r="E316" i="3"/>
  <c r="F316" i="3"/>
  <c r="G316" i="3"/>
  <c r="H316" i="3"/>
  <c r="I316" i="3"/>
  <c r="J316" i="3"/>
  <c r="K316" i="3"/>
  <c r="L316" i="3"/>
  <c r="M316" i="3"/>
  <c r="N316" i="3"/>
  <c r="O316" i="3"/>
  <c r="P316" i="3"/>
  <c r="Q316" i="3"/>
  <c r="S316" i="3"/>
  <c r="T316" i="3"/>
  <c r="U316" i="3"/>
  <c r="V316" i="3"/>
  <c r="W316" i="3"/>
  <c r="Y316" i="3"/>
  <c r="Z316" i="3"/>
  <c r="D317" i="3"/>
  <c r="E317" i="3"/>
  <c r="F317" i="3"/>
  <c r="G317" i="3"/>
  <c r="H317" i="3"/>
  <c r="I317" i="3"/>
  <c r="J317" i="3"/>
  <c r="K317" i="3"/>
  <c r="L317" i="3"/>
  <c r="M317" i="3"/>
  <c r="N317" i="3"/>
  <c r="O317" i="3"/>
  <c r="P317" i="3"/>
  <c r="Q317" i="3"/>
  <c r="R317" i="3"/>
  <c r="S317" i="3"/>
  <c r="W317" i="3"/>
  <c r="X317" i="3"/>
  <c r="Y317" i="3"/>
  <c r="Z317" i="3"/>
  <c r="D318" i="3"/>
  <c r="E318" i="3"/>
  <c r="F318" i="3"/>
  <c r="G318" i="3"/>
  <c r="H318" i="3"/>
  <c r="I318" i="3"/>
  <c r="J318" i="3"/>
  <c r="K318" i="3"/>
  <c r="L318" i="3"/>
  <c r="M318" i="3"/>
  <c r="N318" i="3"/>
  <c r="O318" i="3"/>
  <c r="P318" i="3"/>
  <c r="Q318" i="3"/>
  <c r="R318" i="3"/>
  <c r="U318" i="3"/>
  <c r="V318" i="3"/>
  <c r="W318" i="3"/>
  <c r="X318" i="3"/>
  <c r="Y318" i="3"/>
  <c r="Z318" i="3"/>
  <c r="D319" i="3"/>
  <c r="E319" i="3"/>
  <c r="F319" i="3"/>
  <c r="G319" i="3"/>
  <c r="H319" i="3"/>
  <c r="I319" i="3"/>
  <c r="J319" i="3"/>
  <c r="K319" i="3"/>
  <c r="L319" i="3"/>
  <c r="M319" i="3"/>
  <c r="N319" i="3"/>
  <c r="O319" i="3"/>
  <c r="P319" i="3"/>
  <c r="T319" i="3"/>
  <c r="V319" i="3"/>
  <c r="W319" i="3"/>
  <c r="Y319" i="3"/>
  <c r="Z319" i="3"/>
  <c r="D320" i="3"/>
  <c r="E320" i="3"/>
  <c r="F320" i="3"/>
  <c r="G320" i="3"/>
  <c r="H320" i="3"/>
  <c r="I320" i="3"/>
  <c r="J320" i="3"/>
  <c r="K320" i="3"/>
  <c r="L320" i="3"/>
  <c r="M320" i="3"/>
  <c r="N320" i="3"/>
  <c r="O320" i="3"/>
  <c r="P320" i="3"/>
  <c r="Q320" i="3"/>
  <c r="S320" i="3"/>
  <c r="T320" i="3"/>
  <c r="U320" i="3"/>
  <c r="V320" i="3"/>
  <c r="W320" i="3"/>
  <c r="Y320" i="3"/>
  <c r="Z320" i="3"/>
  <c r="D321" i="3"/>
  <c r="E321" i="3"/>
  <c r="F321" i="3"/>
  <c r="G321" i="3"/>
  <c r="H321" i="3"/>
  <c r="I321" i="3"/>
  <c r="J321" i="3"/>
  <c r="K321" i="3"/>
  <c r="L321" i="3"/>
  <c r="M321" i="3"/>
  <c r="N321" i="3"/>
  <c r="O321" i="3"/>
  <c r="P321" i="3"/>
  <c r="Q321" i="3"/>
  <c r="R321" i="3"/>
  <c r="S321" i="3"/>
  <c r="W321" i="3"/>
  <c r="X321" i="3"/>
  <c r="Y321" i="3"/>
  <c r="Z321" i="3"/>
  <c r="D322" i="3"/>
  <c r="E322" i="3"/>
  <c r="F322" i="3"/>
  <c r="G322" i="3"/>
  <c r="H322" i="3"/>
  <c r="I322" i="3"/>
  <c r="J322" i="3"/>
  <c r="K322" i="3"/>
  <c r="L322" i="3"/>
  <c r="M322" i="3"/>
  <c r="N322" i="3"/>
  <c r="O322" i="3"/>
  <c r="P322" i="3"/>
  <c r="Q322" i="3"/>
  <c r="R322" i="3"/>
  <c r="U322" i="3"/>
  <c r="V322" i="3"/>
  <c r="W322" i="3"/>
  <c r="X322" i="3"/>
  <c r="Y322" i="3"/>
  <c r="Z322" i="3"/>
  <c r="D323" i="3"/>
  <c r="E323" i="3"/>
  <c r="F323" i="3"/>
  <c r="G323" i="3"/>
  <c r="H323" i="3"/>
  <c r="I323" i="3"/>
  <c r="J323" i="3"/>
  <c r="K323" i="3"/>
  <c r="L323" i="3"/>
  <c r="M323" i="3"/>
  <c r="N323" i="3"/>
  <c r="O323" i="3"/>
  <c r="P323" i="3"/>
  <c r="T323" i="3"/>
  <c r="V323" i="3"/>
  <c r="W323" i="3"/>
  <c r="Y323" i="3"/>
  <c r="Z323" i="3"/>
  <c r="D324" i="3"/>
  <c r="E324" i="3"/>
  <c r="F324" i="3"/>
  <c r="G324" i="3"/>
  <c r="H324" i="3"/>
  <c r="I324" i="3"/>
  <c r="J324" i="3"/>
  <c r="K324" i="3"/>
  <c r="L324" i="3"/>
  <c r="M324" i="3"/>
  <c r="N324" i="3"/>
  <c r="O324" i="3"/>
  <c r="P324" i="3"/>
  <c r="Q324" i="3"/>
  <c r="S324" i="3"/>
  <c r="T324" i="3"/>
  <c r="U324" i="3"/>
  <c r="V324" i="3"/>
  <c r="W324" i="3"/>
  <c r="Y324" i="3"/>
  <c r="Z324" i="3"/>
  <c r="D325" i="3"/>
  <c r="E325" i="3"/>
  <c r="F325" i="3"/>
  <c r="G325" i="3"/>
  <c r="H325" i="3"/>
  <c r="I325" i="3"/>
  <c r="J325" i="3"/>
  <c r="K325" i="3"/>
  <c r="L325" i="3"/>
  <c r="M325" i="3"/>
  <c r="N325" i="3"/>
  <c r="O325" i="3"/>
  <c r="P325" i="3"/>
  <c r="Q325" i="3"/>
  <c r="R325" i="3"/>
  <c r="S325" i="3"/>
  <c r="W325" i="3"/>
  <c r="X325" i="3"/>
  <c r="Y325" i="3"/>
  <c r="Z325" i="3"/>
  <c r="D326" i="3"/>
  <c r="E326" i="3"/>
  <c r="F326" i="3"/>
  <c r="G326" i="3"/>
  <c r="H326" i="3"/>
  <c r="I326" i="3"/>
  <c r="J326" i="3"/>
  <c r="K326" i="3"/>
  <c r="L326" i="3"/>
  <c r="M326" i="3"/>
  <c r="N326" i="3"/>
  <c r="O326" i="3"/>
  <c r="P326" i="3"/>
  <c r="Q326" i="3"/>
  <c r="R326" i="3"/>
  <c r="T326" i="3"/>
  <c r="U326" i="3"/>
  <c r="V326" i="3"/>
  <c r="W326" i="3"/>
  <c r="X326" i="3"/>
  <c r="Y326" i="3"/>
  <c r="Z326" i="3"/>
  <c r="D327" i="3"/>
  <c r="E327" i="3"/>
  <c r="F327" i="3"/>
  <c r="G327" i="3"/>
  <c r="H327" i="3"/>
  <c r="I327" i="3"/>
  <c r="J327" i="3"/>
  <c r="K327" i="3"/>
  <c r="L327" i="3"/>
  <c r="M327" i="3"/>
  <c r="N327" i="3"/>
  <c r="O327" i="3"/>
  <c r="P327" i="3"/>
  <c r="T327" i="3"/>
  <c r="V327" i="3"/>
  <c r="W327" i="3"/>
  <c r="Y327" i="3"/>
  <c r="Z327" i="3"/>
  <c r="D328" i="3"/>
  <c r="E328" i="3"/>
  <c r="F328" i="3"/>
  <c r="G328" i="3"/>
  <c r="H328" i="3"/>
  <c r="I328" i="3"/>
  <c r="J328" i="3"/>
  <c r="K328" i="3"/>
  <c r="L328" i="3"/>
  <c r="M328" i="3"/>
  <c r="N328" i="3"/>
  <c r="O328" i="3"/>
  <c r="P328" i="3"/>
  <c r="S328" i="3"/>
  <c r="W328" i="3"/>
  <c r="Y328" i="3"/>
  <c r="Z328" i="3"/>
  <c r="D329" i="3"/>
  <c r="E329" i="3"/>
  <c r="F329" i="3"/>
  <c r="G329" i="3"/>
  <c r="H329" i="3"/>
  <c r="I329" i="3"/>
  <c r="J329" i="3"/>
  <c r="K329" i="3"/>
  <c r="L329" i="3"/>
  <c r="M329" i="3"/>
  <c r="N329" i="3"/>
  <c r="O329" i="3"/>
  <c r="P329" i="3"/>
  <c r="Q329" i="3"/>
  <c r="R329" i="3"/>
  <c r="T329" i="3"/>
  <c r="U329" i="3"/>
  <c r="Y329" i="3"/>
  <c r="Z329" i="3"/>
  <c r="D330" i="3"/>
  <c r="E330" i="3"/>
  <c r="F330" i="3"/>
  <c r="G330" i="3"/>
  <c r="H330" i="3"/>
  <c r="I330" i="3"/>
  <c r="J330" i="3"/>
  <c r="K330" i="3"/>
  <c r="L330" i="3"/>
  <c r="M330" i="3"/>
  <c r="N330" i="3"/>
  <c r="O330" i="3"/>
  <c r="P330" i="3"/>
  <c r="Q330" i="3"/>
  <c r="S330" i="3"/>
  <c r="W330" i="3"/>
  <c r="Y330" i="3"/>
  <c r="Z330" i="3"/>
  <c r="D331" i="3"/>
  <c r="E331" i="3"/>
  <c r="F331" i="3"/>
  <c r="G331" i="3"/>
  <c r="H331" i="3"/>
  <c r="I331" i="3"/>
  <c r="J331" i="3"/>
  <c r="K331" i="3"/>
  <c r="L331" i="3"/>
  <c r="M331" i="3"/>
  <c r="N331" i="3"/>
  <c r="O331" i="3"/>
  <c r="P331" i="3"/>
  <c r="R331" i="3"/>
  <c r="T331" i="3"/>
  <c r="W331" i="3"/>
  <c r="Y331" i="3"/>
  <c r="Z331" i="3"/>
  <c r="D332" i="3"/>
  <c r="E332" i="3"/>
  <c r="F332" i="3"/>
  <c r="G332" i="3"/>
  <c r="H332" i="3"/>
  <c r="I332" i="3"/>
  <c r="J332" i="3"/>
  <c r="K332" i="3"/>
  <c r="L332" i="3"/>
  <c r="M332" i="3"/>
  <c r="N332" i="3"/>
  <c r="O332" i="3"/>
  <c r="P332" i="3"/>
  <c r="Q332" i="3"/>
  <c r="R332" i="3"/>
  <c r="S332" i="3"/>
  <c r="W332" i="3"/>
  <c r="X332" i="3"/>
  <c r="Y332" i="3"/>
  <c r="Z332" i="3"/>
  <c r="D333" i="3"/>
  <c r="E333" i="3"/>
  <c r="F333" i="3"/>
  <c r="G333" i="3"/>
  <c r="H333" i="3"/>
  <c r="I333" i="3"/>
  <c r="J333" i="3"/>
  <c r="K333" i="3"/>
  <c r="L333" i="3"/>
  <c r="M333" i="3"/>
  <c r="N333" i="3"/>
  <c r="O333" i="3"/>
  <c r="P333" i="3"/>
  <c r="Q333" i="3"/>
  <c r="U333" i="3"/>
  <c r="W333" i="3"/>
  <c r="Y333" i="3"/>
  <c r="Z333" i="3"/>
  <c r="D334" i="3"/>
  <c r="E334" i="3"/>
  <c r="F334" i="3"/>
  <c r="G334" i="3"/>
  <c r="H334" i="3"/>
  <c r="I334" i="3"/>
  <c r="J334" i="3"/>
  <c r="K334" i="3"/>
  <c r="L334" i="3"/>
  <c r="M334" i="3"/>
  <c r="N334" i="3"/>
  <c r="O334" i="3"/>
  <c r="P334" i="3"/>
  <c r="Q334" i="3"/>
  <c r="R334" i="3"/>
  <c r="S334" i="3"/>
  <c r="W334" i="3"/>
  <c r="X334" i="3"/>
  <c r="Y334" i="3"/>
  <c r="Z334" i="3"/>
  <c r="D335" i="3"/>
  <c r="E335" i="3"/>
  <c r="F335" i="3"/>
  <c r="G335" i="3"/>
  <c r="H335" i="3"/>
  <c r="I335" i="3"/>
  <c r="J335" i="3"/>
  <c r="K335" i="3"/>
  <c r="L335" i="3"/>
  <c r="M335" i="3"/>
  <c r="N335" i="3"/>
  <c r="O335" i="3"/>
  <c r="P335" i="3"/>
  <c r="R335" i="3"/>
  <c r="T335" i="3"/>
  <c r="W335" i="3"/>
  <c r="Y335" i="3"/>
  <c r="Z335" i="3"/>
  <c r="D336" i="3"/>
  <c r="E336" i="3"/>
  <c r="F336" i="3"/>
  <c r="G336" i="3"/>
  <c r="H336" i="3"/>
  <c r="I336" i="3"/>
  <c r="J336" i="3"/>
  <c r="K336" i="3"/>
  <c r="L336" i="3"/>
  <c r="M336" i="3"/>
  <c r="N336" i="3"/>
  <c r="O336" i="3"/>
  <c r="P336" i="3"/>
  <c r="R336" i="3"/>
  <c r="S336" i="3"/>
  <c r="W336" i="3"/>
  <c r="Y336" i="3"/>
  <c r="Z336" i="3"/>
  <c r="D337" i="3"/>
  <c r="E337" i="3"/>
  <c r="F337" i="3"/>
  <c r="G337" i="3"/>
  <c r="H337" i="3"/>
  <c r="I337" i="3"/>
  <c r="J337" i="3"/>
  <c r="K337" i="3"/>
  <c r="L337" i="3"/>
  <c r="M337" i="3"/>
  <c r="N337" i="3"/>
  <c r="O337" i="3"/>
  <c r="P337" i="3"/>
  <c r="Q337" i="3"/>
  <c r="R337" i="3"/>
  <c r="W337" i="3"/>
  <c r="Y337" i="3"/>
  <c r="Z337" i="3"/>
  <c r="D338" i="3"/>
  <c r="E338" i="3"/>
  <c r="F338" i="3"/>
  <c r="G338" i="3"/>
  <c r="H338" i="3"/>
  <c r="I338" i="3"/>
  <c r="J338" i="3"/>
  <c r="K338" i="3"/>
  <c r="L338" i="3"/>
  <c r="M338" i="3"/>
  <c r="N338" i="3"/>
  <c r="O338" i="3"/>
  <c r="P338" i="3"/>
  <c r="Q338" i="3"/>
  <c r="S338" i="3"/>
  <c r="W338" i="3"/>
  <c r="Y338" i="3"/>
  <c r="Z338" i="3"/>
  <c r="D339" i="3"/>
  <c r="E339" i="3"/>
  <c r="F339" i="3"/>
  <c r="G339" i="3"/>
  <c r="H339" i="3"/>
  <c r="I339" i="3"/>
  <c r="J339" i="3"/>
  <c r="K339" i="3"/>
  <c r="L339" i="3"/>
  <c r="M339" i="3"/>
  <c r="N339" i="3"/>
  <c r="O339" i="3"/>
  <c r="P339" i="3"/>
  <c r="T339" i="3"/>
  <c r="W339" i="3"/>
  <c r="Y339" i="3"/>
  <c r="Z339" i="3"/>
  <c r="D340" i="3"/>
  <c r="E340" i="3"/>
  <c r="F340" i="3"/>
  <c r="G340" i="3"/>
  <c r="H340" i="3"/>
  <c r="I340" i="3"/>
  <c r="J340" i="3"/>
  <c r="K340" i="3"/>
  <c r="L340" i="3"/>
  <c r="M340" i="3"/>
  <c r="N340" i="3"/>
  <c r="O340" i="3"/>
  <c r="P340" i="3"/>
  <c r="Q340" i="3"/>
  <c r="R340" i="3"/>
  <c r="S340" i="3"/>
  <c r="W340" i="3"/>
  <c r="X340" i="3"/>
  <c r="Y340" i="3"/>
  <c r="Z340" i="3"/>
  <c r="D341" i="3"/>
  <c r="E341" i="3"/>
  <c r="F341" i="3"/>
  <c r="G341" i="3"/>
  <c r="H341" i="3"/>
  <c r="I341" i="3"/>
  <c r="J341" i="3"/>
  <c r="K341" i="3"/>
  <c r="L341" i="3"/>
  <c r="M341" i="3"/>
  <c r="N341" i="3"/>
  <c r="O341" i="3"/>
  <c r="P341" i="3"/>
  <c r="Q341" i="3"/>
  <c r="U341" i="3"/>
  <c r="W341" i="3"/>
  <c r="Y341" i="3"/>
  <c r="Z341" i="3"/>
  <c r="D342" i="3"/>
  <c r="E342" i="3"/>
  <c r="F342" i="3"/>
  <c r="G342" i="3"/>
  <c r="H342" i="3"/>
  <c r="I342" i="3"/>
  <c r="J342" i="3"/>
  <c r="K342" i="3"/>
  <c r="L342" i="3"/>
  <c r="M342" i="3"/>
  <c r="N342" i="3"/>
  <c r="O342" i="3"/>
  <c r="P342" i="3"/>
  <c r="R342" i="3"/>
  <c r="S342" i="3"/>
  <c r="V342" i="3"/>
  <c r="W342" i="3"/>
  <c r="Y342" i="3"/>
  <c r="Z342" i="3"/>
  <c r="D343" i="3"/>
  <c r="E343" i="3"/>
  <c r="F343" i="3"/>
  <c r="G343" i="3"/>
  <c r="H343" i="3"/>
  <c r="I343" i="3"/>
  <c r="J343" i="3"/>
  <c r="K343" i="3"/>
  <c r="L343" i="3"/>
  <c r="M343" i="3"/>
  <c r="N343" i="3"/>
  <c r="O343" i="3"/>
  <c r="P343" i="3"/>
  <c r="T343" i="3"/>
  <c r="W343" i="3"/>
  <c r="Y343" i="3"/>
  <c r="Z343" i="3"/>
  <c r="D344" i="3"/>
  <c r="E344" i="3"/>
  <c r="F344" i="3"/>
  <c r="G344" i="3"/>
  <c r="H344" i="3"/>
  <c r="I344" i="3"/>
  <c r="J344" i="3"/>
  <c r="K344" i="3"/>
  <c r="L344" i="3"/>
  <c r="M344" i="3"/>
  <c r="N344" i="3"/>
  <c r="O344" i="3"/>
  <c r="P344" i="3"/>
  <c r="R344" i="3"/>
  <c r="S344" i="3"/>
  <c r="W344" i="3"/>
  <c r="Y344" i="3"/>
  <c r="Z344" i="3"/>
  <c r="D345" i="3"/>
  <c r="E345" i="3"/>
  <c r="F345" i="3"/>
  <c r="G345" i="3"/>
  <c r="H345" i="3"/>
  <c r="I345" i="3"/>
  <c r="J345" i="3"/>
  <c r="K345" i="3"/>
  <c r="L345" i="3"/>
  <c r="M345" i="3"/>
  <c r="N345" i="3"/>
  <c r="O345" i="3"/>
  <c r="P345" i="3"/>
  <c r="Q345" i="3"/>
  <c r="R345" i="3"/>
  <c r="W345" i="3"/>
  <c r="Y345" i="3"/>
  <c r="Z345" i="3"/>
  <c r="D346" i="3"/>
  <c r="E346" i="3"/>
  <c r="F346" i="3"/>
  <c r="G346" i="3"/>
  <c r="H346" i="3"/>
  <c r="I346" i="3"/>
  <c r="J346" i="3"/>
  <c r="K346" i="3"/>
  <c r="L346" i="3"/>
  <c r="M346" i="3"/>
  <c r="N346" i="3"/>
  <c r="O346" i="3"/>
  <c r="P346" i="3"/>
  <c r="Q346" i="3"/>
  <c r="S346" i="3"/>
  <c r="W346" i="3"/>
  <c r="Y346" i="3"/>
  <c r="Z346" i="3"/>
  <c r="D347" i="3"/>
  <c r="E347" i="3"/>
  <c r="F347" i="3"/>
  <c r="G347" i="3"/>
  <c r="H347" i="3"/>
  <c r="I347" i="3"/>
  <c r="J347" i="3"/>
  <c r="K347" i="3"/>
  <c r="L347" i="3"/>
  <c r="M347" i="3"/>
  <c r="N347" i="3"/>
  <c r="O347" i="3"/>
  <c r="P347" i="3"/>
  <c r="R347" i="3"/>
  <c r="T347" i="3"/>
  <c r="W347" i="3"/>
  <c r="Y347" i="3"/>
  <c r="Z347" i="3"/>
  <c r="D348" i="3"/>
  <c r="E348" i="3"/>
  <c r="F348" i="3"/>
  <c r="G348" i="3"/>
  <c r="H348" i="3"/>
  <c r="I348" i="3"/>
  <c r="J348" i="3"/>
  <c r="K348" i="3"/>
  <c r="L348" i="3"/>
  <c r="M348" i="3"/>
  <c r="N348" i="3"/>
  <c r="O348" i="3"/>
  <c r="P348" i="3"/>
  <c r="Q348" i="3"/>
  <c r="R348" i="3"/>
  <c r="S348" i="3"/>
  <c r="W348" i="3"/>
  <c r="X348" i="3"/>
  <c r="Y348" i="3"/>
  <c r="Z348" i="3"/>
  <c r="D349" i="3"/>
  <c r="E349" i="3"/>
  <c r="F349" i="3"/>
  <c r="G349" i="3"/>
  <c r="H349" i="3"/>
  <c r="I349" i="3"/>
  <c r="J349" i="3"/>
  <c r="K349" i="3"/>
  <c r="L349" i="3"/>
  <c r="M349" i="3"/>
  <c r="N349" i="3"/>
  <c r="O349" i="3"/>
  <c r="P349" i="3"/>
  <c r="Q349" i="3"/>
  <c r="U349" i="3"/>
  <c r="W349" i="3"/>
  <c r="Y349" i="3"/>
  <c r="Z349" i="3"/>
  <c r="D350" i="3"/>
  <c r="E350" i="3"/>
  <c r="F350" i="3"/>
  <c r="G350" i="3"/>
  <c r="H350" i="3"/>
  <c r="I350" i="3"/>
  <c r="J350" i="3"/>
  <c r="K350" i="3"/>
  <c r="L350" i="3"/>
  <c r="M350" i="3"/>
  <c r="N350" i="3"/>
  <c r="O350" i="3"/>
  <c r="P350" i="3"/>
  <c r="R350" i="3"/>
  <c r="S350" i="3"/>
  <c r="V350" i="3"/>
  <c r="W350" i="3"/>
  <c r="Y350" i="3"/>
  <c r="Z350" i="3"/>
  <c r="D351" i="3"/>
  <c r="E351" i="3"/>
  <c r="F351" i="3"/>
  <c r="G351" i="3"/>
  <c r="H351" i="3"/>
  <c r="I351" i="3"/>
  <c r="J351" i="3"/>
  <c r="K351" i="3"/>
  <c r="L351" i="3"/>
  <c r="M351" i="3"/>
  <c r="N351" i="3"/>
  <c r="O351" i="3"/>
  <c r="P351" i="3"/>
  <c r="T351" i="3"/>
  <c r="W351" i="3"/>
  <c r="Y351" i="3"/>
  <c r="Z351" i="3"/>
  <c r="D352" i="3"/>
  <c r="E352" i="3"/>
  <c r="F352" i="3"/>
  <c r="G352" i="3"/>
  <c r="H352" i="3"/>
  <c r="I352" i="3"/>
  <c r="J352" i="3"/>
  <c r="K352" i="3"/>
  <c r="L352" i="3"/>
  <c r="M352" i="3"/>
  <c r="N352" i="3"/>
  <c r="O352" i="3"/>
  <c r="P352" i="3"/>
  <c r="R352" i="3"/>
  <c r="S352" i="3"/>
  <c r="W352" i="3"/>
  <c r="Y352" i="3"/>
  <c r="Z352" i="3"/>
  <c r="D353" i="3"/>
  <c r="E353" i="3"/>
  <c r="F353" i="3"/>
  <c r="G353" i="3"/>
  <c r="H353" i="3"/>
  <c r="I353" i="3"/>
  <c r="J353" i="3"/>
  <c r="K353" i="3"/>
  <c r="L353" i="3"/>
  <c r="M353" i="3"/>
  <c r="N353" i="3"/>
  <c r="O353" i="3"/>
  <c r="P353" i="3"/>
  <c r="Q353" i="3"/>
  <c r="R353" i="3"/>
  <c r="W353" i="3"/>
  <c r="Y353" i="3"/>
  <c r="Z353" i="3"/>
  <c r="D354" i="3"/>
  <c r="E354" i="3"/>
  <c r="F354" i="3"/>
  <c r="G354" i="3"/>
  <c r="H354" i="3"/>
  <c r="I354" i="3"/>
  <c r="J354" i="3"/>
  <c r="K354" i="3"/>
  <c r="L354" i="3"/>
  <c r="M354" i="3"/>
  <c r="N354" i="3"/>
  <c r="O354" i="3"/>
  <c r="P354" i="3"/>
  <c r="Q354" i="3"/>
  <c r="S354" i="3"/>
  <c r="W354" i="3"/>
  <c r="Y354" i="3"/>
  <c r="Z354" i="3"/>
  <c r="D355" i="3"/>
  <c r="E355" i="3"/>
  <c r="F355" i="3"/>
  <c r="G355" i="3"/>
  <c r="H355" i="3"/>
  <c r="I355" i="3"/>
  <c r="J355" i="3"/>
  <c r="K355" i="3"/>
  <c r="L355" i="3"/>
  <c r="M355" i="3"/>
  <c r="N355" i="3"/>
  <c r="O355" i="3"/>
  <c r="P355" i="3"/>
  <c r="R355" i="3"/>
  <c r="T355" i="3"/>
  <c r="W355" i="3"/>
  <c r="Y355" i="3"/>
  <c r="Z355" i="3"/>
  <c r="D356" i="3"/>
  <c r="E356" i="3"/>
  <c r="F356" i="3"/>
  <c r="G356" i="3"/>
  <c r="H356" i="3"/>
  <c r="I356" i="3"/>
  <c r="J356" i="3"/>
  <c r="K356" i="3"/>
  <c r="L356" i="3"/>
  <c r="M356" i="3"/>
  <c r="N356" i="3"/>
  <c r="O356" i="3"/>
  <c r="P356" i="3"/>
  <c r="Q356" i="3"/>
  <c r="R356" i="3"/>
  <c r="S356" i="3"/>
  <c r="W356" i="3"/>
  <c r="X356" i="3"/>
  <c r="Y356" i="3"/>
  <c r="Z356" i="3"/>
  <c r="D357" i="3"/>
  <c r="E357" i="3"/>
  <c r="F357" i="3"/>
  <c r="G357" i="3"/>
  <c r="H357" i="3"/>
  <c r="I357" i="3"/>
  <c r="J357" i="3"/>
  <c r="K357" i="3"/>
  <c r="L357" i="3"/>
  <c r="M357" i="3"/>
  <c r="N357" i="3"/>
  <c r="O357" i="3"/>
  <c r="P357" i="3"/>
  <c r="Q357" i="3"/>
  <c r="U357" i="3"/>
  <c r="W357" i="3"/>
  <c r="Y357" i="3"/>
  <c r="Z357" i="3"/>
  <c r="D358" i="3"/>
  <c r="E358" i="3"/>
  <c r="F358" i="3"/>
  <c r="G358" i="3"/>
  <c r="H358" i="3"/>
  <c r="I358" i="3"/>
  <c r="J358" i="3"/>
  <c r="K358" i="3"/>
  <c r="L358" i="3"/>
  <c r="M358" i="3"/>
  <c r="N358" i="3"/>
  <c r="O358" i="3"/>
  <c r="P358" i="3"/>
  <c r="R358" i="3"/>
  <c r="S358" i="3"/>
  <c r="V358" i="3"/>
  <c r="W358" i="3"/>
  <c r="Y358" i="3"/>
  <c r="Z358" i="3"/>
  <c r="D359" i="3"/>
  <c r="E359" i="3"/>
  <c r="F359" i="3"/>
  <c r="G359" i="3"/>
  <c r="H359" i="3"/>
  <c r="I359" i="3"/>
  <c r="J359" i="3"/>
  <c r="K359" i="3"/>
  <c r="L359" i="3"/>
  <c r="M359" i="3"/>
  <c r="N359" i="3"/>
  <c r="O359" i="3"/>
  <c r="P359" i="3"/>
  <c r="T359" i="3"/>
  <c r="W359" i="3"/>
  <c r="Y359" i="3"/>
  <c r="Z359" i="3"/>
  <c r="D360" i="3"/>
  <c r="E360" i="3"/>
  <c r="F360" i="3"/>
  <c r="G360" i="3"/>
  <c r="H360" i="3"/>
  <c r="I360" i="3"/>
  <c r="J360" i="3"/>
  <c r="K360" i="3"/>
  <c r="L360" i="3"/>
  <c r="M360" i="3"/>
  <c r="N360" i="3"/>
  <c r="O360" i="3"/>
  <c r="P360" i="3"/>
  <c r="R360" i="3"/>
  <c r="S360" i="3"/>
  <c r="W360" i="3"/>
  <c r="Y360" i="3"/>
  <c r="Z360" i="3"/>
  <c r="D361" i="3"/>
  <c r="E361" i="3"/>
  <c r="F361" i="3"/>
  <c r="G361" i="3"/>
  <c r="H361" i="3"/>
  <c r="I361" i="3"/>
  <c r="J361" i="3"/>
  <c r="K361" i="3"/>
  <c r="L361" i="3"/>
  <c r="M361" i="3"/>
  <c r="N361" i="3"/>
  <c r="O361" i="3"/>
  <c r="P361" i="3"/>
  <c r="Q361" i="3"/>
  <c r="R361" i="3"/>
  <c r="W361" i="3"/>
  <c r="Y361" i="3"/>
  <c r="Z361" i="3"/>
  <c r="D362" i="3"/>
  <c r="E362" i="3"/>
  <c r="G362" i="3"/>
  <c r="H362" i="3"/>
  <c r="I362" i="3"/>
  <c r="J362" i="3"/>
  <c r="K362" i="3"/>
  <c r="L362" i="3"/>
  <c r="M362" i="3"/>
  <c r="N362" i="3"/>
  <c r="O362" i="3"/>
  <c r="P362" i="3"/>
  <c r="S362" i="3"/>
  <c r="W362" i="3"/>
  <c r="Y362" i="3"/>
  <c r="Z362" i="3"/>
  <c r="D363" i="3"/>
  <c r="E363" i="3"/>
  <c r="F363" i="3"/>
  <c r="G363" i="3"/>
  <c r="H363" i="3"/>
  <c r="I363" i="3"/>
  <c r="J363" i="3"/>
  <c r="K363" i="3"/>
  <c r="M363" i="3"/>
  <c r="N363" i="3"/>
  <c r="O363" i="3"/>
  <c r="P363" i="3"/>
  <c r="Y363" i="3"/>
  <c r="Z363" i="3"/>
  <c r="D364" i="3"/>
  <c r="E364" i="3"/>
  <c r="F364" i="3"/>
  <c r="G364" i="3"/>
  <c r="H364" i="3"/>
  <c r="I364" i="3"/>
  <c r="J364" i="3"/>
  <c r="K364" i="3"/>
  <c r="L364" i="3"/>
  <c r="M364" i="3"/>
  <c r="N364" i="3"/>
  <c r="P364" i="3"/>
  <c r="Y364" i="3"/>
  <c r="Z364" i="3"/>
  <c r="D365" i="3"/>
  <c r="E365" i="3"/>
  <c r="F365" i="3"/>
  <c r="G365" i="3"/>
  <c r="H365" i="3"/>
  <c r="I365" i="3"/>
  <c r="J365" i="3"/>
  <c r="K365" i="3"/>
  <c r="L365" i="3"/>
  <c r="M365" i="3"/>
  <c r="N365" i="3"/>
  <c r="O365" i="3"/>
  <c r="P365" i="3"/>
  <c r="Y365" i="3"/>
  <c r="Z365" i="3"/>
  <c r="D366" i="3"/>
  <c r="E366" i="3"/>
  <c r="G366" i="3"/>
  <c r="H366" i="3"/>
  <c r="I366" i="3"/>
  <c r="J366" i="3"/>
  <c r="K366" i="3"/>
  <c r="L366" i="3"/>
  <c r="M366" i="3"/>
  <c r="N366" i="3"/>
  <c r="O366" i="3"/>
  <c r="P366" i="3"/>
  <c r="W366" i="3"/>
  <c r="Y366" i="3"/>
  <c r="Z366" i="3"/>
  <c r="D367" i="3"/>
  <c r="E367" i="3"/>
  <c r="F367" i="3"/>
  <c r="G367" i="3"/>
  <c r="H367" i="3"/>
  <c r="I367" i="3"/>
  <c r="J367" i="3"/>
  <c r="K367" i="3"/>
  <c r="M367" i="3"/>
  <c r="N367" i="3"/>
  <c r="O367" i="3"/>
  <c r="P367" i="3"/>
  <c r="Y367" i="3"/>
  <c r="Z367" i="3"/>
  <c r="D368" i="3"/>
  <c r="E368" i="3"/>
  <c r="F368" i="3"/>
  <c r="G368" i="3"/>
  <c r="H368" i="3"/>
  <c r="I368" i="3"/>
  <c r="J368" i="3"/>
  <c r="K368" i="3"/>
  <c r="L368" i="3"/>
  <c r="M368" i="3"/>
  <c r="N368" i="3"/>
  <c r="P368" i="3"/>
  <c r="Y368" i="3"/>
  <c r="Z368" i="3"/>
  <c r="D369" i="3"/>
  <c r="E369" i="3"/>
  <c r="F369" i="3"/>
  <c r="G369" i="3"/>
  <c r="H369" i="3"/>
  <c r="I369" i="3"/>
  <c r="J369" i="3"/>
  <c r="K369" i="3"/>
  <c r="L369" i="3"/>
  <c r="M369" i="3"/>
  <c r="N369" i="3"/>
  <c r="O369" i="3"/>
  <c r="P369" i="3"/>
  <c r="Y369" i="3"/>
  <c r="Z369" i="3"/>
  <c r="D370" i="3"/>
  <c r="E370" i="3"/>
  <c r="G370" i="3"/>
  <c r="H370" i="3"/>
  <c r="I370" i="3"/>
  <c r="J370" i="3"/>
  <c r="K370" i="3"/>
  <c r="L370" i="3"/>
  <c r="M370" i="3"/>
  <c r="N370" i="3"/>
  <c r="O370" i="3"/>
  <c r="P370" i="3"/>
  <c r="W370" i="3"/>
  <c r="Y370" i="3"/>
  <c r="Z370" i="3"/>
  <c r="D371" i="3"/>
  <c r="E371" i="3"/>
  <c r="F371" i="3"/>
  <c r="G371" i="3"/>
  <c r="H371" i="3"/>
  <c r="I371" i="3"/>
  <c r="J371" i="3"/>
  <c r="K371" i="3"/>
  <c r="M371" i="3"/>
  <c r="N371" i="3"/>
  <c r="O371" i="3"/>
  <c r="P371" i="3"/>
  <c r="Y371" i="3"/>
  <c r="Z371" i="3"/>
  <c r="D372" i="3"/>
  <c r="E372" i="3"/>
  <c r="F372" i="3"/>
  <c r="G372" i="3"/>
  <c r="H372" i="3"/>
  <c r="I372" i="3"/>
  <c r="J372" i="3"/>
  <c r="K372" i="3"/>
  <c r="L372" i="3"/>
  <c r="M372" i="3"/>
  <c r="N372" i="3"/>
  <c r="P372" i="3"/>
  <c r="Y372" i="3"/>
  <c r="Z372" i="3"/>
  <c r="D373" i="3"/>
  <c r="E373" i="3"/>
  <c r="F373" i="3"/>
  <c r="G373" i="3"/>
  <c r="H373" i="3"/>
  <c r="I373" i="3"/>
  <c r="J373" i="3"/>
  <c r="K373" i="3"/>
  <c r="L373" i="3"/>
  <c r="M373" i="3"/>
  <c r="N373" i="3"/>
  <c r="O373" i="3"/>
  <c r="P373" i="3"/>
  <c r="Y373" i="3"/>
  <c r="Z373" i="3"/>
  <c r="D374" i="3"/>
  <c r="E374" i="3"/>
  <c r="G374" i="3"/>
  <c r="H374" i="3"/>
  <c r="I374" i="3"/>
  <c r="J374" i="3"/>
  <c r="K374" i="3"/>
  <c r="L374" i="3"/>
  <c r="M374" i="3"/>
  <c r="N374" i="3"/>
  <c r="O374" i="3"/>
  <c r="P374" i="3"/>
  <c r="W374" i="3"/>
  <c r="Y374" i="3"/>
  <c r="Z374" i="3"/>
  <c r="D375" i="3"/>
  <c r="E375" i="3"/>
  <c r="F375" i="3"/>
  <c r="G375" i="3"/>
  <c r="H375" i="3"/>
  <c r="I375" i="3"/>
  <c r="J375" i="3"/>
  <c r="K375" i="3"/>
  <c r="M375" i="3"/>
  <c r="N375" i="3"/>
  <c r="O375" i="3"/>
  <c r="P375" i="3"/>
  <c r="Y375" i="3"/>
  <c r="Z375" i="3"/>
  <c r="D376" i="3"/>
  <c r="E376" i="3"/>
  <c r="F376" i="3"/>
  <c r="G376" i="3"/>
  <c r="H376" i="3"/>
  <c r="I376" i="3"/>
  <c r="J376" i="3"/>
  <c r="K376" i="3"/>
  <c r="L376" i="3"/>
  <c r="M376" i="3"/>
  <c r="N376" i="3"/>
  <c r="P376" i="3"/>
  <c r="W376" i="3"/>
  <c r="Y376" i="3"/>
  <c r="Z376" i="3"/>
  <c r="D377" i="3"/>
  <c r="E377" i="3"/>
  <c r="F377" i="3"/>
  <c r="G377" i="3"/>
  <c r="H377" i="3"/>
  <c r="I377" i="3"/>
  <c r="J377" i="3"/>
  <c r="K377" i="3"/>
  <c r="L377" i="3"/>
  <c r="M377" i="3"/>
  <c r="N377" i="3"/>
  <c r="O377" i="3"/>
  <c r="P377" i="3"/>
  <c r="Y377" i="3"/>
  <c r="Z377" i="3"/>
  <c r="D378" i="3"/>
  <c r="E378" i="3"/>
  <c r="G378" i="3"/>
  <c r="H378" i="3"/>
  <c r="I378" i="3"/>
  <c r="J378" i="3"/>
  <c r="K378" i="3"/>
  <c r="L378" i="3"/>
  <c r="M378" i="3"/>
  <c r="N378" i="3"/>
  <c r="O378" i="3"/>
  <c r="P378" i="3"/>
  <c r="W378" i="3"/>
  <c r="Y378" i="3"/>
  <c r="Z378" i="3"/>
  <c r="D379" i="3"/>
  <c r="E379" i="3"/>
  <c r="F379" i="3"/>
  <c r="G379" i="3"/>
  <c r="H379" i="3"/>
  <c r="I379" i="3"/>
  <c r="J379" i="3"/>
  <c r="K379" i="3"/>
  <c r="M379" i="3"/>
  <c r="N379" i="3"/>
  <c r="O379" i="3"/>
  <c r="P379" i="3"/>
  <c r="Y379" i="3"/>
  <c r="Z379" i="3"/>
  <c r="D380" i="3"/>
  <c r="E380" i="3"/>
  <c r="F380" i="3"/>
  <c r="G380" i="3"/>
  <c r="H380" i="3"/>
  <c r="I380" i="3"/>
  <c r="J380" i="3"/>
  <c r="K380" i="3"/>
  <c r="L380" i="3"/>
  <c r="M380" i="3"/>
  <c r="N380" i="3"/>
  <c r="P380" i="3"/>
  <c r="Y380" i="3"/>
  <c r="Z380" i="3"/>
  <c r="D381" i="3"/>
  <c r="E381" i="3"/>
  <c r="F381" i="3"/>
  <c r="G381" i="3"/>
  <c r="H381" i="3"/>
  <c r="I381" i="3"/>
  <c r="J381" i="3"/>
  <c r="K381" i="3"/>
  <c r="L381" i="3"/>
  <c r="M381" i="3"/>
  <c r="N381" i="3"/>
  <c r="O381" i="3"/>
  <c r="P381" i="3"/>
  <c r="W381" i="3"/>
  <c r="Y381" i="3"/>
  <c r="Z381" i="3"/>
  <c r="D382" i="3"/>
  <c r="E382" i="3"/>
  <c r="G382" i="3"/>
  <c r="H382" i="3"/>
  <c r="I382" i="3"/>
  <c r="J382" i="3"/>
  <c r="K382" i="3"/>
  <c r="L382" i="3"/>
  <c r="M382" i="3"/>
  <c r="N382" i="3"/>
  <c r="O382" i="3"/>
  <c r="P382" i="3"/>
  <c r="W382" i="3"/>
  <c r="Y382" i="3"/>
  <c r="Z382" i="3"/>
  <c r="D383" i="3"/>
  <c r="E383" i="3"/>
  <c r="F383" i="3"/>
  <c r="G383" i="3"/>
  <c r="H383" i="3"/>
  <c r="I383" i="3"/>
  <c r="J383" i="3"/>
  <c r="K383" i="3"/>
  <c r="L383" i="3"/>
  <c r="M383" i="3"/>
  <c r="N383" i="3"/>
  <c r="O383" i="3"/>
  <c r="P383" i="3"/>
  <c r="Y383" i="3"/>
  <c r="Z383" i="3"/>
  <c r="D384" i="3"/>
  <c r="E384" i="3"/>
  <c r="F384" i="3"/>
  <c r="G384" i="3"/>
  <c r="H384" i="3"/>
  <c r="I384" i="3"/>
  <c r="J384" i="3"/>
  <c r="K384" i="3"/>
  <c r="L384" i="3"/>
  <c r="M384" i="3"/>
  <c r="N384" i="3"/>
  <c r="P384" i="3"/>
  <c r="R384" i="3"/>
  <c r="Y384" i="3"/>
  <c r="Z384" i="3"/>
  <c r="D385" i="3"/>
  <c r="E385" i="3"/>
  <c r="F385" i="3"/>
  <c r="G385" i="3"/>
  <c r="H385" i="3"/>
  <c r="I385" i="3"/>
  <c r="J385" i="3"/>
  <c r="K385" i="3"/>
  <c r="L385" i="3"/>
  <c r="M385" i="3"/>
  <c r="N385" i="3"/>
  <c r="O385" i="3"/>
  <c r="P385" i="3"/>
  <c r="Y385" i="3"/>
  <c r="Z385" i="3"/>
  <c r="D386" i="3"/>
  <c r="E386" i="3"/>
  <c r="G386" i="3"/>
  <c r="H386" i="3"/>
  <c r="I386" i="3"/>
  <c r="J386" i="3"/>
  <c r="K386" i="3"/>
  <c r="L386" i="3"/>
  <c r="M386" i="3"/>
  <c r="N386" i="3"/>
  <c r="O386" i="3"/>
  <c r="P386" i="3"/>
  <c r="W386" i="3"/>
  <c r="Y386" i="3"/>
  <c r="Z386" i="3"/>
  <c r="D387" i="3"/>
  <c r="E387" i="3"/>
  <c r="F387" i="3"/>
  <c r="G387" i="3"/>
  <c r="H387" i="3"/>
  <c r="I387" i="3"/>
  <c r="J387" i="3"/>
  <c r="K387" i="3"/>
  <c r="M387" i="3"/>
  <c r="N387" i="3"/>
  <c r="O387" i="3"/>
  <c r="P387" i="3"/>
  <c r="W387" i="3"/>
  <c r="Y387" i="3"/>
  <c r="Z387" i="3"/>
  <c r="D388" i="3"/>
  <c r="E388" i="3"/>
  <c r="F388" i="3"/>
  <c r="G388" i="3"/>
  <c r="H388" i="3"/>
  <c r="I388" i="3"/>
  <c r="J388" i="3"/>
  <c r="K388" i="3"/>
  <c r="L388" i="3"/>
  <c r="M388" i="3"/>
  <c r="N388" i="3"/>
  <c r="P388" i="3"/>
  <c r="Y388" i="3"/>
  <c r="Z388" i="3"/>
  <c r="D389" i="3"/>
  <c r="E389" i="3"/>
  <c r="F389" i="3"/>
  <c r="G389" i="3"/>
  <c r="H389" i="3"/>
  <c r="I389" i="3"/>
  <c r="J389" i="3"/>
  <c r="K389" i="3"/>
  <c r="L389" i="3"/>
  <c r="M389" i="3"/>
  <c r="N389" i="3"/>
  <c r="O389" i="3"/>
  <c r="P389" i="3"/>
  <c r="Y389" i="3"/>
  <c r="Z389" i="3"/>
  <c r="D390" i="3"/>
  <c r="E390" i="3"/>
  <c r="G390" i="3"/>
  <c r="H390" i="3"/>
  <c r="I390" i="3"/>
  <c r="J390" i="3"/>
  <c r="K390" i="3"/>
  <c r="L390" i="3"/>
  <c r="M390" i="3"/>
  <c r="N390" i="3"/>
  <c r="O390" i="3"/>
  <c r="P390" i="3"/>
  <c r="W390" i="3"/>
  <c r="Y390" i="3"/>
  <c r="Z390" i="3"/>
  <c r="D391" i="3"/>
  <c r="E391" i="3"/>
  <c r="F391" i="3"/>
  <c r="G391" i="3"/>
  <c r="H391" i="3"/>
  <c r="I391" i="3"/>
  <c r="J391" i="3"/>
  <c r="K391" i="3"/>
  <c r="M391" i="3"/>
  <c r="N391" i="3"/>
  <c r="O391" i="3"/>
  <c r="P391" i="3"/>
  <c r="Y391" i="3"/>
  <c r="Z391" i="3"/>
  <c r="D392" i="3"/>
  <c r="E392" i="3"/>
  <c r="F392" i="3"/>
  <c r="G392" i="3"/>
  <c r="H392" i="3"/>
  <c r="I392" i="3"/>
  <c r="J392" i="3"/>
  <c r="K392" i="3"/>
  <c r="L392" i="3"/>
  <c r="M392" i="3"/>
  <c r="N392" i="3"/>
  <c r="P392" i="3"/>
  <c r="Y392" i="3"/>
  <c r="Z392" i="3"/>
  <c r="D393" i="3"/>
  <c r="E393" i="3"/>
  <c r="F393" i="3"/>
  <c r="G393" i="3"/>
  <c r="H393" i="3"/>
  <c r="I393" i="3"/>
  <c r="J393" i="3"/>
  <c r="K393" i="3"/>
  <c r="L393" i="3"/>
  <c r="M393" i="3"/>
  <c r="N393" i="3"/>
  <c r="O393" i="3"/>
  <c r="P393" i="3"/>
  <c r="Y393" i="3"/>
  <c r="Z393" i="3"/>
  <c r="D394" i="3"/>
  <c r="E394" i="3"/>
  <c r="G394" i="3"/>
  <c r="H394" i="3"/>
  <c r="I394" i="3"/>
  <c r="J394" i="3"/>
  <c r="K394" i="3"/>
  <c r="L394" i="3"/>
  <c r="M394" i="3"/>
  <c r="N394" i="3"/>
  <c r="O394" i="3"/>
  <c r="P394" i="3"/>
  <c r="W394" i="3"/>
  <c r="Y394" i="3"/>
  <c r="Z394" i="3"/>
  <c r="D395" i="3"/>
  <c r="E395" i="3"/>
  <c r="F395" i="3"/>
  <c r="G395" i="3"/>
  <c r="H395" i="3"/>
  <c r="I395" i="3"/>
  <c r="J395" i="3"/>
  <c r="K395" i="3"/>
  <c r="M395" i="3"/>
  <c r="N395" i="3"/>
  <c r="O395" i="3"/>
  <c r="P395" i="3"/>
  <c r="Y395" i="3"/>
  <c r="Z395" i="3"/>
  <c r="D396" i="3"/>
  <c r="E396" i="3"/>
  <c r="F396" i="3"/>
  <c r="G396" i="3"/>
  <c r="H396" i="3"/>
  <c r="I396" i="3"/>
  <c r="J396" i="3"/>
  <c r="K396" i="3"/>
  <c r="L396" i="3"/>
  <c r="M396" i="3"/>
  <c r="N396" i="3"/>
  <c r="O396" i="3"/>
  <c r="P396" i="3"/>
  <c r="Y396" i="3"/>
  <c r="Z396" i="3"/>
  <c r="D397" i="3"/>
  <c r="E397" i="3"/>
  <c r="F397" i="3"/>
  <c r="G397" i="3"/>
  <c r="H397" i="3"/>
  <c r="I397" i="3"/>
  <c r="J397" i="3"/>
  <c r="K397" i="3"/>
  <c r="L397" i="3"/>
  <c r="M397" i="3"/>
  <c r="N397" i="3"/>
  <c r="O397" i="3"/>
  <c r="P397" i="3"/>
  <c r="W397" i="3"/>
  <c r="Y397" i="3"/>
  <c r="Z397" i="3"/>
  <c r="D398" i="3"/>
  <c r="E398" i="3"/>
  <c r="G398" i="3"/>
  <c r="H398" i="3"/>
  <c r="I398" i="3"/>
  <c r="J398" i="3"/>
  <c r="K398" i="3"/>
  <c r="L398" i="3"/>
  <c r="M398" i="3"/>
  <c r="N398" i="3"/>
  <c r="O398" i="3"/>
  <c r="P398" i="3"/>
  <c r="W398" i="3"/>
  <c r="Y398" i="3"/>
  <c r="Z398" i="3"/>
  <c r="D399" i="3"/>
  <c r="E399" i="3"/>
  <c r="F399" i="3"/>
  <c r="G399" i="3"/>
  <c r="H399" i="3"/>
  <c r="I399" i="3"/>
  <c r="J399" i="3"/>
  <c r="K399" i="3"/>
  <c r="M399" i="3"/>
  <c r="N399" i="3"/>
  <c r="O399" i="3"/>
  <c r="P399" i="3"/>
  <c r="W399" i="3"/>
  <c r="Y399" i="3"/>
  <c r="Z399" i="3"/>
  <c r="D400" i="3"/>
  <c r="E400" i="3"/>
  <c r="F400" i="3"/>
  <c r="G400" i="3"/>
  <c r="H400" i="3"/>
  <c r="I400" i="3"/>
  <c r="J400" i="3"/>
  <c r="K400" i="3"/>
  <c r="L400" i="3"/>
  <c r="M400" i="3"/>
  <c r="N400" i="3"/>
  <c r="O400" i="3"/>
  <c r="P400" i="3"/>
  <c r="Y400" i="3"/>
  <c r="Z400" i="3"/>
  <c r="D401" i="3"/>
  <c r="E401" i="3"/>
  <c r="F401" i="3"/>
  <c r="G401" i="3"/>
  <c r="H401" i="3"/>
  <c r="I401" i="3"/>
  <c r="J401" i="3"/>
  <c r="K401" i="3"/>
  <c r="L401" i="3"/>
  <c r="M401" i="3"/>
  <c r="N401" i="3"/>
  <c r="O401" i="3"/>
  <c r="P401" i="3"/>
  <c r="W401" i="3"/>
  <c r="Y401" i="3"/>
  <c r="Z401" i="3"/>
  <c r="D402" i="3"/>
  <c r="E402" i="3"/>
  <c r="G402" i="3"/>
  <c r="H402" i="3"/>
  <c r="I402" i="3"/>
  <c r="J402" i="3"/>
  <c r="K402" i="3"/>
  <c r="L402" i="3"/>
  <c r="M402" i="3"/>
  <c r="N402" i="3"/>
  <c r="O402" i="3"/>
  <c r="P402" i="3"/>
  <c r="W402" i="3"/>
  <c r="Y402" i="3"/>
  <c r="Z402" i="3"/>
  <c r="D403" i="3"/>
  <c r="E403" i="3"/>
  <c r="F403" i="3"/>
  <c r="G403" i="3"/>
  <c r="H403" i="3"/>
  <c r="I403" i="3"/>
  <c r="J403" i="3"/>
  <c r="K403" i="3"/>
  <c r="M403" i="3"/>
  <c r="N403" i="3"/>
  <c r="O403" i="3"/>
  <c r="P403" i="3"/>
  <c r="W403" i="3"/>
  <c r="Y403" i="3"/>
  <c r="Z403" i="3"/>
  <c r="D404" i="3"/>
  <c r="E404" i="3"/>
  <c r="F404" i="3"/>
  <c r="G404" i="3"/>
  <c r="H404" i="3"/>
  <c r="I404" i="3"/>
  <c r="J404" i="3"/>
  <c r="K404" i="3"/>
  <c r="L404" i="3"/>
  <c r="M404" i="3"/>
  <c r="N404" i="3"/>
  <c r="P404" i="3"/>
  <c r="Y404" i="3"/>
  <c r="Z404" i="3"/>
  <c r="D405" i="3"/>
  <c r="E405" i="3"/>
  <c r="F405" i="3"/>
  <c r="G405" i="3"/>
  <c r="H405" i="3"/>
  <c r="I405" i="3"/>
  <c r="J405" i="3"/>
  <c r="K405" i="3"/>
  <c r="L405" i="3"/>
  <c r="M405" i="3"/>
  <c r="N405" i="3"/>
  <c r="O405" i="3"/>
  <c r="P405" i="3"/>
  <c r="Q405" i="3"/>
  <c r="W405" i="3"/>
  <c r="Y405" i="3"/>
  <c r="Z405" i="3"/>
  <c r="D406" i="3"/>
  <c r="E406" i="3"/>
  <c r="F406" i="3"/>
  <c r="G406" i="3"/>
  <c r="H406" i="3"/>
  <c r="I406" i="3"/>
  <c r="J406" i="3"/>
  <c r="K406" i="3"/>
  <c r="L406" i="3"/>
  <c r="M406" i="3"/>
  <c r="N406" i="3"/>
  <c r="O406" i="3"/>
  <c r="P406" i="3"/>
  <c r="W406" i="3"/>
  <c r="Y406" i="3"/>
  <c r="Z406" i="3"/>
  <c r="D407" i="3"/>
  <c r="E407" i="3"/>
  <c r="F407" i="3"/>
  <c r="G407" i="3"/>
  <c r="H407" i="3"/>
  <c r="I407" i="3"/>
  <c r="J407" i="3"/>
  <c r="K407" i="3"/>
  <c r="L407" i="3"/>
  <c r="M407" i="3"/>
  <c r="N407" i="3"/>
  <c r="O407" i="3"/>
  <c r="P407" i="3"/>
  <c r="W407" i="3"/>
  <c r="Y407" i="3"/>
  <c r="Z407" i="3"/>
  <c r="D408" i="3"/>
  <c r="E408" i="3"/>
  <c r="F408" i="3"/>
  <c r="G408" i="3"/>
  <c r="H408" i="3"/>
  <c r="I408" i="3"/>
  <c r="J408" i="3"/>
  <c r="K408" i="3"/>
  <c r="L408" i="3"/>
  <c r="M408" i="3"/>
  <c r="N408" i="3"/>
  <c r="P408" i="3"/>
  <c r="Y408" i="3"/>
  <c r="Z408" i="3"/>
  <c r="D409" i="3"/>
  <c r="E409" i="3"/>
  <c r="F409" i="3"/>
  <c r="G409" i="3"/>
  <c r="H409" i="3"/>
  <c r="I409" i="3"/>
  <c r="J409" i="3"/>
  <c r="K409" i="3"/>
  <c r="L409" i="3"/>
  <c r="M409" i="3"/>
  <c r="N409" i="3"/>
  <c r="O409" i="3"/>
  <c r="P409" i="3"/>
  <c r="W409" i="3"/>
  <c r="Y409" i="3"/>
  <c r="Z409" i="3"/>
  <c r="D410" i="3"/>
  <c r="E410" i="3"/>
  <c r="G410" i="3"/>
  <c r="H410" i="3"/>
  <c r="I410" i="3"/>
  <c r="J410" i="3"/>
  <c r="K410" i="3"/>
  <c r="L410" i="3"/>
  <c r="M410" i="3"/>
  <c r="N410" i="3"/>
  <c r="O410" i="3"/>
  <c r="P410" i="3"/>
  <c r="W410" i="3"/>
  <c r="Y410" i="3"/>
  <c r="Z410" i="3"/>
  <c r="D411" i="3"/>
  <c r="E411" i="3"/>
  <c r="F411" i="3"/>
  <c r="G411" i="3"/>
  <c r="H411" i="3"/>
  <c r="I411" i="3"/>
  <c r="J411" i="3"/>
  <c r="K411" i="3"/>
  <c r="M411" i="3"/>
  <c r="N411" i="3"/>
  <c r="O411" i="3"/>
  <c r="P411" i="3"/>
  <c r="W411" i="3"/>
  <c r="Y411" i="3"/>
  <c r="Z411" i="3"/>
  <c r="D412" i="3"/>
  <c r="E412" i="3"/>
  <c r="F412" i="3"/>
  <c r="G412" i="3"/>
  <c r="H412" i="3"/>
  <c r="I412" i="3"/>
  <c r="J412" i="3"/>
  <c r="K412" i="3"/>
  <c r="L412" i="3"/>
  <c r="M412" i="3"/>
  <c r="N412" i="3"/>
  <c r="O412" i="3"/>
  <c r="P412" i="3"/>
  <c r="Y412" i="3"/>
  <c r="Z412" i="3"/>
  <c r="D413" i="3"/>
  <c r="E413" i="3"/>
  <c r="F413" i="3"/>
  <c r="G413" i="3"/>
  <c r="H413" i="3"/>
  <c r="I413" i="3"/>
  <c r="J413" i="3"/>
  <c r="K413" i="3"/>
  <c r="L413" i="3"/>
  <c r="M413" i="3"/>
  <c r="N413" i="3"/>
  <c r="O413" i="3"/>
  <c r="P413" i="3"/>
  <c r="W413" i="3"/>
  <c r="Y413" i="3"/>
  <c r="Z413" i="3"/>
  <c r="D414" i="3"/>
  <c r="E414" i="3"/>
  <c r="G414" i="3"/>
  <c r="H414" i="3"/>
  <c r="I414" i="3"/>
  <c r="J414" i="3"/>
  <c r="K414" i="3"/>
  <c r="L414" i="3"/>
  <c r="M414" i="3"/>
  <c r="N414" i="3"/>
  <c r="O414" i="3"/>
  <c r="P414" i="3"/>
  <c r="R414" i="3"/>
  <c r="W414" i="3"/>
  <c r="Y414" i="3"/>
  <c r="Z414" i="3"/>
  <c r="D415" i="3"/>
  <c r="E415" i="3"/>
  <c r="F415" i="3"/>
  <c r="G415" i="3"/>
  <c r="H415" i="3"/>
  <c r="I415" i="3"/>
  <c r="J415" i="3"/>
  <c r="K415" i="3"/>
  <c r="M415" i="3"/>
  <c r="N415" i="3"/>
  <c r="O415" i="3"/>
  <c r="P415" i="3"/>
  <c r="W415" i="3"/>
  <c r="Y415" i="3"/>
  <c r="Z415" i="3"/>
  <c r="D416" i="3"/>
  <c r="E416" i="3"/>
  <c r="F416" i="3"/>
  <c r="G416" i="3"/>
  <c r="H416" i="3"/>
  <c r="I416" i="3"/>
  <c r="J416" i="3"/>
  <c r="K416" i="3"/>
  <c r="L416" i="3"/>
  <c r="M416" i="3"/>
  <c r="N416" i="3"/>
  <c r="P416" i="3"/>
  <c r="Y416" i="3"/>
  <c r="Z416" i="3"/>
  <c r="D417" i="3"/>
  <c r="E417" i="3"/>
  <c r="F417" i="3"/>
  <c r="G417" i="3"/>
  <c r="H417" i="3"/>
  <c r="I417" i="3"/>
  <c r="J417" i="3"/>
  <c r="K417" i="3"/>
  <c r="L417" i="3"/>
  <c r="M417" i="3"/>
  <c r="N417" i="3"/>
  <c r="O417" i="3"/>
  <c r="P417" i="3"/>
  <c r="R417" i="3"/>
  <c r="V417" i="3"/>
  <c r="W417" i="3"/>
  <c r="Y417" i="3"/>
  <c r="Z417" i="3"/>
  <c r="D418" i="3"/>
  <c r="E418" i="3"/>
  <c r="F418" i="3"/>
  <c r="G418" i="3"/>
  <c r="H418" i="3"/>
  <c r="I418" i="3"/>
  <c r="J418" i="3"/>
  <c r="K418" i="3"/>
  <c r="L418" i="3"/>
  <c r="M418" i="3"/>
  <c r="N418" i="3"/>
  <c r="O418" i="3"/>
  <c r="P418" i="3"/>
  <c r="R418" i="3"/>
  <c r="W418" i="3"/>
  <c r="Y418" i="3"/>
  <c r="Z418" i="3"/>
  <c r="D419" i="3"/>
  <c r="E419" i="3"/>
  <c r="F419" i="3"/>
  <c r="G419" i="3"/>
  <c r="H419" i="3"/>
  <c r="I419" i="3"/>
  <c r="J419" i="3"/>
  <c r="K419" i="3"/>
  <c r="L419" i="3"/>
  <c r="M419" i="3"/>
  <c r="N419" i="3"/>
  <c r="O419" i="3"/>
  <c r="P419" i="3"/>
  <c r="R419" i="3"/>
  <c r="W419" i="3"/>
  <c r="Y419" i="3"/>
  <c r="Z419" i="3"/>
  <c r="D420" i="3"/>
  <c r="E420" i="3"/>
  <c r="F420" i="3"/>
  <c r="G420" i="3"/>
  <c r="H420" i="3"/>
  <c r="I420" i="3"/>
  <c r="J420" i="3"/>
  <c r="K420" i="3"/>
  <c r="L420" i="3"/>
  <c r="M420" i="3"/>
  <c r="N420" i="3"/>
  <c r="O420" i="3"/>
  <c r="P420" i="3"/>
  <c r="Y420" i="3"/>
  <c r="Z420" i="3"/>
  <c r="D421" i="3"/>
  <c r="E421" i="3"/>
  <c r="F421" i="3"/>
  <c r="G421" i="3"/>
  <c r="H421" i="3"/>
  <c r="I421" i="3"/>
  <c r="J421" i="3"/>
  <c r="K421" i="3"/>
  <c r="L421" i="3"/>
  <c r="M421" i="3"/>
  <c r="N421" i="3"/>
  <c r="O421" i="3"/>
  <c r="P421" i="3"/>
  <c r="R421" i="3"/>
  <c r="V421" i="3"/>
  <c r="W421" i="3"/>
  <c r="Y421" i="3"/>
  <c r="Z421" i="3"/>
  <c r="D422" i="3"/>
  <c r="E422" i="3"/>
  <c r="F422" i="3"/>
  <c r="G422" i="3"/>
  <c r="H422" i="3"/>
  <c r="I422" i="3"/>
  <c r="J422" i="3"/>
  <c r="K422" i="3"/>
  <c r="L422" i="3"/>
  <c r="M422" i="3"/>
  <c r="N422" i="3"/>
  <c r="O422" i="3"/>
  <c r="P422" i="3"/>
  <c r="Y422" i="3"/>
  <c r="Z422" i="3"/>
  <c r="D423" i="3"/>
  <c r="E423" i="3"/>
  <c r="G423" i="3"/>
  <c r="H423" i="3"/>
  <c r="I423" i="3"/>
  <c r="J423" i="3"/>
  <c r="K423" i="3"/>
  <c r="L423" i="3"/>
  <c r="M423" i="3"/>
  <c r="N423" i="3"/>
  <c r="O423" i="3"/>
  <c r="P423" i="3"/>
  <c r="W423" i="3"/>
  <c r="Y423" i="3"/>
  <c r="Z423" i="3"/>
  <c r="D424" i="3"/>
  <c r="E424" i="3"/>
  <c r="F424" i="3"/>
  <c r="G424" i="3"/>
  <c r="H424" i="3"/>
  <c r="I424" i="3"/>
  <c r="J424" i="3"/>
  <c r="K424" i="3"/>
  <c r="M424" i="3"/>
  <c r="N424" i="3"/>
  <c r="O424" i="3"/>
  <c r="P424" i="3"/>
  <c r="Q424" i="3"/>
  <c r="U424" i="3"/>
  <c r="W424" i="3"/>
  <c r="Y424" i="3"/>
  <c r="Z424" i="3"/>
  <c r="D425" i="3"/>
  <c r="E425" i="3"/>
  <c r="F425" i="3"/>
  <c r="G425" i="3"/>
  <c r="H425" i="3"/>
  <c r="I425" i="3"/>
  <c r="J425" i="3"/>
  <c r="K425" i="3"/>
  <c r="L425" i="3"/>
  <c r="M425" i="3"/>
  <c r="N425" i="3"/>
  <c r="O425" i="3"/>
  <c r="P425" i="3"/>
  <c r="Y425" i="3"/>
  <c r="Z425" i="3"/>
  <c r="D426" i="3"/>
  <c r="E426" i="3"/>
  <c r="F426" i="3"/>
  <c r="G426" i="3"/>
  <c r="H426" i="3"/>
  <c r="I426" i="3"/>
  <c r="J426" i="3"/>
  <c r="K426" i="3"/>
  <c r="L426" i="3"/>
  <c r="M426" i="3"/>
  <c r="N426" i="3"/>
  <c r="O426" i="3"/>
  <c r="P426" i="3"/>
  <c r="Y426" i="3"/>
  <c r="Z426" i="3"/>
  <c r="D427" i="3"/>
  <c r="E427" i="3"/>
  <c r="G427" i="3"/>
  <c r="H427" i="3"/>
  <c r="I427" i="3"/>
  <c r="J427" i="3"/>
  <c r="K427" i="3"/>
  <c r="L427" i="3"/>
  <c r="M427" i="3"/>
  <c r="N427" i="3"/>
  <c r="O427" i="3"/>
  <c r="P427" i="3"/>
  <c r="W427" i="3"/>
  <c r="Y427" i="3"/>
  <c r="Z427" i="3"/>
  <c r="D428" i="3"/>
  <c r="E428" i="3"/>
  <c r="F428" i="3"/>
  <c r="G428" i="3"/>
  <c r="H428" i="3"/>
  <c r="I428" i="3"/>
  <c r="J428" i="3"/>
  <c r="K428" i="3"/>
  <c r="M428" i="3"/>
  <c r="N428" i="3"/>
  <c r="O428" i="3"/>
  <c r="P428" i="3"/>
  <c r="Q428" i="3"/>
  <c r="W428" i="3"/>
  <c r="Y428" i="3"/>
  <c r="Z428" i="3"/>
  <c r="D429" i="3"/>
  <c r="E429" i="3"/>
  <c r="F429" i="3"/>
  <c r="G429" i="3"/>
  <c r="H429" i="3"/>
  <c r="I429" i="3"/>
  <c r="J429" i="3"/>
  <c r="K429" i="3"/>
  <c r="L429" i="3"/>
  <c r="M429" i="3"/>
  <c r="N429" i="3"/>
  <c r="P429" i="3"/>
  <c r="Y429" i="3"/>
  <c r="Z429" i="3"/>
  <c r="D430" i="3"/>
  <c r="E430" i="3"/>
  <c r="F430" i="3"/>
  <c r="G430" i="3"/>
  <c r="H430" i="3"/>
  <c r="I430" i="3"/>
  <c r="J430" i="3"/>
  <c r="K430" i="3"/>
  <c r="L430" i="3"/>
  <c r="M430" i="3"/>
  <c r="N430" i="3"/>
  <c r="O430" i="3"/>
  <c r="P430" i="3"/>
  <c r="W430" i="3"/>
  <c r="Y430" i="3"/>
  <c r="Z430" i="3"/>
  <c r="D431" i="3"/>
  <c r="E431" i="3"/>
  <c r="G431" i="3"/>
  <c r="H431" i="3"/>
  <c r="I431" i="3"/>
  <c r="J431" i="3"/>
  <c r="K431" i="3"/>
  <c r="L431" i="3"/>
  <c r="M431" i="3"/>
  <c r="N431" i="3"/>
  <c r="O431" i="3"/>
  <c r="P431" i="3"/>
  <c r="W431" i="3"/>
  <c r="Y431" i="3"/>
  <c r="Z431" i="3"/>
  <c r="D432" i="3"/>
  <c r="E432" i="3"/>
  <c r="F432" i="3"/>
  <c r="G432" i="3"/>
  <c r="H432" i="3"/>
  <c r="I432" i="3"/>
  <c r="J432" i="3"/>
  <c r="K432" i="3"/>
  <c r="M432" i="3"/>
  <c r="N432" i="3"/>
  <c r="O432" i="3"/>
  <c r="P432" i="3"/>
  <c r="Q432" i="3"/>
  <c r="W432" i="3"/>
  <c r="Y432" i="3"/>
  <c r="Z432" i="3"/>
  <c r="D433" i="3"/>
  <c r="E433" i="3"/>
  <c r="F433" i="3"/>
  <c r="G433" i="3"/>
  <c r="H433" i="3"/>
  <c r="I433" i="3"/>
  <c r="J433" i="3"/>
  <c r="K433" i="3"/>
  <c r="L433" i="3"/>
  <c r="M433" i="3"/>
  <c r="N433" i="3"/>
  <c r="P433" i="3"/>
  <c r="Y433" i="3"/>
  <c r="Z433" i="3"/>
  <c r="D434" i="3"/>
  <c r="E434" i="3"/>
  <c r="F434" i="3"/>
  <c r="G434" i="3"/>
  <c r="H434" i="3"/>
  <c r="I434" i="3"/>
  <c r="J434" i="3"/>
  <c r="K434" i="3"/>
  <c r="L434" i="3"/>
  <c r="M434" i="3"/>
  <c r="N434" i="3"/>
  <c r="O434" i="3"/>
  <c r="P434" i="3"/>
  <c r="Y434" i="3"/>
  <c r="Z434" i="3"/>
  <c r="D435" i="3"/>
  <c r="E435" i="3"/>
  <c r="G435" i="3"/>
  <c r="H435" i="3"/>
  <c r="I435" i="3"/>
  <c r="J435" i="3"/>
  <c r="K435" i="3"/>
  <c r="L435" i="3"/>
  <c r="M435" i="3"/>
  <c r="N435" i="3"/>
  <c r="O435" i="3"/>
  <c r="P435" i="3"/>
  <c r="W435" i="3"/>
  <c r="Y435" i="3"/>
  <c r="Z435" i="3"/>
  <c r="D436" i="3"/>
  <c r="E436" i="3"/>
  <c r="F436" i="3"/>
  <c r="G436" i="3"/>
  <c r="H436" i="3"/>
  <c r="I436" i="3"/>
  <c r="J436" i="3"/>
  <c r="K436" i="3"/>
  <c r="M436" i="3"/>
  <c r="N436" i="3"/>
  <c r="O436" i="3"/>
  <c r="P436" i="3"/>
  <c r="Q436" i="3"/>
  <c r="W436" i="3"/>
  <c r="Y436" i="3"/>
  <c r="Z436" i="3"/>
  <c r="D437" i="3"/>
  <c r="E437" i="3"/>
  <c r="F437" i="3"/>
  <c r="G437" i="3"/>
  <c r="H437" i="3"/>
  <c r="I437" i="3"/>
  <c r="J437" i="3"/>
  <c r="K437" i="3"/>
  <c r="L437" i="3"/>
  <c r="M437" i="3"/>
  <c r="N437" i="3"/>
  <c r="O437" i="3"/>
  <c r="P437" i="3"/>
  <c r="Y437" i="3"/>
  <c r="Z437" i="3"/>
  <c r="D438" i="3"/>
  <c r="E438" i="3"/>
  <c r="F438" i="3"/>
  <c r="G438" i="3"/>
  <c r="H438" i="3"/>
  <c r="I438" i="3"/>
  <c r="J438" i="3"/>
  <c r="K438" i="3"/>
  <c r="L438" i="3"/>
  <c r="M438" i="3"/>
  <c r="N438" i="3"/>
  <c r="O438" i="3"/>
  <c r="P438" i="3"/>
  <c r="Y438" i="3"/>
  <c r="Z438" i="3"/>
  <c r="D439" i="3"/>
  <c r="E439" i="3"/>
  <c r="G439" i="3"/>
  <c r="H439" i="3"/>
  <c r="I439" i="3"/>
  <c r="J439" i="3"/>
  <c r="K439" i="3"/>
  <c r="L439" i="3"/>
  <c r="M439" i="3"/>
  <c r="N439" i="3"/>
  <c r="O439" i="3"/>
  <c r="P439" i="3"/>
  <c r="Y439" i="3"/>
  <c r="Z439" i="3"/>
  <c r="D440" i="3"/>
  <c r="E440" i="3"/>
  <c r="F440" i="3"/>
  <c r="G440" i="3"/>
  <c r="H440" i="3"/>
  <c r="I440" i="3"/>
  <c r="J440" i="3"/>
  <c r="K440" i="3"/>
  <c r="L440" i="3"/>
  <c r="N440" i="3"/>
  <c r="O440" i="3"/>
  <c r="P440" i="3"/>
  <c r="Y440" i="3"/>
  <c r="Z440" i="3"/>
  <c r="D441" i="3"/>
  <c r="E441" i="3"/>
  <c r="F441" i="3"/>
  <c r="G441" i="3"/>
  <c r="H441" i="3"/>
  <c r="I441" i="3"/>
  <c r="J441" i="3"/>
  <c r="K441" i="3"/>
  <c r="L441" i="3"/>
  <c r="M441" i="3"/>
  <c r="N441" i="3"/>
  <c r="O441" i="3"/>
  <c r="P441" i="3"/>
  <c r="Y441" i="3"/>
  <c r="Z441" i="3"/>
  <c r="D442" i="3"/>
  <c r="E442" i="3"/>
  <c r="F442" i="3"/>
  <c r="G442" i="3"/>
  <c r="H442" i="3"/>
  <c r="I442" i="3"/>
  <c r="J442" i="3"/>
  <c r="K442" i="3"/>
  <c r="L442" i="3"/>
  <c r="M442" i="3"/>
  <c r="N442" i="3"/>
  <c r="O442" i="3"/>
  <c r="P442" i="3"/>
  <c r="Q442" i="3"/>
  <c r="R442" i="3"/>
  <c r="W442" i="3"/>
  <c r="Y442" i="3"/>
  <c r="Z442" i="3"/>
  <c r="D443" i="3"/>
  <c r="E443" i="3"/>
  <c r="F443" i="3"/>
  <c r="G443" i="3"/>
  <c r="H443" i="3"/>
  <c r="I443" i="3"/>
  <c r="J443" i="3"/>
  <c r="K443" i="3"/>
  <c r="L443" i="3"/>
  <c r="M443" i="3"/>
  <c r="N443" i="3"/>
  <c r="P443" i="3"/>
  <c r="R443" i="3"/>
  <c r="W443" i="3"/>
  <c r="Y443" i="3"/>
  <c r="Z443" i="3"/>
  <c r="D444" i="3"/>
  <c r="E444" i="3"/>
  <c r="F444" i="3"/>
  <c r="G444" i="3"/>
  <c r="H444" i="3"/>
  <c r="I444" i="3"/>
  <c r="J444" i="3"/>
  <c r="K444" i="3"/>
  <c r="L444" i="3"/>
  <c r="M444" i="3"/>
  <c r="N444" i="3"/>
  <c r="O444" i="3"/>
  <c r="P444" i="3"/>
  <c r="Q444" i="3"/>
  <c r="V444" i="3"/>
  <c r="W444" i="3"/>
  <c r="Y444" i="3"/>
  <c r="Z444" i="3"/>
  <c r="D445" i="3"/>
  <c r="E445" i="3"/>
  <c r="F445" i="3"/>
  <c r="G445" i="3"/>
  <c r="H445" i="3"/>
  <c r="I445" i="3"/>
  <c r="J445" i="3"/>
  <c r="K445" i="3"/>
  <c r="M445" i="3"/>
  <c r="N445" i="3"/>
  <c r="O445" i="3"/>
  <c r="P445" i="3"/>
  <c r="W445" i="3"/>
  <c r="Y445" i="3"/>
  <c r="Z445" i="3"/>
  <c r="D446" i="3"/>
  <c r="E446" i="3"/>
  <c r="F446" i="3"/>
  <c r="G446" i="3"/>
  <c r="H446" i="3"/>
  <c r="I446" i="3"/>
  <c r="J446" i="3"/>
  <c r="K446" i="3"/>
  <c r="L446" i="3"/>
  <c r="M446" i="3"/>
  <c r="N446" i="3"/>
  <c r="O446" i="3"/>
  <c r="Q446" i="3"/>
  <c r="Y446" i="3"/>
  <c r="Z446" i="3"/>
  <c r="D447" i="3"/>
  <c r="E447" i="3"/>
  <c r="F447" i="3"/>
  <c r="G447" i="3"/>
  <c r="H447" i="3"/>
  <c r="I447" i="3"/>
  <c r="J447" i="3"/>
  <c r="K447" i="3"/>
  <c r="L447" i="3"/>
  <c r="M447" i="3"/>
  <c r="N447" i="3"/>
  <c r="O447" i="3"/>
  <c r="P447" i="3"/>
  <c r="Y447" i="3"/>
  <c r="Z447" i="3"/>
  <c r="D448" i="3"/>
  <c r="E448" i="3"/>
  <c r="F448" i="3"/>
  <c r="G448" i="3"/>
  <c r="H448" i="3"/>
  <c r="I448" i="3"/>
  <c r="J448" i="3"/>
  <c r="K448" i="3"/>
  <c r="L448" i="3"/>
  <c r="N448" i="3"/>
  <c r="O448" i="3"/>
  <c r="P448" i="3"/>
  <c r="V448" i="3"/>
  <c r="Y448" i="3"/>
  <c r="Z448" i="3"/>
  <c r="D449" i="3"/>
  <c r="E449" i="3"/>
  <c r="F449" i="3"/>
  <c r="G449" i="3"/>
  <c r="H449" i="3"/>
  <c r="I449" i="3"/>
  <c r="J449" i="3"/>
  <c r="K449" i="3"/>
  <c r="L449" i="3"/>
  <c r="M449" i="3"/>
  <c r="N449" i="3"/>
  <c r="O449" i="3"/>
  <c r="P449" i="3"/>
  <c r="W449" i="3"/>
  <c r="Y449" i="3"/>
  <c r="Z449" i="3"/>
  <c r="D450" i="3"/>
  <c r="E450" i="3"/>
  <c r="F450" i="3"/>
  <c r="G450" i="3"/>
  <c r="H450" i="3"/>
  <c r="I450" i="3"/>
  <c r="J450" i="3"/>
  <c r="K450" i="3"/>
  <c r="M450" i="3"/>
  <c r="N450" i="3"/>
  <c r="O450" i="3"/>
  <c r="P450" i="3"/>
  <c r="Q450" i="3"/>
  <c r="Y450" i="3"/>
  <c r="Z450" i="3"/>
  <c r="D451" i="3"/>
  <c r="E451" i="3"/>
  <c r="F451" i="3"/>
  <c r="G451" i="3"/>
  <c r="H451" i="3"/>
  <c r="I451" i="3"/>
  <c r="J451" i="3"/>
  <c r="K451" i="3"/>
  <c r="L451" i="3"/>
  <c r="M451" i="3"/>
  <c r="N451" i="3"/>
  <c r="O451" i="3"/>
  <c r="P451" i="3"/>
  <c r="W451" i="3"/>
  <c r="Y451" i="3"/>
  <c r="Z451" i="3"/>
  <c r="D452" i="3"/>
  <c r="E452" i="3"/>
  <c r="F452" i="3"/>
  <c r="G452" i="3"/>
  <c r="H452" i="3"/>
  <c r="I452" i="3"/>
  <c r="J452" i="3"/>
  <c r="K452" i="3"/>
  <c r="M452" i="3"/>
  <c r="N452" i="3"/>
  <c r="O452" i="3"/>
  <c r="P452" i="3"/>
  <c r="Q452" i="3"/>
  <c r="Y452" i="3"/>
  <c r="Z452" i="3"/>
  <c r="D453" i="3"/>
  <c r="E453" i="3"/>
  <c r="F453" i="3"/>
  <c r="G453" i="3"/>
  <c r="H453" i="3"/>
  <c r="I453" i="3"/>
  <c r="J453" i="3"/>
  <c r="K453" i="3"/>
  <c r="L453" i="3"/>
  <c r="M453" i="3"/>
  <c r="N453" i="3"/>
  <c r="O453" i="3"/>
  <c r="P453" i="3"/>
  <c r="W453" i="3"/>
  <c r="Y453" i="3"/>
  <c r="Z453" i="3"/>
  <c r="D454" i="3"/>
  <c r="E454" i="3"/>
  <c r="F454" i="3"/>
  <c r="G454" i="3"/>
  <c r="H454" i="3"/>
  <c r="I454" i="3"/>
  <c r="J454" i="3"/>
  <c r="K454" i="3"/>
  <c r="L454" i="3"/>
  <c r="M454" i="3"/>
  <c r="N454" i="3"/>
  <c r="O454" i="3"/>
  <c r="P454" i="3"/>
  <c r="Q454" i="3"/>
  <c r="Y454" i="3"/>
  <c r="Z454" i="3"/>
  <c r="D455" i="3"/>
  <c r="E455" i="3"/>
  <c r="F455" i="3"/>
  <c r="G455" i="3"/>
  <c r="H455" i="3"/>
  <c r="I455" i="3"/>
  <c r="J455" i="3"/>
  <c r="K455" i="3"/>
  <c r="L455" i="3"/>
  <c r="M455" i="3"/>
  <c r="N455" i="3"/>
  <c r="O455" i="3"/>
  <c r="P455" i="3"/>
  <c r="W455" i="3"/>
  <c r="Y455" i="3"/>
  <c r="Z455" i="3"/>
  <c r="D456" i="3"/>
  <c r="E456" i="3"/>
  <c r="F456" i="3"/>
  <c r="G456" i="3"/>
  <c r="H456" i="3"/>
  <c r="I456" i="3"/>
  <c r="J456" i="3"/>
  <c r="K456" i="3"/>
  <c r="M456" i="3"/>
  <c r="N456" i="3"/>
  <c r="O456" i="3"/>
  <c r="P456" i="3"/>
  <c r="Q456" i="3"/>
  <c r="W456" i="3"/>
  <c r="Y456" i="3"/>
  <c r="Z456" i="3"/>
  <c r="D457" i="3"/>
  <c r="E457" i="3"/>
  <c r="F457" i="3"/>
  <c r="G457" i="3"/>
  <c r="H457" i="3"/>
  <c r="I457" i="3"/>
  <c r="J457" i="3"/>
  <c r="K457" i="3"/>
  <c r="L457" i="3"/>
  <c r="M457" i="3"/>
  <c r="N457" i="3"/>
  <c r="O457" i="3"/>
  <c r="P457" i="3"/>
  <c r="W457" i="3"/>
  <c r="Y457" i="3"/>
  <c r="Z457" i="3"/>
  <c r="D458" i="3"/>
  <c r="E458" i="3"/>
  <c r="F458" i="3"/>
  <c r="G458" i="3"/>
  <c r="H458" i="3"/>
  <c r="I458" i="3"/>
  <c r="J458" i="3"/>
  <c r="K458" i="3"/>
  <c r="L458" i="3"/>
  <c r="M458" i="3"/>
  <c r="N458" i="3"/>
  <c r="O458" i="3"/>
  <c r="P458" i="3"/>
  <c r="R458" i="3"/>
  <c r="W458" i="3"/>
  <c r="Y458" i="3"/>
  <c r="Z458" i="3"/>
  <c r="D459" i="3"/>
  <c r="E459" i="3"/>
  <c r="F459" i="3"/>
  <c r="G459" i="3"/>
  <c r="H459" i="3"/>
  <c r="J459" i="3"/>
  <c r="K459" i="3"/>
  <c r="L459" i="3"/>
  <c r="M459" i="3"/>
  <c r="N459" i="3"/>
  <c r="O459" i="3"/>
  <c r="P459" i="3"/>
  <c r="Y459" i="3"/>
  <c r="Z459" i="3"/>
  <c r="D460" i="3"/>
  <c r="E460" i="3"/>
  <c r="F460" i="3"/>
  <c r="G460" i="3"/>
  <c r="H460" i="3"/>
  <c r="I460" i="3"/>
  <c r="J460" i="3"/>
  <c r="K460" i="3"/>
  <c r="L460" i="3"/>
  <c r="M460" i="3"/>
  <c r="N460" i="3"/>
  <c r="O460" i="3"/>
  <c r="P460" i="3"/>
  <c r="R460" i="3"/>
  <c r="Y460" i="3"/>
  <c r="Z460" i="3"/>
  <c r="D461" i="3"/>
  <c r="E461" i="3"/>
  <c r="F461" i="3"/>
  <c r="G461" i="3"/>
  <c r="H461" i="3"/>
  <c r="I461" i="3"/>
  <c r="J461" i="3"/>
  <c r="K461" i="3"/>
  <c r="L461" i="3"/>
  <c r="M461" i="3"/>
  <c r="N461" i="3"/>
  <c r="O461" i="3"/>
  <c r="R461" i="3"/>
  <c r="Y461" i="3"/>
  <c r="Z461" i="3"/>
  <c r="D462" i="3"/>
  <c r="E462" i="3"/>
  <c r="F462" i="3"/>
  <c r="G462" i="3"/>
  <c r="H462" i="3"/>
  <c r="I462" i="3"/>
  <c r="J462" i="3"/>
  <c r="K462" i="3"/>
  <c r="L462" i="3"/>
  <c r="M462" i="3"/>
  <c r="N462" i="3"/>
  <c r="O462" i="3"/>
  <c r="P462" i="3"/>
  <c r="W462" i="3"/>
  <c r="Y462" i="3"/>
  <c r="Z462" i="3"/>
  <c r="D463" i="3"/>
  <c r="E463" i="3"/>
  <c r="F463" i="3"/>
  <c r="G463" i="3"/>
  <c r="H463" i="3"/>
  <c r="J463" i="3"/>
  <c r="K463" i="3"/>
  <c r="L463" i="3"/>
  <c r="M463" i="3"/>
  <c r="N463" i="3"/>
  <c r="O463" i="3"/>
  <c r="P463" i="3"/>
  <c r="Y463" i="3"/>
  <c r="Z463" i="3"/>
  <c r="D464" i="3"/>
  <c r="E464" i="3"/>
  <c r="F464" i="3"/>
  <c r="G464" i="3"/>
  <c r="H464" i="3"/>
  <c r="I464" i="3"/>
  <c r="J464" i="3"/>
  <c r="K464" i="3"/>
  <c r="L464" i="3"/>
  <c r="M464" i="3"/>
  <c r="N464" i="3"/>
  <c r="O464" i="3"/>
  <c r="P464" i="3"/>
  <c r="R464" i="3"/>
  <c r="W464" i="3"/>
  <c r="Y464" i="3"/>
  <c r="Z464" i="3"/>
  <c r="D465" i="3"/>
  <c r="E465" i="3"/>
  <c r="F465" i="3"/>
  <c r="G465" i="3"/>
  <c r="H465" i="3"/>
  <c r="I465" i="3"/>
  <c r="J465" i="3"/>
  <c r="K465" i="3"/>
  <c r="L465" i="3"/>
  <c r="M465" i="3"/>
  <c r="N465" i="3"/>
  <c r="O465" i="3"/>
  <c r="R465" i="3"/>
  <c r="Y465" i="3"/>
  <c r="Z465" i="3"/>
  <c r="D466" i="3"/>
  <c r="E466" i="3"/>
  <c r="F466" i="3"/>
  <c r="G466" i="3"/>
  <c r="H466" i="3"/>
  <c r="I466" i="3"/>
  <c r="J466" i="3"/>
  <c r="K466" i="3"/>
  <c r="L466" i="3"/>
  <c r="M466" i="3"/>
  <c r="N466" i="3"/>
  <c r="O466" i="3"/>
  <c r="P466" i="3"/>
  <c r="R466" i="3"/>
  <c r="W466" i="3"/>
  <c r="Y466" i="3"/>
  <c r="Z466" i="3"/>
  <c r="D467" i="3"/>
  <c r="E467" i="3"/>
  <c r="F467" i="3"/>
  <c r="G467" i="3"/>
  <c r="H467" i="3"/>
  <c r="J467" i="3"/>
  <c r="K467" i="3"/>
  <c r="L467" i="3"/>
  <c r="M467" i="3"/>
  <c r="N467" i="3"/>
  <c r="O467" i="3"/>
  <c r="P467" i="3"/>
  <c r="Y467" i="3"/>
  <c r="Z467" i="3"/>
  <c r="D468" i="3"/>
  <c r="E468" i="3"/>
  <c r="F468" i="3"/>
  <c r="G468" i="3"/>
  <c r="H468" i="3"/>
  <c r="I468" i="3"/>
  <c r="J468" i="3"/>
  <c r="K468" i="3"/>
  <c r="L468" i="3"/>
  <c r="M468" i="3"/>
  <c r="N468" i="3"/>
  <c r="O468" i="3"/>
  <c r="P468" i="3"/>
  <c r="R468" i="3"/>
  <c r="Y468" i="3"/>
  <c r="Z468" i="3"/>
  <c r="D469" i="3"/>
  <c r="E469" i="3"/>
  <c r="F469" i="3"/>
  <c r="G469" i="3"/>
  <c r="H469" i="3"/>
  <c r="I469" i="3"/>
  <c r="J469" i="3"/>
  <c r="K469" i="3"/>
  <c r="L469" i="3"/>
  <c r="M469" i="3"/>
  <c r="N469" i="3"/>
  <c r="O469" i="3"/>
  <c r="R469" i="3"/>
  <c r="Y469" i="3"/>
  <c r="Z469" i="3"/>
  <c r="D470" i="3"/>
  <c r="E470" i="3"/>
  <c r="F470" i="3"/>
  <c r="G470" i="3"/>
  <c r="H470" i="3"/>
  <c r="I470" i="3"/>
  <c r="J470" i="3"/>
  <c r="K470" i="3"/>
  <c r="L470" i="3"/>
  <c r="M470" i="3"/>
  <c r="N470" i="3"/>
  <c r="O470" i="3"/>
  <c r="P470" i="3"/>
  <c r="W470" i="3"/>
  <c r="Y470" i="3"/>
  <c r="Z470" i="3"/>
  <c r="D471" i="3"/>
  <c r="E471" i="3"/>
  <c r="F471" i="3"/>
  <c r="G471" i="3"/>
  <c r="H471" i="3"/>
  <c r="J471" i="3"/>
  <c r="K471" i="3"/>
  <c r="L471" i="3"/>
  <c r="M471" i="3"/>
  <c r="N471" i="3"/>
  <c r="O471" i="3"/>
  <c r="P471" i="3"/>
  <c r="Y471" i="3"/>
  <c r="Z471" i="3"/>
  <c r="D472" i="3"/>
  <c r="E472" i="3"/>
  <c r="F472" i="3"/>
  <c r="G472" i="3"/>
  <c r="H472" i="3"/>
  <c r="I472" i="3"/>
  <c r="J472" i="3"/>
  <c r="K472" i="3"/>
  <c r="L472" i="3"/>
  <c r="M472" i="3"/>
  <c r="N472" i="3"/>
  <c r="O472" i="3"/>
  <c r="P472" i="3"/>
  <c r="R472" i="3"/>
  <c r="Y472" i="3"/>
  <c r="Z472" i="3"/>
  <c r="D473" i="3"/>
  <c r="E473" i="3"/>
  <c r="F473" i="3"/>
  <c r="G473" i="3"/>
  <c r="H473" i="3"/>
  <c r="I473" i="3"/>
  <c r="J473" i="3"/>
  <c r="K473" i="3"/>
  <c r="L473" i="3"/>
  <c r="M473" i="3"/>
  <c r="N473" i="3"/>
  <c r="O473" i="3"/>
  <c r="R473" i="3"/>
  <c r="S473" i="3"/>
  <c r="V473" i="3"/>
  <c r="Y473" i="3"/>
  <c r="Z473" i="3"/>
  <c r="D474" i="3"/>
  <c r="E474" i="3"/>
  <c r="F474" i="3"/>
  <c r="G474" i="3"/>
  <c r="H474" i="3"/>
  <c r="I474" i="3"/>
  <c r="J474" i="3"/>
  <c r="K474" i="3"/>
  <c r="L474" i="3"/>
  <c r="M474" i="3"/>
  <c r="N474" i="3"/>
  <c r="O474" i="3"/>
  <c r="P474" i="3"/>
  <c r="R474" i="3"/>
  <c r="W474" i="3"/>
  <c r="Y474" i="3"/>
  <c r="Z474" i="3"/>
  <c r="D475" i="3"/>
  <c r="E475" i="3"/>
  <c r="F475" i="3"/>
  <c r="G475" i="3"/>
  <c r="H475" i="3"/>
  <c r="I475" i="3"/>
  <c r="J475" i="3"/>
  <c r="K475" i="3"/>
  <c r="L475" i="3"/>
  <c r="M475" i="3"/>
  <c r="N475" i="3"/>
  <c r="O475" i="3"/>
  <c r="P475" i="3"/>
  <c r="Q475" i="3"/>
  <c r="W475" i="3"/>
  <c r="Y475" i="3"/>
  <c r="Z475" i="3"/>
  <c r="D476" i="3"/>
  <c r="E476" i="3"/>
  <c r="F476" i="3"/>
  <c r="G476" i="3"/>
  <c r="H476" i="3"/>
  <c r="J476" i="3"/>
  <c r="K476" i="3"/>
  <c r="L476" i="3"/>
  <c r="M476" i="3"/>
  <c r="N476" i="3"/>
  <c r="O476" i="3"/>
  <c r="P476" i="3"/>
  <c r="Y476" i="3"/>
  <c r="Z476" i="3"/>
  <c r="D477" i="3"/>
  <c r="E477" i="3"/>
  <c r="F477" i="3"/>
  <c r="G477" i="3"/>
  <c r="H477" i="3"/>
  <c r="I477" i="3"/>
  <c r="J477" i="3"/>
  <c r="K477" i="3"/>
  <c r="L477" i="3"/>
  <c r="M477" i="3"/>
  <c r="N477" i="3"/>
  <c r="O477" i="3"/>
  <c r="P477" i="3"/>
  <c r="R477" i="3"/>
  <c r="T477" i="3"/>
  <c r="W477" i="3"/>
  <c r="Y477" i="3"/>
  <c r="Z477" i="3"/>
  <c r="D478" i="3"/>
  <c r="E478" i="3"/>
  <c r="F478" i="3"/>
  <c r="G478" i="3"/>
  <c r="H478" i="3"/>
  <c r="I478" i="3"/>
  <c r="J478" i="3"/>
  <c r="K478" i="3"/>
  <c r="L478" i="3"/>
  <c r="M478" i="3"/>
  <c r="N478" i="3"/>
  <c r="O478" i="3"/>
  <c r="P478" i="3"/>
  <c r="W478" i="3"/>
  <c r="Y478" i="3"/>
  <c r="Z478" i="3"/>
  <c r="D479" i="3"/>
  <c r="E479" i="3"/>
  <c r="F479" i="3"/>
  <c r="G479" i="3"/>
  <c r="H479" i="3"/>
  <c r="I479" i="3"/>
  <c r="J479" i="3"/>
  <c r="K479" i="3"/>
  <c r="L479" i="3"/>
  <c r="M479" i="3"/>
  <c r="N479" i="3"/>
  <c r="P479" i="3"/>
  <c r="Q479" i="3"/>
  <c r="W479" i="3"/>
  <c r="Y479" i="3"/>
  <c r="Z479" i="3"/>
  <c r="D480" i="3"/>
  <c r="E480" i="3"/>
  <c r="F480" i="3"/>
  <c r="G480" i="3"/>
  <c r="H480" i="3"/>
  <c r="I480" i="3"/>
  <c r="J480" i="3"/>
  <c r="K480" i="3"/>
  <c r="L480" i="3"/>
  <c r="N480" i="3"/>
  <c r="O480" i="3"/>
  <c r="P480" i="3"/>
  <c r="R480" i="3"/>
  <c r="T480" i="3"/>
  <c r="Y480" i="3"/>
  <c r="Z480" i="3"/>
  <c r="D481" i="3"/>
  <c r="E481" i="3"/>
  <c r="F481" i="3"/>
  <c r="G481" i="3"/>
  <c r="H481" i="3"/>
  <c r="I481" i="3"/>
  <c r="J481" i="3"/>
  <c r="K481" i="3"/>
  <c r="L481" i="3"/>
  <c r="M481" i="3"/>
  <c r="N481" i="3"/>
  <c r="O481" i="3"/>
  <c r="P481" i="3"/>
  <c r="S481" i="3"/>
  <c r="V481" i="3"/>
  <c r="Y481" i="3"/>
  <c r="Z481" i="3"/>
  <c r="D482" i="3"/>
  <c r="E482" i="3"/>
  <c r="F482" i="3"/>
  <c r="G482" i="3"/>
  <c r="H482" i="3"/>
  <c r="I482" i="3"/>
  <c r="J482" i="3"/>
  <c r="K482" i="3"/>
  <c r="L482" i="3"/>
  <c r="M482" i="3"/>
  <c r="N482" i="3"/>
  <c r="O482" i="3"/>
  <c r="P482" i="3"/>
  <c r="R482" i="3"/>
  <c r="W482" i="3"/>
  <c r="Y482" i="3"/>
  <c r="Z482" i="3"/>
  <c r="D483" i="3"/>
  <c r="E483" i="3"/>
  <c r="F483" i="3"/>
  <c r="G483" i="3"/>
  <c r="H483" i="3"/>
  <c r="I483" i="3"/>
  <c r="J483" i="3"/>
  <c r="K483" i="3"/>
  <c r="L483" i="3"/>
  <c r="M483" i="3"/>
  <c r="N483" i="3"/>
  <c r="O483" i="3"/>
  <c r="P483" i="3"/>
  <c r="Q483" i="3"/>
  <c r="W483" i="3"/>
  <c r="Y483" i="3"/>
  <c r="Z483" i="3"/>
  <c r="D484" i="3"/>
  <c r="E484" i="3"/>
  <c r="F484" i="3"/>
  <c r="G484" i="3"/>
  <c r="H484" i="3"/>
  <c r="I484" i="3"/>
  <c r="J484" i="3"/>
  <c r="K484" i="3"/>
  <c r="L484" i="3"/>
  <c r="M484" i="3"/>
  <c r="N484" i="3"/>
  <c r="O484" i="3"/>
  <c r="P484" i="3"/>
  <c r="R484" i="3"/>
  <c r="W484" i="3"/>
  <c r="Y484" i="3"/>
  <c r="Z484" i="3"/>
  <c r="D485" i="3"/>
  <c r="E485" i="3"/>
  <c r="F485" i="3"/>
  <c r="G485" i="3"/>
  <c r="H485" i="3"/>
  <c r="I485" i="3"/>
  <c r="J485" i="3"/>
  <c r="K485" i="3"/>
  <c r="L485" i="3"/>
  <c r="N485" i="3"/>
  <c r="O485" i="3"/>
  <c r="P485" i="3"/>
  <c r="R485" i="3"/>
  <c r="T485" i="3"/>
  <c r="Y485" i="3"/>
  <c r="Z485" i="3"/>
  <c r="D486" i="3"/>
  <c r="E486" i="3"/>
  <c r="F486" i="3"/>
  <c r="G486" i="3"/>
  <c r="H486" i="3"/>
  <c r="I486" i="3"/>
  <c r="J486" i="3"/>
  <c r="K486" i="3"/>
  <c r="L486" i="3"/>
  <c r="M486" i="3"/>
  <c r="N486" i="3"/>
  <c r="O486" i="3"/>
  <c r="P486" i="3"/>
  <c r="R486" i="3"/>
  <c r="W486" i="3"/>
  <c r="Y486" i="3"/>
  <c r="Z486" i="3"/>
  <c r="D487" i="3"/>
  <c r="E487" i="3"/>
  <c r="F487" i="3"/>
  <c r="G487" i="3"/>
  <c r="H487" i="3"/>
  <c r="I487" i="3"/>
  <c r="J487" i="3"/>
  <c r="K487" i="3"/>
  <c r="L487" i="3"/>
  <c r="M487" i="3"/>
  <c r="N487" i="3"/>
  <c r="O487" i="3"/>
  <c r="P487" i="3"/>
  <c r="Q487" i="3"/>
  <c r="W487" i="3"/>
  <c r="Y487" i="3"/>
  <c r="Z487" i="3"/>
  <c r="D488" i="3"/>
  <c r="E488" i="3"/>
  <c r="F488" i="3"/>
  <c r="G488" i="3"/>
  <c r="H488" i="3"/>
  <c r="I488" i="3"/>
  <c r="J488" i="3"/>
  <c r="K488" i="3"/>
  <c r="L488" i="3"/>
  <c r="M488" i="3"/>
  <c r="N488" i="3"/>
  <c r="O488" i="3"/>
  <c r="P488" i="3"/>
  <c r="R488" i="3"/>
  <c r="T488" i="3"/>
  <c r="W488" i="3"/>
  <c r="Y488" i="3"/>
  <c r="Z488" i="3"/>
  <c r="D489" i="3"/>
  <c r="E489" i="3"/>
  <c r="F489" i="3"/>
  <c r="G489" i="3"/>
  <c r="H489" i="3"/>
  <c r="I489" i="3"/>
  <c r="J489" i="3"/>
  <c r="K489" i="3"/>
  <c r="L489" i="3"/>
  <c r="M489" i="3"/>
  <c r="N489" i="3"/>
  <c r="O489" i="3"/>
  <c r="P489" i="3"/>
  <c r="S489" i="3"/>
  <c r="Y489" i="3"/>
  <c r="Z489" i="3"/>
  <c r="D490" i="3"/>
  <c r="E490" i="3"/>
  <c r="F490" i="3"/>
  <c r="G490" i="3"/>
  <c r="H490" i="3"/>
  <c r="I490" i="3"/>
  <c r="J490" i="3"/>
  <c r="K490" i="3"/>
  <c r="L490" i="3"/>
  <c r="M490" i="3"/>
  <c r="N490" i="3"/>
  <c r="O490" i="3"/>
  <c r="P490" i="3"/>
  <c r="R490" i="3"/>
  <c r="W490" i="3"/>
  <c r="Y490" i="3"/>
  <c r="Z490" i="3"/>
  <c r="D491" i="3"/>
  <c r="E491" i="3"/>
  <c r="F491" i="3"/>
  <c r="G491" i="3"/>
  <c r="H491" i="3"/>
  <c r="I491" i="3"/>
  <c r="J491" i="3"/>
  <c r="K491" i="3"/>
  <c r="L491" i="3"/>
  <c r="M491" i="3"/>
  <c r="N491" i="3"/>
  <c r="O491" i="3"/>
  <c r="P491" i="3"/>
  <c r="R491" i="3"/>
  <c r="W491" i="3"/>
  <c r="Y491" i="3"/>
  <c r="Z491" i="3"/>
  <c r="D492" i="3"/>
  <c r="E492" i="3"/>
  <c r="F492" i="3"/>
  <c r="G492" i="3"/>
  <c r="H492" i="3"/>
  <c r="I492" i="3"/>
  <c r="J492" i="3"/>
  <c r="K492" i="3"/>
  <c r="L492" i="3"/>
  <c r="M492" i="3"/>
  <c r="N492" i="3"/>
  <c r="O492" i="3"/>
  <c r="P492" i="3"/>
  <c r="Y492" i="3"/>
  <c r="Z492" i="3"/>
  <c r="D493" i="3"/>
  <c r="E493" i="3"/>
  <c r="F493" i="3"/>
  <c r="G493" i="3"/>
  <c r="H493" i="3"/>
  <c r="I493" i="3"/>
  <c r="J493" i="3"/>
  <c r="K493" i="3"/>
  <c r="L493" i="3"/>
  <c r="M493" i="3"/>
  <c r="N493" i="3"/>
  <c r="O493" i="3"/>
  <c r="P493" i="3"/>
  <c r="R493" i="3"/>
  <c r="Y493" i="3"/>
  <c r="Z493" i="3"/>
  <c r="D494" i="3"/>
  <c r="E494" i="3"/>
  <c r="F494" i="3"/>
  <c r="G494" i="3"/>
  <c r="H494" i="3"/>
  <c r="I494" i="3"/>
  <c r="J494" i="3"/>
  <c r="K494" i="3"/>
  <c r="L494" i="3"/>
  <c r="M494" i="3"/>
  <c r="N494" i="3"/>
  <c r="O494" i="3"/>
  <c r="P494" i="3"/>
  <c r="Q494" i="3"/>
  <c r="R494" i="3"/>
  <c r="S494" i="3"/>
  <c r="X494" i="3"/>
  <c r="Y494" i="3"/>
  <c r="Z494" i="3"/>
  <c r="D495" i="3"/>
  <c r="E495" i="3"/>
  <c r="F495" i="3"/>
  <c r="G495" i="3"/>
  <c r="H495" i="3"/>
  <c r="I495" i="3"/>
  <c r="J495" i="3"/>
  <c r="K495" i="3"/>
  <c r="L495" i="3"/>
  <c r="M495" i="3"/>
  <c r="N495" i="3"/>
  <c r="O495" i="3"/>
  <c r="P495" i="3"/>
  <c r="W495" i="3"/>
  <c r="Y495" i="3"/>
  <c r="Z495" i="3"/>
  <c r="D496" i="3"/>
  <c r="E496" i="3"/>
  <c r="F496" i="3"/>
  <c r="G496" i="3"/>
  <c r="H496" i="3"/>
  <c r="I496" i="3"/>
  <c r="J496" i="3"/>
  <c r="K496" i="3"/>
  <c r="L496" i="3"/>
  <c r="M496" i="3"/>
  <c r="N496" i="3"/>
  <c r="O496" i="3"/>
  <c r="P496" i="3"/>
  <c r="Q496" i="3"/>
  <c r="S496" i="3"/>
  <c r="T496" i="3"/>
  <c r="Y496" i="3"/>
  <c r="Z496" i="3"/>
  <c r="D497" i="3"/>
  <c r="E497" i="3"/>
  <c r="F497" i="3"/>
  <c r="G497" i="3"/>
  <c r="H497" i="3"/>
  <c r="I497" i="3"/>
  <c r="J497" i="3"/>
  <c r="K497" i="3"/>
  <c r="L497" i="3"/>
  <c r="M497" i="3"/>
  <c r="N497" i="3"/>
  <c r="O497" i="3"/>
  <c r="P497" i="3"/>
  <c r="R497" i="3"/>
  <c r="W497" i="3"/>
  <c r="Y497" i="3"/>
  <c r="Z497" i="3"/>
  <c r="D498" i="3"/>
  <c r="E498" i="3"/>
  <c r="F498" i="3"/>
  <c r="G498" i="3"/>
  <c r="H498" i="3"/>
  <c r="I498" i="3"/>
  <c r="J498" i="3"/>
  <c r="K498" i="3"/>
  <c r="L498" i="3"/>
  <c r="M498" i="3"/>
  <c r="N498" i="3"/>
  <c r="O498" i="3"/>
  <c r="P498" i="3"/>
  <c r="Q498" i="3"/>
  <c r="R498" i="3"/>
  <c r="W498" i="3"/>
  <c r="X498" i="3"/>
  <c r="Y498" i="3"/>
  <c r="Z498" i="3"/>
  <c r="D499" i="3"/>
  <c r="E499" i="3"/>
  <c r="F499" i="3"/>
  <c r="G499" i="3"/>
  <c r="H499" i="3"/>
  <c r="I499" i="3"/>
  <c r="J499" i="3"/>
  <c r="K499" i="3"/>
  <c r="L499" i="3"/>
  <c r="M499" i="3"/>
  <c r="N499" i="3"/>
  <c r="O499" i="3"/>
  <c r="P499" i="3"/>
  <c r="W499" i="3"/>
  <c r="Y499" i="3"/>
  <c r="Z499" i="3"/>
  <c r="D500" i="3"/>
  <c r="E500" i="3"/>
  <c r="F500" i="3"/>
  <c r="G500" i="3"/>
  <c r="H500" i="3"/>
  <c r="I500" i="3"/>
  <c r="J500" i="3"/>
  <c r="K500" i="3"/>
  <c r="L500" i="3"/>
  <c r="M500" i="3"/>
  <c r="N500" i="3"/>
  <c r="O500" i="3"/>
  <c r="P500" i="3"/>
  <c r="Q500" i="3"/>
  <c r="S500" i="3"/>
  <c r="T500" i="3"/>
  <c r="U500" i="3"/>
  <c r="W500" i="3"/>
  <c r="Y500" i="3"/>
  <c r="Z500" i="3"/>
  <c r="D501" i="3"/>
  <c r="E501" i="3"/>
  <c r="F501" i="3"/>
  <c r="G501" i="3"/>
  <c r="H501" i="3"/>
  <c r="I501" i="3"/>
  <c r="J501" i="3"/>
  <c r="K501" i="3"/>
  <c r="L501" i="3"/>
  <c r="M501" i="3"/>
  <c r="N501" i="3"/>
  <c r="O501" i="3"/>
  <c r="P501" i="3"/>
  <c r="R501" i="3"/>
  <c r="S501" i="3"/>
  <c r="W501" i="3"/>
  <c r="Y501" i="3"/>
  <c r="Z501" i="3"/>
  <c r="D502" i="3"/>
  <c r="E502" i="3"/>
  <c r="F502" i="3"/>
  <c r="G502" i="3"/>
  <c r="H502" i="3"/>
  <c r="I502" i="3"/>
  <c r="J502" i="3"/>
  <c r="K502" i="3"/>
  <c r="L502" i="3"/>
  <c r="M502" i="3"/>
  <c r="N502" i="3"/>
  <c r="O502" i="3"/>
  <c r="P502" i="3"/>
  <c r="Q502" i="3"/>
  <c r="S502" i="3"/>
  <c r="Y502" i="3"/>
  <c r="Z502" i="3"/>
  <c r="D503" i="3"/>
  <c r="E503" i="3"/>
  <c r="F503" i="3"/>
  <c r="G503" i="3"/>
  <c r="H503" i="3"/>
  <c r="I503" i="3"/>
  <c r="J503" i="3"/>
  <c r="K503" i="3"/>
  <c r="L503" i="3"/>
  <c r="M503" i="3"/>
  <c r="N503" i="3"/>
  <c r="O503" i="3"/>
  <c r="P503" i="3"/>
  <c r="R503" i="3"/>
  <c r="S503" i="3"/>
  <c r="W503" i="3"/>
  <c r="Y503" i="3"/>
  <c r="Z503" i="3"/>
  <c r="D504" i="3"/>
  <c r="E504" i="3"/>
  <c r="F504" i="3"/>
  <c r="G504" i="3"/>
  <c r="H504" i="3"/>
  <c r="I504" i="3"/>
  <c r="J504" i="3"/>
  <c r="K504" i="3"/>
  <c r="L504" i="3"/>
  <c r="M504" i="3"/>
  <c r="N504" i="3"/>
  <c r="O504" i="3"/>
  <c r="P504" i="3"/>
  <c r="Q504" i="3"/>
  <c r="S504" i="3"/>
  <c r="T504" i="3"/>
  <c r="W504" i="3"/>
  <c r="Y504" i="3"/>
  <c r="Z504" i="3"/>
  <c r="D505" i="3"/>
  <c r="E505" i="3"/>
  <c r="F505" i="3"/>
  <c r="G505" i="3"/>
  <c r="H505" i="3"/>
  <c r="I505" i="3"/>
  <c r="J505" i="3"/>
  <c r="K505" i="3"/>
  <c r="L505" i="3"/>
  <c r="M505" i="3"/>
  <c r="N505" i="3"/>
  <c r="O505" i="3"/>
  <c r="P505" i="3"/>
  <c r="R505" i="3"/>
  <c r="S505" i="3"/>
  <c r="W505" i="3"/>
  <c r="Y505" i="3"/>
  <c r="Z505" i="3"/>
  <c r="D506" i="3"/>
  <c r="E506" i="3"/>
  <c r="F506" i="3"/>
  <c r="G506" i="3"/>
  <c r="H506" i="3"/>
  <c r="I506" i="3"/>
  <c r="J506" i="3"/>
  <c r="K506" i="3"/>
  <c r="L506" i="3"/>
  <c r="M506" i="3"/>
  <c r="N506" i="3"/>
  <c r="O506" i="3"/>
  <c r="P506" i="3"/>
  <c r="Q506" i="3"/>
  <c r="W506" i="3"/>
  <c r="Y506" i="3"/>
  <c r="Z506" i="3"/>
  <c r="D507" i="3"/>
  <c r="E507" i="3"/>
  <c r="F507" i="3"/>
  <c r="G507" i="3"/>
  <c r="H507" i="3"/>
  <c r="I507" i="3"/>
  <c r="J507" i="3"/>
  <c r="K507" i="3"/>
  <c r="L507" i="3"/>
  <c r="M507" i="3"/>
  <c r="N507" i="3"/>
  <c r="O507" i="3"/>
  <c r="P507" i="3"/>
  <c r="R507" i="3"/>
  <c r="W507" i="3"/>
  <c r="Y507" i="3"/>
  <c r="Z507" i="3"/>
  <c r="D508" i="3"/>
  <c r="E508" i="3"/>
  <c r="F508" i="3"/>
  <c r="G508" i="3"/>
  <c r="H508" i="3"/>
  <c r="I508" i="3"/>
  <c r="J508" i="3"/>
  <c r="K508" i="3"/>
  <c r="L508" i="3"/>
  <c r="M508" i="3"/>
  <c r="N508" i="3"/>
  <c r="O508" i="3"/>
  <c r="P508" i="3"/>
  <c r="Q508" i="3"/>
  <c r="S508" i="3"/>
  <c r="U508" i="3"/>
  <c r="W508" i="3"/>
  <c r="Y508" i="3"/>
  <c r="Z508" i="3"/>
  <c r="D509" i="3"/>
  <c r="E509" i="3"/>
  <c r="F509" i="3"/>
  <c r="G509" i="3"/>
  <c r="H509" i="3"/>
  <c r="I509" i="3"/>
  <c r="J509" i="3"/>
  <c r="K509" i="3"/>
  <c r="L509" i="3"/>
  <c r="M509" i="3"/>
  <c r="N509" i="3"/>
  <c r="O509" i="3"/>
  <c r="P509" i="3"/>
  <c r="R509" i="3"/>
  <c r="S509" i="3"/>
  <c r="W509" i="3"/>
  <c r="Y509" i="3"/>
  <c r="Z509" i="3"/>
  <c r="D510" i="3"/>
  <c r="E510" i="3"/>
  <c r="F510" i="3"/>
  <c r="G510" i="3"/>
  <c r="H510" i="3"/>
  <c r="I510" i="3"/>
  <c r="J510" i="3"/>
  <c r="K510" i="3"/>
  <c r="L510" i="3"/>
  <c r="M510" i="3"/>
  <c r="N510" i="3"/>
  <c r="O510" i="3"/>
  <c r="P510" i="3"/>
  <c r="W510" i="3"/>
  <c r="Y510" i="3"/>
  <c r="Z510" i="3"/>
  <c r="D511" i="3"/>
  <c r="E511" i="3"/>
  <c r="F511" i="3"/>
  <c r="G511" i="3"/>
  <c r="H511" i="3"/>
  <c r="I511" i="3"/>
  <c r="J511" i="3"/>
  <c r="K511" i="3"/>
  <c r="L511" i="3"/>
  <c r="M511" i="3"/>
  <c r="N511" i="3"/>
  <c r="O511" i="3"/>
  <c r="P511" i="3"/>
  <c r="R511" i="3"/>
  <c r="S511" i="3"/>
  <c r="W511" i="3"/>
  <c r="Y511" i="3"/>
  <c r="Z511" i="3"/>
  <c r="D512" i="3"/>
  <c r="E512" i="3"/>
  <c r="F512" i="3"/>
  <c r="G512" i="3"/>
  <c r="H512" i="3"/>
  <c r="I512" i="3"/>
  <c r="J512" i="3"/>
  <c r="K512" i="3"/>
  <c r="L512" i="3"/>
  <c r="M512" i="3"/>
  <c r="N512" i="3"/>
  <c r="O512" i="3"/>
  <c r="P512" i="3"/>
  <c r="Q512" i="3"/>
  <c r="S512" i="3"/>
  <c r="W512" i="3"/>
  <c r="Y512" i="3"/>
  <c r="Z512" i="3"/>
  <c r="D513" i="3"/>
  <c r="E513" i="3"/>
  <c r="F513" i="3"/>
  <c r="G513" i="3"/>
  <c r="H513" i="3"/>
  <c r="I513" i="3"/>
  <c r="J513" i="3"/>
  <c r="K513" i="3"/>
  <c r="L513" i="3"/>
  <c r="M513" i="3"/>
  <c r="N513" i="3"/>
  <c r="O513" i="3"/>
  <c r="P513" i="3"/>
  <c r="Q513" i="3"/>
  <c r="R513" i="3"/>
  <c r="W513" i="3"/>
  <c r="Y513" i="3"/>
  <c r="Z513" i="3"/>
  <c r="D514" i="3"/>
  <c r="E514" i="3"/>
  <c r="F514" i="3"/>
  <c r="G514" i="3"/>
  <c r="H514" i="3"/>
  <c r="I514" i="3"/>
  <c r="J514" i="3"/>
  <c r="K514" i="3"/>
  <c r="L514" i="3"/>
  <c r="M514" i="3"/>
  <c r="N514" i="3"/>
  <c r="O514" i="3"/>
  <c r="P514" i="3"/>
  <c r="Q514" i="3"/>
  <c r="R514" i="3"/>
  <c r="W514" i="3"/>
  <c r="X514" i="3"/>
  <c r="Y514" i="3"/>
  <c r="Z514" i="3"/>
  <c r="D515" i="3"/>
  <c r="E515" i="3"/>
  <c r="F515" i="3"/>
  <c r="G515" i="3"/>
  <c r="H515" i="3"/>
  <c r="I515" i="3"/>
  <c r="J515" i="3"/>
  <c r="K515" i="3"/>
  <c r="L515" i="3"/>
  <c r="M515" i="3"/>
  <c r="N515" i="3"/>
  <c r="O515" i="3"/>
  <c r="P515" i="3"/>
  <c r="R515" i="3"/>
  <c r="W515" i="3"/>
  <c r="Y515" i="3"/>
  <c r="Z515" i="3"/>
  <c r="D516" i="3"/>
  <c r="E516" i="3"/>
  <c r="F516" i="3"/>
  <c r="G516" i="3"/>
  <c r="H516" i="3"/>
  <c r="I516" i="3"/>
  <c r="J516" i="3"/>
  <c r="K516" i="3"/>
  <c r="L516" i="3"/>
  <c r="M516" i="3"/>
  <c r="N516" i="3"/>
  <c r="O516" i="3"/>
  <c r="P516" i="3"/>
  <c r="Q516" i="3"/>
  <c r="S516" i="3"/>
  <c r="U516" i="3"/>
  <c r="W516" i="3"/>
  <c r="Y516" i="3"/>
  <c r="Z516" i="3"/>
  <c r="D517" i="3"/>
  <c r="E517" i="3"/>
  <c r="F517" i="3"/>
  <c r="G517" i="3"/>
  <c r="H517" i="3"/>
  <c r="I517" i="3"/>
  <c r="J517" i="3"/>
  <c r="K517" i="3"/>
  <c r="L517" i="3"/>
  <c r="M517" i="3"/>
  <c r="N517" i="3"/>
  <c r="O517" i="3"/>
  <c r="P517" i="3"/>
  <c r="Q517" i="3"/>
  <c r="R517" i="3"/>
  <c r="W517" i="3"/>
  <c r="X517" i="3"/>
  <c r="Y517" i="3"/>
  <c r="Z517" i="3"/>
  <c r="D518" i="3"/>
  <c r="E518" i="3"/>
  <c r="F518" i="3"/>
  <c r="G518" i="3"/>
  <c r="H518" i="3"/>
  <c r="I518" i="3"/>
  <c r="J518" i="3"/>
  <c r="K518" i="3"/>
  <c r="L518" i="3"/>
  <c r="M518" i="3"/>
  <c r="N518" i="3"/>
  <c r="O518" i="3"/>
  <c r="P518" i="3"/>
  <c r="Q518" i="3"/>
  <c r="R518" i="3"/>
  <c r="S518" i="3"/>
  <c r="W518" i="3"/>
  <c r="X518" i="3"/>
  <c r="Y518" i="3"/>
  <c r="Z518" i="3"/>
  <c r="D519" i="3"/>
  <c r="E519" i="3"/>
  <c r="F519" i="3"/>
  <c r="G519" i="3"/>
  <c r="H519" i="3"/>
  <c r="I519" i="3"/>
  <c r="J519" i="3"/>
  <c r="K519" i="3"/>
  <c r="L519" i="3"/>
  <c r="M519" i="3"/>
  <c r="N519" i="3"/>
  <c r="O519" i="3"/>
  <c r="P519" i="3"/>
  <c r="R519" i="3"/>
  <c r="S519" i="3"/>
  <c r="W519" i="3"/>
  <c r="Y519" i="3"/>
  <c r="Z519" i="3"/>
  <c r="D520" i="3"/>
  <c r="E520" i="3"/>
  <c r="F520" i="3"/>
  <c r="G520" i="3"/>
  <c r="H520" i="3"/>
  <c r="I520" i="3"/>
  <c r="J520" i="3"/>
  <c r="K520" i="3"/>
  <c r="L520" i="3"/>
  <c r="M520" i="3"/>
  <c r="N520" i="3"/>
  <c r="O520" i="3"/>
  <c r="P520" i="3"/>
  <c r="Q520" i="3"/>
  <c r="V520" i="3"/>
  <c r="W520" i="3"/>
  <c r="Y520" i="3"/>
  <c r="Z520" i="3"/>
  <c r="D521" i="3"/>
  <c r="E521" i="3"/>
  <c r="F521" i="3"/>
  <c r="G521" i="3"/>
  <c r="H521" i="3"/>
  <c r="I521" i="3"/>
  <c r="J521" i="3"/>
  <c r="K521" i="3"/>
  <c r="L521" i="3"/>
  <c r="M521" i="3"/>
  <c r="N521" i="3"/>
  <c r="O521" i="3"/>
  <c r="P521" i="3"/>
  <c r="Q521" i="3"/>
  <c r="V521" i="3"/>
  <c r="Y521" i="3"/>
  <c r="Z521" i="3"/>
  <c r="D522" i="3"/>
  <c r="E522" i="3"/>
  <c r="F522" i="3"/>
  <c r="G522" i="3"/>
  <c r="H522" i="3"/>
  <c r="I522" i="3"/>
  <c r="J522" i="3"/>
  <c r="K522" i="3"/>
  <c r="L522" i="3"/>
  <c r="M522" i="3"/>
  <c r="N522" i="3"/>
  <c r="O522" i="3"/>
  <c r="P522" i="3"/>
  <c r="R522" i="3"/>
  <c r="S522" i="3"/>
  <c r="W522" i="3"/>
  <c r="Y522" i="3"/>
  <c r="Z522" i="3"/>
  <c r="D523" i="3"/>
  <c r="E523" i="3"/>
  <c r="F523" i="3"/>
  <c r="G523" i="3"/>
  <c r="H523" i="3"/>
  <c r="I523" i="3"/>
  <c r="J523" i="3"/>
  <c r="K523" i="3"/>
  <c r="L523" i="3"/>
  <c r="M523" i="3"/>
  <c r="N523" i="3"/>
  <c r="O523" i="3"/>
  <c r="P523" i="3"/>
  <c r="R523" i="3"/>
  <c r="S523" i="3"/>
  <c r="W523" i="3"/>
  <c r="Y523" i="3"/>
  <c r="Z523" i="3"/>
  <c r="D524" i="3"/>
  <c r="E524" i="3"/>
  <c r="F524" i="3"/>
  <c r="G524" i="3"/>
  <c r="H524" i="3"/>
  <c r="I524" i="3"/>
  <c r="J524" i="3"/>
  <c r="K524" i="3"/>
  <c r="L524" i="3"/>
  <c r="M524" i="3"/>
  <c r="N524" i="3"/>
  <c r="O524" i="3"/>
  <c r="P524" i="3"/>
  <c r="Q524" i="3"/>
  <c r="S524" i="3"/>
  <c r="W524" i="3"/>
  <c r="Y524" i="3"/>
  <c r="Z524" i="3"/>
  <c r="D525" i="3"/>
  <c r="E525" i="3"/>
  <c r="F525" i="3"/>
  <c r="G525" i="3"/>
  <c r="H525" i="3"/>
  <c r="I525" i="3"/>
  <c r="J525" i="3"/>
  <c r="K525" i="3"/>
  <c r="L525" i="3"/>
  <c r="M525" i="3"/>
  <c r="N525" i="3"/>
  <c r="O525" i="3"/>
  <c r="P525" i="3"/>
  <c r="Q525" i="3"/>
  <c r="V525" i="3"/>
  <c r="W525" i="3"/>
  <c r="Y525" i="3"/>
  <c r="Z525" i="3"/>
  <c r="D526" i="3"/>
  <c r="E526" i="3"/>
  <c r="F526" i="3"/>
  <c r="G526" i="3"/>
  <c r="H526" i="3"/>
  <c r="I526" i="3"/>
  <c r="J526" i="3"/>
  <c r="K526" i="3"/>
  <c r="L526" i="3"/>
  <c r="M526" i="3"/>
  <c r="N526" i="3"/>
  <c r="O526" i="3"/>
  <c r="P526" i="3"/>
  <c r="R526" i="3"/>
  <c r="S526" i="3"/>
  <c r="W526" i="3"/>
  <c r="Y526" i="3"/>
  <c r="Z526" i="3"/>
  <c r="D527" i="3"/>
  <c r="E527" i="3"/>
  <c r="F527" i="3"/>
  <c r="G527" i="3"/>
  <c r="H527" i="3"/>
  <c r="I527" i="3"/>
  <c r="J527" i="3"/>
  <c r="K527" i="3"/>
  <c r="L527" i="3"/>
  <c r="M527" i="3"/>
  <c r="N527" i="3"/>
  <c r="O527" i="3"/>
  <c r="P527" i="3"/>
  <c r="S527" i="3"/>
  <c r="W527" i="3"/>
  <c r="Y527" i="3"/>
  <c r="Z527" i="3"/>
  <c r="D528" i="3"/>
  <c r="E528" i="3"/>
  <c r="F528" i="3"/>
  <c r="G528" i="3"/>
  <c r="H528" i="3"/>
  <c r="I528" i="3"/>
  <c r="J528" i="3"/>
  <c r="K528" i="3"/>
  <c r="L528" i="3"/>
  <c r="M528" i="3"/>
  <c r="N528" i="3"/>
  <c r="O528" i="3"/>
  <c r="P528" i="3"/>
  <c r="Q528" i="3"/>
  <c r="S528" i="3"/>
  <c r="W528" i="3"/>
  <c r="Y528" i="3"/>
  <c r="Z528" i="3"/>
  <c r="D529" i="3"/>
  <c r="E529" i="3"/>
  <c r="F529" i="3"/>
  <c r="G529" i="3"/>
  <c r="H529" i="3"/>
  <c r="I529" i="3"/>
  <c r="J529" i="3"/>
  <c r="K529" i="3"/>
  <c r="L529" i="3"/>
  <c r="M529" i="3"/>
  <c r="N529" i="3"/>
  <c r="O529" i="3"/>
  <c r="P529" i="3"/>
  <c r="Q529" i="3"/>
  <c r="V529" i="3"/>
  <c r="W529" i="3"/>
  <c r="Y529" i="3"/>
  <c r="Z529" i="3"/>
  <c r="D530" i="3"/>
  <c r="E530" i="3"/>
  <c r="F530" i="3"/>
  <c r="G530" i="3"/>
  <c r="H530" i="3"/>
  <c r="I530" i="3"/>
  <c r="J530" i="3"/>
  <c r="K530" i="3"/>
  <c r="L530" i="3"/>
  <c r="M530" i="3"/>
  <c r="N530" i="3"/>
  <c r="O530" i="3"/>
  <c r="P530" i="3"/>
  <c r="R530" i="3"/>
  <c r="W530" i="3"/>
  <c r="Y530" i="3"/>
  <c r="Z530" i="3"/>
  <c r="D531" i="3"/>
  <c r="E531" i="3"/>
  <c r="F531" i="3"/>
  <c r="G531" i="3"/>
  <c r="H531" i="3"/>
  <c r="I531" i="3"/>
  <c r="J531" i="3"/>
  <c r="K531" i="3"/>
  <c r="L531" i="3"/>
  <c r="M531" i="3"/>
  <c r="N531" i="3"/>
  <c r="O531" i="3"/>
  <c r="P531" i="3"/>
  <c r="W531" i="3"/>
  <c r="Y531" i="3"/>
  <c r="Z531" i="3"/>
  <c r="D532" i="3"/>
  <c r="E532" i="3"/>
  <c r="F532" i="3"/>
  <c r="G532" i="3"/>
  <c r="H532" i="3"/>
  <c r="I532" i="3"/>
  <c r="J532" i="3"/>
  <c r="K532" i="3"/>
  <c r="L532" i="3"/>
  <c r="M532" i="3"/>
  <c r="N532" i="3"/>
  <c r="O532" i="3"/>
  <c r="P532" i="3"/>
  <c r="Q532" i="3"/>
  <c r="W532" i="3"/>
  <c r="Y532" i="3"/>
  <c r="Z532" i="3"/>
  <c r="D533" i="3"/>
  <c r="E533" i="3"/>
  <c r="F533" i="3"/>
  <c r="G533" i="3"/>
  <c r="H533" i="3"/>
  <c r="I533" i="3"/>
  <c r="J533" i="3"/>
  <c r="K533" i="3"/>
  <c r="L533" i="3"/>
  <c r="M533" i="3"/>
  <c r="N533" i="3"/>
  <c r="O533" i="3"/>
  <c r="P533" i="3"/>
  <c r="Q533" i="3"/>
  <c r="V533" i="3"/>
  <c r="Y533" i="3"/>
  <c r="Z533" i="3"/>
  <c r="D534" i="3"/>
  <c r="E534" i="3"/>
  <c r="F534" i="3"/>
  <c r="G534" i="3"/>
  <c r="H534" i="3"/>
  <c r="I534" i="3"/>
  <c r="J534" i="3"/>
  <c r="K534" i="3"/>
  <c r="L534" i="3"/>
  <c r="M534" i="3"/>
  <c r="N534" i="3"/>
  <c r="O534" i="3"/>
  <c r="P534" i="3"/>
  <c r="R534" i="3"/>
  <c r="S534" i="3"/>
  <c r="W534" i="3"/>
  <c r="Y534" i="3"/>
  <c r="Z534" i="3"/>
  <c r="D535" i="3"/>
  <c r="E535" i="3"/>
  <c r="F535" i="3"/>
  <c r="G535" i="3"/>
  <c r="H535" i="3"/>
  <c r="I535" i="3"/>
  <c r="J535" i="3"/>
  <c r="K535" i="3"/>
  <c r="L535" i="3"/>
  <c r="M535" i="3"/>
  <c r="N535" i="3"/>
  <c r="O535" i="3"/>
  <c r="P535" i="3"/>
  <c r="W535" i="3"/>
  <c r="Y535" i="3"/>
  <c r="Z535" i="3"/>
  <c r="D536" i="3"/>
  <c r="E536" i="3"/>
  <c r="F536" i="3"/>
  <c r="G536" i="3"/>
  <c r="H536" i="3"/>
  <c r="I536" i="3"/>
  <c r="J536" i="3"/>
  <c r="K536" i="3"/>
  <c r="L536" i="3"/>
  <c r="M536" i="3"/>
  <c r="N536" i="3"/>
  <c r="O536" i="3"/>
  <c r="P536" i="3"/>
  <c r="Q536" i="3"/>
  <c r="W536" i="3"/>
  <c r="Y536" i="3"/>
  <c r="Z536" i="3"/>
  <c r="D537" i="3"/>
  <c r="E537" i="3"/>
  <c r="F537" i="3"/>
  <c r="G537" i="3"/>
  <c r="H537" i="3"/>
  <c r="I537" i="3"/>
  <c r="J537" i="3"/>
  <c r="K537" i="3"/>
  <c r="L537" i="3"/>
  <c r="M537" i="3"/>
  <c r="N537" i="3"/>
  <c r="O537" i="3"/>
  <c r="P537" i="3"/>
  <c r="Q537" i="3"/>
  <c r="V537" i="3"/>
  <c r="Y537" i="3"/>
  <c r="Z537" i="3"/>
  <c r="D538" i="3"/>
  <c r="E538" i="3"/>
  <c r="F538" i="3"/>
  <c r="G538" i="3"/>
  <c r="H538" i="3"/>
  <c r="I538" i="3"/>
  <c r="J538" i="3"/>
  <c r="K538" i="3"/>
  <c r="L538" i="3"/>
  <c r="M538" i="3"/>
  <c r="N538" i="3"/>
  <c r="O538" i="3"/>
  <c r="P538" i="3"/>
  <c r="R538" i="3"/>
  <c r="W538" i="3"/>
  <c r="Y538" i="3"/>
  <c r="Z538" i="3"/>
  <c r="D539" i="3"/>
  <c r="E539" i="3"/>
  <c r="F539" i="3"/>
  <c r="G539" i="3"/>
  <c r="H539" i="3"/>
  <c r="I539" i="3"/>
  <c r="J539" i="3"/>
  <c r="K539" i="3"/>
  <c r="L539" i="3"/>
  <c r="M539" i="3"/>
  <c r="N539" i="3"/>
  <c r="O539" i="3"/>
  <c r="P539" i="3"/>
  <c r="R539" i="3"/>
  <c r="U539" i="3"/>
  <c r="W539" i="3"/>
  <c r="Y539" i="3"/>
  <c r="Z539" i="3"/>
  <c r="D540" i="3"/>
  <c r="E540" i="3"/>
  <c r="F540" i="3"/>
  <c r="G540" i="3"/>
  <c r="H540" i="3"/>
  <c r="I540" i="3"/>
  <c r="J540" i="3"/>
  <c r="K540" i="3"/>
  <c r="L540" i="3"/>
  <c r="M540" i="3"/>
  <c r="N540" i="3"/>
  <c r="O540" i="3"/>
  <c r="P540" i="3"/>
  <c r="Q540" i="3"/>
  <c r="S540" i="3"/>
  <c r="W540" i="3"/>
  <c r="Y540" i="3"/>
  <c r="Z540" i="3"/>
  <c r="D541" i="3"/>
  <c r="E541" i="3"/>
  <c r="F541" i="3"/>
  <c r="G541" i="3"/>
  <c r="H541" i="3"/>
  <c r="I541" i="3"/>
  <c r="J541" i="3"/>
  <c r="K541" i="3"/>
  <c r="L541" i="3"/>
  <c r="M541" i="3"/>
  <c r="N541" i="3"/>
  <c r="O541" i="3"/>
  <c r="P541" i="3"/>
  <c r="Q541" i="3"/>
  <c r="V541" i="3"/>
  <c r="W541" i="3"/>
  <c r="Y541" i="3"/>
  <c r="Z541" i="3"/>
  <c r="D542" i="3"/>
  <c r="E542" i="3"/>
  <c r="F542" i="3"/>
  <c r="G542" i="3"/>
  <c r="H542" i="3"/>
  <c r="I542" i="3"/>
  <c r="J542" i="3"/>
  <c r="K542" i="3"/>
  <c r="L542" i="3"/>
  <c r="M542" i="3"/>
  <c r="N542" i="3"/>
  <c r="O542" i="3"/>
  <c r="P542" i="3"/>
  <c r="Q542" i="3"/>
  <c r="R542" i="3"/>
  <c r="V542" i="3"/>
  <c r="Y542" i="3"/>
  <c r="Z542" i="3"/>
  <c r="D543" i="3"/>
  <c r="E543" i="3"/>
  <c r="F543" i="3"/>
  <c r="G543" i="3"/>
  <c r="H543" i="3"/>
  <c r="I543" i="3"/>
  <c r="J543" i="3"/>
  <c r="K543" i="3"/>
  <c r="L543" i="3"/>
  <c r="M543" i="3"/>
  <c r="N543" i="3"/>
  <c r="O543" i="3"/>
  <c r="P543" i="3"/>
  <c r="Y543" i="3"/>
  <c r="Z543" i="3"/>
  <c r="D544" i="3"/>
  <c r="E544" i="3"/>
  <c r="F544" i="3"/>
  <c r="G544" i="3"/>
  <c r="H544" i="3"/>
  <c r="I544" i="3"/>
  <c r="J544" i="3"/>
  <c r="K544" i="3"/>
  <c r="L544" i="3"/>
  <c r="M544" i="3"/>
  <c r="N544" i="3"/>
  <c r="O544" i="3"/>
  <c r="P544" i="3"/>
  <c r="W544" i="3"/>
  <c r="Y544" i="3"/>
  <c r="Z544" i="3"/>
  <c r="D545" i="3"/>
  <c r="E545" i="3"/>
  <c r="F545" i="3"/>
  <c r="G545" i="3"/>
  <c r="H545" i="3"/>
  <c r="I545" i="3"/>
  <c r="J545" i="3"/>
  <c r="K545" i="3"/>
  <c r="L545" i="3"/>
  <c r="M545" i="3"/>
  <c r="N545" i="3"/>
  <c r="O545" i="3"/>
  <c r="P545" i="3"/>
  <c r="Q545" i="3"/>
  <c r="W545" i="3"/>
  <c r="Y545" i="3"/>
  <c r="Z545" i="3"/>
  <c r="D546" i="3"/>
  <c r="E546" i="3"/>
  <c r="F546" i="3"/>
  <c r="G546" i="3"/>
  <c r="H546" i="3"/>
  <c r="I546" i="3"/>
  <c r="J546" i="3"/>
  <c r="K546" i="3"/>
  <c r="L546" i="3"/>
  <c r="M546" i="3"/>
  <c r="N546" i="3"/>
  <c r="O546" i="3"/>
  <c r="P546" i="3"/>
  <c r="Q546" i="3"/>
  <c r="R546" i="3"/>
  <c r="V546" i="3"/>
  <c r="Y546" i="3"/>
  <c r="Z546" i="3"/>
  <c r="D547" i="3"/>
  <c r="E547" i="3"/>
  <c r="F547" i="3"/>
  <c r="G547" i="3"/>
  <c r="H547" i="3"/>
  <c r="I547" i="3"/>
  <c r="J547" i="3"/>
  <c r="K547" i="3"/>
  <c r="L547" i="3"/>
  <c r="M547" i="3"/>
  <c r="N547" i="3"/>
  <c r="O547" i="3"/>
  <c r="P547" i="3"/>
  <c r="Y547" i="3"/>
  <c r="Z547" i="3"/>
  <c r="D548" i="3"/>
  <c r="E548" i="3"/>
  <c r="F548" i="3"/>
  <c r="G548" i="3"/>
  <c r="H548" i="3"/>
  <c r="I548" i="3"/>
  <c r="J548" i="3"/>
  <c r="K548" i="3"/>
  <c r="L548" i="3"/>
  <c r="M548" i="3"/>
  <c r="N548" i="3"/>
  <c r="O548" i="3"/>
  <c r="P548" i="3"/>
  <c r="W548" i="3"/>
  <c r="Y548" i="3"/>
  <c r="Z548" i="3"/>
  <c r="D549" i="3"/>
  <c r="E549" i="3"/>
  <c r="F549" i="3"/>
  <c r="G549" i="3"/>
  <c r="H549" i="3"/>
  <c r="I549" i="3"/>
  <c r="J549" i="3"/>
  <c r="K549" i="3"/>
  <c r="L549" i="3"/>
  <c r="M549" i="3"/>
  <c r="N549" i="3"/>
  <c r="O549" i="3"/>
  <c r="P549" i="3"/>
  <c r="Q549" i="3"/>
  <c r="W549" i="3"/>
  <c r="Y549" i="3"/>
  <c r="Z549" i="3"/>
  <c r="D550" i="3"/>
  <c r="E550" i="3"/>
  <c r="F550" i="3"/>
  <c r="G550" i="3"/>
  <c r="H550" i="3"/>
  <c r="I550" i="3"/>
  <c r="J550" i="3"/>
  <c r="K550" i="3"/>
  <c r="L550" i="3"/>
  <c r="M550" i="3"/>
  <c r="N550" i="3"/>
  <c r="O550" i="3"/>
  <c r="P550" i="3"/>
  <c r="Q550" i="3"/>
  <c r="R550" i="3"/>
  <c r="V550" i="3"/>
  <c r="X550" i="3"/>
  <c r="Y550" i="3"/>
  <c r="Z550" i="3"/>
  <c r="D551" i="3"/>
  <c r="E551" i="3"/>
  <c r="F551" i="3"/>
  <c r="G551" i="3"/>
  <c r="H551" i="3"/>
  <c r="I551" i="3"/>
  <c r="J551" i="3"/>
  <c r="K551" i="3"/>
  <c r="L551" i="3"/>
  <c r="M551" i="3"/>
  <c r="N551" i="3"/>
  <c r="O551" i="3"/>
  <c r="P551" i="3"/>
  <c r="Y551" i="3"/>
  <c r="Z551" i="3"/>
  <c r="D552" i="3"/>
  <c r="E552" i="3"/>
  <c r="F552" i="3"/>
  <c r="G552" i="3"/>
  <c r="H552" i="3"/>
  <c r="I552" i="3"/>
  <c r="J552" i="3"/>
  <c r="K552" i="3"/>
  <c r="L552" i="3"/>
  <c r="M552" i="3"/>
  <c r="N552" i="3"/>
  <c r="O552" i="3"/>
  <c r="P552" i="3"/>
  <c r="W552" i="3"/>
  <c r="Y552" i="3"/>
  <c r="Z552" i="3"/>
  <c r="D553" i="3"/>
  <c r="E553" i="3"/>
  <c r="F553" i="3"/>
  <c r="G553" i="3"/>
  <c r="H553" i="3"/>
  <c r="I553" i="3"/>
  <c r="J553" i="3"/>
  <c r="K553" i="3"/>
  <c r="L553" i="3"/>
  <c r="M553" i="3"/>
  <c r="N553" i="3"/>
  <c r="O553" i="3"/>
  <c r="P553" i="3"/>
  <c r="Q553" i="3"/>
  <c r="V553" i="3"/>
  <c r="W553" i="3"/>
  <c r="Y553" i="3"/>
  <c r="Z553" i="3"/>
  <c r="D554" i="3"/>
  <c r="E554" i="3"/>
  <c r="F554" i="3"/>
  <c r="G554" i="3"/>
  <c r="H554" i="3"/>
  <c r="I554" i="3"/>
  <c r="J554" i="3"/>
  <c r="K554" i="3"/>
  <c r="L554" i="3"/>
  <c r="M554" i="3"/>
  <c r="N554" i="3"/>
  <c r="O554" i="3"/>
  <c r="P554" i="3"/>
  <c r="Q554" i="3"/>
  <c r="R554" i="3"/>
  <c r="V554" i="3"/>
  <c r="Y554" i="3"/>
  <c r="Z554" i="3"/>
  <c r="D555" i="3"/>
  <c r="E555" i="3"/>
  <c r="F555" i="3"/>
  <c r="G555" i="3"/>
  <c r="H555" i="3"/>
  <c r="I555" i="3"/>
  <c r="J555" i="3"/>
  <c r="K555" i="3"/>
  <c r="L555" i="3"/>
  <c r="M555" i="3"/>
  <c r="N555" i="3"/>
  <c r="O555" i="3"/>
  <c r="P555" i="3"/>
  <c r="Y555" i="3"/>
  <c r="Z555" i="3"/>
  <c r="D556" i="3"/>
  <c r="E556" i="3"/>
  <c r="F556" i="3"/>
  <c r="G556" i="3"/>
  <c r="H556" i="3"/>
  <c r="I556" i="3"/>
  <c r="J556" i="3"/>
  <c r="K556" i="3"/>
  <c r="L556" i="3"/>
  <c r="M556" i="3"/>
  <c r="N556" i="3"/>
  <c r="O556" i="3"/>
  <c r="P556" i="3"/>
  <c r="W556" i="3"/>
  <c r="Y556" i="3"/>
  <c r="Z556" i="3"/>
  <c r="D557" i="3"/>
  <c r="E557" i="3"/>
  <c r="F557" i="3"/>
  <c r="G557" i="3"/>
  <c r="H557" i="3"/>
  <c r="I557" i="3"/>
  <c r="J557" i="3"/>
  <c r="K557" i="3"/>
  <c r="L557" i="3"/>
  <c r="M557" i="3"/>
  <c r="N557" i="3"/>
  <c r="O557" i="3"/>
  <c r="P557" i="3"/>
  <c r="Q557" i="3"/>
  <c r="W557" i="3"/>
  <c r="Y557" i="3"/>
  <c r="Z557" i="3"/>
  <c r="D558" i="3"/>
  <c r="E558" i="3"/>
  <c r="F558" i="3"/>
  <c r="G558" i="3"/>
  <c r="H558" i="3"/>
  <c r="I558" i="3"/>
  <c r="J558" i="3"/>
  <c r="K558" i="3"/>
  <c r="L558" i="3"/>
  <c r="M558" i="3"/>
  <c r="N558" i="3"/>
  <c r="O558" i="3"/>
  <c r="P558" i="3"/>
  <c r="R558" i="3"/>
  <c r="V558" i="3"/>
  <c r="Y558" i="3"/>
  <c r="Z558" i="3"/>
  <c r="D559" i="3"/>
  <c r="E559" i="3"/>
  <c r="F559" i="3"/>
  <c r="G559" i="3"/>
  <c r="H559" i="3"/>
  <c r="I559" i="3"/>
  <c r="J559" i="3"/>
  <c r="K559" i="3"/>
  <c r="L559" i="3"/>
  <c r="M559" i="3"/>
  <c r="N559" i="3"/>
  <c r="O559" i="3"/>
  <c r="P559" i="3"/>
  <c r="Y559" i="3"/>
  <c r="Z559" i="3"/>
  <c r="D560" i="3"/>
  <c r="E560" i="3"/>
  <c r="F560" i="3"/>
  <c r="G560" i="3"/>
  <c r="H560" i="3"/>
  <c r="I560" i="3"/>
  <c r="J560" i="3"/>
  <c r="K560" i="3"/>
  <c r="L560" i="3"/>
  <c r="M560" i="3"/>
  <c r="N560" i="3"/>
  <c r="O560" i="3"/>
  <c r="P560" i="3"/>
  <c r="V560" i="3"/>
  <c r="W560" i="3"/>
  <c r="Y560" i="3"/>
  <c r="Z560" i="3"/>
  <c r="D561" i="3"/>
  <c r="E561" i="3"/>
  <c r="F561" i="3"/>
  <c r="G561" i="3"/>
  <c r="H561" i="3"/>
  <c r="I561" i="3"/>
  <c r="J561" i="3"/>
  <c r="K561" i="3"/>
  <c r="L561" i="3"/>
  <c r="M561" i="3"/>
  <c r="N561" i="3"/>
  <c r="O561" i="3"/>
  <c r="P561" i="3"/>
  <c r="W561" i="3"/>
  <c r="Y561" i="3"/>
  <c r="Z561" i="3"/>
  <c r="D562" i="3"/>
  <c r="E562" i="3"/>
  <c r="F562" i="3"/>
  <c r="G562" i="3"/>
  <c r="H562" i="3"/>
  <c r="I562" i="3"/>
  <c r="J562" i="3"/>
  <c r="K562" i="3"/>
  <c r="L562" i="3"/>
  <c r="M562" i="3"/>
  <c r="N562" i="3"/>
  <c r="O562" i="3"/>
  <c r="P562" i="3"/>
  <c r="Y562" i="3"/>
  <c r="Z562" i="3"/>
  <c r="D563" i="3"/>
  <c r="E563" i="3"/>
  <c r="F563" i="3"/>
  <c r="G563" i="3"/>
  <c r="H563" i="3"/>
  <c r="I563" i="3"/>
  <c r="J563" i="3"/>
  <c r="K563" i="3"/>
  <c r="L563" i="3"/>
  <c r="M563" i="3"/>
  <c r="N563" i="3"/>
  <c r="O563" i="3"/>
  <c r="P563" i="3"/>
  <c r="W563" i="3"/>
  <c r="Y563" i="3"/>
  <c r="Z563" i="3"/>
  <c r="D564" i="3"/>
  <c r="E564" i="3"/>
  <c r="F564" i="3"/>
  <c r="G564" i="3"/>
  <c r="H564" i="3"/>
  <c r="I564" i="3"/>
  <c r="J564" i="3"/>
  <c r="K564" i="3"/>
  <c r="L564" i="3"/>
  <c r="M564" i="3"/>
  <c r="N564" i="3"/>
  <c r="O564" i="3"/>
  <c r="P564" i="3"/>
  <c r="Y564" i="3"/>
  <c r="Z564" i="3"/>
  <c r="D565" i="3"/>
  <c r="E565" i="3"/>
  <c r="F565" i="3"/>
  <c r="G565" i="3"/>
  <c r="H565" i="3"/>
  <c r="I565" i="3"/>
  <c r="J565" i="3"/>
  <c r="K565" i="3"/>
  <c r="L565" i="3"/>
  <c r="M565" i="3"/>
  <c r="N565" i="3"/>
  <c r="O565" i="3"/>
  <c r="P565" i="3"/>
  <c r="Q565" i="3"/>
  <c r="W565" i="3"/>
  <c r="Y565" i="3"/>
  <c r="Z565" i="3"/>
  <c r="D566" i="3"/>
  <c r="E566" i="3"/>
  <c r="F566" i="3"/>
  <c r="G566" i="3"/>
  <c r="H566" i="3"/>
  <c r="I566" i="3"/>
  <c r="J566" i="3"/>
  <c r="K566" i="3"/>
  <c r="L566" i="3"/>
  <c r="M566" i="3"/>
  <c r="N566" i="3"/>
  <c r="O566" i="3"/>
  <c r="P566" i="3"/>
  <c r="R566" i="3"/>
  <c r="V566" i="3"/>
  <c r="Y566" i="3"/>
  <c r="Z566" i="3"/>
  <c r="D567" i="3"/>
  <c r="E567" i="3"/>
  <c r="F567" i="3"/>
  <c r="G567" i="3"/>
  <c r="H567" i="3"/>
  <c r="I567" i="3"/>
  <c r="J567" i="3"/>
  <c r="K567" i="3"/>
  <c r="L567" i="3"/>
  <c r="M567" i="3"/>
  <c r="N567" i="3"/>
  <c r="O567" i="3"/>
  <c r="P567" i="3"/>
  <c r="Y567" i="3"/>
  <c r="Z567" i="3"/>
  <c r="D568" i="3"/>
  <c r="E568" i="3"/>
  <c r="F568" i="3"/>
  <c r="G568" i="3"/>
  <c r="H568" i="3"/>
  <c r="I568" i="3"/>
  <c r="J568" i="3"/>
  <c r="K568" i="3"/>
  <c r="L568" i="3"/>
  <c r="M568" i="3"/>
  <c r="N568" i="3"/>
  <c r="O568" i="3"/>
  <c r="P568" i="3"/>
  <c r="Y568" i="3"/>
  <c r="Z568" i="3"/>
  <c r="D569" i="3"/>
  <c r="E569" i="3"/>
  <c r="F569" i="3"/>
  <c r="G569" i="3"/>
  <c r="H569" i="3"/>
  <c r="I569" i="3"/>
  <c r="J569" i="3"/>
  <c r="K569" i="3"/>
  <c r="L569" i="3"/>
  <c r="M569" i="3"/>
  <c r="N569" i="3"/>
  <c r="O569" i="3"/>
  <c r="P569" i="3"/>
  <c r="Q569" i="3"/>
  <c r="W569" i="3"/>
  <c r="Y569" i="3"/>
  <c r="Z569" i="3"/>
  <c r="D570" i="3"/>
  <c r="E570" i="3"/>
  <c r="F570" i="3"/>
  <c r="G570" i="3"/>
  <c r="H570" i="3"/>
  <c r="I570" i="3"/>
  <c r="J570" i="3"/>
  <c r="K570" i="3"/>
  <c r="L570" i="3"/>
  <c r="M570" i="3"/>
  <c r="N570" i="3"/>
  <c r="O570" i="3"/>
  <c r="P570" i="3"/>
  <c r="Q570" i="3"/>
  <c r="Y570" i="3"/>
  <c r="Z570" i="3"/>
  <c r="D571" i="3"/>
  <c r="E571" i="3"/>
  <c r="F571" i="3"/>
  <c r="G571" i="3"/>
  <c r="H571" i="3"/>
  <c r="I571" i="3"/>
  <c r="J571" i="3"/>
  <c r="K571" i="3"/>
  <c r="L571" i="3"/>
  <c r="M571" i="3"/>
  <c r="N571" i="3"/>
  <c r="O571" i="3"/>
  <c r="P571" i="3"/>
  <c r="Y571" i="3"/>
  <c r="Z571" i="3"/>
  <c r="D572" i="3"/>
  <c r="E572" i="3"/>
  <c r="F572" i="3"/>
  <c r="G572" i="3"/>
  <c r="H572" i="3"/>
  <c r="I572" i="3"/>
  <c r="J572" i="3"/>
  <c r="K572" i="3"/>
  <c r="L572" i="3"/>
  <c r="M572" i="3"/>
  <c r="N572" i="3"/>
  <c r="O572" i="3"/>
  <c r="P572" i="3"/>
  <c r="Y572" i="3"/>
  <c r="Z572" i="3"/>
  <c r="D573" i="3"/>
  <c r="E573" i="3"/>
  <c r="F573" i="3"/>
  <c r="G573" i="3"/>
  <c r="H573" i="3"/>
  <c r="I573" i="3"/>
  <c r="J573" i="3"/>
  <c r="K573" i="3"/>
  <c r="L573" i="3"/>
  <c r="M573" i="3"/>
  <c r="N573" i="3"/>
  <c r="O573" i="3"/>
  <c r="P573" i="3"/>
  <c r="Q573" i="3"/>
  <c r="W573" i="3"/>
  <c r="Y573" i="3"/>
  <c r="Z573" i="3"/>
  <c r="D574" i="3"/>
  <c r="E574" i="3"/>
  <c r="F574" i="3"/>
  <c r="G574" i="3"/>
  <c r="H574" i="3"/>
  <c r="I574" i="3"/>
  <c r="J574" i="3"/>
  <c r="K574" i="3"/>
  <c r="L574" i="3"/>
  <c r="M574" i="3"/>
  <c r="N574" i="3"/>
  <c r="O574" i="3"/>
  <c r="P574" i="3"/>
  <c r="R574" i="3"/>
  <c r="V574" i="3"/>
  <c r="W574" i="3"/>
  <c r="Y574" i="3"/>
  <c r="Z574" i="3"/>
  <c r="D575" i="3"/>
  <c r="E575" i="3"/>
  <c r="F575" i="3"/>
  <c r="G575" i="3"/>
  <c r="H575" i="3"/>
  <c r="I575" i="3"/>
  <c r="J575" i="3"/>
  <c r="K575" i="3"/>
  <c r="L575" i="3"/>
  <c r="M575" i="3"/>
  <c r="N575" i="3"/>
  <c r="O575" i="3"/>
  <c r="P575" i="3"/>
  <c r="T575" i="3"/>
  <c r="Y575" i="3"/>
  <c r="Z575" i="3"/>
  <c r="D576" i="3"/>
  <c r="E576" i="3"/>
  <c r="F576" i="3"/>
  <c r="G576" i="3"/>
  <c r="H576" i="3"/>
  <c r="I576" i="3"/>
  <c r="J576" i="3"/>
  <c r="K576" i="3"/>
  <c r="L576" i="3"/>
  <c r="M576" i="3"/>
  <c r="N576" i="3"/>
  <c r="O576" i="3"/>
  <c r="P576" i="3"/>
  <c r="Y576" i="3"/>
  <c r="Z576" i="3"/>
  <c r="D577" i="3"/>
  <c r="E577" i="3"/>
  <c r="F577" i="3"/>
  <c r="G577" i="3"/>
  <c r="H577" i="3"/>
  <c r="I577" i="3"/>
  <c r="J577" i="3"/>
  <c r="K577" i="3"/>
  <c r="L577" i="3"/>
  <c r="M577" i="3"/>
  <c r="N577" i="3"/>
  <c r="O577" i="3"/>
  <c r="P577" i="3"/>
  <c r="Q577" i="3"/>
  <c r="W577" i="3"/>
  <c r="Y577" i="3"/>
  <c r="Z577" i="3"/>
  <c r="D578" i="3"/>
  <c r="E578" i="3"/>
  <c r="F578" i="3"/>
  <c r="G578" i="3"/>
  <c r="H578" i="3"/>
  <c r="I578" i="3"/>
  <c r="J578" i="3"/>
  <c r="K578" i="3"/>
  <c r="L578" i="3"/>
  <c r="M578" i="3"/>
  <c r="N578" i="3"/>
  <c r="O578" i="3"/>
  <c r="P578" i="3"/>
  <c r="Q578" i="3"/>
  <c r="Y578" i="3"/>
  <c r="Z578" i="3"/>
  <c r="D579" i="3"/>
  <c r="E579" i="3"/>
  <c r="F579" i="3"/>
  <c r="G579" i="3"/>
  <c r="H579" i="3"/>
  <c r="I579" i="3"/>
  <c r="J579" i="3"/>
  <c r="K579" i="3"/>
  <c r="L579" i="3"/>
  <c r="M579" i="3"/>
  <c r="N579" i="3"/>
  <c r="O579" i="3"/>
  <c r="P579" i="3"/>
  <c r="Y579" i="3"/>
  <c r="Z579" i="3"/>
  <c r="D580" i="3"/>
  <c r="E580" i="3"/>
  <c r="F580" i="3"/>
  <c r="G580" i="3"/>
  <c r="H580" i="3"/>
  <c r="I580" i="3"/>
  <c r="J580" i="3"/>
  <c r="K580" i="3"/>
  <c r="L580" i="3"/>
  <c r="M580" i="3"/>
  <c r="N580" i="3"/>
  <c r="O580" i="3"/>
  <c r="P580" i="3"/>
  <c r="W580" i="3"/>
  <c r="Y580" i="3"/>
  <c r="Z580" i="3"/>
  <c r="D581" i="3"/>
  <c r="E581" i="3"/>
  <c r="F581" i="3"/>
  <c r="G581" i="3"/>
  <c r="H581" i="3"/>
  <c r="I581" i="3"/>
  <c r="J581" i="3"/>
  <c r="K581" i="3"/>
  <c r="L581" i="3"/>
  <c r="M581" i="3"/>
  <c r="N581" i="3"/>
  <c r="O581" i="3"/>
  <c r="P581" i="3"/>
  <c r="Q581" i="3"/>
  <c r="W581" i="3"/>
  <c r="Y581" i="3"/>
  <c r="Z581" i="3"/>
  <c r="D582" i="3"/>
  <c r="E582" i="3"/>
  <c r="F582" i="3"/>
  <c r="G582" i="3"/>
  <c r="H582" i="3"/>
  <c r="I582" i="3"/>
  <c r="J582" i="3"/>
  <c r="K582" i="3"/>
  <c r="L582" i="3"/>
  <c r="M582" i="3"/>
  <c r="N582" i="3"/>
  <c r="O582" i="3"/>
  <c r="P582" i="3"/>
  <c r="Q582" i="3"/>
  <c r="Y582" i="3"/>
  <c r="Z582" i="3"/>
  <c r="D583" i="3"/>
  <c r="E583" i="3"/>
  <c r="F583" i="3"/>
  <c r="G583" i="3"/>
  <c r="H583" i="3"/>
  <c r="I583" i="3"/>
  <c r="J583" i="3"/>
  <c r="K583" i="3"/>
  <c r="L583" i="3"/>
  <c r="M583" i="3"/>
  <c r="N583" i="3"/>
  <c r="O583" i="3"/>
  <c r="P583" i="3"/>
  <c r="W583" i="3"/>
  <c r="Y583" i="3"/>
  <c r="Z583" i="3"/>
  <c r="D584" i="3"/>
  <c r="E584" i="3"/>
  <c r="F584" i="3"/>
  <c r="G584" i="3"/>
  <c r="H584" i="3"/>
  <c r="I584" i="3"/>
  <c r="J584" i="3"/>
  <c r="K584" i="3"/>
  <c r="L584" i="3"/>
  <c r="M584" i="3"/>
  <c r="N584" i="3"/>
  <c r="O584" i="3"/>
  <c r="P584" i="3"/>
  <c r="Y584" i="3"/>
  <c r="Z584" i="3"/>
  <c r="D585" i="3"/>
  <c r="E585" i="3"/>
  <c r="F585" i="3"/>
  <c r="G585" i="3"/>
  <c r="H585" i="3"/>
  <c r="I585" i="3"/>
  <c r="J585" i="3"/>
  <c r="K585" i="3"/>
  <c r="L585" i="3"/>
  <c r="M585" i="3"/>
  <c r="N585" i="3"/>
  <c r="O585" i="3"/>
  <c r="P585" i="3"/>
  <c r="Q585" i="3"/>
  <c r="W585" i="3"/>
  <c r="Y585" i="3"/>
  <c r="Z585" i="3"/>
  <c r="D586" i="3"/>
  <c r="E586" i="3"/>
  <c r="F586" i="3"/>
  <c r="G586" i="3"/>
  <c r="H586" i="3"/>
  <c r="I586" i="3"/>
  <c r="J586" i="3"/>
  <c r="K586" i="3"/>
  <c r="L586" i="3"/>
  <c r="M586" i="3"/>
  <c r="N586" i="3"/>
  <c r="O586" i="3"/>
  <c r="P586" i="3"/>
  <c r="Q586" i="3"/>
  <c r="W586" i="3"/>
  <c r="Y586" i="3"/>
  <c r="Z586" i="3"/>
  <c r="D587" i="3"/>
  <c r="E587" i="3"/>
  <c r="F587" i="3"/>
  <c r="G587" i="3"/>
  <c r="H587" i="3"/>
  <c r="I587" i="3"/>
  <c r="J587" i="3"/>
  <c r="K587" i="3"/>
  <c r="L587" i="3"/>
  <c r="M587" i="3"/>
  <c r="N587" i="3"/>
  <c r="O587" i="3"/>
  <c r="P587" i="3"/>
  <c r="Y587" i="3"/>
  <c r="Z587" i="3"/>
  <c r="D588" i="3"/>
  <c r="E588" i="3"/>
  <c r="F588" i="3"/>
  <c r="G588" i="3"/>
  <c r="H588" i="3"/>
  <c r="I588" i="3"/>
  <c r="J588" i="3"/>
  <c r="K588" i="3"/>
  <c r="L588" i="3"/>
  <c r="M588" i="3"/>
  <c r="N588" i="3"/>
  <c r="O588" i="3"/>
  <c r="P588" i="3"/>
  <c r="Y588" i="3"/>
  <c r="Z588" i="3"/>
  <c r="D589" i="3"/>
  <c r="E589" i="3"/>
  <c r="F589" i="3"/>
  <c r="G589" i="3"/>
  <c r="H589" i="3"/>
  <c r="I589" i="3"/>
  <c r="J589" i="3"/>
  <c r="K589" i="3"/>
  <c r="L589" i="3"/>
  <c r="M589" i="3"/>
  <c r="N589" i="3"/>
  <c r="O589" i="3"/>
  <c r="P589" i="3"/>
  <c r="Q589" i="3"/>
  <c r="W589" i="3"/>
  <c r="Y589" i="3"/>
  <c r="Z589" i="3"/>
  <c r="D590" i="3"/>
  <c r="E590" i="3"/>
  <c r="F590" i="3"/>
  <c r="G590" i="3"/>
  <c r="H590" i="3"/>
  <c r="I590" i="3"/>
  <c r="J590" i="3"/>
  <c r="K590" i="3"/>
  <c r="L590" i="3"/>
  <c r="M590" i="3"/>
  <c r="N590" i="3"/>
  <c r="O590" i="3"/>
  <c r="P590" i="3"/>
  <c r="R590" i="3"/>
  <c r="Y590" i="3"/>
  <c r="Z590" i="3"/>
  <c r="D591" i="3"/>
  <c r="E591" i="3"/>
  <c r="F591" i="3"/>
  <c r="G591" i="3"/>
  <c r="H591" i="3"/>
  <c r="I591" i="3"/>
  <c r="J591" i="3"/>
  <c r="K591" i="3"/>
  <c r="L591" i="3"/>
  <c r="M591" i="3"/>
  <c r="N591" i="3"/>
  <c r="O591" i="3"/>
  <c r="P591" i="3"/>
  <c r="Y591" i="3"/>
  <c r="Z591" i="3"/>
  <c r="D592" i="3"/>
  <c r="E592" i="3"/>
  <c r="F592" i="3"/>
  <c r="G592" i="3"/>
  <c r="H592" i="3"/>
  <c r="I592" i="3"/>
  <c r="J592" i="3"/>
  <c r="K592" i="3"/>
  <c r="L592" i="3"/>
  <c r="M592" i="3"/>
  <c r="N592" i="3"/>
  <c r="O592" i="3"/>
  <c r="P592" i="3"/>
  <c r="Y592" i="3"/>
  <c r="Z592" i="3"/>
  <c r="D593" i="3"/>
  <c r="E593" i="3"/>
  <c r="F593" i="3"/>
  <c r="G593" i="3"/>
  <c r="H593" i="3"/>
  <c r="I593" i="3"/>
  <c r="J593" i="3"/>
  <c r="K593" i="3"/>
  <c r="L593" i="3"/>
  <c r="M593" i="3"/>
  <c r="N593" i="3"/>
  <c r="O593" i="3"/>
  <c r="P593" i="3"/>
  <c r="Q593" i="3"/>
  <c r="W593" i="3"/>
  <c r="Y593" i="3"/>
  <c r="Z593" i="3"/>
  <c r="D594" i="3"/>
  <c r="E594" i="3"/>
  <c r="F594" i="3"/>
  <c r="G594" i="3"/>
  <c r="H594" i="3"/>
  <c r="I594" i="3"/>
  <c r="J594" i="3"/>
  <c r="K594" i="3"/>
  <c r="L594" i="3"/>
  <c r="M594" i="3"/>
  <c r="N594" i="3"/>
  <c r="O594" i="3"/>
  <c r="P594" i="3"/>
  <c r="R594" i="3"/>
  <c r="Y594" i="3"/>
  <c r="Z594" i="3"/>
  <c r="D595" i="3"/>
  <c r="E595" i="3"/>
  <c r="F595" i="3"/>
  <c r="G595" i="3"/>
  <c r="H595" i="3"/>
  <c r="I595" i="3"/>
  <c r="J595" i="3"/>
  <c r="K595" i="3"/>
  <c r="L595" i="3"/>
  <c r="M595" i="3"/>
  <c r="N595" i="3"/>
  <c r="O595" i="3"/>
  <c r="P595" i="3"/>
  <c r="W595" i="3"/>
  <c r="Y595" i="3"/>
  <c r="Z595" i="3"/>
  <c r="D596" i="3"/>
  <c r="E596" i="3"/>
  <c r="F596" i="3"/>
  <c r="G596" i="3"/>
  <c r="H596" i="3"/>
  <c r="I596" i="3"/>
  <c r="J596" i="3"/>
  <c r="K596" i="3"/>
  <c r="L596" i="3"/>
  <c r="M596" i="3"/>
  <c r="N596" i="3"/>
  <c r="O596" i="3"/>
  <c r="P596" i="3"/>
  <c r="Y596" i="3"/>
  <c r="Z596" i="3"/>
  <c r="D597" i="3"/>
  <c r="E597" i="3"/>
  <c r="F597" i="3"/>
  <c r="G597" i="3"/>
  <c r="H597" i="3"/>
  <c r="I597" i="3"/>
  <c r="J597" i="3"/>
  <c r="K597" i="3"/>
  <c r="L597" i="3"/>
  <c r="M597" i="3"/>
  <c r="N597" i="3"/>
  <c r="O597" i="3"/>
  <c r="P597" i="3"/>
  <c r="Q597" i="3"/>
  <c r="W597" i="3"/>
  <c r="Y597" i="3"/>
  <c r="Z597" i="3"/>
  <c r="D598" i="3"/>
  <c r="E598" i="3"/>
  <c r="F598" i="3"/>
  <c r="G598" i="3"/>
  <c r="H598" i="3"/>
  <c r="I598" i="3"/>
  <c r="J598" i="3"/>
  <c r="K598" i="3"/>
  <c r="L598" i="3"/>
  <c r="M598" i="3"/>
  <c r="N598" i="3"/>
  <c r="O598" i="3"/>
  <c r="P598" i="3"/>
  <c r="R598" i="3"/>
  <c r="W598" i="3"/>
  <c r="Y598" i="3"/>
  <c r="Z598" i="3"/>
  <c r="D599" i="3"/>
  <c r="E599" i="3"/>
  <c r="F599" i="3"/>
  <c r="G599" i="3"/>
  <c r="H599" i="3"/>
  <c r="I599" i="3"/>
  <c r="J599" i="3"/>
  <c r="K599" i="3"/>
  <c r="L599" i="3"/>
  <c r="M599" i="3"/>
  <c r="N599" i="3"/>
  <c r="O599" i="3"/>
  <c r="P599" i="3"/>
  <c r="R599" i="3"/>
  <c r="Y599" i="3"/>
  <c r="Z599" i="3"/>
  <c r="D600" i="3"/>
  <c r="E600" i="3"/>
  <c r="F600" i="3"/>
  <c r="G600" i="3"/>
  <c r="H600" i="3"/>
  <c r="I600" i="3"/>
  <c r="J600" i="3"/>
  <c r="K600" i="3"/>
  <c r="L600" i="3"/>
  <c r="M600" i="3"/>
  <c r="N600" i="3"/>
  <c r="O600" i="3"/>
  <c r="P600" i="3"/>
  <c r="Y600" i="3"/>
  <c r="Z600" i="3"/>
  <c r="D601" i="3"/>
  <c r="E601" i="3"/>
  <c r="F601" i="3"/>
  <c r="G601" i="3"/>
  <c r="H601" i="3"/>
  <c r="I601" i="3"/>
  <c r="J601" i="3"/>
  <c r="K601" i="3"/>
  <c r="L601" i="3"/>
  <c r="M601" i="3"/>
  <c r="N601" i="3"/>
  <c r="O601" i="3"/>
  <c r="P601" i="3"/>
  <c r="W601" i="3"/>
  <c r="Y601" i="3"/>
  <c r="Z601" i="3"/>
  <c r="D602" i="3"/>
  <c r="E602" i="3"/>
  <c r="F602" i="3"/>
  <c r="G602" i="3"/>
  <c r="H602" i="3"/>
  <c r="I602" i="3"/>
  <c r="J602" i="3"/>
  <c r="K602" i="3"/>
  <c r="L602" i="3"/>
  <c r="M602" i="3"/>
  <c r="N602" i="3"/>
  <c r="O602" i="3"/>
  <c r="P602" i="3"/>
  <c r="W602" i="3"/>
  <c r="Y602" i="3"/>
  <c r="Z602" i="3"/>
  <c r="D603" i="3"/>
  <c r="E603" i="3"/>
  <c r="F603" i="3"/>
  <c r="G603" i="3"/>
  <c r="H603" i="3"/>
  <c r="I603" i="3"/>
  <c r="J603" i="3"/>
  <c r="K603" i="3"/>
  <c r="L603" i="3"/>
  <c r="M603" i="3"/>
  <c r="N603" i="3"/>
  <c r="P603" i="3"/>
  <c r="W603" i="3"/>
  <c r="Y603" i="3"/>
  <c r="Z603" i="3"/>
  <c r="D604" i="3"/>
  <c r="E604" i="3"/>
  <c r="F604" i="3"/>
  <c r="G604" i="3"/>
  <c r="H604" i="3"/>
  <c r="I604" i="3"/>
  <c r="J604" i="3"/>
  <c r="K604" i="3"/>
  <c r="L604" i="3"/>
  <c r="M604" i="3"/>
  <c r="N604" i="3"/>
  <c r="O604" i="3"/>
  <c r="P604" i="3"/>
  <c r="Q604" i="3"/>
  <c r="W604" i="3"/>
  <c r="Y604" i="3"/>
  <c r="Z604" i="3"/>
  <c r="D605" i="3"/>
  <c r="E605" i="3"/>
  <c r="G605" i="3"/>
  <c r="H605" i="3"/>
  <c r="I605" i="3"/>
  <c r="J605" i="3"/>
  <c r="K605" i="3"/>
  <c r="L605" i="3"/>
  <c r="M605" i="3"/>
  <c r="N605" i="3"/>
  <c r="O605" i="3"/>
  <c r="P605" i="3"/>
  <c r="Q605" i="3"/>
  <c r="R605" i="3"/>
  <c r="Y605" i="3"/>
  <c r="Z605" i="3"/>
  <c r="D606" i="3"/>
  <c r="E606" i="3"/>
  <c r="G606" i="3"/>
  <c r="H606" i="3"/>
  <c r="I606" i="3"/>
  <c r="J606" i="3"/>
  <c r="K606" i="3"/>
  <c r="M606" i="3"/>
  <c r="N606" i="3"/>
  <c r="O606" i="3"/>
  <c r="P606" i="3"/>
  <c r="W606" i="3"/>
  <c r="Y606" i="3"/>
  <c r="Z606" i="3"/>
  <c r="D607" i="3"/>
  <c r="E607" i="3"/>
  <c r="F607" i="3"/>
  <c r="G607" i="3"/>
  <c r="H607" i="3"/>
  <c r="I607" i="3"/>
  <c r="J607" i="3"/>
  <c r="K607" i="3"/>
  <c r="M607" i="3"/>
  <c r="N607" i="3"/>
  <c r="P607" i="3"/>
  <c r="U607" i="3"/>
  <c r="Y607" i="3"/>
  <c r="Z607" i="3"/>
  <c r="D608" i="3"/>
  <c r="E608" i="3"/>
  <c r="F608" i="3"/>
  <c r="G608" i="3"/>
  <c r="H608" i="3"/>
  <c r="I608" i="3"/>
  <c r="J608" i="3"/>
  <c r="K608" i="3"/>
  <c r="L608" i="3"/>
  <c r="M608" i="3"/>
  <c r="N608" i="3"/>
  <c r="P608" i="3"/>
  <c r="Y608" i="3"/>
  <c r="Z608" i="3"/>
  <c r="D609" i="3"/>
  <c r="E609" i="3"/>
  <c r="F609" i="3"/>
  <c r="G609" i="3"/>
  <c r="H609" i="3"/>
  <c r="I609" i="3"/>
  <c r="J609" i="3"/>
  <c r="K609" i="3"/>
  <c r="L609" i="3"/>
  <c r="M609" i="3"/>
  <c r="N609" i="3"/>
  <c r="O609" i="3"/>
  <c r="P609" i="3"/>
  <c r="R609" i="3"/>
  <c r="Y609" i="3"/>
  <c r="Z609" i="3"/>
  <c r="D610" i="3"/>
  <c r="E610" i="3"/>
  <c r="F610" i="3"/>
  <c r="G610" i="3"/>
  <c r="H610" i="3"/>
  <c r="I610" i="3"/>
  <c r="J610" i="3"/>
  <c r="K610" i="3"/>
  <c r="L610" i="3"/>
  <c r="M610" i="3"/>
  <c r="N610" i="3"/>
  <c r="O610" i="3"/>
  <c r="P610" i="3"/>
  <c r="W610" i="3"/>
  <c r="Y610" i="3"/>
  <c r="Z610" i="3"/>
  <c r="D611" i="3"/>
  <c r="E611" i="3"/>
  <c r="F611" i="3"/>
  <c r="G611" i="3"/>
  <c r="H611" i="3"/>
  <c r="I611" i="3"/>
  <c r="J611" i="3"/>
  <c r="K611" i="3"/>
  <c r="L611" i="3"/>
  <c r="M611" i="3"/>
  <c r="N611" i="3"/>
  <c r="O611" i="3"/>
  <c r="P611" i="3"/>
  <c r="W611" i="3"/>
  <c r="Y611" i="3"/>
  <c r="Z611" i="3"/>
  <c r="D612" i="3"/>
  <c r="E612" i="3"/>
  <c r="F612" i="3"/>
  <c r="G612" i="3"/>
  <c r="H612" i="3"/>
  <c r="I612" i="3"/>
  <c r="J612" i="3"/>
  <c r="K612" i="3"/>
  <c r="L612" i="3"/>
  <c r="M612" i="3"/>
  <c r="N612" i="3"/>
  <c r="O612" i="3"/>
  <c r="P612" i="3"/>
  <c r="Q612" i="3"/>
  <c r="Y612" i="3"/>
  <c r="Z612" i="3"/>
  <c r="D613" i="3"/>
  <c r="E613" i="3"/>
  <c r="G613" i="3"/>
  <c r="H613" i="3"/>
  <c r="I613" i="3"/>
  <c r="J613" i="3"/>
  <c r="K613" i="3"/>
  <c r="L613" i="3"/>
  <c r="M613" i="3"/>
  <c r="N613" i="3"/>
  <c r="O613" i="3"/>
  <c r="P613" i="3"/>
  <c r="R613" i="3"/>
  <c r="Y613" i="3"/>
  <c r="Z613" i="3"/>
  <c r="D614" i="3"/>
  <c r="E614" i="3"/>
  <c r="G614" i="3"/>
  <c r="H614" i="3"/>
  <c r="I614" i="3"/>
  <c r="J614" i="3"/>
  <c r="K614" i="3"/>
  <c r="L614" i="3"/>
  <c r="M614" i="3"/>
  <c r="N614" i="3"/>
  <c r="O614" i="3"/>
  <c r="P614" i="3"/>
  <c r="W614" i="3"/>
  <c r="Y614" i="3"/>
  <c r="Z614" i="3"/>
  <c r="D615" i="3"/>
  <c r="E615" i="3"/>
  <c r="F615" i="3"/>
  <c r="G615" i="3"/>
  <c r="H615" i="3"/>
  <c r="I615" i="3"/>
  <c r="J615" i="3"/>
  <c r="K615" i="3"/>
  <c r="M615" i="3"/>
  <c r="N615" i="3"/>
  <c r="P615" i="3"/>
  <c r="W615" i="3"/>
  <c r="Y615" i="3"/>
  <c r="Z615" i="3"/>
  <c r="D616" i="3"/>
  <c r="E616" i="3"/>
  <c r="F616" i="3"/>
  <c r="G616" i="3"/>
  <c r="H616" i="3"/>
  <c r="I616" i="3"/>
  <c r="J616" i="3"/>
  <c r="K616" i="3"/>
  <c r="L616" i="3"/>
  <c r="M616" i="3"/>
  <c r="N616" i="3"/>
  <c r="O616" i="3"/>
  <c r="P616" i="3"/>
  <c r="Q616" i="3"/>
  <c r="W616" i="3"/>
  <c r="Y616" i="3"/>
  <c r="Z616" i="3"/>
  <c r="D617" i="3"/>
  <c r="E617" i="3"/>
  <c r="G617" i="3"/>
  <c r="H617" i="3"/>
  <c r="I617" i="3"/>
  <c r="J617" i="3"/>
  <c r="K617" i="3"/>
  <c r="L617" i="3"/>
  <c r="M617" i="3"/>
  <c r="N617" i="3"/>
  <c r="O617" i="3"/>
  <c r="P617" i="3"/>
  <c r="Q617" i="3"/>
  <c r="R617" i="3"/>
  <c r="X617" i="3"/>
  <c r="Y617" i="3"/>
  <c r="Z617" i="3"/>
  <c r="D618" i="3"/>
  <c r="E618" i="3"/>
  <c r="F618" i="3"/>
  <c r="G618" i="3"/>
  <c r="H618" i="3"/>
  <c r="I618" i="3"/>
  <c r="J618" i="3"/>
  <c r="K618" i="3"/>
  <c r="M618" i="3"/>
  <c r="N618" i="3"/>
  <c r="O618" i="3"/>
  <c r="P618" i="3"/>
  <c r="W618" i="3"/>
  <c r="Y618" i="3"/>
  <c r="Z618" i="3"/>
  <c r="D619" i="3"/>
  <c r="E619" i="3"/>
  <c r="F619" i="3"/>
  <c r="G619" i="3"/>
  <c r="H619" i="3"/>
  <c r="I619" i="3"/>
  <c r="J619" i="3"/>
  <c r="K619" i="3"/>
  <c r="L619" i="3"/>
  <c r="M619" i="3"/>
  <c r="N619" i="3"/>
  <c r="O619" i="3"/>
  <c r="P619" i="3"/>
  <c r="Y619" i="3"/>
  <c r="Z619" i="3"/>
  <c r="D620" i="3"/>
  <c r="E620" i="3"/>
  <c r="F620" i="3"/>
  <c r="G620" i="3"/>
  <c r="H620" i="3"/>
  <c r="I620" i="3"/>
  <c r="J620" i="3"/>
  <c r="K620" i="3"/>
  <c r="L620" i="3"/>
  <c r="M620" i="3"/>
  <c r="N620" i="3"/>
  <c r="O620" i="3"/>
  <c r="P620" i="3"/>
  <c r="W620" i="3"/>
  <c r="Y620" i="3"/>
  <c r="Z620" i="3"/>
  <c r="D621" i="3"/>
  <c r="E621" i="3"/>
  <c r="F621" i="3"/>
  <c r="G621" i="3"/>
  <c r="H621" i="3"/>
  <c r="I621" i="3"/>
  <c r="J621" i="3"/>
  <c r="K621" i="3"/>
  <c r="L621" i="3"/>
  <c r="M621" i="3"/>
  <c r="N621" i="3"/>
  <c r="O621" i="3"/>
  <c r="P621" i="3"/>
  <c r="R621" i="3"/>
  <c r="Y621" i="3"/>
  <c r="Z621" i="3"/>
  <c r="D622" i="3"/>
  <c r="E622" i="3"/>
  <c r="F622" i="3"/>
  <c r="G622" i="3"/>
  <c r="H622" i="3"/>
  <c r="I622" i="3"/>
  <c r="J622" i="3"/>
  <c r="K622" i="3"/>
  <c r="M622" i="3"/>
  <c r="N622" i="3"/>
  <c r="O622" i="3"/>
  <c r="P622" i="3"/>
  <c r="W622" i="3"/>
  <c r="Y622" i="3"/>
  <c r="Z622" i="3"/>
  <c r="D623" i="3"/>
  <c r="E623" i="3"/>
  <c r="F623" i="3"/>
  <c r="G623" i="3"/>
  <c r="H623" i="3"/>
  <c r="I623" i="3"/>
  <c r="J623" i="3"/>
  <c r="K623" i="3"/>
  <c r="L623" i="3"/>
  <c r="M623" i="3"/>
  <c r="N623" i="3"/>
  <c r="P623" i="3"/>
  <c r="W623" i="3"/>
  <c r="Y623" i="3"/>
  <c r="Z623" i="3"/>
  <c r="D624" i="3"/>
  <c r="E624" i="3"/>
  <c r="F624" i="3"/>
  <c r="G624" i="3"/>
  <c r="H624" i="3"/>
  <c r="I624" i="3"/>
  <c r="J624" i="3"/>
  <c r="K624" i="3"/>
  <c r="L624" i="3"/>
  <c r="M624" i="3"/>
  <c r="N624" i="3"/>
  <c r="P624" i="3"/>
  <c r="Q624" i="3"/>
  <c r="Y624" i="3"/>
  <c r="Z624" i="3"/>
  <c r="D625" i="3"/>
  <c r="E625" i="3"/>
  <c r="G625" i="3"/>
  <c r="H625" i="3"/>
  <c r="I625" i="3"/>
  <c r="J625" i="3"/>
  <c r="K625" i="3"/>
  <c r="L625" i="3"/>
  <c r="M625" i="3"/>
  <c r="N625" i="3"/>
  <c r="O625" i="3"/>
  <c r="P625" i="3"/>
  <c r="R625" i="3"/>
  <c r="W625" i="3"/>
  <c r="Y625" i="3"/>
  <c r="Z625" i="3"/>
  <c r="D626" i="3"/>
  <c r="E626" i="3"/>
  <c r="F626" i="3"/>
  <c r="G626" i="3"/>
  <c r="H626" i="3"/>
  <c r="I626" i="3"/>
  <c r="J626" i="3"/>
  <c r="K626" i="3"/>
  <c r="M626" i="3"/>
  <c r="N626" i="3"/>
  <c r="O626" i="3"/>
  <c r="P626" i="3"/>
  <c r="W626" i="3"/>
  <c r="Y626" i="3"/>
  <c r="Z626" i="3"/>
  <c r="D627" i="3"/>
  <c r="E627" i="3"/>
  <c r="F627" i="3"/>
  <c r="G627" i="3"/>
  <c r="H627" i="3"/>
  <c r="I627" i="3"/>
  <c r="J627" i="3"/>
  <c r="K627" i="3"/>
  <c r="M627" i="3"/>
  <c r="N627" i="3"/>
  <c r="O627" i="3"/>
  <c r="P627" i="3"/>
  <c r="T627" i="3"/>
  <c r="Y627" i="3"/>
  <c r="Z627" i="3"/>
  <c r="D628" i="3"/>
  <c r="E628" i="3"/>
  <c r="F628" i="3"/>
  <c r="G628" i="3"/>
  <c r="H628" i="3"/>
  <c r="I628" i="3"/>
  <c r="J628" i="3"/>
  <c r="K628" i="3"/>
  <c r="L628" i="3"/>
  <c r="M628" i="3"/>
  <c r="N628" i="3"/>
  <c r="O628" i="3"/>
  <c r="P628" i="3"/>
  <c r="V628" i="3"/>
  <c r="Y628" i="3"/>
  <c r="Z628" i="3"/>
  <c r="D629" i="3"/>
  <c r="E629" i="3"/>
  <c r="F629" i="3"/>
  <c r="G629" i="3"/>
  <c r="H629" i="3"/>
  <c r="I629" i="3"/>
  <c r="J629" i="3"/>
  <c r="K629" i="3"/>
  <c r="L629" i="3"/>
  <c r="M629" i="3"/>
  <c r="N629" i="3"/>
  <c r="O629" i="3"/>
  <c r="P629" i="3"/>
  <c r="R629" i="3"/>
  <c r="Y629" i="3"/>
  <c r="Z629" i="3"/>
  <c r="D630" i="3"/>
  <c r="E630" i="3"/>
  <c r="F630" i="3"/>
  <c r="G630" i="3"/>
  <c r="H630" i="3"/>
  <c r="I630" i="3"/>
  <c r="J630" i="3"/>
  <c r="K630" i="3"/>
  <c r="L630" i="3"/>
  <c r="M630" i="3"/>
  <c r="N630" i="3"/>
  <c r="O630" i="3"/>
  <c r="P630" i="3"/>
  <c r="W630" i="3"/>
  <c r="Y630" i="3"/>
  <c r="Z630" i="3"/>
  <c r="D631" i="3"/>
  <c r="E631" i="3"/>
  <c r="F631" i="3"/>
  <c r="G631" i="3"/>
  <c r="H631" i="3"/>
  <c r="I631" i="3"/>
  <c r="J631" i="3"/>
  <c r="K631" i="3"/>
  <c r="M631" i="3"/>
  <c r="N631" i="3"/>
  <c r="O631" i="3"/>
  <c r="P631" i="3"/>
  <c r="T631" i="3"/>
  <c r="Y631" i="3"/>
  <c r="Z631" i="3"/>
  <c r="D632" i="3"/>
  <c r="E632" i="3"/>
  <c r="F632" i="3"/>
  <c r="G632" i="3"/>
  <c r="H632" i="3"/>
  <c r="I632" i="3"/>
  <c r="J632" i="3"/>
  <c r="K632" i="3"/>
  <c r="L632" i="3"/>
  <c r="M632" i="3"/>
  <c r="N632" i="3"/>
  <c r="P632" i="3"/>
  <c r="W632" i="3"/>
  <c r="Y632" i="3"/>
  <c r="Z632" i="3"/>
  <c r="D633" i="3"/>
  <c r="E633" i="3"/>
  <c r="F633" i="3"/>
  <c r="G633" i="3"/>
  <c r="H633" i="3"/>
  <c r="I633" i="3"/>
  <c r="J633" i="3"/>
  <c r="K633" i="3"/>
  <c r="L633" i="3"/>
  <c r="M633" i="3"/>
  <c r="N633" i="3"/>
  <c r="O633" i="3"/>
  <c r="P633" i="3"/>
  <c r="R633" i="3"/>
  <c r="W633" i="3"/>
  <c r="Y633" i="3"/>
  <c r="Z633" i="3"/>
  <c r="D634" i="3"/>
  <c r="E634" i="3"/>
  <c r="F634" i="3"/>
  <c r="G634" i="3"/>
  <c r="H634" i="3"/>
  <c r="I634" i="3"/>
  <c r="J634" i="3"/>
  <c r="K634" i="3"/>
  <c r="M634" i="3"/>
  <c r="N634" i="3"/>
  <c r="O634" i="3"/>
  <c r="P634" i="3"/>
  <c r="W634" i="3"/>
  <c r="Y634" i="3"/>
  <c r="Z634" i="3"/>
  <c r="D635" i="3"/>
  <c r="E635" i="3"/>
  <c r="F635" i="3"/>
  <c r="G635" i="3"/>
  <c r="H635" i="3"/>
  <c r="I635" i="3"/>
  <c r="J635" i="3"/>
  <c r="K635" i="3"/>
  <c r="L635" i="3"/>
  <c r="M635" i="3"/>
  <c r="N635" i="3"/>
  <c r="P635" i="3"/>
  <c r="Y635" i="3"/>
  <c r="Z635" i="3"/>
  <c r="D636" i="3"/>
  <c r="E636" i="3"/>
  <c r="F636" i="3"/>
  <c r="G636" i="3"/>
  <c r="H636" i="3"/>
  <c r="I636" i="3"/>
  <c r="J636" i="3"/>
  <c r="K636" i="3"/>
  <c r="L636" i="3"/>
  <c r="M636" i="3"/>
  <c r="N636" i="3"/>
  <c r="O636" i="3"/>
  <c r="P636" i="3"/>
  <c r="W636" i="3"/>
  <c r="Y636" i="3"/>
  <c r="Z636" i="3"/>
  <c r="D637" i="3"/>
  <c r="E637" i="3"/>
  <c r="F637" i="3"/>
  <c r="G637" i="3"/>
  <c r="H637" i="3"/>
  <c r="I637" i="3"/>
  <c r="J637" i="3"/>
  <c r="K637" i="3"/>
  <c r="L637" i="3"/>
  <c r="M637" i="3"/>
  <c r="N637" i="3"/>
  <c r="O637" i="3"/>
  <c r="P637" i="3"/>
  <c r="R637" i="3"/>
  <c r="Y637" i="3"/>
  <c r="Z637" i="3"/>
  <c r="D638" i="3"/>
  <c r="E638" i="3"/>
  <c r="G638" i="3"/>
  <c r="H638" i="3"/>
  <c r="I638" i="3"/>
  <c r="J638" i="3"/>
  <c r="K638" i="3"/>
  <c r="L638" i="3"/>
  <c r="M638" i="3"/>
  <c r="N638" i="3"/>
  <c r="O638" i="3"/>
  <c r="P638" i="3"/>
  <c r="W638" i="3"/>
  <c r="Y638" i="3"/>
  <c r="Z638" i="3"/>
  <c r="D639" i="3"/>
  <c r="E639" i="3"/>
  <c r="F639" i="3"/>
  <c r="G639" i="3"/>
  <c r="H639" i="3"/>
  <c r="I639" i="3"/>
  <c r="J639" i="3"/>
  <c r="K639" i="3"/>
  <c r="L639" i="3"/>
  <c r="M639" i="3"/>
  <c r="N639" i="3"/>
  <c r="P639" i="3"/>
  <c r="W639" i="3"/>
  <c r="Y639" i="3"/>
  <c r="Z639" i="3"/>
  <c r="D640" i="3"/>
  <c r="E640" i="3"/>
  <c r="F640" i="3"/>
  <c r="G640" i="3"/>
  <c r="H640" i="3"/>
  <c r="I640" i="3"/>
  <c r="J640" i="3"/>
  <c r="K640" i="3"/>
  <c r="L640" i="3"/>
  <c r="M640" i="3"/>
  <c r="N640" i="3"/>
  <c r="O640" i="3"/>
  <c r="P640" i="3"/>
  <c r="Q640" i="3"/>
  <c r="Y640" i="3"/>
  <c r="Z640" i="3"/>
  <c r="D641" i="3"/>
  <c r="E641" i="3"/>
  <c r="G641" i="3"/>
  <c r="H641" i="3"/>
  <c r="I641" i="3"/>
  <c r="J641" i="3"/>
  <c r="K641" i="3"/>
  <c r="L641" i="3"/>
  <c r="M641" i="3"/>
  <c r="N641" i="3"/>
  <c r="O641" i="3"/>
  <c r="P641" i="3"/>
  <c r="R641" i="3"/>
  <c r="W641" i="3"/>
  <c r="Y641" i="3"/>
  <c r="Z641" i="3"/>
  <c r="D642" i="3"/>
  <c r="E642" i="3"/>
  <c r="G642" i="3"/>
  <c r="H642" i="3"/>
  <c r="I642" i="3"/>
  <c r="J642" i="3"/>
  <c r="K642" i="3"/>
  <c r="L642" i="3"/>
  <c r="M642" i="3"/>
  <c r="N642" i="3"/>
  <c r="O642" i="3"/>
  <c r="P642" i="3"/>
  <c r="W642" i="3"/>
  <c r="Y642" i="3"/>
  <c r="Z642" i="3"/>
  <c r="D643" i="3"/>
  <c r="E643" i="3"/>
  <c r="F643" i="3"/>
  <c r="G643" i="3"/>
  <c r="H643" i="3"/>
  <c r="I643" i="3"/>
  <c r="J643" i="3"/>
  <c r="K643" i="3"/>
  <c r="L643" i="3"/>
  <c r="M643" i="3"/>
  <c r="N643" i="3"/>
  <c r="O643" i="3"/>
  <c r="P643" i="3"/>
  <c r="Y643" i="3"/>
  <c r="Z643" i="3"/>
  <c r="D644" i="3"/>
  <c r="E644" i="3"/>
  <c r="F644" i="3"/>
  <c r="G644" i="3"/>
  <c r="H644" i="3"/>
  <c r="I644" i="3"/>
  <c r="J644" i="3"/>
  <c r="K644" i="3"/>
  <c r="L644" i="3"/>
  <c r="M644" i="3"/>
  <c r="N644" i="3"/>
  <c r="O644" i="3"/>
  <c r="P644" i="3"/>
  <c r="V644" i="3"/>
  <c r="W644" i="3"/>
  <c r="Y644" i="3"/>
  <c r="Z644" i="3"/>
  <c r="D645" i="3"/>
  <c r="E645" i="3"/>
  <c r="G645" i="3"/>
  <c r="H645" i="3"/>
  <c r="I645" i="3"/>
  <c r="J645" i="3"/>
  <c r="K645" i="3"/>
  <c r="L645" i="3"/>
  <c r="M645" i="3"/>
  <c r="N645" i="3"/>
  <c r="O645" i="3"/>
  <c r="P645" i="3"/>
  <c r="R645" i="3"/>
  <c r="W645" i="3"/>
  <c r="Y645" i="3"/>
  <c r="Z645" i="3"/>
  <c r="D646" i="3"/>
  <c r="E646" i="3"/>
  <c r="F646" i="3"/>
  <c r="G646" i="3"/>
  <c r="H646" i="3"/>
  <c r="I646" i="3"/>
  <c r="J646" i="3"/>
  <c r="K646" i="3"/>
  <c r="M646" i="3"/>
  <c r="N646" i="3"/>
  <c r="O646" i="3"/>
  <c r="P646" i="3"/>
  <c r="W646" i="3"/>
  <c r="Y646" i="3"/>
  <c r="Z646" i="3"/>
  <c r="D647" i="3"/>
  <c r="E647" i="3"/>
  <c r="F647" i="3"/>
  <c r="G647" i="3"/>
  <c r="H647" i="3"/>
  <c r="I647" i="3"/>
  <c r="J647" i="3"/>
  <c r="K647" i="3"/>
  <c r="M647" i="3"/>
  <c r="N647" i="3"/>
  <c r="O647" i="3"/>
  <c r="P647" i="3"/>
  <c r="T647" i="3"/>
  <c r="Y647" i="3"/>
  <c r="Z647" i="3"/>
  <c r="D648" i="3"/>
  <c r="E648" i="3"/>
  <c r="F648" i="3"/>
  <c r="G648" i="3"/>
  <c r="H648" i="3"/>
  <c r="I648" i="3"/>
  <c r="J648" i="3"/>
  <c r="K648" i="3"/>
  <c r="L648" i="3"/>
  <c r="M648" i="3"/>
  <c r="N648" i="3"/>
  <c r="O648" i="3"/>
  <c r="P648" i="3"/>
  <c r="Y648" i="3"/>
  <c r="Z648" i="3"/>
  <c r="D649" i="3"/>
  <c r="E649" i="3"/>
  <c r="F649" i="3"/>
  <c r="G649" i="3"/>
  <c r="H649" i="3"/>
  <c r="I649" i="3"/>
  <c r="J649" i="3"/>
  <c r="K649" i="3"/>
  <c r="L649" i="3"/>
  <c r="M649" i="3"/>
  <c r="N649" i="3"/>
  <c r="O649" i="3"/>
  <c r="P649" i="3"/>
  <c r="R649" i="3"/>
  <c r="Y649" i="3"/>
  <c r="Z649" i="3"/>
  <c r="D650" i="3"/>
  <c r="E650" i="3"/>
  <c r="F650" i="3"/>
  <c r="G650" i="3"/>
  <c r="H650" i="3"/>
  <c r="I650" i="3"/>
  <c r="J650" i="3"/>
  <c r="K650" i="3"/>
  <c r="L650" i="3"/>
  <c r="M650" i="3"/>
  <c r="N650" i="3"/>
  <c r="O650" i="3"/>
  <c r="P650" i="3"/>
  <c r="W650" i="3"/>
  <c r="Y650" i="3"/>
  <c r="Z650" i="3"/>
  <c r="D651" i="3"/>
  <c r="E651" i="3"/>
  <c r="F651" i="3"/>
  <c r="G651" i="3"/>
  <c r="H651" i="3"/>
  <c r="I651" i="3"/>
  <c r="J651" i="3"/>
  <c r="K651" i="3"/>
  <c r="L651" i="3"/>
  <c r="M651" i="3"/>
  <c r="N651" i="3"/>
  <c r="O651" i="3"/>
  <c r="P651" i="3"/>
  <c r="W651" i="3"/>
  <c r="Y651" i="3"/>
  <c r="Z651" i="3"/>
  <c r="D652" i="3"/>
  <c r="E652" i="3"/>
  <c r="F652" i="3"/>
  <c r="G652" i="3"/>
  <c r="H652" i="3"/>
  <c r="I652" i="3"/>
  <c r="J652" i="3"/>
  <c r="K652" i="3"/>
  <c r="L652" i="3"/>
  <c r="M652" i="3"/>
  <c r="N652" i="3"/>
  <c r="O652" i="3"/>
  <c r="P652" i="3"/>
  <c r="Q652" i="3"/>
  <c r="V652" i="3"/>
  <c r="W652" i="3"/>
  <c r="Y652" i="3"/>
  <c r="Z652" i="3"/>
  <c r="D653" i="3"/>
  <c r="E653" i="3"/>
  <c r="F653" i="3"/>
  <c r="G653" i="3"/>
  <c r="H653" i="3"/>
  <c r="I653" i="3"/>
  <c r="J653" i="3"/>
  <c r="K653" i="3"/>
  <c r="L653" i="3"/>
  <c r="M653" i="3"/>
  <c r="N653" i="3"/>
  <c r="O653" i="3"/>
  <c r="P653" i="3"/>
  <c r="R653" i="3"/>
  <c r="W653" i="3"/>
  <c r="Y653" i="3"/>
  <c r="Z653" i="3"/>
  <c r="D654" i="3"/>
  <c r="E654" i="3"/>
  <c r="F654" i="3"/>
  <c r="G654" i="3"/>
  <c r="H654" i="3"/>
  <c r="I654" i="3"/>
  <c r="J654" i="3"/>
  <c r="K654" i="3"/>
  <c r="L654" i="3"/>
  <c r="M654" i="3"/>
  <c r="N654" i="3"/>
  <c r="O654" i="3"/>
  <c r="P654" i="3"/>
  <c r="W654" i="3"/>
  <c r="Y654" i="3"/>
  <c r="Z654" i="3"/>
  <c r="D655" i="3"/>
  <c r="E655" i="3"/>
  <c r="F655" i="3"/>
  <c r="G655" i="3"/>
  <c r="H655" i="3"/>
  <c r="I655" i="3"/>
  <c r="J655" i="3"/>
  <c r="K655" i="3"/>
  <c r="L655" i="3"/>
  <c r="M655" i="3"/>
  <c r="N655" i="3"/>
  <c r="O655" i="3"/>
  <c r="P655" i="3"/>
  <c r="T655" i="3"/>
  <c r="W655" i="3"/>
  <c r="Y655" i="3"/>
  <c r="Z655" i="3"/>
  <c r="D656" i="3"/>
  <c r="E656" i="3"/>
  <c r="F656" i="3"/>
  <c r="G656" i="3"/>
  <c r="H656" i="3"/>
  <c r="I656" i="3"/>
  <c r="J656" i="3"/>
  <c r="K656" i="3"/>
  <c r="L656" i="3"/>
  <c r="M656" i="3"/>
  <c r="N656" i="3"/>
  <c r="O656" i="3"/>
  <c r="P656" i="3"/>
  <c r="Q656" i="3"/>
  <c r="V656" i="3"/>
  <c r="W656" i="3"/>
  <c r="Y656" i="3"/>
  <c r="Z656" i="3"/>
  <c r="D657" i="3"/>
  <c r="E657" i="3"/>
  <c r="F657" i="3"/>
  <c r="G657" i="3"/>
  <c r="H657" i="3"/>
  <c r="I657" i="3"/>
  <c r="J657" i="3"/>
  <c r="K657" i="3"/>
  <c r="L657" i="3"/>
  <c r="M657" i="3"/>
  <c r="N657" i="3"/>
  <c r="O657" i="3"/>
  <c r="P657" i="3"/>
  <c r="R657" i="3"/>
  <c r="W657" i="3"/>
  <c r="Y657" i="3"/>
  <c r="Z657" i="3"/>
  <c r="D658" i="3"/>
  <c r="E658" i="3"/>
  <c r="F658" i="3"/>
  <c r="G658" i="3"/>
  <c r="H658" i="3"/>
  <c r="I658" i="3"/>
  <c r="J658" i="3"/>
  <c r="K658" i="3"/>
  <c r="L658" i="3"/>
  <c r="M658" i="3"/>
  <c r="N658" i="3"/>
  <c r="O658" i="3"/>
  <c r="P658" i="3"/>
  <c r="R658" i="3"/>
  <c r="W658" i="3"/>
  <c r="Y658" i="3"/>
  <c r="Z658" i="3"/>
  <c r="D659" i="3"/>
  <c r="E659" i="3"/>
  <c r="F659" i="3"/>
  <c r="G659" i="3"/>
  <c r="H659" i="3"/>
  <c r="I659" i="3"/>
  <c r="J659" i="3"/>
  <c r="K659" i="3"/>
  <c r="L659" i="3"/>
  <c r="M659" i="3"/>
  <c r="N659" i="3"/>
  <c r="O659" i="3"/>
  <c r="P659" i="3"/>
  <c r="T659" i="3"/>
  <c r="W659" i="3"/>
  <c r="Y659" i="3"/>
  <c r="Z659" i="3"/>
  <c r="D660" i="3"/>
  <c r="E660" i="3"/>
  <c r="F660" i="3"/>
  <c r="G660" i="3"/>
  <c r="H660" i="3"/>
  <c r="I660" i="3"/>
  <c r="J660" i="3"/>
  <c r="K660" i="3"/>
  <c r="L660" i="3"/>
  <c r="M660" i="3"/>
  <c r="N660" i="3"/>
  <c r="O660" i="3"/>
  <c r="P660" i="3"/>
  <c r="Q660" i="3"/>
  <c r="V660" i="3"/>
  <c r="W660" i="3"/>
  <c r="Y660" i="3"/>
  <c r="Z660" i="3"/>
  <c r="D661" i="3"/>
  <c r="E661" i="3"/>
  <c r="F661" i="3"/>
  <c r="G661" i="3"/>
  <c r="H661" i="3"/>
  <c r="I661" i="3"/>
  <c r="J661" i="3"/>
  <c r="K661" i="3"/>
  <c r="L661" i="3"/>
  <c r="M661" i="3"/>
  <c r="N661" i="3"/>
  <c r="O661" i="3"/>
  <c r="P661" i="3"/>
  <c r="R661" i="3"/>
  <c r="V661" i="3"/>
  <c r="Y661" i="3"/>
  <c r="Z661" i="3"/>
  <c r="D662" i="3"/>
  <c r="E662" i="3"/>
  <c r="F662" i="3"/>
  <c r="G662" i="3"/>
  <c r="H662" i="3"/>
  <c r="I662" i="3"/>
  <c r="J662" i="3"/>
  <c r="K662" i="3"/>
  <c r="L662" i="3"/>
  <c r="M662" i="3"/>
  <c r="N662" i="3"/>
  <c r="O662" i="3"/>
  <c r="P662" i="3"/>
  <c r="R662" i="3"/>
  <c r="T662" i="3"/>
  <c r="V662" i="3"/>
  <c r="W662" i="3"/>
  <c r="Y662" i="3"/>
  <c r="Z662" i="3"/>
  <c r="D663" i="3"/>
  <c r="E663" i="3"/>
  <c r="F663" i="3"/>
  <c r="G663" i="3"/>
  <c r="H663" i="3"/>
  <c r="I663" i="3"/>
  <c r="J663" i="3"/>
  <c r="K663" i="3"/>
  <c r="L663" i="3"/>
  <c r="M663" i="3"/>
  <c r="N663" i="3"/>
  <c r="O663" i="3"/>
  <c r="P663" i="3"/>
  <c r="T663" i="3"/>
  <c r="W663" i="3"/>
  <c r="Y663" i="3"/>
  <c r="Z663" i="3"/>
  <c r="D664" i="3"/>
  <c r="E664" i="3"/>
  <c r="F664" i="3"/>
  <c r="G664" i="3"/>
  <c r="H664" i="3"/>
  <c r="I664" i="3"/>
  <c r="J664" i="3"/>
  <c r="K664" i="3"/>
  <c r="L664" i="3"/>
  <c r="M664" i="3"/>
  <c r="N664" i="3"/>
  <c r="O664" i="3"/>
  <c r="P664" i="3"/>
  <c r="Q664" i="3"/>
  <c r="V664" i="3"/>
  <c r="W664" i="3"/>
  <c r="Y664" i="3"/>
  <c r="Z664" i="3"/>
  <c r="D665" i="3"/>
  <c r="E665" i="3"/>
  <c r="F665" i="3"/>
  <c r="G665" i="3"/>
  <c r="H665" i="3"/>
  <c r="I665" i="3"/>
  <c r="J665" i="3"/>
  <c r="K665" i="3"/>
  <c r="L665" i="3"/>
  <c r="M665" i="3"/>
  <c r="N665" i="3"/>
  <c r="O665" i="3"/>
  <c r="P665" i="3"/>
  <c r="Q665" i="3"/>
  <c r="R665" i="3"/>
  <c r="T665" i="3"/>
  <c r="V665" i="3"/>
  <c r="W665" i="3"/>
  <c r="X665" i="3"/>
  <c r="Y665" i="3"/>
  <c r="Z665" i="3"/>
  <c r="D666" i="3"/>
  <c r="E666" i="3"/>
  <c r="F666" i="3"/>
  <c r="G666" i="3"/>
  <c r="H666" i="3"/>
  <c r="I666" i="3"/>
  <c r="J666" i="3"/>
  <c r="K666" i="3"/>
  <c r="L666" i="3"/>
  <c r="M666" i="3"/>
  <c r="N666" i="3"/>
  <c r="O666" i="3"/>
  <c r="P666" i="3"/>
  <c r="R666" i="3"/>
  <c r="T666" i="3"/>
  <c r="V666" i="3"/>
  <c r="W666" i="3"/>
  <c r="Y666" i="3"/>
  <c r="Z666" i="3"/>
  <c r="D667" i="3"/>
  <c r="E667" i="3"/>
  <c r="F667" i="3"/>
  <c r="G667" i="3"/>
  <c r="H667" i="3"/>
  <c r="I667" i="3"/>
  <c r="J667" i="3"/>
  <c r="K667" i="3"/>
  <c r="L667" i="3"/>
  <c r="M667" i="3"/>
  <c r="N667" i="3"/>
  <c r="O667" i="3"/>
  <c r="P667" i="3"/>
  <c r="T667" i="3"/>
  <c r="W667" i="3"/>
  <c r="Y667" i="3"/>
  <c r="Z667" i="3"/>
  <c r="D668" i="3"/>
  <c r="E668" i="3"/>
  <c r="F668" i="3"/>
  <c r="G668" i="3"/>
  <c r="H668" i="3"/>
  <c r="I668" i="3"/>
  <c r="J668" i="3"/>
  <c r="K668" i="3"/>
  <c r="L668" i="3"/>
  <c r="M668" i="3"/>
  <c r="N668" i="3"/>
  <c r="O668" i="3"/>
  <c r="P668" i="3"/>
  <c r="Q668" i="3"/>
  <c r="V668" i="3"/>
  <c r="W668" i="3"/>
  <c r="Y668" i="3"/>
  <c r="Z668" i="3"/>
  <c r="D669" i="3"/>
  <c r="E669" i="3"/>
  <c r="F669" i="3"/>
  <c r="G669" i="3"/>
  <c r="H669" i="3"/>
  <c r="I669" i="3"/>
  <c r="J669" i="3"/>
  <c r="K669" i="3"/>
  <c r="L669" i="3"/>
  <c r="M669" i="3"/>
  <c r="N669" i="3"/>
  <c r="O669" i="3"/>
  <c r="P669" i="3"/>
  <c r="Q669" i="3"/>
  <c r="R669" i="3"/>
  <c r="T669" i="3"/>
  <c r="V669" i="3"/>
  <c r="X669" i="3"/>
  <c r="Y669" i="3"/>
  <c r="Z669" i="3"/>
  <c r="D670" i="3"/>
  <c r="E670" i="3"/>
  <c r="F670" i="3"/>
  <c r="G670" i="3"/>
  <c r="H670" i="3"/>
  <c r="I670" i="3"/>
  <c r="J670" i="3"/>
  <c r="K670" i="3"/>
  <c r="L670" i="3"/>
  <c r="M670" i="3"/>
  <c r="N670" i="3"/>
  <c r="O670" i="3"/>
  <c r="P670" i="3"/>
  <c r="R670" i="3"/>
  <c r="T670" i="3"/>
  <c r="V670" i="3"/>
  <c r="Y670" i="3"/>
  <c r="Z670" i="3"/>
  <c r="D671" i="3"/>
  <c r="E671" i="3"/>
  <c r="F671" i="3"/>
  <c r="G671" i="3"/>
  <c r="H671" i="3"/>
  <c r="I671" i="3"/>
  <c r="J671" i="3"/>
  <c r="K671" i="3"/>
  <c r="L671" i="3"/>
  <c r="M671" i="3"/>
  <c r="N671" i="3"/>
  <c r="O671" i="3"/>
  <c r="P671" i="3"/>
  <c r="R671" i="3"/>
  <c r="T671" i="3"/>
  <c r="W671" i="3"/>
  <c r="Y671" i="3"/>
  <c r="Z671" i="3"/>
  <c r="D672" i="3"/>
  <c r="E672" i="3"/>
  <c r="F672" i="3"/>
  <c r="G672" i="3"/>
  <c r="H672" i="3"/>
  <c r="I672" i="3"/>
  <c r="J672" i="3"/>
  <c r="K672" i="3"/>
  <c r="L672" i="3"/>
  <c r="M672" i="3"/>
  <c r="N672" i="3"/>
  <c r="O672" i="3"/>
  <c r="P672" i="3"/>
  <c r="Q672" i="3"/>
  <c r="T672" i="3"/>
  <c r="W672" i="3"/>
  <c r="Y672" i="3"/>
  <c r="Z672" i="3"/>
  <c r="D673" i="3"/>
  <c r="E673" i="3"/>
  <c r="F673" i="3"/>
  <c r="G673" i="3"/>
  <c r="H673" i="3"/>
  <c r="I673" i="3"/>
  <c r="J673" i="3"/>
  <c r="K673" i="3"/>
  <c r="L673" i="3"/>
  <c r="M673" i="3"/>
  <c r="N673" i="3"/>
  <c r="O673" i="3"/>
  <c r="P673" i="3"/>
  <c r="Q673" i="3"/>
  <c r="R673" i="3"/>
  <c r="T673" i="3"/>
  <c r="V673" i="3"/>
  <c r="X673" i="3"/>
  <c r="Y673" i="3"/>
  <c r="Z673" i="3"/>
  <c r="D674" i="3"/>
  <c r="E674" i="3"/>
  <c r="F674" i="3"/>
  <c r="G674" i="3"/>
  <c r="H674" i="3"/>
  <c r="I674" i="3"/>
  <c r="J674" i="3"/>
  <c r="K674" i="3"/>
  <c r="L674" i="3"/>
  <c r="M674" i="3"/>
  <c r="N674" i="3"/>
  <c r="O674" i="3"/>
  <c r="P674" i="3"/>
  <c r="R674" i="3"/>
  <c r="T674" i="3"/>
  <c r="V674" i="3"/>
  <c r="W674" i="3"/>
  <c r="Y674" i="3"/>
  <c r="Z674" i="3"/>
  <c r="D675" i="3"/>
  <c r="E675" i="3"/>
  <c r="F675" i="3"/>
  <c r="G675" i="3"/>
  <c r="H675" i="3"/>
  <c r="I675" i="3"/>
  <c r="J675" i="3"/>
  <c r="K675" i="3"/>
  <c r="L675" i="3"/>
  <c r="M675" i="3"/>
  <c r="N675" i="3"/>
  <c r="O675" i="3"/>
  <c r="P675" i="3"/>
  <c r="S675" i="3"/>
  <c r="T675" i="3"/>
  <c r="W675" i="3"/>
  <c r="Y675" i="3"/>
  <c r="Z675" i="3"/>
  <c r="D676" i="3"/>
  <c r="E676" i="3"/>
  <c r="F676" i="3"/>
  <c r="G676" i="3"/>
  <c r="H676" i="3"/>
  <c r="I676" i="3"/>
  <c r="J676" i="3"/>
  <c r="K676" i="3"/>
  <c r="L676" i="3"/>
  <c r="M676" i="3"/>
  <c r="N676" i="3"/>
  <c r="O676" i="3"/>
  <c r="P676" i="3"/>
  <c r="Q676" i="3"/>
  <c r="S676" i="3"/>
  <c r="V676" i="3"/>
  <c r="W676" i="3"/>
  <c r="Y676" i="3"/>
  <c r="Z676" i="3"/>
  <c r="D677" i="3"/>
  <c r="E677" i="3"/>
  <c r="F677" i="3"/>
  <c r="G677" i="3"/>
  <c r="H677" i="3"/>
  <c r="I677" i="3"/>
  <c r="J677" i="3"/>
  <c r="K677" i="3"/>
  <c r="L677" i="3"/>
  <c r="M677" i="3"/>
  <c r="N677" i="3"/>
  <c r="O677" i="3"/>
  <c r="P677" i="3"/>
  <c r="Q677" i="3"/>
  <c r="R677" i="3"/>
  <c r="T677" i="3"/>
  <c r="V677" i="3"/>
  <c r="W677" i="3"/>
  <c r="X677" i="3"/>
  <c r="Y677" i="3"/>
  <c r="Z677" i="3"/>
  <c r="D678" i="3"/>
  <c r="E678" i="3"/>
  <c r="F678" i="3"/>
  <c r="G678" i="3"/>
  <c r="H678" i="3"/>
  <c r="I678" i="3"/>
  <c r="J678" i="3"/>
  <c r="K678" i="3"/>
  <c r="L678" i="3"/>
  <c r="M678" i="3"/>
  <c r="N678" i="3"/>
  <c r="O678" i="3"/>
  <c r="P678" i="3"/>
  <c r="R678" i="3"/>
  <c r="T678" i="3"/>
  <c r="V678" i="3"/>
  <c r="Y678" i="3"/>
  <c r="Z678" i="3"/>
  <c r="D679" i="3"/>
  <c r="E679" i="3"/>
  <c r="F679" i="3"/>
  <c r="G679" i="3"/>
  <c r="H679" i="3"/>
  <c r="I679" i="3"/>
  <c r="J679" i="3"/>
  <c r="K679" i="3"/>
  <c r="L679" i="3"/>
  <c r="M679" i="3"/>
  <c r="N679" i="3"/>
  <c r="O679" i="3"/>
  <c r="P679" i="3"/>
  <c r="R679" i="3"/>
  <c r="S679" i="3"/>
  <c r="T679" i="3"/>
  <c r="W679" i="3"/>
  <c r="Y679" i="3"/>
  <c r="Z679" i="3"/>
  <c r="D680" i="3"/>
  <c r="E680" i="3"/>
  <c r="F680" i="3"/>
  <c r="G680" i="3"/>
  <c r="H680" i="3"/>
  <c r="I680" i="3"/>
  <c r="J680" i="3"/>
  <c r="K680" i="3"/>
  <c r="L680" i="3"/>
  <c r="M680" i="3"/>
  <c r="N680" i="3"/>
  <c r="O680" i="3"/>
  <c r="P680" i="3"/>
  <c r="Q680" i="3"/>
  <c r="S680" i="3"/>
  <c r="T680" i="3"/>
  <c r="V680" i="3"/>
  <c r="W680" i="3"/>
  <c r="Y680" i="3"/>
  <c r="Z680" i="3"/>
  <c r="D681" i="3"/>
  <c r="E681" i="3"/>
  <c r="F681" i="3"/>
  <c r="G681" i="3"/>
  <c r="H681" i="3"/>
  <c r="I681" i="3"/>
  <c r="J681" i="3"/>
  <c r="K681" i="3"/>
  <c r="L681" i="3"/>
  <c r="M681" i="3"/>
  <c r="N681" i="3"/>
  <c r="O681" i="3"/>
  <c r="P681" i="3"/>
  <c r="Q681" i="3"/>
  <c r="R681" i="3"/>
  <c r="S681" i="3"/>
  <c r="W681" i="3"/>
  <c r="X681" i="3"/>
  <c r="Y681" i="3"/>
  <c r="Z681" i="3"/>
  <c r="D682" i="3"/>
  <c r="E682" i="3"/>
  <c r="F682" i="3"/>
  <c r="G682" i="3"/>
  <c r="H682" i="3"/>
  <c r="I682" i="3"/>
  <c r="J682" i="3"/>
  <c r="K682" i="3"/>
  <c r="L682" i="3"/>
  <c r="M682" i="3"/>
  <c r="N682" i="3"/>
  <c r="O682" i="3"/>
  <c r="P682" i="3"/>
  <c r="Q682" i="3"/>
  <c r="R682" i="3"/>
  <c r="U682" i="3"/>
  <c r="W682" i="3"/>
  <c r="X682" i="3"/>
  <c r="Y682" i="3"/>
  <c r="Z682" i="3"/>
  <c r="D683" i="3"/>
  <c r="E683" i="3"/>
  <c r="F683" i="3"/>
  <c r="G683" i="3"/>
  <c r="H683" i="3"/>
  <c r="I683" i="3"/>
  <c r="J683" i="3"/>
  <c r="K683" i="3"/>
  <c r="L683" i="3"/>
  <c r="M683" i="3"/>
  <c r="N683" i="3"/>
  <c r="O683" i="3"/>
  <c r="P683" i="3"/>
  <c r="Q683" i="3"/>
  <c r="S683" i="3"/>
  <c r="T683" i="3"/>
  <c r="W683" i="3"/>
  <c r="Y683" i="3"/>
  <c r="Z683" i="3"/>
  <c r="D684" i="3"/>
  <c r="E684" i="3"/>
  <c r="F684" i="3"/>
  <c r="G684" i="3"/>
  <c r="H684" i="3"/>
  <c r="I684" i="3"/>
  <c r="J684" i="3"/>
  <c r="K684" i="3"/>
  <c r="L684" i="3"/>
  <c r="M684" i="3"/>
  <c r="N684" i="3"/>
  <c r="O684" i="3"/>
  <c r="P684" i="3"/>
  <c r="Q684" i="3"/>
  <c r="R684" i="3"/>
  <c r="W684" i="3"/>
  <c r="X684" i="3"/>
  <c r="Y684" i="3"/>
  <c r="Z684" i="3"/>
  <c r="D685" i="3"/>
  <c r="E685" i="3"/>
  <c r="F685" i="3"/>
  <c r="G685" i="3"/>
  <c r="H685" i="3"/>
  <c r="I685" i="3"/>
  <c r="J685" i="3"/>
  <c r="K685" i="3"/>
  <c r="L685" i="3"/>
  <c r="M685" i="3"/>
  <c r="N685" i="3"/>
  <c r="O685" i="3"/>
  <c r="P685" i="3"/>
  <c r="Q685" i="3"/>
  <c r="R685" i="3"/>
  <c r="V685" i="3"/>
  <c r="W685" i="3"/>
  <c r="X685" i="3"/>
  <c r="Y685" i="3"/>
  <c r="Z685" i="3"/>
  <c r="D686" i="3"/>
  <c r="E686" i="3"/>
  <c r="F686" i="3"/>
  <c r="G686" i="3"/>
  <c r="H686" i="3"/>
  <c r="I686" i="3"/>
  <c r="J686" i="3"/>
  <c r="K686" i="3"/>
  <c r="L686" i="3"/>
  <c r="M686" i="3"/>
  <c r="N686" i="3"/>
  <c r="O686" i="3"/>
  <c r="P686" i="3"/>
  <c r="Q686" i="3"/>
  <c r="R686" i="3"/>
  <c r="U686" i="3"/>
  <c r="V686" i="3"/>
  <c r="W686" i="3"/>
  <c r="X686" i="3"/>
  <c r="Y686" i="3"/>
  <c r="Z686" i="3"/>
  <c r="D687" i="3"/>
  <c r="E687" i="3"/>
  <c r="F687" i="3"/>
  <c r="G687" i="3"/>
  <c r="H687" i="3"/>
  <c r="I687" i="3"/>
  <c r="J687" i="3"/>
  <c r="K687" i="3"/>
  <c r="L687" i="3"/>
  <c r="M687" i="3"/>
  <c r="N687" i="3"/>
  <c r="O687" i="3"/>
  <c r="P687" i="3"/>
  <c r="Q687" i="3"/>
  <c r="R687" i="3"/>
  <c r="T687" i="3"/>
  <c r="X687" i="3"/>
  <c r="Y687" i="3"/>
  <c r="Z687" i="3"/>
  <c r="D688" i="3"/>
  <c r="E688" i="3"/>
  <c r="F688" i="3"/>
  <c r="G688" i="3"/>
  <c r="H688" i="3"/>
  <c r="I688" i="3"/>
  <c r="J688" i="3"/>
  <c r="K688" i="3"/>
  <c r="L688" i="3"/>
  <c r="M688" i="3"/>
  <c r="N688" i="3"/>
  <c r="O688" i="3"/>
  <c r="P688" i="3"/>
  <c r="Q688" i="3"/>
  <c r="U688" i="3"/>
  <c r="W688" i="3"/>
  <c r="Y688" i="3"/>
  <c r="Z688" i="3"/>
  <c r="D689" i="3"/>
  <c r="E689" i="3"/>
  <c r="F689" i="3"/>
  <c r="G689" i="3"/>
  <c r="H689" i="3"/>
  <c r="I689" i="3"/>
  <c r="J689" i="3"/>
  <c r="K689" i="3"/>
  <c r="L689" i="3"/>
  <c r="M689" i="3"/>
  <c r="N689" i="3"/>
  <c r="O689" i="3"/>
  <c r="P689" i="3"/>
  <c r="T689" i="3"/>
  <c r="V689" i="3"/>
  <c r="W689" i="3"/>
  <c r="Y689" i="3"/>
  <c r="Z689" i="3"/>
  <c r="D690" i="3"/>
  <c r="E690" i="3"/>
  <c r="F690" i="3"/>
  <c r="G690" i="3"/>
  <c r="H690" i="3"/>
  <c r="I690" i="3"/>
  <c r="J690" i="3"/>
  <c r="K690" i="3"/>
  <c r="L690" i="3"/>
  <c r="M690" i="3"/>
  <c r="N690" i="3"/>
  <c r="O690" i="3"/>
  <c r="P690" i="3"/>
  <c r="Q690" i="3"/>
  <c r="V690" i="3"/>
  <c r="W690" i="3"/>
  <c r="Y690" i="3"/>
  <c r="Z690" i="3"/>
  <c r="D691" i="3"/>
  <c r="E691" i="3"/>
  <c r="F691" i="3"/>
  <c r="G691" i="3"/>
  <c r="H691" i="3"/>
  <c r="I691" i="3"/>
  <c r="J691" i="3"/>
  <c r="K691" i="3"/>
  <c r="L691" i="3"/>
  <c r="M691" i="3"/>
  <c r="N691" i="3"/>
  <c r="O691" i="3"/>
  <c r="P691" i="3"/>
  <c r="Q691" i="3"/>
  <c r="R691" i="3"/>
  <c r="T691" i="3"/>
  <c r="X691" i="3"/>
  <c r="Y691" i="3"/>
  <c r="Z691" i="3"/>
  <c r="D692" i="3"/>
  <c r="E692" i="3"/>
  <c r="F692" i="3"/>
  <c r="G692" i="3"/>
  <c r="H692" i="3"/>
  <c r="I692" i="3"/>
  <c r="J692" i="3"/>
  <c r="K692" i="3"/>
  <c r="L692" i="3"/>
  <c r="M692" i="3"/>
  <c r="N692" i="3"/>
  <c r="O692" i="3"/>
  <c r="P692" i="3"/>
  <c r="Q692" i="3"/>
  <c r="U692" i="3"/>
  <c r="W692" i="3"/>
  <c r="Y692" i="3"/>
  <c r="Z692" i="3"/>
  <c r="D693" i="3"/>
  <c r="E693" i="3"/>
  <c r="F693" i="3"/>
  <c r="G693" i="3"/>
  <c r="H693" i="3"/>
  <c r="I693" i="3"/>
  <c r="J693" i="3"/>
  <c r="K693" i="3"/>
  <c r="L693" i="3"/>
  <c r="M693" i="3"/>
  <c r="N693" i="3"/>
  <c r="O693" i="3"/>
  <c r="P693" i="3"/>
  <c r="T693" i="3"/>
  <c r="V693" i="3"/>
  <c r="W693" i="3"/>
  <c r="Y693" i="3"/>
  <c r="Z693" i="3"/>
  <c r="D694" i="3"/>
  <c r="E694" i="3"/>
  <c r="F694" i="3"/>
  <c r="G694" i="3"/>
  <c r="H694" i="3"/>
  <c r="I694" i="3"/>
  <c r="J694" i="3"/>
  <c r="K694" i="3"/>
  <c r="L694" i="3"/>
  <c r="M694" i="3"/>
  <c r="N694" i="3"/>
  <c r="O694" i="3"/>
  <c r="P694" i="3"/>
  <c r="Q694" i="3"/>
  <c r="V694" i="3"/>
  <c r="W694" i="3"/>
  <c r="Y694" i="3"/>
  <c r="Z694" i="3"/>
  <c r="D695" i="3"/>
  <c r="E695" i="3"/>
  <c r="F695" i="3"/>
  <c r="G695" i="3"/>
  <c r="H695" i="3"/>
  <c r="I695" i="3"/>
  <c r="J695" i="3"/>
  <c r="K695" i="3"/>
  <c r="L695" i="3"/>
  <c r="M695" i="3"/>
  <c r="N695" i="3"/>
  <c r="O695" i="3"/>
  <c r="P695" i="3"/>
  <c r="Q695" i="3"/>
  <c r="R695" i="3"/>
  <c r="T695" i="3"/>
  <c r="X695" i="3"/>
  <c r="Y695" i="3"/>
  <c r="Z695" i="3"/>
  <c r="D696" i="3"/>
  <c r="E696" i="3"/>
  <c r="F696" i="3"/>
  <c r="G696" i="3"/>
  <c r="H696" i="3"/>
  <c r="I696" i="3"/>
  <c r="J696" i="3"/>
  <c r="K696" i="3"/>
  <c r="L696" i="3"/>
  <c r="M696" i="3"/>
  <c r="N696" i="3"/>
  <c r="O696" i="3"/>
  <c r="P696" i="3"/>
  <c r="Q696" i="3"/>
  <c r="U696" i="3"/>
  <c r="W696" i="3"/>
  <c r="Y696" i="3"/>
  <c r="Z696" i="3"/>
  <c r="D697" i="3"/>
  <c r="E697" i="3"/>
  <c r="F697" i="3"/>
  <c r="G697" i="3"/>
  <c r="H697" i="3"/>
  <c r="I697" i="3"/>
  <c r="J697" i="3"/>
  <c r="K697" i="3"/>
  <c r="L697" i="3"/>
  <c r="M697" i="3"/>
  <c r="N697" i="3"/>
  <c r="O697" i="3"/>
  <c r="P697" i="3"/>
  <c r="T697" i="3"/>
  <c r="V697" i="3"/>
  <c r="W697" i="3"/>
  <c r="Y697" i="3"/>
  <c r="Z697" i="3"/>
  <c r="D698" i="3"/>
  <c r="E698" i="3"/>
  <c r="F698" i="3"/>
  <c r="G698" i="3"/>
  <c r="H698" i="3"/>
  <c r="I698" i="3"/>
  <c r="J698" i="3"/>
  <c r="K698" i="3"/>
  <c r="L698" i="3"/>
  <c r="M698" i="3"/>
  <c r="N698" i="3"/>
  <c r="O698" i="3"/>
  <c r="P698" i="3"/>
  <c r="Q698" i="3"/>
  <c r="V698" i="3"/>
  <c r="W698" i="3"/>
  <c r="Y698" i="3"/>
  <c r="Z698" i="3"/>
  <c r="D699" i="3"/>
  <c r="E699" i="3"/>
  <c r="F699" i="3"/>
  <c r="G699" i="3"/>
  <c r="H699" i="3"/>
  <c r="I699" i="3"/>
  <c r="J699" i="3"/>
  <c r="K699" i="3"/>
  <c r="L699" i="3"/>
  <c r="M699" i="3"/>
  <c r="N699" i="3"/>
  <c r="O699" i="3"/>
  <c r="P699" i="3"/>
  <c r="Q699" i="3"/>
  <c r="R699" i="3"/>
  <c r="T699" i="3"/>
  <c r="X699" i="3"/>
  <c r="Y699" i="3"/>
  <c r="Z699" i="3"/>
  <c r="D700" i="3"/>
  <c r="E700" i="3"/>
  <c r="F700" i="3"/>
  <c r="G700" i="3"/>
  <c r="H700" i="3"/>
  <c r="I700" i="3"/>
  <c r="J700" i="3"/>
  <c r="K700" i="3"/>
  <c r="L700" i="3"/>
  <c r="M700" i="3"/>
  <c r="N700" i="3"/>
  <c r="O700" i="3"/>
  <c r="P700" i="3"/>
  <c r="Q700" i="3"/>
  <c r="U700" i="3"/>
  <c r="W700" i="3"/>
  <c r="Y700" i="3"/>
  <c r="Z700" i="3"/>
  <c r="D701" i="3"/>
  <c r="E701" i="3"/>
  <c r="F701" i="3"/>
  <c r="G701" i="3"/>
  <c r="H701" i="3"/>
  <c r="I701" i="3"/>
  <c r="J701" i="3"/>
  <c r="K701" i="3"/>
  <c r="L701" i="3"/>
  <c r="M701" i="3"/>
  <c r="N701" i="3"/>
  <c r="O701" i="3"/>
  <c r="P701" i="3"/>
  <c r="Q701" i="3"/>
  <c r="R701" i="3"/>
  <c r="V701" i="3"/>
  <c r="X701" i="3"/>
  <c r="Y701" i="3"/>
  <c r="Z701" i="3"/>
  <c r="D702" i="3"/>
  <c r="E702" i="3"/>
  <c r="F702" i="3"/>
  <c r="G702" i="3"/>
  <c r="H702" i="3"/>
  <c r="I702" i="3"/>
  <c r="J702" i="3"/>
  <c r="K702" i="3"/>
  <c r="L702" i="3"/>
  <c r="M702" i="3"/>
  <c r="N702" i="3"/>
  <c r="O702" i="3"/>
  <c r="P702" i="3"/>
  <c r="Q702" i="3"/>
  <c r="T702" i="3"/>
  <c r="U702" i="3"/>
  <c r="V702" i="3"/>
  <c r="W702" i="3"/>
  <c r="Y702" i="3"/>
  <c r="Z702" i="3"/>
  <c r="D703" i="3"/>
  <c r="E703" i="3"/>
  <c r="F703" i="3"/>
  <c r="G703" i="3"/>
  <c r="H703" i="3"/>
  <c r="I703" i="3"/>
  <c r="J703" i="3"/>
  <c r="K703" i="3"/>
  <c r="L703" i="3"/>
  <c r="M703" i="3"/>
  <c r="N703" i="3"/>
  <c r="O703" i="3"/>
  <c r="P703" i="3"/>
  <c r="Q703" i="3"/>
  <c r="R703" i="3"/>
  <c r="U703" i="3"/>
  <c r="X703" i="3"/>
  <c r="Y703" i="3"/>
  <c r="Z703" i="3"/>
  <c r="D704" i="3"/>
  <c r="E704" i="3"/>
  <c r="F704" i="3"/>
  <c r="G704" i="3"/>
  <c r="H704" i="3"/>
  <c r="I704" i="3"/>
  <c r="J704" i="3"/>
  <c r="K704" i="3"/>
  <c r="L704" i="3"/>
  <c r="M704" i="3"/>
  <c r="N704" i="3"/>
  <c r="O704" i="3"/>
  <c r="P704" i="3"/>
  <c r="R704" i="3"/>
  <c r="T704" i="3"/>
  <c r="Y704" i="3"/>
  <c r="Z704" i="3"/>
  <c r="D705" i="3"/>
  <c r="E705" i="3"/>
  <c r="F705" i="3"/>
  <c r="G705" i="3"/>
  <c r="H705" i="3"/>
  <c r="I705" i="3"/>
  <c r="J705" i="3"/>
  <c r="K705" i="3"/>
  <c r="L705" i="3"/>
  <c r="M705" i="3"/>
  <c r="N705" i="3"/>
  <c r="O705" i="3"/>
  <c r="P705" i="3"/>
  <c r="Q705" i="3"/>
  <c r="S705" i="3"/>
  <c r="T705" i="3"/>
  <c r="V705" i="3"/>
  <c r="W705" i="3"/>
  <c r="Y705" i="3"/>
  <c r="Z705" i="3"/>
  <c r="D706" i="3"/>
  <c r="E706" i="3"/>
  <c r="F706" i="3"/>
  <c r="G706" i="3"/>
  <c r="H706" i="3"/>
  <c r="I706" i="3"/>
  <c r="J706" i="3"/>
  <c r="K706" i="3"/>
  <c r="L706" i="3"/>
  <c r="M706" i="3"/>
  <c r="N706" i="3"/>
  <c r="O706" i="3"/>
  <c r="P706" i="3"/>
  <c r="T706" i="3"/>
  <c r="V706" i="3"/>
  <c r="W706" i="3"/>
  <c r="Y706" i="3"/>
  <c r="Z706" i="3"/>
  <c r="D707" i="3"/>
  <c r="E707" i="3"/>
  <c r="F707" i="3"/>
  <c r="G707" i="3"/>
  <c r="H707" i="3"/>
  <c r="I707" i="3"/>
  <c r="J707" i="3"/>
  <c r="K707" i="3"/>
  <c r="L707" i="3"/>
  <c r="M707" i="3"/>
  <c r="N707" i="3"/>
  <c r="O707" i="3"/>
  <c r="P707" i="3"/>
  <c r="T707" i="3"/>
  <c r="U707" i="3"/>
  <c r="Y707" i="3"/>
  <c r="Z707" i="3"/>
  <c r="D708" i="3"/>
  <c r="E708" i="3"/>
  <c r="F708" i="3"/>
  <c r="G708" i="3"/>
  <c r="H708" i="3"/>
  <c r="I708" i="3"/>
  <c r="J708" i="3"/>
  <c r="K708" i="3"/>
  <c r="L708" i="3"/>
  <c r="M708" i="3"/>
  <c r="N708" i="3"/>
  <c r="O708" i="3"/>
  <c r="P708" i="3"/>
  <c r="Q708" i="3"/>
  <c r="R708" i="3"/>
  <c r="S708" i="3"/>
  <c r="T708" i="3"/>
  <c r="W708" i="3"/>
  <c r="X708" i="3"/>
  <c r="Y708" i="3"/>
  <c r="Z708" i="3"/>
  <c r="D709" i="3"/>
  <c r="E709" i="3"/>
  <c r="F709" i="3"/>
  <c r="G709" i="3"/>
  <c r="H709" i="3"/>
  <c r="I709" i="3"/>
  <c r="J709" i="3"/>
  <c r="K709" i="3"/>
  <c r="L709" i="3"/>
  <c r="M709" i="3"/>
  <c r="N709" i="3"/>
  <c r="O709" i="3"/>
  <c r="P709" i="3"/>
  <c r="Q709" i="3"/>
  <c r="S709" i="3"/>
  <c r="T709" i="3"/>
  <c r="V709" i="3"/>
  <c r="W709" i="3"/>
  <c r="Y709" i="3"/>
  <c r="Z709" i="3"/>
  <c r="D710" i="3"/>
  <c r="E710" i="3"/>
  <c r="F710" i="3"/>
  <c r="G710" i="3"/>
  <c r="H710" i="3"/>
  <c r="I710" i="3"/>
  <c r="J710" i="3"/>
  <c r="K710" i="3"/>
  <c r="L710" i="3"/>
  <c r="M710" i="3"/>
  <c r="N710" i="3"/>
  <c r="O710" i="3"/>
  <c r="P710" i="3"/>
  <c r="T710" i="3"/>
  <c r="V710" i="3"/>
  <c r="Y710" i="3"/>
  <c r="Z710" i="3"/>
  <c r="D711" i="3"/>
  <c r="E711" i="3"/>
  <c r="F711" i="3"/>
  <c r="G711" i="3"/>
  <c r="H711" i="3"/>
  <c r="I711" i="3"/>
  <c r="J711" i="3"/>
  <c r="K711" i="3"/>
  <c r="L711" i="3"/>
  <c r="M711" i="3"/>
  <c r="N711" i="3"/>
  <c r="O711" i="3"/>
  <c r="P711" i="3"/>
  <c r="R711" i="3"/>
  <c r="S711" i="3"/>
  <c r="T711" i="3"/>
  <c r="V711" i="3"/>
  <c r="W711" i="3"/>
  <c r="Y711" i="3"/>
  <c r="Z711" i="3"/>
  <c r="D712" i="3"/>
  <c r="E712" i="3"/>
  <c r="F712" i="3"/>
  <c r="G712" i="3"/>
  <c r="H712" i="3"/>
  <c r="I712" i="3"/>
  <c r="J712" i="3"/>
  <c r="K712" i="3"/>
  <c r="L712" i="3"/>
  <c r="M712" i="3"/>
  <c r="N712" i="3"/>
  <c r="O712" i="3"/>
  <c r="P712" i="3"/>
  <c r="Q712" i="3"/>
  <c r="V712" i="3"/>
  <c r="W712" i="3"/>
  <c r="Y712" i="3"/>
  <c r="Z712" i="3"/>
  <c r="D713" i="3"/>
  <c r="E713" i="3"/>
  <c r="F713" i="3"/>
  <c r="G713" i="3"/>
  <c r="H713" i="3"/>
  <c r="I713" i="3"/>
  <c r="J713" i="3"/>
  <c r="K713" i="3"/>
  <c r="L713" i="3"/>
  <c r="M713" i="3"/>
  <c r="N713" i="3"/>
  <c r="O713" i="3"/>
  <c r="P713" i="3"/>
  <c r="Q713" i="3"/>
  <c r="S713" i="3"/>
  <c r="T713" i="3"/>
  <c r="V713" i="3"/>
  <c r="W713" i="3"/>
  <c r="Y713" i="3"/>
  <c r="Z713" i="3"/>
  <c r="D714" i="3"/>
  <c r="E714" i="3"/>
  <c r="F714" i="3"/>
  <c r="G714" i="3"/>
  <c r="H714" i="3"/>
  <c r="I714" i="3"/>
  <c r="J714" i="3"/>
  <c r="K714" i="3"/>
  <c r="L714" i="3"/>
  <c r="M714" i="3"/>
  <c r="N714" i="3"/>
  <c r="O714" i="3"/>
  <c r="P714" i="3"/>
  <c r="R714" i="3"/>
  <c r="T714" i="3"/>
  <c r="V714" i="3"/>
  <c r="W714" i="3"/>
  <c r="Y714" i="3"/>
  <c r="Z714" i="3"/>
  <c r="D715" i="3"/>
  <c r="E715" i="3"/>
  <c r="F715" i="3"/>
  <c r="G715" i="3"/>
  <c r="H715" i="3"/>
  <c r="I715" i="3"/>
  <c r="J715" i="3"/>
  <c r="K715" i="3"/>
  <c r="L715" i="3"/>
  <c r="M715" i="3"/>
  <c r="N715" i="3"/>
  <c r="O715" i="3"/>
  <c r="P715" i="3"/>
  <c r="W715" i="3"/>
  <c r="Y715" i="3"/>
  <c r="Z715" i="3"/>
  <c r="D716" i="3"/>
  <c r="E716" i="3"/>
  <c r="F716" i="3"/>
  <c r="G716" i="3"/>
  <c r="H716" i="3"/>
  <c r="I716" i="3"/>
  <c r="J716" i="3"/>
  <c r="K716" i="3"/>
  <c r="L716" i="3"/>
  <c r="M716" i="3"/>
  <c r="N716" i="3"/>
  <c r="O716" i="3"/>
  <c r="P716" i="3"/>
  <c r="Q716" i="3"/>
  <c r="R716" i="3"/>
  <c r="U716" i="3"/>
  <c r="W716" i="3"/>
  <c r="X716" i="3"/>
  <c r="Y716" i="3"/>
  <c r="Z716" i="3"/>
  <c r="D717" i="3"/>
  <c r="E717" i="3"/>
  <c r="F717" i="3"/>
  <c r="G717" i="3"/>
  <c r="H717" i="3"/>
  <c r="I717" i="3"/>
  <c r="J717" i="3"/>
  <c r="K717" i="3"/>
  <c r="L717" i="3"/>
  <c r="M717" i="3"/>
  <c r="N717" i="3"/>
  <c r="O717" i="3"/>
  <c r="P717" i="3"/>
  <c r="Q717" i="3"/>
  <c r="R717" i="3"/>
  <c r="S717" i="3"/>
  <c r="T717" i="3"/>
  <c r="V717" i="3"/>
  <c r="X717" i="3"/>
  <c r="Y717" i="3"/>
  <c r="Z717" i="3"/>
  <c r="D718" i="3"/>
  <c r="E718" i="3"/>
  <c r="F718" i="3"/>
  <c r="G718" i="3"/>
  <c r="H718" i="3"/>
  <c r="I718" i="3"/>
  <c r="J718" i="3"/>
  <c r="K718" i="3"/>
  <c r="L718" i="3"/>
  <c r="M718" i="3"/>
  <c r="N718" i="3"/>
  <c r="O718" i="3"/>
  <c r="P718" i="3"/>
  <c r="W718" i="3"/>
  <c r="Y718" i="3"/>
  <c r="Z718" i="3"/>
  <c r="D719" i="3"/>
  <c r="E719" i="3"/>
  <c r="F719" i="3"/>
  <c r="G719" i="3"/>
  <c r="H719" i="3"/>
  <c r="I719" i="3"/>
  <c r="J719" i="3"/>
  <c r="K719" i="3"/>
  <c r="L719" i="3"/>
  <c r="M719" i="3"/>
  <c r="N719" i="3"/>
  <c r="O719" i="3"/>
  <c r="P719" i="3"/>
  <c r="T719" i="3"/>
  <c r="U719" i="3"/>
  <c r="W719" i="3"/>
  <c r="Y719" i="3"/>
  <c r="Z719" i="3"/>
  <c r="D720" i="3"/>
  <c r="E720" i="3"/>
  <c r="F720" i="3"/>
  <c r="G720" i="3"/>
  <c r="H720" i="3"/>
  <c r="I720" i="3"/>
  <c r="J720" i="3"/>
  <c r="K720" i="3"/>
  <c r="L720" i="3"/>
  <c r="M720" i="3"/>
  <c r="N720" i="3"/>
  <c r="O720" i="3"/>
  <c r="P720" i="3"/>
  <c r="Q720" i="3"/>
  <c r="R720" i="3"/>
  <c r="U720" i="3"/>
  <c r="X720" i="3"/>
  <c r="Y720" i="3"/>
  <c r="Z720" i="3"/>
  <c r="D721" i="3"/>
  <c r="E721" i="3"/>
  <c r="F721" i="3"/>
  <c r="G721" i="3"/>
  <c r="H721" i="3"/>
  <c r="I721" i="3"/>
  <c r="J721" i="3"/>
  <c r="K721" i="3"/>
  <c r="L721" i="3"/>
  <c r="M721" i="3"/>
  <c r="N721" i="3"/>
  <c r="O721" i="3"/>
  <c r="P721" i="3"/>
  <c r="Q721" i="3"/>
  <c r="R721" i="3"/>
  <c r="S721" i="3"/>
  <c r="T721" i="3"/>
  <c r="V721" i="3"/>
  <c r="X721" i="3"/>
  <c r="Y721" i="3"/>
  <c r="Z721" i="3"/>
  <c r="D722" i="3"/>
  <c r="E722" i="3"/>
  <c r="F722" i="3"/>
  <c r="G722" i="3"/>
  <c r="H722" i="3"/>
  <c r="I722" i="3"/>
  <c r="J722" i="3"/>
  <c r="K722" i="3"/>
  <c r="L722" i="3"/>
  <c r="M722" i="3"/>
  <c r="N722" i="3"/>
  <c r="O722" i="3"/>
  <c r="P722" i="3"/>
  <c r="T722" i="3"/>
  <c r="V722" i="3"/>
  <c r="W722" i="3"/>
  <c r="Y722" i="3"/>
  <c r="Z722" i="3"/>
  <c r="D723" i="3"/>
  <c r="E723" i="3"/>
  <c r="F723" i="3"/>
  <c r="G723" i="3"/>
  <c r="H723" i="3"/>
  <c r="I723" i="3"/>
  <c r="J723" i="3"/>
  <c r="K723" i="3"/>
  <c r="L723" i="3"/>
  <c r="M723" i="3"/>
  <c r="N723" i="3"/>
  <c r="O723" i="3"/>
  <c r="P723" i="3"/>
  <c r="T723" i="3"/>
  <c r="U723" i="3"/>
  <c r="Y723" i="3"/>
  <c r="Z723" i="3"/>
  <c r="D724" i="3"/>
  <c r="E724" i="3"/>
  <c r="F724" i="3"/>
  <c r="G724" i="3"/>
  <c r="H724" i="3"/>
  <c r="I724" i="3"/>
  <c r="J724" i="3"/>
  <c r="K724" i="3"/>
  <c r="L724" i="3"/>
  <c r="M724" i="3"/>
  <c r="N724" i="3"/>
  <c r="O724" i="3"/>
  <c r="P724" i="3"/>
  <c r="Q724" i="3"/>
  <c r="R724" i="3"/>
  <c r="S724" i="3"/>
  <c r="T724" i="3"/>
  <c r="W724" i="3"/>
  <c r="X724" i="3"/>
  <c r="Y724" i="3"/>
  <c r="Z724" i="3"/>
  <c r="D725" i="3"/>
  <c r="E725" i="3"/>
  <c r="F725" i="3"/>
  <c r="G725" i="3"/>
  <c r="H725" i="3"/>
  <c r="I725" i="3"/>
  <c r="J725" i="3"/>
  <c r="K725" i="3"/>
  <c r="L725" i="3"/>
  <c r="M725" i="3"/>
  <c r="N725" i="3"/>
  <c r="O725" i="3"/>
  <c r="P725" i="3"/>
  <c r="Q725" i="3"/>
  <c r="R725" i="3"/>
  <c r="V725" i="3"/>
  <c r="W725" i="3"/>
  <c r="X725" i="3"/>
  <c r="Y725" i="3"/>
  <c r="Z725" i="3"/>
  <c r="D726" i="3"/>
  <c r="E726" i="3"/>
  <c r="F726" i="3"/>
  <c r="G726" i="3"/>
  <c r="H726" i="3"/>
  <c r="I726" i="3"/>
  <c r="J726" i="3"/>
  <c r="K726" i="3"/>
  <c r="L726" i="3"/>
  <c r="M726" i="3"/>
  <c r="N726" i="3"/>
  <c r="O726" i="3"/>
  <c r="P726" i="3"/>
  <c r="R726" i="3"/>
  <c r="T726" i="3"/>
  <c r="U726" i="3"/>
  <c r="V726" i="3"/>
  <c r="W726" i="3"/>
  <c r="Y726" i="3"/>
  <c r="Z726" i="3"/>
  <c r="D727" i="3"/>
  <c r="E727" i="3"/>
  <c r="F727" i="3"/>
  <c r="G727" i="3"/>
  <c r="H727" i="3"/>
  <c r="I727" i="3"/>
  <c r="J727" i="3"/>
  <c r="K727" i="3"/>
  <c r="L727" i="3"/>
  <c r="M727" i="3"/>
  <c r="N727" i="3"/>
  <c r="O727" i="3"/>
  <c r="P727" i="3"/>
  <c r="W727" i="3"/>
  <c r="Y727" i="3"/>
  <c r="Z727" i="3"/>
  <c r="D728" i="3"/>
  <c r="E728" i="3"/>
  <c r="F728" i="3"/>
  <c r="G728" i="3"/>
  <c r="H728" i="3"/>
  <c r="I728" i="3"/>
  <c r="J728" i="3"/>
  <c r="K728" i="3"/>
  <c r="L728" i="3"/>
  <c r="M728" i="3"/>
  <c r="N728" i="3"/>
  <c r="O728" i="3"/>
  <c r="P728" i="3"/>
  <c r="Q728" i="3"/>
  <c r="R728" i="3"/>
  <c r="V728" i="3"/>
  <c r="W728" i="3"/>
  <c r="X728" i="3"/>
  <c r="Y728" i="3"/>
  <c r="Z728" i="3"/>
  <c r="D729" i="3"/>
  <c r="E729" i="3"/>
  <c r="F729" i="3"/>
  <c r="G729" i="3"/>
  <c r="H729" i="3"/>
  <c r="I729" i="3"/>
  <c r="J729" i="3"/>
  <c r="K729" i="3"/>
  <c r="L729" i="3"/>
  <c r="M729" i="3"/>
  <c r="N729" i="3"/>
  <c r="O729" i="3"/>
  <c r="P729" i="3"/>
  <c r="Q729" i="3"/>
  <c r="R729" i="3"/>
  <c r="T729" i="3"/>
  <c r="W729" i="3"/>
  <c r="X729" i="3"/>
  <c r="Y729" i="3"/>
  <c r="Z729" i="3"/>
  <c r="D730" i="3"/>
  <c r="E730" i="3"/>
  <c r="F730" i="3"/>
  <c r="G730" i="3"/>
  <c r="H730" i="3"/>
  <c r="I730" i="3"/>
  <c r="J730" i="3"/>
  <c r="K730" i="3"/>
  <c r="L730" i="3"/>
  <c r="M730" i="3"/>
  <c r="N730" i="3"/>
  <c r="O730" i="3"/>
  <c r="P730" i="3"/>
  <c r="R730" i="3"/>
  <c r="V730" i="3"/>
  <c r="W730" i="3"/>
  <c r="Y730" i="3"/>
  <c r="Z730" i="3"/>
  <c r="D731" i="3"/>
  <c r="E731" i="3"/>
  <c r="F731" i="3"/>
  <c r="G731" i="3"/>
  <c r="H731" i="3"/>
  <c r="I731" i="3"/>
  <c r="J731" i="3"/>
  <c r="K731" i="3"/>
  <c r="L731" i="3"/>
  <c r="M731" i="3"/>
  <c r="N731" i="3"/>
  <c r="O731" i="3"/>
  <c r="P731" i="3"/>
  <c r="R731" i="3"/>
  <c r="U731" i="3"/>
  <c r="V731" i="3"/>
  <c r="W731" i="3"/>
  <c r="Y731" i="3"/>
  <c r="Z731" i="3"/>
  <c r="D732" i="3"/>
  <c r="E732" i="3"/>
  <c r="F732" i="3"/>
  <c r="G732" i="3"/>
  <c r="H732" i="3"/>
  <c r="I732" i="3"/>
  <c r="J732" i="3"/>
  <c r="K732" i="3"/>
  <c r="L732" i="3"/>
  <c r="M732" i="3"/>
  <c r="N732" i="3"/>
  <c r="O732" i="3"/>
  <c r="P732" i="3"/>
  <c r="Q732" i="3"/>
  <c r="R732" i="3"/>
  <c r="V732" i="3"/>
  <c r="W732" i="3"/>
  <c r="Y732" i="3"/>
  <c r="Z732" i="3"/>
  <c r="D733" i="3"/>
  <c r="E733" i="3"/>
  <c r="F733" i="3"/>
  <c r="G733" i="3"/>
  <c r="H733" i="3"/>
  <c r="I733" i="3"/>
  <c r="J733" i="3"/>
  <c r="K733" i="3"/>
  <c r="L733" i="3"/>
  <c r="M733" i="3"/>
  <c r="N733" i="3"/>
  <c r="O733" i="3"/>
  <c r="P733" i="3"/>
  <c r="Q733" i="3"/>
  <c r="R733" i="3"/>
  <c r="T733" i="3"/>
  <c r="W733" i="3"/>
  <c r="Y733" i="3"/>
  <c r="Z733" i="3"/>
  <c r="D734" i="3"/>
  <c r="E734" i="3"/>
  <c r="F734" i="3"/>
  <c r="G734" i="3"/>
  <c r="H734" i="3"/>
  <c r="I734" i="3"/>
  <c r="J734" i="3"/>
  <c r="K734" i="3"/>
  <c r="L734" i="3"/>
  <c r="M734" i="3"/>
  <c r="N734" i="3"/>
  <c r="O734" i="3"/>
  <c r="P734" i="3"/>
  <c r="R734" i="3"/>
  <c r="V734" i="3"/>
  <c r="W734" i="3"/>
  <c r="Y734" i="3"/>
  <c r="Z734" i="3"/>
  <c r="D735" i="3"/>
  <c r="E735" i="3"/>
  <c r="F735" i="3"/>
  <c r="G735" i="3"/>
  <c r="H735" i="3"/>
  <c r="I735" i="3"/>
  <c r="J735" i="3"/>
  <c r="K735" i="3"/>
  <c r="L735" i="3"/>
  <c r="M735" i="3"/>
  <c r="N735" i="3"/>
  <c r="O735" i="3"/>
  <c r="P735" i="3"/>
  <c r="R735" i="3"/>
  <c r="U735" i="3"/>
  <c r="V735" i="3"/>
  <c r="W735" i="3"/>
  <c r="Y735" i="3"/>
  <c r="Z735" i="3"/>
  <c r="D736" i="3"/>
  <c r="E736" i="3"/>
  <c r="F736" i="3"/>
  <c r="G736" i="3"/>
  <c r="H736" i="3"/>
  <c r="I736" i="3"/>
  <c r="J736" i="3"/>
  <c r="K736" i="3"/>
  <c r="L736" i="3"/>
  <c r="M736" i="3"/>
  <c r="N736" i="3"/>
  <c r="O736" i="3"/>
  <c r="P736" i="3"/>
  <c r="Q736" i="3"/>
  <c r="R736" i="3"/>
  <c r="V736" i="3"/>
  <c r="W736" i="3"/>
  <c r="Y736" i="3"/>
  <c r="Z736" i="3"/>
  <c r="D737" i="3"/>
  <c r="E737" i="3"/>
  <c r="F737" i="3"/>
  <c r="G737" i="3"/>
  <c r="H737" i="3"/>
  <c r="I737" i="3"/>
  <c r="J737" i="3"/>
  <c r="K737" i="3"/>
  <c r="L737" i="3"/>
  <c r="M737" i="3"/>
  <c r="N737" i="3"/>
  <c r="O737" i="3"/>
  <c r="P737" i="3"/>
  <c r="Q737" i="3"/>
  <c r="R737" i="3"/>
  <c r="T737" i="3"/>
  <c r="W737" i="3"/>
  <c r="Y737" i="3"/>
  <c r="Z737" i="3"/>
  <c r="D738" i="3"/>
  <c r="E738" i="3"/>
  <c r="F738" i="3"/>
  <c r="G738" i="3"/>
  <c r="H738" i="3"/>
  <c r="I738" i="3"/>
  <c r="J738" i="3"/>
  <c r="K738" i="3"/>
  <c r="L738" i="3"/>
  <c r="M738" i="3"/>
  <c r="N738" i="3"/>
  <c r="O738" i="3"/>
  <c r="P738" i="3"/>
  <c r="R738" i="3"/>
  <c r="V738" i="3"/>
  <c r="W738" i="3"/>
  <c r="Y738" i="3"/>
  <c r="Z738" i="3"/>
  <c r="D739" i="3"/>
  <c r="E739" i="3"/>
  <c r="F739" i="3"/>
  <c r="G739" i="3"/>
  <c r="H739" i="3"/>
  <c r="I739" i="3"/>
  <c r="J739" i="3"/>
  <c r="K739" i="3"/>
  <c r="L739" i="3"/>
  <c r="M739" i="3"/>
  <c r="N739" i="3"/>
  <c r="O739" i="3"/>
  <c r="P739" i="3"/>
  <c r="R739" i="3"/>
  <c r="U739" i="3"/>
  <c r="V739" i="3"/>
  <c r="W739" i="3"/>
  <c r="Y739" i="3"/>
  <c r="Z739" i="3"/>
  <c r="D740" i="3"/>
  <c r="E740" i="3"/>
  <c r="F740" i="3"/>
  <c r="G740" i="3"/>
  <c r="H740" i="3"/>
  <c r="I740" i="3"/>
  <c r="J740" i="3"/>
  <c r="K740" i="3"/>
  <c r="L740" i="3"/>
  <c r="M740" i="3"/>
  <c r="N740" i="3"/>
  <c r="O740" i="3"/>
  <c r="P740" i="3"/>
  <c r="Q740" i="3"/>
  <c r="R740" i="3"/>
  <c r="V740" i="3"/>
  <c r="W740" i="3"/>
  <c r="X740" i="3"/>
  <c r="Y740" i="3"/>
  <c r="Z740" i="3"/>
  <c r="D741" i="3"/>
  <c r="E741" i="3"/>
  <c r="F741" i="3"/>
  <c r="G741" i="3"/>
  <c r="H741" i="3"/>
  <c r="I741" i="3"/>
  <c r="J741" i="3"/>
  <c r="K741" i="3"/>
  <c r="L741" i="3"/>
  <c r="M741" i="3"/>
  <c r="N741" i="3"/>
  <c r="O741" i="3"/>
  <c r="P741" i="3"/>
  <c r="Q741" i="3"/>
  <c r="R741" i="3"/>
  <c r="T741" i="3"/>
  <c r="W741" i="3"/>
  <c r="Y741" i="3"/>
  <c r="Z741" i="3"/>
  <c r="D742" i="3"/>
  <c r="E742" i="3"/>
  <c r="F742" i="3"/>
  <c r="G742" i="3"/>
  <c r="H742" i="3"/>
  <c r="I742" i="3"/>
  <c r="J742" i="3"/>
  <c r="K742" i="3"/>
  <c r="L742" i="3"/>
  <c r="M742" i="3"/>
  <c r="N742" i="3"/>
  <c r="O742" i="3"/>
  <c r="P742" i="3"/>
  <c r="R742" i="3"/>
  <c r="V742" i="3"/>
  <c r="W742" i="3"/>
  <c r="Y742" i="3"/>
  <c r="Z742" i="3"/>
  <c r="D743" i="3"/>
  <c r="E743" i="3"/>
  <c r="F743" i="3"/>
  <c r="G743" i="3"/>
  <c r="H743" i="3"/>
  <c r="I743" i="3"/>
  <c r="J743" i="3"/>
  <c r="K743" i="3"/>
  <c r="L743" i="3"/>
  <c r="M743" i="3"/>
  <c r="N743" i="3"/>
  <c r="O743" i="3"/>
  <c r="P743" i="3"/>
  <c r="R743" i="3"/>
  <c r="U743" i="3"/>
  <c r="V743" i="3"/>
  <c r="W743" i="3"/>
  <c r="Y743" i="3"/>
  <c r="Z743" i="3"/>
  <c r="D744" i="3"/>
  <c r="E744" i="3"/>
  <c r="F744" i="3"/>
  <c r="G744" i="3"/>
  <c r="H744" i="3"/>
  <c r="I744" i="3"/>
  <c r="J744" i="3"/>
  <c r="K744" i="3"/>
  <c r="L744" i="3"/>
  <c r="M744" i="3"/>
  <c r="N744" i="3"/>
  <c r="O744" i="3"/>
  <c r="P744" i="3"/>
  <c r="Q744" i="3"/>
  <c r="R744" i="3"/>
  <c r="V744" i="3"/>
  <c r="W744" i="3"/>
  <c r="X744" i="3"/>
  <c r="Y744" i="3"/>
  <c r="Z744" i="3"/>
  <c r="D745" i="3"/>
  <c r="E745" i="3"/>
  <c r="F745" i="3"/>
  <c r="G745" i="3"/>
  <c r="H745" i="3"/>
  <c r="I745" i="3"/>
  <c r="J745" i="3"/>
  <c r="K745" i="3"/>
  <c r="L745" i="3"/>
  <c r="M745" i="3"/>
  <c r="N745" i="3"/>
  <c r="O745" i="3"/>
  <c r="P745" i="3"/>
  <c r="Q745" i="3"/>
  <c r="R745" i="3"/>
  <c r="T745" i="3"/>
  <c r="W745" i="3"/>
  <c r="X745" i="3"/>
  <c r="Y745" i="3"/>
  <c r="Z745" i="3"/>
  <c r="D746" i="3"/>
  <c r="E746" i="3"/>
  <c r="F746" i="3"/>
  <c r="G746" i="3"/>
  <c r="H746" i="3"/>
  <c r="I746" i="3"/>
  <c r="J746" i="3"/>
  <c r="K746" i="3"/>
  <c r="L746" i="3"/>
  <c r="M746" i="3"/>
  <c r="N746" i="3"/>
  <c r="O746" i="3"/>
  <c r="P746" i="3"/>
  <c r="R746" i="3"/>
  <c r="V746" i="3"/>
  <c r="W746" i="3"/>
  <c r="Y746" i="3"/>
  <c r="Z746" i="3"/>
  <c r="D747" i="3"/>
  <c r="E747" i="3"/>
  <c r="F747" i="3"/>
  <c r="G747" i="3"/>
  <c r="H747" i="3"/>
  <c r="I747" i="3"/>
  <c r="J747" i="3"/>
  <c r="K747" i="3"/>
  <c r="L747" i="3"/>
  <c r="M747" i="3"/>
  <c r="N747" i="3"/>
  <c r="O747" i="3"/>
  <c r="P747" i="3"/>
  <c r="R747" i="3"/>
  <c r="U747" i="3"/>
  <c r="V747" i="3"/>
  <c r="W747" i="3"/>
  <c r="Y747" i="3"/>
  <c r="Z747" i="3"/>
  <c r="D748" i="3"/>
  <c r="E748" i="3"/>
  <c r="F748" i="3"/>
  <c r="G748" i="3"/>
  <c r="H748" i="3"/>
  <c r="I748" i="3"/>
  <c r="J748" i="3"/>
  <c r="K748" i="3"/>
  <c r="L748" i="3"/>
  <c r="M748" i="3"/>
  <c r="N748" i="3"/>
  <c r="O748" i="3"/>
  <c r="P748" i="3"/>
  <c r="Q748" i="3"/>
  <c r="R748" i="3"/>
  <c r="V748" i="3"/>
  <c r="W748" i="3"/>
  <c r="Y748" i="3"/>
  <c r="Z748" i="3"/>
  <c r="D749" i="3"/>
  <c r="E749" i="3"/>
  <c r="F749" i="3"/>
  <c r="G749" i="3"/>
  <c r="H749" i="3"/>
  <c r="I749" i="3"/>
  <c r="J749" i="3"/>
  <c r="K749" i="3"/>
  <c r="L749" i="3"/>
  <c r="M749" i="3"/>
  <c r="N749" i="3"/>
  <c r="O749" i="3"/>
  <c r="P749" i="3"/>
  <c r="Q749" i="3"/>
  <c r="R749" i="3"/>
  <c r="T749" i="3"/>
  <c r="W749" i="3"/>
  <c r="Y749" i="3"/>
  <c r="Z749" i="3"/>
  <c r="D750" i="3"/>
  <c r="E750" i="3"/>
  <c r="F750" i="3"/>
  <c r="G750" i="3"/>
  <c r="H750" i="3"/>
  <c r="I750" i="3"/>
  <c r="J750" i="3"/>
  <c r="K750" i="3"/>
  <c r="L750" i="3"/>
  <c r="M750" i="3"/>
  <c r="N750" i="3"/>
  <c r="O750" i="3"/>
  <c r="P750" i="3"/>
  <c r="R750" i="3"/>
  <c r="V750" i="3"/>
  <c r="W750" i="3"/>
  <c r="Y750" i="3"/>
  <c r="Z750" i="3"/>
  <c r="D751" i="3"/>
  <c r="E751" i="3"/>
  <c r="F751" i="3"/>
  <c r="G751" i="3"/>
  <c r="H751" i="3"/>
  <c r="I751" i="3"/>
  <c r="J751" i="3"/>
  <c r="K751" i="3"/>
  <c r="L751" i="3"/>
  <c r="M751" i="3"/>
  <c r="N751" i="3"/>
  <c r="O751" i="3"/>
  <c r="P751" i="3"/>
  <c r="R751" i="3"/>
  <c r="U751" i="3"/>
  <c r="V751" i="3"/>
  <c r="W751" i="3"/>
  <c r="Y751" i="3"/>
  <c r="Z751" i="3"/>
  <c r="D752" i="3"/>
  <c r="E752" i="3"/>
  <c r="F752" i="3"/>
  <c r="G752" i="3"/>
  <c r="H752" i="3"/>
  <c r="I752" i="3"/>
  <c r="J752" i="3"/>
  <c r="K752" i="3"/>
  <c r="L752" i="3"/>
  <c r="M752" i="3"/>
  <c r="N752" i="3"/>
  <c r="O752" i="3"/>
  <c r="P752" i="3"/>
  <c r="Q752" i="3"/>
  <c r="R752" i="3"/>
  <c r="V752" i="3"/>
  <c r="W752" i="3"/>
  <c r="Y752" i="3"/>
  <c r="Z752" i="3"/>
  <c r="D753" i="3"/>
  <c r="E753" i="3"/>
  <c r="F753" i="3"/>
  <c r="G753" i="3"/>
  <c r="H753" i="3"/>
  <c r="I753" i="3"/>
  <c r="J753" i="3"/>
  <c r="K753" i="3"/>
  <c r="L753" i="3"/>
  <c r="M753" i="3"/>
  <c r="N753" i="3"/>
  <c r="O753" i="3"/>
  <c r="P753" i="3"/>
  <c r="Q753" i="3"/>
  <c r="R753" i="3"/>
  <c r="T753" i="3"/>
  <c r="W753" i="3"/>
  <c r="Y753" i="3"/>
  <c r="Z753" i="3"/>
  <c r="D754" i="3"/>
  <c r="E754" i="3"/>
  <c r="F754" i="3"/>
  <c r="G754" i="3"/>
  <c r="H754" i="3"/>
  <c r="I754" i="3"/>
  <c r="J754" i="3"/>
  <c r="K754" i="3"/>
  <c r="L754" i="3"/>
  <c r="M754" i="3"/>
  <c r="N754" i="3"/>
  <c r="O754" i="3"/>
  <c r="P754" i="3"/>
  <c r="R754" i="3"/>
  <c r="V754" i="3"/>
  <c r="W754" i="3"/>
  <c r="Y754" i="3"/>
  <c r="Z754" i="3"/>
  <c r="D755" i="3"/>
  <c r="E755" i="3"/>
  <c r="F755" i="3"/>
  <c r="G755" i="3"/>
  <c r="H755" i="3"/>
  <c r="I755" i="3"/>
  <c r="J755" i="3"/>
  <c r="K755" i="3"/>
  <c r="L755" i="3"/>
  <c r="M755" i="3"/>
  <c r="N755" i="3"/>
  <c r="O755" i="3"/>
  <c r="P755" i="3"/>
  <c r="R755" i="3"/>
  <c r="U755" i="3"/>
  <c r="V755" i="3"/>
  <c r="W755" i="3"/>
  <c r="Y755" i="3"/>
  <c r="Z755" i="3"/>
  <c r="D756" i="3"/>
  <c r="E756" i="3"/>
  <c r="F756" i="3"/>
  <c r="G756" i="3"/>
  <c r="H756" i="3"/>
  <c r="I756" i="3"/>
  <c r="J756" i="3"/>
  <c r="K756" i="3"/>
  <c r="L756" i="3"/>
  <c r="M756" i="3"/>
  <c r="N756" i="3"/>
  <c r="O756" i="3"/>
  <c r="P756" i="3"/>
  <c r="Q756" i="3"/>
  <c r="R756" i="3"/>
  <c r="V756" i="3"/>
  <c r="W756" i="3"/>
  <c r="X756" i="3"/>
  <c r="Y756" i="3"/>
  <c r="Z756" i="3"/>
  <c r="D757" i="3"/>
  <c r="E757" i="3"/>
  <c r="F757" i="3"/>
  <c r="G757" i="3"/>
  <c r="H757" i="3"/>
  <c r="I757" i="3"/>
  <c r="J757" i="3"/>
  <c r="K757" i="3"/>
  <c r="L757" i="3"/>
  <c r="M757" i="3"/>
  <c r="N757" i="3"/>
  <c r="O757" i="3"/>
  <c r="P757" i="3"/>
  <c r="Q757" i="3"/>
  <c r="R757" i="3"/>
  <c r="T757" i="3"/>
  <c r="W757" i="3"/>
  <c r="Y757" i="3"/>
  <c r="Z757" i="3"/>
  <c r="D758" i="3"/>
  <c r="E758" i="3"/>
  <c r="F758" i="3"/>
  <c r="G758" i="3"/>
  <c r="H758" i="3"/>
  <c r="I758" i="3"/>
  <c r="J758" i="3"/>
  <c r="K758" i="3"/>
  <c r="L758" i="3"/>
  <c r="M758" i="3"/>
  <c r="N758" i="3"/>
  <c r="O758" i="3"/>
  <c r="P758" i="3"/>
  <c r="R758" i="3"/>
  <c r="V758" i="3"/>
  <c r="W758" i="3"/>
  <c r="Y758" i="3"/>
  <c r="Z758" i="3"/>
  <c r="D759" i="3"/>
  <c r="E759" i="3"/>
  <c r="F759" i="3"/>
  <c r="G759" i="3"/>
  <c r="H759" i="3"/>
  <c r="I759" i="3"/>
  <c r="J759" i="3"/>
  <c r="K759" i="3"/>
  <c r="L759" i="3"/>
  <c r="M759" i="3"/>
  <c r="N759" i="3"/>
  <c r="O759" i="3"/>
  <c r="P759" i="3"/>
  <c r="R759" i="3"/>
  <c r="U759" i="3"/>
  <c r="V759" i="3"/>
  <c r="W759" i="3"/>
  <c r="Y759" i="3"/>
  <c r="Z759" i="3"/>
  <c r="D760" i="3"/>
  <c r="E760" i="3"/>
  <c r="F760" i="3"/>
  <c r="G760" i="3"/>
  <c r="H760" i="3"/>
  <c r="I760" i="3"/>
  <c r="J760" i="3"/>
  <c r="K760" i="3"/>
  <c r="L760" i="3"/>
  <c r="M760" i="3"/>
  <c r="N760" i="3"/>
  <c r="O760" i="3"/>
  <c r="P760" i="3"/>
  <c r="Q760" i="3"/>
  <c r="R760" i="3"/>
  <c r="V760" i="3"/>
  <c r="W760" i="3"/>
  <c r="X760" i="3"/>
  <c r="Y760" i="3"/>
  <c r="Z760" i="3"/>
  <c r="D761" i="3"/>
  <c r="E761" i="3"/>
  <c r="F761" i="3"/>
  <c r="G761" i="3"/>
  <c r="H761" i="3"/>
  <c r="I761" i="3"/>
  <c r="J761" i="3"/>
  <c r="K761" i="3"/>
  <c r="L761" i="3"/>
  <c r="M761" i="3"/>
  <c r="N761" i="3"/>
  <c r="O761" i="3"/>
  <c r="P761" i="3"/>
  <c r="Q761" i="3"/>
  <c r="R761" i="3"/>
  <c r="T761" i="3"/>
  <c r="W761" i="3"/>
  <c r="X761" i="3"/>
  <c r="Y761" i="3"/>
  <c r="Z761" i="3"/>
  <c r="D762" i="3"/>
  <c r="E762" i="3"/>
  <c r="F762" i="3"/>
  <c r="G762" i="3"/>
  <c r="H762" i="3"/>
  <c r="I762" i="3"/>
  <c r="J762" i="3"/>
  <c r="K762" i="3"/>
  <c r="L762" i="3"/>
  <c r="M762" i="3"/>
  <c r="N762" i="3"/>
  <c r="O762" i="3"/>
  <c r="P762" i="3"/>
  <c r="R762" i="3"/>
  <c r="V762" i="3"/>
  <c r="W762" i="3"/>
  <c r="Y762" i="3"/>
  <c r="Z762" i="3"/>
  <c r="D763" i="3"/>
  <c r="E763" i="3"/>
  <c r="F763" i="3"/>
  <c r="G763" i="3"/>
  <c r="H763" i="3"/>
  <c r="I763" i="3"/>
  <c r="J763" i="3"/>
  <c r="K763" i="3"/>
  <c r="L763" i="3"/>
  <c r="M763" i="3"/>
  <c r="N763" i="3"/>
  <c r="O763" i="3"/>
  <c r="P763" i="3"/>
  <c r="R763" i="3"/>
  <c r="U763" i="3"/>
  <c r="V763" i="3"/>
  <c r="W763" i="3"/>
  <c r="Y763" i="3"/>
  <c r="Z763" i="3"/>
  <c r="D764" i="3"/>
  <c r="E764" i="3"/>
  <c r="F764" i="3"/>
  <c r="G764" i="3"/>
  <c r="H764" i="3"/>
  <c r="I764" i="3"/>
  <c r="J764" i="3"/>
  <c r="K764" i="3"/>
  <c r="L764" i="3"/>
  <c r="M764" i="3"/>
  <c r="N764" i="3"/>
  <c r="O764" i="3"/>
  <c r="P764" i="3"/>
  <c r="Q764" i="3"/>
  <c r="R764" i="3"/>
  <c r="V764" i="3"/>
  <c r="W764" i="3"/>
  <c r="Y764" i="3"/>
  <c r="Z764" i="3"/>
  <c r="D765" i="3"/>
  <c r="E765" i="3"/>
  <c r="F765" i="3"/>
  <c r="G765" i="3"/>
  <c r="H765" i="3"/>
  <c r="I765" i="3"/>
  <c r="J765" i="3"/>
  <c r="K765" i="3"/>
  <c r="L765" i="3"/>
  <c r="M765" i="3"/>
  <c r="N765" i="3"/>
  <c r="O765" i="3"/>
  <c r="P765" i="3"/>
  <c r="R765" i="3"/>
  <c r="T765" i="3"/>
  <c r="W765" i="3"/>
  <c r="Y765" i="3"/>
  <c r="Z765" i="3"/>
  <c r="D766" i="3"/>
  <c r="E766" i="3"/>
  <c r="F766" i="3"/>
  <c r="G766" i="3"/>
  <c r="H766" i="3"/>
  <c r="I766" i="3"/>
  <c r="J766" i="3"/>
  <c r="K766" i="3"/>
  <c r="L766" i="3"/>
  <c r="M766" i="3"/>
  <c r="N766" i="3"/>
  <c r="O766" i="3"/>
  <c r="P766" i="3"/>
  <c r="R766" i="3"/>
  <c r="V766" i="3"/>
  <c r="W766" i="3"/>
  <c r="Y766" i="3"/>
  <c r="Z766" i="3"/>
  <c r="D767" i="3"/>
  <c r="E767" i="3"/>
  <c r="F767" i="3"/>
  <c r="G767" i="3"/>
  <c r="H767" i="3"/>
  <c r="I767" i="3"/>
  <c r="J767" i="3"/>
  <c r="K767" i="3"/>
  <c r="L767" i="3"/>
  <c r="M767" i="3"/>
  <c r="N767" i="3"/>
  <c r="O767" i="3"/>
  <c r="P767" i="3"/>
  <c r="R767" i="3"/>
  <c r="U767" i="3"/>
  <c r="V767" i="3"/>
  <c r="W767" i="3"/>
  <c r="Y767" i="3"/>
  <c r="Z767" i="3"/>
  <c r="D768" i="3"/>
  <c r="E768" i="3"/>
  <c r="F768" i="3"/>
  <c r="G768" i="3"/>
  <c r="H768" i="3"/>
  <c r="I768" i="3"/>
  <c r="J768" i="3"/>
  <c r="K768" i="3"/>
  <c r="L768" i="3"/>
  <c r="M768" i="3"/>
  <c r="N768" i="3"/>
  <c r="O768" i="3"/>
  <c r="P768" i="3"/>
  <c r="Q768" i="3"/>
  <c r="R768" i="3"/>
  <c r="V768" i="3"/>
  <c r="W768" i="3"/>
  <c r="Y768" i="3"/>
  <c r="Z768" i="3"/>
  <c r="D769" i="3"/>
  <c r="E769" i="3"/>
  <c r="F769" i="3"/>
  <c r="G769" i="3"/>
  <c r="H769" i="3"/>
  <c r="I769" i="3"/>
  <c r="J769" i="3"/>
  <c r="K769" i="3"/>
  <c r="L769" i="3"/>
  <c r="M769" i="3"/>
  <c r="N769" i="3"/>
  <c r="O769" i="3"/>
  <c r="P769" i="3"/>
  <c r="R769" i="3"/>
  <c r="T769" i="3"/>
  <c r="W769" i="3"/>
  <c r="Y769" i="3"/>
  <c r="Z769" i="3"/>
  <c r="D770" i="3"/>
  <c r="E770" i="3"/>
  <c r="F770" i="3"/>
  <c r="G770" i="3"/>
  <c r="H770" i="3"/>
  <c r="I770" i="3"/>
  <c r="J770" i="3"/>
  <c r="K770" i="3"/>
  <c r="L770" i="3"/>
  <c r="M770" i="3"/>
  <c r="N770" i="3"/>
  <c r="O770" i="3"/>
  <c r="P770" i="3"/>
  <c r="R770" i="3"/>
  <c r="V770" i="3"/>
  <c r="W770" i="3"/>
  <c r="Y770" i="3"/>
  <c r="Z770" i="3"/>
  <c r="D771" i="3"/>
  <c r="E771" i="3"/>
  <c r="F771" i="3"/>
  <c r="G771" i="3"/>
  <c r="H771" i="3"/>
  <c r="I771" i="3"/>
  <c r="J771" i="3"/>
  <c r="K771" i="3"/>
  <c r="L771" i="3"/>
  <c r="M771" i="3"/>
  <c r="N771" i="3"/>
  <c r="O771" i="3"/>
  <c r="P771" i="3"/>
  <c r="R771" i="3"/>
  <c r="U771" i="3"/>
  <c r="V771" i="3"/>
  <c r="W771" i="3"/>
  <c r="Y771" i="3"/>
  <c r="Z771" i="3"/>
  <c r="D772" i="3"/>
  <c r="E772" i="3"/>
  <c r="F772" i="3"/>
  <c r="G772" i="3"/>
  <c r="H772" i="3"/>
  <c r="I772" i="3"/>
  <c r="J772" i="3"/>
  <c r="K772" i="3"/>
  <c r="L772" i="3"/>
  <c r="M772" i="3"/>
  <c r="N772" i="3"/>
  <c r="O772" i="3"/>
  <c r="P772" i="3"/>
  <c r="Q772" i="3"/>
  <c r="R772" i="3"/>
  <c r="V772" i="3"/>
  <c r="W772" i="3"/>
  <c r="X772" i="3"/>
  <c r="Y772" i="3"/>
  <c r="Z772" i="3"/>
  <c r="D773" i="3"/>
  <c r="E773" i="3"/>
  <c r="F773" i="3"/>
  <c r="G773" i="3"/>
  <c r="H773" i="3"/>
  <c r="I773" i="3"/>
  <c r="J773" i="3"/>
  <c r="K773" i="3"/>
  <c r="L773" i="3"/>
  <c r="M773" i="3"/>
  <c r="N773" i="3"/>
  <c r="O773" i="3"/>
  <c r="P773" i="3"/>
  <c r="Q773" i="3"/>
  <c r="R773" i="3"/>
  <c r="T773" i="3"/>
  <c r="W773" i="3"/>
  <c r="X773" i="3"/>
  <c r="Y773" i="3"/>
  <c r="Z773" i="3"/>
  <c r="D774" i="3"/>
  <c r="E774" i="3"/>
  <c r="F774" i="3"/>
  <c r="G774" i="3"/>
  <c r="H774" i="3"/>
  <c r="I774" i="3"/>
  <c r="J774" i="3"/>
  <c r="K774" i="3"/>
  <c r="L774" i="3"/>
  <c r="M774" i="3"/>
  <c r="N774" i="3"/>
  <c r="O774" i="3"/>
  <c r="P774" i="3"/>
  <c r="R774" i="3"/>
  <c r="V774" i="3"/>
  <c r="W774" i="3"/>
  <c r="Y774" i="3"/>
  <c r="Z774" i="3"/>
  <c r="D775" i="3"/>
  <c r="E775" i="3"/>
  <c r="F775" i="3"/>
  <c r="G775" i="3"/>
  <c r="H775" i="3"/>
  <c r="I775" i="3"/>
  <c r="J775" i="3"/>
  <c r="K775" i="3"/>
  <c r="L775" i="3"/>
  <c r="M775" i="3"/>
  <c r="N775" i="3"/>
  <c r="O775" i="3"/>
  <c r="P775" i="3"/>
  <c r="R775" i="3"/>
  <c r="U775" i="3"/>
  <c r="V775" i="3"/>
  <c r="W775" i="3"/>
  <c r="Y775" i="3"/>
  <c r="Z775" i="3"/>
  <c r="D776" i="3"/>
  <c r="E776" i="3"/>
  <c r="F776" i="3"/>
  <c r="G776" i="3"/>
  <c r="H776" i="3"/>
  <c r="I776" i="3"/>
  <c r="J776" i="3"/>
  <c r="K776" i="3"/>
  <c r="L776" i="3"/>
  <c r="M776" i="3"/>
  <c r="N776" i="3"/>
  <c r="O776" i="3"/>
  <c r="P776" i="3"/>
  <c r="Q776" i="3"/>
  <c r="R776" i="3"/>
  <c r="U776" i="3"/>
  <c r="V776" i="3"/>
  <c r="W776" i="3"/>
  <c r="Y776" i="3"/>
  <c r="Z776" i="3"/>
  <c r="D777" i="3"/>
  <c r="E777" i="3"/>
  <c r="F777" i="3"/>
  <c r="G777" i="3"/>
  <c r="H777" i="3"/>
  <c r="I777" i="3"/>
  <c r="J777" i="3"/>
  <c r="K777" i="3"/>
  <c r="L777" i="3"/>
  <c r="M777" i="3"/>
  <c r="N777" i="3"/>
  <c r="O777" i="3"/>
  <c r="P777" i="3"/>
  <c r="Q777" i="3"/>
  <c r="R777" i="3"/>
  <c r="T777" i="3"/>
  <c r="W777" i="3"/>
  <c r="Y777" i="3"/>
  <c r="Z777" i="3"/>
  <c r="D778" i="3"/>
  <c r="E778" i="3"/>
  <c r="F778" i="3"/>
  <c r="G778" i="3"/>
  <c r="H778" i="3"/>
  <c r="I778" i="3"/>
  <c r="J778" i="3"/>
  <c r="K778" i="3"/>
  <c r="L778" i="3"/>
  <c r="M778" i="3"/>
  <c r="N778" i="3"/>
  <c r="O778" i="3"/>
  <c r="P778" i="3"/>
  <c r="R778" i="3"/>
  <c r="V778" i="3"/>
  <c r="W778" i="3"/>
  <c r="Y778" i="3"/>
  <c r="Z778" i="3"/>
  <c r="D779" i="3"/>
  <c r="E779" i="3"/>
  <c r="F779" i="3"/>
  <c r="G779" i="3"/>
  <c r="H779" i="3"/>
  <c r="I779" i="3"/>
  <c r="J779" i="3"/>
  <c r="K779" i="3"/>
  <c r="L779" i="3"/>
  <c r="M779" i="3"/>
  <c r="N779" i="3"/>
  <c r="O779" i="3"/>
  <c r="P779" i="3"/>
  <c r="U779" i="3"/>
  <c r="V779" i="3"/>
  <c r="W779" i="3"/>
  <c r="Y779" i="3"/>
  <c r="Z779" i="3"/>
  <c r="D780" i="3"/>
  <c r="E780" i="3"/>
  <c r="F780" i="3"/>
  <c r="G780" i="3"/>
  <c r="H780" i="3"/>
  <c r="I780" i="3"/>
  <c r="J780" i="3"/>
  <c r="K780" i="3"/>
  <c r="L780" i="3"/>
  <c r="M780" i="3"/>
  <c r="N780" i="3"/>
  <c r="O780" i="3"/>
  <c r="P780" i="3"/>
  <c r="Q780" i="3"/>
  <c r="R780" i="3"/>
  <c r="U780" i="3"/>
  <c r="V780" i="3"/>
  <c r="W780" i="3"/>
  <c r="Y780" i="3"/>
  <c r="Z780" i="3"/>
  <c r="D781" i="3"/>
  <c r="E781" i="3"/>
  <c r="F781" i="3"/>
  <c r="G781" i="3"/>
  <c r="H781" i="3"/>
  <c r="I781" i="3"/>
  <c r="J781" i="3"/>
  <c r="K781" i="3"/>
  <c r="L781" i="3"/>
  <c r="M781" i="3"/>
  <c r="N781" i="3"/>
  <c r="O781" i="3"/>
  <c r="P781" i="3"/>
  <c r="R781" i="3"/>
  <c r="T781" i="3"/>
  <c r="W781" i="3"/>
  <c r="Y781" i="3"/>
  <c r="Z781" i="3"/>
  <c r="D782" i="3"/>
  <c r="E782" i="3"/>
  <c r="F782" i="3"/>
  <c r="G782" i="3"/>
  <c r="H782" i="3"/>
  <c r="I782" i="3"/>
  <c r="J782" i="3"/>
  <c r="K782" i="3"/>
  <c r="L782" i="3"/>
  <c r="M782" i="3"/>
  <c r="N782" i="3"/>
  <c r="O782" i="3"/>
  <c r="P782" i="3"/>
  <c r="R782" i="3"/>
  <c r="V782" i="3"/>
  <c r="W782" i="3"/>
  <c r="Y782" i="3"/>
  <c r="Z782" i="3"/>
  <c r="D783" i="3"/>
  <c r="E783" i="3"/>
  <c r="F783" i="3"/>
  <c r="G783" i="3"/>
  <c r="H783" i="3"/>
  <c r="I783" i="3"/>
  <c r="J783" i="3"/>
  <c r="K783" i="3"/>
  <c r="L783" i="3"/>
  <c r="M783" i="3"/>
  <c r="N783" i="3"/>
  <c r="O783" i="3"/>
  <c r="P783" i="3"/>
  <c r="R783" i="3"/>
  <c r="U783" i="3"/>
  <c r="V783" i="3"/>
  <c r="W783" i="3"/>
  <c r="Y783" i="3"/>
  <c r="Z783" i="3"/>
  <c r="D784" i="3"/>
  <c r="E784" i="3"/>
  <c r="F784" i="3"/>
  <c r="G784" i="3"/>
  <c r="H784" i="3"/>
  <c r="I784" i="3"/>
  <c r="J784" i="3"/>
  <c r="K784" i="3"/>
  <c r="L784" i="3"/>
  <c r="M784" i="3"/>
  <c r="N784" i="3"/>
  <c r="O784" i="3"/>
  <c r="P784" i="3"/>
  <c r="Q784" i="3"/>
  <c r="R784" i="3"/>
  <c r="U784" i="3"/>
  <c r="V784" i="3"/>
  <c r="W784" i="3"/>
  <c r="X784" i="3"/>
  <c r="Y784" i="3"/>
  <c r="Z784" i="3"/>
  <c r="D785" i="3"/>
  <c r="E785" i="3"/>
  <c r="F785" i="3"/>
  <c r="G785" i="3"/>
  <c r="H785" i="3"/>
  <c r="I785" i="3"/>
  <c r="J785" i="3"/>
  <c r="K785" i="3"/>
  <c r="L785" i="3"/>
  <c r="M785" i="3"/>
  <c r="N785" i="3"/>
  <c r="O785" i="3"/>
  <c r="P785" i="3"/>
  <c r="R785" i="3"/>
  <c r="T785" i="3"/>
  <c r="W785" i="3"/>
  <c r="Y785" i="3"/>
  <c r="Z785" i="3"/>
  <c r="D786" i="3"/>
  <c r="E786" i="3"/>
  <c r="F786" i="3"/>
  <c r="G786" i="3"/>
  <c r="H786" i="3"/>
  <c r="I786" i="3"/>
  <c r="J786" i="3"/>
  <c r="K786" i="3"/>
  <c r="L786" i="3"/>
  <c r="M786" i="3"/>
  <c r="N786" i="3"/>
  <c r="O786" i="3"/>
  <c r="P786" i="3"/>
  <c r="R786" i="3"/>
  <c r="U786" i="3"/>
  <c r="V786" i="3"/>
  <c r="W786" i="3"/>
  <c r="Y786" i="3"/>
  <c r="Z786" i="3"/>
  <c r="D787" i="3"/>
  <c r="E787" i="3"/>
  <c r="F787" i="3"/>
  <c r="G787" i="3"/>
  <c r="H787" i="3"/>
  <c r="I787" i="3"/>
  <c r="J787" i="3"/>
  <c r="K787" i="3"/>
  <c r="L787" i="3"/>
  <c r="M787" i="3"/>
  <c r="N787" i="3"/>
  <c r="O787" i="3"/>
  <c r="P787" i="3"/>
  <c r="U787" i="3"/>
  <c r="V787" i="3"/>
  <c r="W787" i="3"/>
  <c r="Y787" i="3"/>
  <c r="Z787" i="3"/>
  <c r="D788" i="3"/>
  <c r="E788" i="3"/>
  <c r="F788" i="3"/>
  <c r="G788" i="3"/>
  <c r="H788" i="3"/>
  <c r="I788" i="3"/>
  <c r="J788" i="3"/>
  <c r="K788" i="3"/>
  <c r="L788" i="3"/>
  <c r="M788" i="3"/>
  <c r="N788" i="3"/>
  <c r="O788" i="3"/>
  <c r="P788" i="3"/>
  <c r="Q788" i="3"/>
  <c r="R788" i="3"/>
  <c r="U788" i="3"/>
  <c r="V788" i="3"/>
  <c r="W788" i="3"/>
  <c r="Y788" i="3"/>
  <c r="Z788" i="3"/>
  <c r="D789" i="3"/>
  <c r="E789" i="3"/>
  <c r="F789" i="3"/>
  <c r="G789" i="3"/>
  <c r="H789" i="3"/>
  <c r="I789" i="3"/>
  <c r="J789" i="3"/>
  <c r="K789" i="3"/>
  <c r="L789" i="3"/>
  <c r="M789" i="3"/>
  <c r="N789" i="3"/>
  <c r="O789" i="3"/>
  <c r="P789" i="3"/>
  <c r="R789" i="3"/>
  <c r="T789" i="3"/>
  <c r="W789" i="3"/>
  <c r="Y789" i="3"/>
  <c r="Z789" i="3"/>
  <c r="D790" i="3"/>
  <c r="E790" i="3"/>
  <c r="F790" i="3"/>
  <c r="G790" i="3"/>
  <c r="H790" i="3"/>
  <c r="I790" i="3"/>
  <c r="J790" i="3"/>
  <c r="K790" i="3"/>
  <c r="L790" i="3"/>
  <c r="M790" i="3"/>
  <c r="N790" i="3"/>
  <c r="O790" i="3"/>
  <c r="P790" i="3"/>
  <c r="R790" i="3"/>
  <c r="U790" i="3"/>
  <c r="V790" i="3"/>
  <c r="W790" i="3"/>
  <c r="Y790" i="3"/>
  <c r="Z790" i="3"/>
  <c r="D791" i="3"/>
  <c r="E791" i="3"/>
  <c r="F791" i="3"/>
  <c r="G791" i="3"/>
  <c r="H791" i="3"/>
  <c r="I791" i="3"/>
  <c r="J791" i="3"/>
  <c r="K791" i="3"/>
  <c r="L791" i="3"/>
  <c r="M791" i="3"/>
  <c r="N791" i="3"/>
  <c r="O791" i="3"/>
  <c r="P791" i="3"/>
  <c r="R791" i="3"/>
  <c r="U791" i="3"/>
  <c r="V791" i="3"/>
  <c r="W791" i="3"/>
  <c r="Y791" i="3"/>
  <c r="Z791" i="3"/>
  <c r="D792" i="3"/>
  <c r="E792" i="3"/>
  <c r="F792" i="3"/>
  <c r="G792" i="3"/>
  <c r="H792" i="3"/>
  <c r="I792" i="3"/>
  <c r="J792" i="3"/>
  <c r="K792" i="3"/>
  <c r="L792" i="3"/>
  <c r="M792" i="3"/>
  <c r="N792" i="3"/>
  <c r="O792" i="3"/>
  <c r="P792" i="3"/>
  <c r="Q792" i="3"/>
  <c r="R792" i="3"/>
  <c r="U792" i="3"/>
  <c r="V792" i="3"/>
  <c r="W792" i="3"/>
  <c r="Y792" i="3"/>
  <c r="Z792" i="3"/>
  <c r="D793" i="3"/>
  <c r="E793" i="3"/>
  <c r="F793" i="3"/>
  <c r="G793" i="3"/>
  <c r="H793" i="3"/>
  <c r="I793" i="3"/>
  <c r="J793" i="3"/>
  <c r="K793" i="3"/>
  <c r="L793" i="3"/>
  <c r="M793" i="3"/>
  <c r="N793" i="3"/>
  <c r="O793" i="3"/>
  <c r="P793" i="3"/>
  <c r="R793" i="3"/>
  <c r="T793" i="3"/>
  <c r="W793" i="3"/>
  <c r="Y793" i="3"/>
  <c r="Z793" i="3"/>
  <c r="D794" i="3"/>
  <c r="E794" i="3"/>
  <c r="F794" i="3"/>
  <c r="G794" i="3"/>
  <c r="H794" i="3"/>
  <c r="I794" i="3"/>
  <c r="J794" i="3"/>
  <c r="K794" i="3"/>
  <c r="L794" i="3"/>
  <c r="M794" i="3"/>
  <c r="N794" i="3"/>
  <c r="O794" i="3"/>
  <c r="P794" i="3"/>
  <c r="R794" i="3"/>
  <c r="U794" i="3"/>
  <c r="V794" i="3"/>
  <c r="W794" i="3"/>
  <c r="Y794" i="3"/>
  <c r="Z794" i="3"/>
  <c r="D795" i="3"/>
  <c r="E795" i="3"/>
  <c r="F795" i="3"/>
  <c r="G795" i="3"/>
  <c r="H795" i="3"/>
  <c r="I795" i="3"/>
  <c r="J795" i="3"/>
  <c r="K795" i="3"/>
  <c r="L795" i="3"/>
  <c r="M795" i="3"/>
  <c r="N795" i="3"/>
  <c r="O795" i="3"/>
  <c r="P795" i="3"/>
  <c r="R795" i="3"/>
  <c r="U795" i="3"/>
  <c r="V795" i="3"/>
  <c r="W795" i="3"/>
  <c r="Y795" i="3"/>
  <c r="Z795" i="3"/>
  <c r="D796" i="3"/>
  <c r="E796" i="3"/>
  <c r="F796" i="3"/>
  <c r="G796" i="3"/>
  <c r="H796" i="3"/>
  <c r="I796" i="3"/>
  <c r="J796" i="3"/>
  <c r="K796" i="3"/>
  <c r="L796" i="3"/>
  <c r="M796" i="3"/>
  <c r="N796" i="3"/>
  <c r="O796" i="3"/>
  <c r="P796" i="3"/>
  <c r="Q796" i="3"/>
  <c r="R796" i="3"/>
  <c r="U796" i="3"/>
  <c r="V796" i="3"/>
  <c r="W796" i="3"/>
  <c r="Y796" i="3"/>
  <c r="Z796" i="3"/>
  <c r="D797" i="3"/>
  <c r="E797" i="3"/>
  <c r="F797" i="3"/>
  <c r="G797" i="3"/>
  <c r="H797" i="3"/>
  <c r="I797" i="3"/>
  <c r="J797" i="3"/>
  <c r="K797" i="3"/>
  <c r="L797" i="3"/>
  <c r="M797" i="3"/>
  <c r="N797" i="3"/>
  <c r="O797" i="3"/>
  <c r="P797" i="3"/>
  <c r="R797" i="3"/>
  <c r="T797" i="3"/>
  <c r="W797" i="3"/>
  <c r="Y797" i="3"/>
  <c r="Z797" i="3"/>
  <c r="D798" i="3"/>
  <c r="E798" i="3"/>
  <c r="F798" i="3"/>
  <c r="G798" i="3"/>
  <c r="H798" i="3"/>
  <c r="I798" i="3"/>
  <c r="J798" i="3"/>
  <c r="K798" i="3"/>
  <c r="L798" i="3"/>
  <c r="M798" i="3"/>
  <c r="N798" i="3"/>
  <c r="O798" i="3"/>
  <c r="P798" i="3"/>
  <c r="R798" i="3"/>
  <c r="U798" i="3"/>
  <c r="V798" i="3"/>
  <c r="W798" i="3"/>
  <c r="Y798" i="3"/>
  <c r="Z798" i="3"/>
  <c r="D799" i="3"/>
  <c r="E799" i="3"/>
  <c r="F799" i="3"/>
  <c r="G799" i="3"/>
  <c r="H799" i="3"/>
  <c r="I799" i="3"/>
  <c r="J799" i="3"/>
  <c r="K799" i="3"/>
  <c r="L799" i="3"/>
  <c r="M799" i="3"/>
  <c r="N799" i="3"/>
  <c r="O799" i="3"/>
  <c r="P799" i="3"/>
  <c r="R799" i="3"/>
  <c r="U799" i="3"/>
  <c r="V799" i="3"/>
  <c r="W799" i="3"/>
  <c r="Y799" i="3"/>
  <c r="Z799" i="3"/>
  <c r="D800" i="3"/>
  <c r="E800" i="3"/>
  <c r="F800" i="3"/>
  <c r="G800" i="3"/>
  <c r="H800" i="3"/>
  <c r="I800" i="3"/>
  <c r="J800" i="3"/>
  <c r="K800" i="3"/>
  <c r="L800" i="3"/>
  <c r="M800" i="3"/>
  <c r="N800" i="3"/>
  <c r="O800" i="3"/>
  <c r="P800" i="3"/>
  <c r="Q800" i="3"/>
  <c r="R800" i="3"/>
  <c r="U800" i="3"/>
  <c r="V800" i="3"/>
  <c r="W800" i="3"/>
  <c r="X800" i="3"/>
  <c r="Y800" i="3"/>
  <c r="Z800" i="3"/>
  <c r="D801" i="3"/>
  <c r="E801" i="3"/>
  <c r="F801" i="3"/>
  <c r="G801" i="3"/>
  <c r="H801" i="3"/>
  <c r="I801" i="3"/>
  <c r="J801" i="3"/>
  <c r="K801" i="3"/>
  <c r="L801" i="3"/>
  <c r="M801" i="3"/>
  <c r="N801" i="3"/>
  <c r="O801" i="3"/>
  <c r="P801" i="3"/>
  <c r="R801" i="3"/>
  <c r="T801" i="3"/>
  <c r="W801" i="3"/>
  <c r="Y801" i="3"/>
  <c r="Z801" i="3"/>
  <c r="D802" i="3"/>
  <c r="E802" i="3"/>
  <c r="F802" i="3"/>
  <c r="G802" i="3"/>
  <c r="H802" i="3"/>
  <c r="I802" i="3"/>
  <c r="J802" i="3"/>
  <c r="K802" i="3"/>
  <c r="L802" i="3"/>
  <c r="M802" i="3"/>
  <c r="N802" i="3"/>
  <c r="O802" i="3"/>
  <c r="P802" i="3"/>
  <c r="R802" i="3"/>
  <c r="U802" i="3"/>
  <c r="V802" i="3"/>
  <c r="W802" i="3"/>
  <c r="Y802" i="3"/>
  <c r="Z802" i="3"/>
  <c r="D803" i="3"/>
  <c r="E803" i="3"/>
  <c r="F803" i="3"/>
  <c r="G803" i="3"/>
  <c r="H803" i="3"/>
  <c r="I803" i="3"/>
  <c r="J803" i="3"/>
  <c r="K803" i="3"/>
  <c r="L803" i="3"/>
  <c r="M803" i="3"/>
  <c r="N803" i="3"/>
  <c r="O803" i="3"/>
  <c r="P803" i="3"/>
  <c r="R803" i="3"/>
  <c r="U803" i="3"/>
  <c r="V803" i="3"/>
  <c r="W803" i="3"/>
  <c r="Y803" i="3"/>
  <c r="Z803" i="3"/>
  <c r="D804" i="3"/>
  <c r="E804" i="3"/>
  <c r="F804" i="3"/>
  <c r="G804" i="3"/>
  <c r="H804" i="3"/>
  <c r="I804" i="3"/>
  <c r="J804" i="3"/>
  <c r="K804" i="3"/>
  <c r="L804" i="3"/>
  <c r="M804" i="3"/>
  <c r="N804" i="3"/>
  <c r="O804" i="3"/>
  <c r="P804" i="3"/>
  <c r="Q804" i="3"/>
  <c r="R804" i="3"/>
  <c r="U804" i="3"/>
  <c r="V804" i="3"/>
  <c r="W804" i="3"/>
  <c r="Y804" i="3"/>
  <c r="Z804" i="3"/>
  <c r="D805" i="3"/>
  <c r="E805" i="3"/>
  <c r="F805" i="3"/>
  <c r="G805" i="3"/>
  <c r="H805" i="3"/>
  <c r="I805" i="3"/>
  <c r="J805" i="3"/>
  <c r="K805" i="3"/>
  <c r="L805" i="3"/>
  <c r="M805" i="3"/>
  <c r="N805" i="3"/>
  <c r="O805" i="3"/>
  <c r="P805" i="3"/>
  <c r="R805" i="3"/>
  <c r="T805" i="3"/>
  <c r="W805" i="3"/>
  <c r="Y805" i="3"/>
  <c r="Z805" i="3"/>
  <c r="D806" i="3"/>
  <c r="E806" i="3"/>
  <c r="F806" i="3"/>
  <c r="G806" i="3"/>
  <c r="H806" i="3"/>
  <c r="I806" i="3"/>
  <c r="J806" i="3"/>
  <c r="K806" i="3"/>
  <c r="L806" i="3"/>
  <c r="M806" i="3"/>
  <c r="N806" i="3"/>
  <c r="O806" i="3"/>
  <c r="P806" i="3"/>
  <c r="R806" i="3"/>
  <c r="U806" i="3"/>
  <c r="V806" i="3"/>
  <c r="W806" i="3"/>
  <c r="Y806" i="3"/>
  <c r="Z806" i="3"/>
  <c r="D807" i="3"/>
  <c r="E807" i="3"/>
  <c r="F807" i="3"/>
  <c r="G807" i="3"/>
  <c r="H807" i="3"/>
  <c r="I807" i="3"/>
  <c r="J807" i="3"/>
  <c r="K807" i="3"/>
  <c r="L807" i="3"/>
  <c r="M807" i="3"/>
  <c r="N807" i="3"/>
  <c r="O807" i="3"/>
  <c r="P807" i="3"/>
  <c r="R807" i="3"/>
  <c r="U807" i="3"/>
  <c r="V807" i="3"/>
  <c r="W807" i="3"/>
  <c r="Y807" i="3"/>
  <c r="Z807" i="3"/>
  <c r="D808" i="3"/>
  <c r="E808" i="3"/>
  <c r="F808" i="3"/>
  <c r="G808" i="3"/>
  <c r="H808" i="3"/>
  <c r="I808" i="3"/>
  <c r="J808" i="3"/>
  <c r="K808" i="3"/>
  <c r="L808" i="3"/>
  <c r="M808" i="3"/>
  <c r="N808" i="3"/>
  <c r="O808" i="3"/>
  <c r="P808" i="3"/>
  <c r="Q808" i="3"/>
  <c r="R808" i="3"/>
  <c r="U808" i="3"/>
  <c r="V808" i="3"/>
  <c r="W808" i="3"/>
  <c r="Y808" i="3"/>
  <c r="Z808" i="3"/>
  <c r="D809" i="3"/>
  <c r="E809" i="3"/>
  <c r="F809" i="3"/>
  <c r="G809" i="3"/>
  <c r="H809" i="3"/>
  <c r="I809" i="3"/>
  <c r="J809" i="3"/>
  <c r="K809" i="3"/>
  <c r="L809" i="3"/>
  <c r="M809" i="3"/>
  <c r="N809" i="3"/>
  <c r="O809" i="3"/>
  <c r="P809" i="3"/>
  <c r="R809" i="3"/>
  <c r="T809" i="3"/>
  <c r="W809" i="3"/>
  <c r="Y809" i="3"/>
  <c r="Z809" i="3"/>
  <c r="D810" i="3"/>
  <c r="E810" i="3"/>
  <c r="F810" i="3"/>
  <c r="G810" i="3"/>
  <c r="H810" i="3"/>
  <c r="I810" i="3"/>
  <c r="J810" i="3"/>
  <c r="K810" i="3"/>
  <c r="L810" i="3"/>
  <c r="M810" i="3"/>
  <c r="N810" i="3"/>
  <c r="O810" i="3"/>
  <c r="P810" i="3"/>
  <c r="R810" i="3"/>
  <c r="U810" i="3"/>
  <c r="V810" i="3"/>
  <c r="W810" i="3"/>
  <c r="Y810" i="3"/>
  <c r="Z810" i="3"/>
  <c r="D811" i="3"/>
  <c r="E811" i="3"/>
  <c r="F811" i="3"/>
  <c r="G811" i="3"/>
  <c r="H811" i="3"/>
  <c r="I811" i="3"/>
  <c r="J811" i="3"/>
  <c r="K811" i="3"/>
  <c r="L811" i="3"/>
  <c r="M811" i="3"/>
  <c r="N811" i="3"/>
  <c r="O811" i="3"/>
  <c r="P811" i="3"/>
  <c r="R811" i="3"/>
  <c r="V811" i="3"/>
  <c r="W811" i="3"/>
  <c r="Y811" i="3"/>
  <c r="Z811" i="3"/>
  <c r="D812" i="3"/>
  <c r="E812" i="3"/>
  <c r="F812" i="3"/>
  <c r="G812" i="3"/>
  <c r="H812" i="3"/>
  <c r="I812" i="3"/>
  <c r="J812" i="3"/>
  <c r="K812" i="3"/>
  <c r="L812" i="3"/>
  <c r="M812" i="3"/>
  <c r="N812" i="3"/>
  <c r="O812" i="3"/>
  <c r="P812" i="3"/>
  <c r="Q812" i="3"/>
  <c r="R812" i="3"/>
  <c r="S812" i="3"/>
  <c r="T812" i="3"/>
  <c r="U812" i="3"/>
  <c r="V812" i="3"/>
  <c r="W812" i="3"/>
  <c r="X812" i="3"/>
  <c r="Y812" i="3"/>
  <c r="Z812" i="3"/>
  <c r="B783" i="27"/>
  <c r="C783" i="27" s="1"/>
  <c r="C782" i="27"/>
  <c r="B723" i="27"/>
  <c r="C722" i="27"/>
  <c r="B663" i="27"/>
  <c r="B664" i="27" s="1"/>
  <c r="C662" i="27"/>
  <c r="B603" i="27"/>
  <c r="B604" i="27" s="1"/>
  <c r="C602" i="27"/>
  <c r="B543" i="27"/>
  <c r="C542" i="27"/>
  <c r="B423" i="27"/>
  <c r="C422" i="27"/>
  <c r="B363" i="27"/>
  <c r="C362" i="27"/>
  <c r="B303" i="27"/>
  <c r="B304" i="27" s="1"/>
  <c r="C302" i="27"/>
  <c r="B243" i="27"/>
  <c r="B244" i="27" s="1"/>
  <c r="C242" i="27"/>
  <c r="B183" i="27"/>
  <c r="B184" i="27" s="1"/>
  <c r="C182" i="27"/>
  <c r="B123" i="27"/>
  <c r="B124" i="27" s="1"/>
  <c r="B125" i="27" s="1"/>
  <c r="C122" i="27"/>
  <c r="B63" i="27"/>
  <c r="B64" i="27" s="1"/>
  <c r="C62" i="27"/>
  <c r="B3" i="27"/>
  <c r="C3" i="27" s="1"/>
  <c r="C14" i="5"/>
  <c r="C149" i="25" s="1"/>
  <c r="D14" i="5"/>
  <c r="C169" i="25" s="1"/>
  <c r="E14" i="5"/>
  <c r="C189" i="25" s="1"/>
  <c r="B15" i="5"/>
  <c r="C130" i="25" s="1"/>
  <c r="C15" i="5"/>
  <c r="C150" i="25" s="1"/>
  <c r="D15" i="5"/>
  <c r="C170" i="25" s="1"/>
  <c r="E15" i="5"/>
  <c r="C190" i="25" s="1"/>
  <c r="B16" i="5"/>
  <c r="C131" i="25" s="1"/>
  <c r="C16" i="5"/>
  <c r="C151" i="25" s="1"/>
  <c r="D16" i="5"/>
  <c r="C171" i="25" s="1"/>
  <c r="E16" i="5"/>
  <c r="C191" i="25" s="1"/>
  <c r="B17" i="5"/>
  <c r="C132" i="25" s="1"/>
  <c r="C17" i="5"/>
  <c r="C152" i="25" s="1"/>
  <c r="D17" i="5"/>
  <c r="C172" i="25" s="1"/>
  <c r="E17" i="5"/>
  <c r="C192" i="25" s="1"/>
  <c r="B18" i="5"/>
  <c r="C133" i="25" s="1"/>
  <c r="C18" i="5"/>
  <c r="C153" i="25" s="1"/>
  <c r="D18" i="5"/>
  <c r="C173" i="25" s="1"/>
  <c r="E18" i="5"/>
  <c r="C193" i="25" s="1"/>
  <c r="B19" i="5"/>
  <c r="C134" i="25" s="1"/>
  <c r="C19" i="5"/>
  <c r="C154" i="25" s="1"/>
  <c r="D19" i="5"/>
  <c r="C174" i="25" s="1"/>
  <c r="E19" i="5"/>
  <c r="C194" i="25" s="1"/>
  <c r="E22" i="26"/>
  <c r="C22" i="26"/>
  <c r="B27" i="26" s="1"/>
  <c r="B22" i="26"/>
  <c r="B26" i="26" s="1"/>
  <c r="E5" i="26"/>
  <c r="E5" i="5" s="1"/>
  <c r="C180" i="25" s="1"/>
  <c r="C5" i="26"/>
  <c r="AC32" i="3"/>
  <c r="C5" i="5" l="1"/>
  <c r="C140" i="25" s="1"/>
  <c r="D27" i="26"/>
  <c r="AD245" i="3"/>
  <c r="S542" i="3"/>
  <c r="U543" i="3"/>
  <c r="S546" i="3"/>
  <c r="U547" i="3"/>
  <c r="S550" i="3"/>
  <c r="U551" i="3"/>
  <c r="S554" i="3"/>
  <c r="U555" i="3"/>
  <c r="U559" i="3"/>
  <c r="U567" i="3"/>
  <c r="U575" i="3"/>
  <c r="S594" i="3"/>
  <c r="U595" i="3"/>
  <c r="S598" i="3"/>
  <c r="U599" i="3"/>
  <c r="X545" i="3"/>
  <c r="T550" i="3"/>
  <c r="R557" i="3"/>
  <c r="V559" i="3"/>
  <c r="R561" i="3"/>
  <c r="T562" i="3"/>
  <c r="V567" i="3"/>
  <c r="T570" i="3"/>
  <c r="V571" i="3"/>
  <c r="V575" i="3"/>
  <c r="T578" i="3"/>
  <c r="T582" i="3"/>
  <c r="V591" i="3"/>
  <c r="R601" i="3"/>
  <c r="S545" i="3"/>
  <c r="T545" i="3"/>
  <c r="T549" i="3"/>
  <c r="T553" i="3"/>
  <c r="T561" i="3"/>
  <c r="T569" i="3"/>
  <c r="T573" i="3"/>
  <c r="R580" i="3"/>
  <c r="R584" i="3"/>
  <c r="R588" i="3"/>
  <c r="S544" i="3"/>
  <c r="S548" i="3"/>
  <c r="S552" i="3"/>
  <c r="S556" i="3"/>
  <c r="S560" i="3"/>
  <c r="U561" i="3"/>
  <c r="S564" i="3"/>
  <c r="S568" i="3"/>
  <c r="U569" i="3"/>
  <c r="S572" i="3"/>
  <c r="S576" i="3"/>
  <c r="U577" i="3"/>
  <c r="U585" i="3"/>
  <c r="U593" i="3"/>
  <c r="U601" i="3"/>
  <c r="T556" i="3"/>
  <c r="T560" i="3"/>
  <c r="T564" i="3"/>
  <c r="T568" i="3"/>
  <c r="T600" i="3"/>
  <c r="S555" i="3"/>
  <c r="S571" i="3"/>
  <c r="S579" i="3"/>
  <c r="S587" i="3"/>
  <c r="S595" i="3"/>
  <c r="S599" i="3"/>
  <c r="F362" i="3"/>
  <c r="T363" i="3"/>
  <c r="L367" i="3"/>
  <c r="F378" i="3"/>
  <c r="F398" i="3"/>
  <c r="T398" i="3"/>
  <c r="F402" i="3"/>
  <c r="F410" i="3"/>
  <c r="U410" i="3"/>
  <c r="T411" i="3"/>
  <c r="F414" i="3"/>
  <c r="T415" i="3"/>
  <c r="T419" i="3"/>
  <c r="R383" i="3"/>
  <c r="V383" i="3"/>
  <c r="F394" i="3"/>
  <c r="V400" i="3"/>
  <c r="V408" i="3"/>
  <c r="V412" i="3"/>
  <c r="V416" i="3"/>
  <c r="V420" i="3"/>
  <c r="R363" i="3"/>
  <c r="L363" i="3"/>
  <c r="F374" i="3"/>
  <c r="V376" i="3"/>
  <c r="R379" i="3"/>
  <c r="L379" i="3"/>
  <c r="R399" i="3"/>
  <c r="L399" i="3"/>
  <c r="R403" i="3"/>
  <c r="L403" i="3"/>
  <c r="R411" i="3"/>
  <c r="L411" i="3"/>
  <c r="R415" i="3"/>
  <c r="L415" i="3"/>
  <c r="Q369" i="3"/>
  <c r="F390" i="3"/>
  <c r="R395" i="3"/>
  <c r="L395" i="3"/>
  <c r="F370" i="3"/>
  <c r="T370" i="3"/>
  <c r="R375" i="3"/>
  <c r="L375" i="3"/>
  <c r="L387" i="3"/>
  <c r="R387" i="3"/>
  <c r="Q365" i="3"/>
  <c r="S382" i="3"/>
  <c r="F386" i="3"/>
  <c r="T387" i="3"/>
  <c r="L391" i="3"/>
  <c r="R391" i="3"/>
  <c r="V366" i="3"/>
  <c r="F366" i="3"/>
  <c r="R371" i="3"/>
  <c r="L371" i="3"/>
  <c r="Q401" i="3"/>
  <c r="R369" i="3"/>
  <c r="R373" i="3"/>
  <c r="R377" i="3"/>
  <c r="R381" i="3"/>
  <c r="R385" i="3"/>
  <c r="R389" i="3"/>
  <c r="R393" i="3"/>
  <c r="R397" i="3"/>
  <c r="R401" i="3"/>
  <c r="R405" i="3"/>
  <c r="S365" i="3"/>
  <c r="S381" i="3"/>
  <c r="S397" i="3"/>
  <c r="S401" i="3"/>
  <c r="S405" i="3"/>
  <c r="S409" i="3"/>
  <c r="S413" i="3"/>
  <c r="T393" i="3"/>
  <c r="S364" i="3"/>
  <c r="U365" i="3"/>
  <c r="S368" i="3"/>
  <c r="S372" i="3"/>
  <c r="S376" i="3"/>
  <c r="S380" i="3"/>
  <c r="S384" i="3"/>
  <c r="S388" i="3"/>
  <c r="S392" i="3"/>
  <c r="S396" i="3"/>
  <c r="U409" i="3"/>
  <c r="U413" i="3"/>
  <c r="S367" i="3"/>
  <c r="S371" i="3"/>
  <c r="S375" i="3"/>
  <c r="S379" i="3"/>
  <c r="S383" i="3"/>
  <c r="S387" i="3"/>
  <c r="S391" i="3"/>
  <c r="S395" i="3"/>
  <c r="S399" i="3"/>
  <c r="U400" i="3"/>
  <c r="U404" i="3"/>
  <c r="S407" i="3"/>
  <c r="U408" i="3"/>
  <c r="U412" i="3"/>
  <c r="S415" i="3"/>
  <c r="U416" i="3"/>
  <c r="S419" i="3"/>
  <c r="U420" i="3"/>
  <c r="L436" i="3"/>
  <c r="W448" i="3"/>
  <c r="M448" i="3"/>
  <c r="U423" i="3"/>
  <c r="T423" i="3"/>
  <c r="F423" i="3"/>
  <c r="V424" i="3"/>
  <c r="L432" i="3"/>
  <c r="L428" i="3"/>
  <c r="I463" i="3"/>
  <c r="W496" i="3"/>
  <c r="L424" i="3"/>
  <c r="I471" i="3"/>
  <c r="R492" i="3"/>
  <c r="T492" i="3"/>
  <c r="U532" i="3"/>
  <c r="T532" i="3"/>
  <c r="Q438" i="3"/>
  <c r="R531" i="3"/>
  <c r="F427" i="3"/>
  <c r="U427" i="3"/>
  <c r="T427" i="3"/>
  <c r="X434" i="3"/>
  <c r="Q434" i="3"/>
  <c r="U436" i="3"/>
  <c r="F439" i="3"/>
  <c r="U439" i="3"/>
  <c r="T439" i="3"/>
  <c r="W485" i="3"/>
  <c r="M485" i="3"/>
  <c r="Q422" i="3"/>
  <c r="R476" i="3"/>
  <c r="I476" i="3"/>
  <c r="S427" i="3"/>
  <c r="Q430" i="3"/>
  <c r="X430" i="3"/>
  <c r="U435" i="3"/>
  <c r="T435" i="3"/>
  <c r="F435" i="3"/>
  <c r="V436" i="3"/>
  <c r="V445" i="3"/>
  <c r="U447" i="3"/>
  <c r="T447" i="3"/>
  <c r="R459" i="3"/>
  <c r="I459" i="3"/>
  <c r="Q426" i="3"/>
  <c r="U431" i="3"/>
  <c r="F431" i="3"/>
  <c r="T431" i="3"/>
  <c r="M440" i="3"/>
  <c r="W440" i="3"/>
  <c r="R450" i="3"/>
  <c r="L450" i="3"/>
  <c r="L452" i="3"/>
  <c r="L456" i="3"/>
  <c r="I467" i="3"/>
  <c r="M480" i="3"/>
  <c r="W480" i="3"/>
  <c r="R499" i="3"/>
  <c r="S499" i="3"/>
  <c r="S510" i="3"/>
  <c r="U437" i="3"/>
  <c r="U443" i="3"/>
  <c r="S452" i="3"/>
  <c r="W461" i="3"/>
  <c r="W465" i="3"/>
  <c r="W469" i="3"/>
  <c r="W473" i="3"/>
  <c r="V486" i="3"/>
  <c r="W489" i="3"/>
  <c r="U497" i="3"/>
  <c r="T497" i="3"/>
  <c r="V425" i="3"/>
  <c r="V429" i="3"/>
  <c r="V433" i="3"/>
  <c r="V437" i="3"/>
  <c r="U440" i="3"/>
  <c r="S442" i="3"/>
  <c r="R445" i="3"/>
  <c r="U448" i="3"/>
  <c r="U452" i="3"/>
  <c r="U456" i="3"/>
  <c r="V459" i="3"/>
  <c r="U459" i="3"/>
  <c r="U463" i="3"/>
  <c r="T463" i="3"/>
  <c r="U467" i="3"/>
  <c r="U471" i="3"/>
  <c r="V476" i="3"/>
  <c r="V530" i="3"/>
  <c r="S530" i="3"/>
  <c r="U536" i="3"/>
  <c r="V536" i="3"/>
  <c r="V538" i="3"/>
  <c r="U538" i="3"/>
  <c r="S538" i="3"/>
  <c r="U535" i="3"/>
  <c r="R535" i="3"/>
  <c r="V460" i="3"/>
  <c r="U464" i="3"/>
  <c r="V468" i="3"/>
  <c r="U472" i="3"/>
  <c r="V494" i="3"/>
  <c r="R495" i="3"/>
  <c r="U512" i="3"/>
  <c r="S515" i="3"/>
  <c r="S430" i="3"/>
  <c r="R446" i="3"/>
  <c r="V449" i="3"/>
  <c r="T451" i="3"/>
  <c r="V453" i="3"/>
  <c r="T455" i="3"/>
  <c r="T457" i="3"/>
  <c r="V478" i="3"/>
  <c r="U478" i="3"/>
  <c r="W481" i="3"/>
  <c r="R527" i="3"/>
  <c r="R441" i="3"/>
  <c r="R449" i="3"/>
  <c r="R451" i="3"/>
  <c r="U451" i="3"/>
  <c r="R453" i="3"/>
  <c r="R455" i="3"/>
  <c r="U455" i="3"/>
  <c r="R457" i="3"/>
  <c r="V457" i="3"/>
  <c r="T461" i="3"/>
  <c r="V465" i="3"/>
  <c r="T469" i="3"/>
  <c r="V484" i="3"/>
  <c r="S507" i="3"/>
  <c r="X513" i="3"/>
  <c r="W533" i="3"/>
  <c r="X454" i="3"/>
  <c r="T474" i="3"/>
  <c r="T490" i="3"/>
  <c r="T443" i="3"/>
  <c r="V462" i="3"/>
  <c r="T462" i="3"/>
  <c r="V470" i="3"/>
  <c r="T470" i="3"/>
  <c r="U480" i="3"/>
  <c r="V503" i="3"/>
  <c r="V516" i="3"/>
  <c r="W521" i="3"/>
  <c r="U528" i="3"/>
  <c r="T539" i="3"/>
  <c r="V540" i="3"/>
  <c r="S498" i="3"/>
  <c r="S506" i="3"/>
  <c r="S514" i="3"/>
  <c r="V534" i="3"/>
  <c r="U534" i="3"/>
  <c r="W537" i="3"/>
  <c r="U481" i="3"/>
  <c r="U489" i="3"/>
  <c r="S491" i="3"/>
  <c r="U493" i="3"/>
  <c r="V501" i="3"/>
  <c r="U506" i="3"/>
  <c r="U524" i="3"/>
  <c r="U475" i="3"/>
  <c r="U479" i="3"/>
  <c r="U483" i="3"/>
  <c r="U487" i="3"/>
  <c r="U491" i="3"/>
  <c r="R496" i="3"/>
  <c r="X504" i="3"/>
  <c r="U520" i="3"/>
  <c r="V526" i="3"/>
  <c r="S531" i="3"/>
  <c r="S536" i="3"/>
  <c r="V522" i="3"/>
  <c r="S532" i="3"/>
  <c r="V539" i="3"/>
  <c r="T521" i="3"/>
  <c r="T525" i="3"/>
  <c r="T529" i="3"/>
  <c r="T533" i="3"/>
  <c r="T537" i="3"/>
  <c r="X540" i="3"/>
  <c r="T541" i="3"/>
  <c r="U540" i="3"/>
  <c r="X653" i="3"/>
  <c r="Q653" i="3"/>
  <c r="X657" i="3"/>
  <c r="Q657" i="3"/>
  <c r="L607" i="3"/>
  <c r="L615" i="3"/>
  <c r="V615" i="3"/>
  <c r="L631" i="3"/>
  <c r="R639" i="3"/>
  <c r="R647" i="3"/>
  <c r="L647" i="3"/>
  <c r="X613" i="3"/>
  <c r="Q613" i="3"/>
  <c r="Q620" i="3"/>
  <c r="V626" i="3"/>
  <c r="Q628" i="3"/>
  <c r="V634" i="3"/>
  <c r="Q636" i="3"/>
  <c r="F642" i="3"/>
  <c r="V642" i="3"/>
  <c r="Q644" i="3"/>
  <c r="V650" i="3"/>
  <c r="V658" i="3"/>
  <c r="R602" i="3"/>
  <c r="R610" i="3"/>
  <c r="R618" i="3"/>
  <c r="R626" i="3"/>
  <c r="R634" i="3"/>
  <c r="R642" i="3"/>
  <c r="T643" i="3"/>
  <c r="R650" i="3"/>
  <c r="T651" i="3"/>
  <c r="F605" i="3"/>
  <c r="S606" i="3"/>
  <c r="V613" i="3"/>
  <c r="F613" i="3"/>
  <c r="S614" i="3"/>
  <c r="S621" i="3"/>
  <c r="V629" i="3"/>
  <c r="T629" i="3"/>
  <c r="V637" i="3"/>
  <c r="T637" i="3"/>
  <c r="F645" i="3"/>
  <c r="V645" i="3"/>
  <c r="T645" i="3"/>
  <c r="V653" i="3"/>
  <c r="T653" i="3"/>
  <c r="R659" i="3"/>
  <c r="R627" i="3"/>
  <c r="L627" i="3"/>
  <c r="R651" i="3"/>
  <c r="F606" i="3"/>
  <c r="Q608" i="3"/>
  <c r="X609" i="3"/>
  <c r="Q609" i="3"/>
  <c r="F614" i="3"/>
  <c r="V630" i="3"/>
  <c r="Q632" i="3"/>
  <c r="V638" i="3"/>
  <c r="F638" i="3"/>
  <c r="V646" i="3"/>
  <c r="Q648" i="3"/>
  <c r="V654" i="3"/>
  <c r="R622" i="3"/>
  <c r="R630" i="3"/>
  <c r="R638" i="3"/>
  <c r="R646" i="3"/>
  <c r="R654" i="3"/>
  <c r="S602" i="3"/>
  <c r="V608" i="3"/>
  <c r="S610" i="3"/>
  <c r="V616" i="3"/>
  <c r="F617" i="3"/>
  <c r="S618" i="3"/>
  <c r="V624" i="3"/>
  <c r="F625" i="3"/>
  <c r="S625" i="3"/>
  <c r="V632" i="3"/>
  <c r="V633" i="3"/>
  <c r="T633" i="3"/>
  <c r="V640" i="3"/>
  <c r="V641" i="3"/>
  <c r="T641" i="3"/>
  <c r="F641" i="3"/>
  <c r="V648" i="3"/>
  <c r="V649" i="3"/>
  <c r="T649" i="3"/>
  <c r="V657" i="3"/>
  <c r="T657" i="3"/>
  <c r="T661" i="3"/>
  <c r="S612" i="3"/>
  <c r="S616" i="3"/>
  <c r="S620" i="3"/>
  <c r="S628" i="3"/>
  <c r="S632" i="3"/>
  <c r="S636" i="3"/>
  <c r="S640" i="3"/>
  <c r="S648" i="3"/>
  <c r="S652" i="3"/>
  <c r="T612" i="3"/>
  <c r="T616" i="3"/>
  <c r="T620" i="3"/>
  <c r="T628" i="3"/>
  <c r="T632" i="3"/>
  <c r="T636" i="3"/>
  <c r="T640" i="3"/>
  <c r="T648" i="3"/>
  <c r="T652" i="3"/>
  <c r="T660" i="3"/>
  <c r="S607" i="3"/>
  <c r="U612" i="3"/>
  <c r="S619" i="3"/>
  <c r="S623" i="3"/>
  <c r="S627" i="3"/>
  <c r="S639" i="3"/>
  <c r="S643" i="3"/>
  <c r="S647" i="3"/>
  <c r="S651" i="3"/>
  <c r="S659" i="3"/>
  <c r="X35" i="3"/>
  <c r="Q35" i="3"/>
  <c r="T3" i="3"/>
  <c r="F3" i="3"/>
  <c r="U3" i="3"/>
  <c r="R6" i="3"/>
  <c r="I6" i="3"/>
  <c r="V13" i="3"/>
  <c r="R19" i="3"/>
  <c r="L19" i="3"/>
  <c r="V21" i="3"/>
  <c r="L33" i="3"/>
  <c r="R33" i="3"/>
  <c r="V37" i="3"/>
  <c r="M7" i="3"/>
  <c r="S4" i="3"/>
  <c r="T7" i="3"/>
  <c r="F7" i="3"/>
  <c r="U7" i="3"/>
  <c r="S8" i="3"/>
  <c r="V14" i="3"/>
  <c r="U14" i="3"/>
  <c r="T14" i="3"/>
  <c r="S16" i="3"/>
  <c r="T23" i="3"/>
  <c r="F23" i="3"/>
  <c r="V23" i="3"/>
  <c r="U23" i="3"/>
  <c r="V24" i="3"/>
  <c r="T24" i="3"/>
  <c r="Q26" i="3"/>
  <c r="X26" i="3"/>
  <c r="S28" i="3"/>
  <c r="T39" i="3"/>
  <c r="F39" i="3"/>
  <c r="V39" i="3"/>
  <c r="U39" i="3"/>
  <c r="X50" i="3"/>
  <c r="X70" i="3"/>
  <c r="X82" i="3"/>
  <c r="R3" i="3"/>
  <c r="L3" i="3"/>
  <c r="R7" i="3"/>
  <c r="V7" i="3"/>
  <c r="L13" i="3"/>
  <c r="R13" i="3"/>
  <c r="T15" i="3"/>
  <c r="F15" i="3"/>
  <c r="V15" i="3"/>
  <c r="U15" i="3"/>
  <c r="L21" i="3"/>
  <c r="R21" i="3"/>
  <c r="V25" i="3"/>
  <c r="L37" i="3"/>
  <c r="R37" i="3"/>
  <c r="U48" i="3"/>
  <c r="V4" i="3"/>
  <c r="T4" i="3"/>
  <c r="Q5" i="3"/>
  <c r="V8" i="3"/>
  <c r="F8" i="3"/>
  <c r="T8" i="3"/>
  <c r="Q10" i="3"/>
  <c r="X10" i="3"/>
  <c r="R15" i="3"/>
  <c r="V16" i="3"/>
  <c r="T16" i="3"/>
  <c r="Q18" i="3"/>
  <c r="X18" i="3"/>
  <c r="T27" i="3"/>
  <c r="F27" i="3"/>
  <c r="V27" i="3"/>
  <c r="U27" i="3"/>
  <c r="V28" i="3"/>
  <c r="T28" i="3"/>
  <c r="X30" i="3"/>
  <c r="Q30" i="3"/>
  <c r="X31" i="3"/>
  <c r="T51" i="3"/>
  <c r="V51" i="3"/>
  <c r="U51" i="3"/>
  <c r="L25" i="3"/>
  <c r="R25" i="3"/>
  <c r="V29" i="3"/>
  <c r="X33" i="3"/>
  <c r="V2" i="3"/>
  <c r="T2" i="3"/>
  <c r="Q6" i="3"/>
  <c r="V10" i="3"/>
  <c r="U10" i="3"/>
  <c r="T10" i="3"/>
  <c r="V18" i="3"/>
  <c r="U18" i="3"/>
  <c r="T18" i="3"/>
  <c r="V30" i="3"/>
  <c r="T31" i="3"/>
  <c r="F31" i="3"/>
  <c r="V31" i="3"/>
  <c r="U31" i="3"/>
  <c r="V32" i="3"/>
  <c r="T32" i="3"/>
  <c r="U33" i="3"/>
  <c r="Q34" i="3"/>
  <c r="X34" i="3"/>
  <c r="X42" i="3"/>
  <c r="V45" i="3"/>
  <c r="T47" i="3"/>
  <c r="V47" i="3"/>
  <c r="U47" i="3"/>
  <c r="U2" i="3"/>
  <c r="L9" i="3"/>
  <c r="R9" i="3"/>
  <c r="T11" i="3"/>
  <c r="F11" i="3"/>
  <c r="V11" i="3"/>
  <c r="U11" i="3"/>
  <c r="X13" i="3"/>
  <c r="L17" i="3"/>
  <c r="R17" i="3"/>
  <c r="T19" i="3"/>
  <c r="F19" i="3"/>
  <c r="V19" i="3"/>
  <c r="U19" i="3"/>
  <c r="X21" i="3"/>
  <c r="L29" i="3"/>
  <c r="R29" i="3"/>
  <c r="X37" i="3"/>
  <c r="V6" i="3"/>
  <c r="U6" i="3"/>
  <c r="T6" i="3"/>
  <c r="V12" i="3"/>
  <c r="T12" i="3"/>
  <c r="U13" i="3"/>
  <c r="V20" i="3"/>
  <c r="T20" i="3"/>
  <c r="U21" i="3"/>
  <c r="X22" i="3"/>
  <c r="Q22" i="3"/>
  <c r="S24" i="3"/>
  <c r="V34" i="3"/>
  <c r="T35" i="3"/>
  <c r="F35" i="3"/>
  <c r="V35" i="3"/>
  <c r="U35" i="3"/>
  <c r="V36" i="3"/>
  <c r="T36" i="3"/>
  <c r="U37" i="3"/>
  <c r="X38" i="3"/>
  <c r="Q38" i="3"/>
  <c r="S39" i="3"/>
  <c r="V41" i="3"/>
  <c r="T43" i="3"/>
  <c r="V43" i="3"/>
  <c r="U43" i="3"/>
  <c r="S22" i="3"/>
  <c r="S26" i="3"/>
  <c r="S30" i="3"/>
  <c r="S34" i="3"/>
  <c r="S38" i="3"/>
  <c r="S42" i="3"/>
  <c r="S46" i="3"/>
  <c r="S50" i="3"/>
  <c r="S54" i="3"/>
  <c r="U55" i="3"/>
  <c r="S58" i="3"/>
  <c r="U59" i="3"/>
  <c r="S62" i="3"/>
  <c r="U63" i="3"/>
  <c r="S66" i="3"/>
  <c r="U67" i="3"/>
  <c r="S70" i="3"/>
  <c r="U71" i="3"/>
  <c r="S74" i="3"/>
  <c r="U75" i="3"/>
  <c r="S78" i="3"/>
  <c r="U79" i="3"/>
  <c r="S82" i="3"/>
  <c r="U83" i="3"/>
  <c r="S86" i="3"/>
  <c r="U87" i="3"/>
  <c r="S90" i="3"/>
  <c r="U91" i="3"/>
  <c r="R93" i="3"/>
  <c r="U93" i="3"/>
  <c r="V97" i="3"/>
  <c r="T97" i="3"/>
  <c r="U97" i="3"/>
  <c r="V101" i="3"/>
  <c r="T101" i="3"/>
  <c r="U101" i="3"/>
  <c r="V105" i="3"/>
  <c r="T105" i="3"/>
  <c r="U105" i="3"/>
  <c r="V109" i="3"/>
  <c r="T109" i="3"/>
  <c r="U109" i="3"/>
  <c r="V113" i="3"/>
  <c r="T113" i="3"/>
  <c r="U113" i="3"/>
  <c r="V117" i="3"/>
  <c r="T117" i="3"/>
  <c r="U117" i="3"/>
  <c r="V121" i="3"/>
  <c r="T121" i="3"/>
  <c r="U121" i="3"/>
  <c r="V125" i="3"/>
  <c r="T125" i="3"/>
  <c r="U125" i="3"/>
  <c r="V130" i="3"/>
  <c r="T130" i="3"/>
  <c r="U131" i="3"/>
  <c r="X132" i="3"/>
  <c r="V137" i="3"/>
  <c r="T137" i="3"/>
  <c r="U137" i="3"/>
  <c r="U144" i="3"/>
  <c r="T144" i="3"/>
  <c r="V144" i="3"/>
  <c r="U146" i="3"/>
  <c r="X147" i="3"/>
  <c r="X148" i="3"/>
  <c r="X179" i="3"/>
  <c r="X240" i="3"/>
  <c r="T22" i="3"/>
  <c r="T26" i="3"/>
  <c r="T30" i="3"/>
  <c r="T34" i="3"/>
  <c r="T38" i="3"/>
  <c r="R41" i="3"/>
  <c r="T42" i="3"/>
  <c r="R45" i="3"/>
  <c r="T46" i="3"/>
  <c r="R49" i="3"/>
  <c r="T50" i="3"/>
  <c r="R53" i="3"/>
  <c r="T54" i="3"/>
  <c r="V55" i="3"/>
  <c r="R57" i="3"/>
  <c r="T58" i="3"/>
  <c r="V59" i="3"/>
  <c r="T62" i="3"/>
  <c r="V63" i="3"/>
  <c r="T66" i="3"/>
  <c r="V67" i="3"/>
  <c r="T70" i="3"/>
  <c r="V71" i="3"/>
  <c r="T74" i="3"/>
  <c r="V75" i="3"/>
  <c r="T78" i="3"/>
  <c r="V79" i="3"/>
  <c r="T82" i="3"/>
  <c r="V83" i="3"/>
  <c r="T86" i="3"/>
  <c r="V87" i="3"/>
  <c r="T90" i="3"/>
  <c r="V91" i="3"/>
  <c r="V145" i="3"/>
  <c r="T145" i="3"/>
  <c r="X215" i="3"/>
  <c r="S5" i="3"/>
  <c r="S9" i="3"/>
  <c r="S13" i="3"/>
  <c r="S17" i="3"/>
  <c r="S21" i="3"/>
  <c r="U22" i="3"/>
  <c r="S25" i="3"/>
  <c r="U26" i="3"/>
  <c r="S29" i="3"/>
  <c r="U30" i="3"/>
  <c r="S33" i="3"/>
  <c r="U34" i="3"/>
  <c r="S37" i="3"/>
  <c r="U38" i="3"/>
  <c r="S41" i="3"/>
  <c r="U42" i="3"/>
  <c r="S45" i="3"/>
  <c r="U46" i="3"/>
  <c r="S49" i="3"/>
  <c r="U50" i="3"/>
  <c r="S53" i="3"/>
  <c r="U54" i="3"/>
  <c r="S57" i="3"/>
  <c r="U58" i="3"/>
  <c r="S61" i="3"/>
  <c r="U62" i="3"/>
  <c r="S65" i="3"/>
  <c r="U66" i="3"/>
  <c r="S69" i="3"/>
  <c r="U70" i="3"/>
  <c r="S73" i="3"/>
  <c r="U74" i="3"/>
  <c r="S77" i="3"/>
  <c r="U78" i="3"/>
  <c r="S81" i="3"/>
  <c r="U82" i="3"/>
  <c r="S85" i="3"/>
  <c r="U86" i="3"/>
  <c r="S89" i="3"/>
  <c r="U90" i="3"/>
  <c r="V94" i="3"/>
  <c r="T94" i="3"/>
  <c r="U94" i="3"/>
  <c r="V98" i="3"/>
  <c r="T98" i="3"/>
  <c r="U98" i="3"/>
  <c r="V102" i="3"/>
  <c r="T102" i="3"/>
  <c r="U102" i="3"/>
  <c r="V106" i="3"/>
  <c r="T106" i="3"/>
  <c r="U106" i="3"/>
  <c r="V110" i="3"/>
  <c r="T110" i="3"/>
  <c r="U110" i="3"/>
  <c r="V114" i="3"/>
  <c r="T114" i="3"/>
  <c r="U114" i="3"/>
  <c r="V118" i="3"/>
  <c r="T118" i="3"/>
  <c r="U118" i="3"/>
  <c r="V122" i="3"/>
  <c r="T122" i="3"/>
  <c r="U122" i="3"/>
  <c r="V126" i="3"/>
  <c r="T126" i="3"/>
  <c r="U126" i="3"/>
  <c r="U132" i="3"/>
  <c r="T132" i="3"/>
  <c r="V132" i="3"/>
  <c r="V138" i="3"/>
  <c r="T138" i="3"/>
  <c r="U139" i="3"/>
  <c r="R143" i="3"/>
  <c r="U143" i="3"/>
  <c r="R145" i="3"/>
  <c r="X146" i="3"/>
  <c r="U148" i="3"/>
  <c r="T148" i="3"/>
  <c r="V148" i="3"/>
  <c r="X191" i="3"/>
  <c r="I22" i="3"/>
  <c r="I14" i="3"/>
  <c r="T5" i="3"/>
  <c r="T9" i="3"/>
  <c r="T13" i="3"/>
  <c r="T17" i="3"/>
  <c r="T21" i="3"/>
  <c r="T25" i="3"/>
  <c r="T29" i="3"/>
  <c r="T33" i="3"/>
  <c r="T37" i="3"/>
  <c r="T41" i="3"/>
  <c r="T45" i="3"/>
  <c r="T49" i="3"/>
  <c r="R52" i="3"/>
  <c r="T53" i="3"/>
  <c r="R56" i="3"/>
  <c r="T57" i="3"/>
  <c r="R60" i="3"/>
  <c r="T61" i="3"/>
  <c r="R64" i="3"/>
  <c r="T65" i="3"/>
  <c r="R68" i="3"/>
  <c r="R72" i="3"/>
  <c r="R76" i="3"/>
  <c r="R80" i="3"/>
  <c r="R84" i="3"/>
  <c r="R88" i="3"/>
  <c r="R94" i="3"/>
  <c r="R98" i="3"/>
  <c r="R102" i="3"/>
  <c r="R106" i="3"/>
  <c r="R110" i="3"/>
  <c r="R114" i="3"/>
  <c r="R118" i="3"/>
  <c r="R122" i="3"/>
  <c r="R126" i="3"/>
  <c r="X128" i="3"/>
  <c r="V133" i="3"/>
  <c r="T133" i="3"/>
  <c r="U133" i="3"/>
  <c r="X141" i="3"/>
  <c r="V149" i="3"/>
  <c r="U149" i="3"/>
  <c r="T149" i="3"/>
  <c r="V153" i="3"/>
  <c r="U153" i="3"/>
  <c r="T153" i="3"/>
  <c r="V157" i="3"/>
  <c r="U157" i="3"/>
  <c r="T157" i="3"/>
  <c r="X175" i="3"/>
  <c r="X176" i="3"/>
  <c r="X178" i="3"/>
  <c r="X211" i="3"/>
  <c r="S40" i="3"/>
  <c r="S44" i="3"/>
  <c r="S48" i="3"/>
  <c r="S52" i="3"/>
  <c r="S56" i="3"/>
  <c r="S60" i="3"/>
  <c r="S64" i="3"/>
  <c r="S68" i="3"/>
  <c r="S72" i="3"/>
  <c r="S76" i="3"/>
  <c r="S80" i="3"/>
  <c r="S84" i="3"/>
  <c r="S88" i="3"/>
  <c r="T92" i="3"/>
  <c r="V92" i="3"/>
  <c r="S92" i="3"/>
  <c r="V95" i="3"/>
  <c r="T95" i="3"/>
  <c r="U95" i="3"/>
  <c r="V99" i="3"/>
  <c r="T99" i="3"/>
  <c r="U99" i="3"/>
  <c r="V103" i="3"/>
  <c r="T103" i="3"/>
  <c r="U103" i="3"/>
  <c r="V107" i="3"/>
  <c r="T107" i="3"/>
  <c r="U107" i="3"/>
  <c r="V111" i="3"/>
  <c r="T111" i="3"/>
  <c r="U111" i="3"/>
  <c r="V115" i="3"/>
  <c r="T115" i="3"/>
  <c r="U115" i="3"/>
  <c r="V119" i="3"/>
  <c r="T119" i="3"/>
  <c r="U119" i="3"/>
  <c r="V123" i="3"/>
  <c r="T123" i="3"/>
  <c r="U123" i="3"/>
  <c r="S127" i="3"/>
  <c r="V127" i="3"/>
  <c r="T127" i="3"/>
  <c r="U140" i="3"/>
  <c r="T140" i="3"/>
  <c r="V140" i="3"/>
  <c r="U158" i="3"/>
  <c r="R158" i="3"/>
  <c r="F13" i="3"/>
  <c r="T40" i="3"/>
  <c r="T44" i="3"/>
  <c r="T48" i="3"/>
  <c r="T52" i="3"/>
  <c r="T56" i="3"/>
  <c r="T60" i="3"/>
  <c r="T64" i="3"/>
  <c r="T68" i="3"/>
  <c r="T72" i="3"/>
  <c r="T76" i="3"/>
  <c r="T80" i="3"/>
  <c r="T84" i="3"/>
  <c r="T88" i="3"/>
  <c r="U92" i="3"/>
  <c r="U128" i="3"/>
  <c r="T128" i="3"/>
  <c r="V128" i="3"/>
  <c r="V134" i="3"/>
  <c r="T134" i="3"/>
  <c r="U135" i="3"/>
  <c r="V141" i="3"/>
  <c r="T141" i="3"/>
  <c r="U141" i="3"/>
  <c r="S55" i="3"/>
  <c r="S59" i="3"/>
  <c r="S63" i="3"/>
  <c r="S67" i="3"/>
  <c r="S71" i="3"/>
  <c r="S75" i="3"/>
  <c r="S79" i="3"/>
  <c r="S83" i="3"/>
  <c r="S87" i="3"/>
  <c r="S91" i="3"/>
  <c r="T96" i="3"/>
  <c r="V96" i="3"/>
  <c r="U96" i="3"/>
  <c r="X97" i="3"/>
  <c r="T100" i="3"/>
  <c r="V100" i="3"/>
  <c r="U100" i="3"/>
  <c r="T104" i="3"/>
  <c r="V104" i="3"/>
  <c r="U104" i="3"/>
  <c r="T108" i="3"/>
  <c r="V108" i="3"/>
  <c r="U108" i="3"/>
  <c r="T112" i="3"/>
  <c r="V112" i="3"/>
  <c r="U112" i="3"/>
  <c r="T116" i="3"/>
  <c r="V116" i="3"/>
  <c r="U116" i="3"/>
  <c r="T120" i="3"/>
  <c r="V120" i="3"/>
  <c r="U120" i="3"/>
  <c r="T124" i="3"/>
  <c r="V124" i="3"/>
  <c r="U124" i="3"/>
  <c r="V129" i="3"/>
  <c r="T129" i="3"/>
  <c r="U129" i="3"/>
  <c r="X137" i="3"/>
  <c r="U142" i="3"/>
  <c r="X143" i="3"/>
  <c r="X144" i="3"/>
  <c r="X171" i="3"/>
  <c r="X183" i="3"/>
  <c r="X207" i="3"/>
  <c r="X210" i="3"/>
  <c r="I26" i="3"/>
  <c r="I18" i="3"/>
  <c r="I10" i="3"/>
  <c r="V93" i="3"/>
  <c r="T93" i="3"/>
  <c r="S97" i="3"/>
  <c r="R100" i="3"/>
  <c r="S101" i="3"/>
  <c r="R104" i="3"/>
  <c r="S105" i="3"/>
  <c r="R108" i="3"/>
  <c r="S109" i="3"/>
  <c r="R112" i="3"/>
  <c r="S113" i="3"/>
  <c r="R116" i="3"/>
  <c r="S117" i="3"/>
  <c r="R120" i="3"/>
  <c r="S121" i="3"/>
  <c r="R124" i="3"/>
  <c r="S125" i="3"/>
  <c r="U130" i="3"/>
  <c r="X131" i="3"/>
  <c r="U136" i="3"/>
  <c r="T136" i="3"/>
  <c r="V136" i="3"/>
  <c r="S137" i="3"/>
  <c r="V142" i="3"/>
  <c r="T142" i="3"/>
  <c r="S144" i="3"/>
  <c r="S145" i="3"/>
  <c r="X159" i="3"/>
  <c r="X186" i="3"/>
  <c r="X237" i="3"/>
  <c r="T131" i="3"/>
  <c r="T135" i="3"/>
  <c r="T139" i="3"/>
  <c r="T143" i="3"/>
  <c r="T147" i="3"/>
  <c r="T151" i="3"/>
  <c r="V152" i="3"/>
  <c r="T155" i="3"/>
  <c r="V156" i="3"/>
  <c r="T159" i="3"/>
  <c r="V160" i="3"/>
  <c r="R162" i="3"/>
  <c r="T163" i="3"/>
  <c r="V164" i="3"/>
  <c r="R166" i="3"/>
  <c r="T167" i="3"/>
  <c r="V168" i="3"/>
  <c r="R170" i="3"/>
  <c r="T171" i="3"/>
  <c r="V172" i="3"/>
  <c r="R174" i="3"/>
  <c r="T175" i="3"/>
  <c r="V176" i="3"/>
  <c r="R178" i="3"/>
  <c r="T179" i="3"/>
  <c r="V180" i="3"/>
  <c r="R182" i="3"/>
  <c r="T183" i="3"/>
  <c r="V184" i="3"/>
  <c r="R186" i="3"/>
  <c r="T187" i="3"/>
  <c r="V188" i="3"/>
  <c r="R190" i="3"/>
  <c r="T191" i="3"/>
  <c r="V192" i="3"/>
  <c r="R194" i="3"/>
  <c r="T195" i="3"/>
  <c r="V196" i="3"/>
  <c r="R198" i="3"/>
  <c r="T199" i="3"/>
  <c r="V200" i="3"/>
  <c r="R202" i="3"/>
  <c r="T203" i="3"/>
  <c r="V204" i="3"/>
  <c r="R206" i="3"/>
  <c r="T207" i="3"/>
  <c r="V208" i="3"/>
  <c r="R210" i="3"/>
  <c r="T211" i="3"/>
  <c r="R214" i="3"/>
  <c r="T215" i="3"/>
  <c r="T218" i="3"/>
  <c r="R220" i="3"/>
  <c r="U221" i="3"/>
  <c r="T223" i="3"/>
  <c r="T226" i="3"/>
  <c r="R228" i="3"/>
  <c r="U229" i="3"/>
  <c r="T231" i="3"/>
  <c r="T234" i="3"/>
  <c r="R236" i="3"/>
  <c r="U237" i="3"/>
  <c r="T239" i="3"/>
  <c r="T242" i="3"/>
  <c r="R244" i="3"/>
  <c r="V249" i="3"/>
  <c r="U249" i="3"/>
  <c r="T249" i="3"/>
  <c r="V255" i="3"/>
  <c r="U255" i="3"/>
  <c r="U262" i="3"/>
  <c r="T262" i="3"/>
  <c r="S262" i="3"/>
  <c r="U274" i="3"/>
  <c r="T274" i="3"/>
  <c r="V274" i="3"/>
  <c r="S274" i="3"/>
  <c r="V287" i="3"/>
  <c r="U287" i="3"/>
  <c r="S146" i="3"/>
  <c r="U147" i="3"/>
  <c r="S150" i="3"/>
  <c r="U151" i="3"/>
  <c r="S154" i="3"/>
  <c r="U155" i="3"/>
  <c r="S158" i="3"/>
  <c r="U159" i="3"/>
  <c r="S162" i="3"/>
  <c r="S166" i="3"/>
  <c r="S170" i="3"/>
  <c r="S174" i="3"/>
  <c r="S178" i="3"/>
  <c r="S182" i="3"/>
  <c r="S186" i="3"/>
  <c r="U187" i="3"/>
  <c r="S190" i="3"/>
  <c r="U191" i="3"/>
  <c r="S194" i="3"/>
  <c r="U195" i="3"/>
  <c r="S198" i="3"/>
  <c r="U199" i="3"/>
  <c r="S202" i="3"/>
  <c r="U203" i="3"/>
  <c r="S206" i="3"/>
  <c r="U207" i="3"/>
  <c r="S210" i="3"/>
  <c r="U211" i="3"/>
  <c r="S214" i="3"/>
  <c r="U215" i="3"/>
  <c r="R217" i="3"/>
  <c r="U218" i="3"/>
  <c r="T220" i="3"/>
  <c r="S220" i="3"/>
  <c r="R223" i="3"/>
  <c r="U223" i="3"/>
  <c r="R225" i="3"/>
  <c r="U226" i="3"/>
  <c r="T228" i="3"/>
  <c r="S228" i="3"/>
  <c r="R231" i="3"/>
  <c r="U231" i="3"/>
  <c r="R233" i="3"/>
  <c r="U234" i="3"/>
  <c r="T236" i="3"/>
  <c r="S236" i="3"/>
  <c r="R239" i="3"/>
  <c r="U239" i="3"/>
  <c r="R241" i="3"/>
  <c r="U242" i="3"/>
  <c r="T244" i="3"/>
  <c r="S244" i="3"/>
  <c r="U244" i="3"/>
  <c r="T252" i="3"/>
  <c r="R255" i="3"/>
  <c r="V259" i="3"/>
  <c r="U259" i="3"/>
  <c r="X260" i="3"/>
  <c r="V262" i="3"/>
  <c r="X264" i="3"/>
  <c r="V275" i="3"/>
  <c r="U275" i="3"/>
  <c r="T288" i="3"/>
  <c r="V131" i="3"/>
  <c r="V135" i="3"/>
  <c r="V139" i="3"/>
  <c r="V143" i="3"/>
  <c r="T146" i="3"/>
  <c r="V147" i="3"/>
  <c r="T150" i="3"/>
  <c r="V151" i="3"/>
  <c r="T154" i="3"/>
  <c r="V155" i="3"/>
  <c r="T158" i="3"/>
  <c r="V159" i="3"/>
  <c r="T162" i="3"/>
  <c r="V163" i="3"/>
  <c r="T166" i="3"/>
  <c r="V167" i="3"/>
  <c r="T170" i="3"/>
  <c r="V171" i="3"/>
  <c r="T174" i="3"/>
  <c r="V175" i="3"/>
  <c r="T178" i="3"/>
  <c r="V179" i="3"/>
  <c r="T182" i="3"/>
  <c r="V183" i="3"/>
  <c r="T186" i="3"/>
  <c r="V187" i="3"/>
  <c r="T190" i="3"/>
  <c r="V191" i="3"/>
  <c r="T194" i="3"/>
  <c r="V195" i="3"/>
  <c r="V199" i="3"/>
  <c r="V203" i="3"/>
  <c r="V207" i="3"/>
  <c r="T210" i="3"/>
  <c r="V211" i="3"/>
  <c r="T214" i="3"/>
  <c r="V215" i="3"/>
  <c r="V217" i="3"/>
  <c r="S217" i="3"/>
  <c r="V218" i="3"/>
  <c r="U220" i="3"/>
  <c r="V223" i="3"/>
  <c r="V225" i="3"/>
  <c r="S225" i="3"/>
  <c r="V226" i="3"/>
  <c r="U228" i="3"/>
  <c r="V231" i="3"/>
  <c r="V233" i="3"/>
  <c r="S233" i="3"/>
  <c r="V234" i="3"/>
  <c r="U236" i="3"/>
  <c r="V239" i="3"/>
  <c r="V241" i="3"/>
  <c r="S241" i="3"/>
  <c r="V242" i="3"/>
  <c r="V247" i="3"/>
  <c r="U247" i="3"/>
  <c r="R259" i="3"/>
  <c r="V263" i="3"/>
  <c r="U263" i="3"/>
  <c r="V291" i="3"/>
  <c r="U291" i="3"/>
  <c r="V299" i="3"/>
  <c r="S161" i="3"/>
  <c r="S165" i="3"/>
  <c r="S169" i="3"/>
  <c r="S173" i="3"/>
  <c r="S177" i="3"/>
  <c r="S181" i="3"/>
  <c r="S185" i="3"/>
  <c r="S189" i="3"/>
  <c r="S193" i="3"/>
  <c r="S197" i="3"/>
  <c r="S201" i="3"/>
  <c r="S205" i="3"/>
  <c r="S209" i="3"/>
  <c r="S213" i="3"/>
  <c r="S222" i="3"/>
  <c r="S230" i="3"/>
  <c r="S238" i="3"/>
  <c r="S250" i="3"/>
  <c r="U270" i="3"/>
  <c r="T270" i="3"/>
  <c r="V270" i="3"/>
  <c r="S270" i="3"/>
  <c r="U282" i="3"/>
  <c r="T282" i="3"/>
  <c r="V282" i="3"/>
  <c r="S282" i="3"/>
  <c r="V146" i="3"/>
  <c r="V150" i="3"/>
  <c r="V154" i="3"/>
  <c r="V158" i="3"/>
  <c r="T161" i="3"/>
  <c r="V162" i="3"/>
  <c r="T165" i="3"/>
  <c r="V166" i="3"/>
  <c r="T169" i="3"/>
  <c r="V170" i="3"/>
  <c r="T173" i="3"/>
  <c r="V174" i="3"/>
  <c r="T177" i="3"/>
  <c r="V178" i="3"/>
  <c r="T181" i="3"/>
  <c r="V182" i="3"/>
  <c r="T185" i="3"/>
  <c r="V186" i="3"/>
  <c r="T189" i="3"/>
  <c r="V190" i="3"/>
  <c r="T193" i="3"/>
  <c r="V194" i="3"/>
  <c r="T197" i="3"/>
  <c r="V198" i="3"/>
  <c r="T201" i="3"/>
  <c r="V202" i="3"/>
  <c r="T205" i="3"/>
  <c r="V206" i="3"/>
  <c r="T209" i="3"/>
  <c r="T213" i="3"/>
  <c r="U217" i="3"/>
  <c r="T219" i="3"/>
  <c r="T222" i="3"/>
  <c r="U225" i="3"/>
  <c r="T227" i="3"/>
  <c r="T230" i="3"/>
  <c r="U233" i="3"/>
  <c r="T238" i="3"/>
  <c r="U241" i="3"/>
  <c r="V245" i="3"/>
  <c r="U245" i="3"/>
  <c r="T245" i="3"/>
  <c r="U250" i="3"/>
  <c r="S251" i="3"/>
  <c r="S253" i="3"/>
  <c r="V253" i="3"/>
  <c r="U253" i="3"/>
  <c r="T257" i="3"/>
  <c r="V271" i="3"/>
  <c r="U271" i="3"/>
  <c r="U272" i="3"/>
  <c r="S279" i="3"/>
  <c r="V283" i="3"/>
  <c r="U283" i="3"/>
  <c r="U284" i="3"/>
  <c r="U292" i="3"/>
  <c r="S152" i="3"/>
  <c r="S156" i="3"/>
  <c r="S160" i="3"/>
  <c r="U161" i="3"/>
  <c r="S164" i="3"/>
  <c r="U165" i="3"/>
  <c r="S168" i="3"/>
  <c r="U169" i="3"/>
  <c r="S172" i="3"/>
  <c r="U173" i="3"/>
  <c r="S176" i="3"/>
  <c r="U177" i="3"/>
  <c r="S180" i="3"/>
  <c r="U181" i="3"/>
  <c r="S184" i="3"/>
  <c r="U185" i="3"/>
  <c r="S188" i="3"/>
  <c r="U189" i="3"/>
  <c r="S192" i="3"/>
  <c r="U193" i="3"/>
  <c r="S196" i="3"/>
  <c r="U197" i="3"/>
  <c r="S200" i="3"/>
  <c r="U201" i="3"/>
  <c r="S204" i="3"/>
  <c r="U205" i="3"/>
  <c r="S208" i="3"/>
  <c r="U209" i="3"/>
  <c r="S212" i="3"/>
  <c r="U213" i="3"/>
  <c r="S216" i="3"/>
  <c r="X218" i="3"/>
  <c r="U219" i="3"/>
  <c r="U222" i="3"/>
  <c r="S224" i="3"/>
  <c r="X226" i="3"/>
  <c r="U227" i="3"/>
  <c r="U230" i="3"/>
  <c r="S232" i="3"/>
  <c r="X234" i="3"/>
  <c r="U235" i="3"/>
  <c r="U238" i="3"/>
  <c r="S240" i="3"/>
  <c r="X242" i="3"/>
  <c r="U243" i="3"/>
  <c r="X246" i="3"/>
  <c r="U248" i="3"/>
  <c r="V250" i="3"/>
  <c r="X258" i="3"/>
  <c r="S267" i="3"/>
  <c r="U278" i="3"/>
  <c r="T278" i="3"/>
  <c r="V278" i="3"/>
  <c r="S278" i="3"/>
  <c r="T152" i="3"/>
  <c r="T156" i="3"/>
  <c r="T160" i="3"/>
  <c r="T164" i="3"/>
  <c r="T168" i="3"/>
  <c r="T172" i="3"/>
  <c r="T176" i="3"/>
  <c r="T180" i="3"/>
  <c r="T184" i="3"/>
  <c r="T188" i="3"/>
  <c r="T192" i="3"/>
  <c r="T196" i="3"/>
  <c r="T200" i="3"/>
  <c r="T204" i="3"/>
  <c r="T208" i="3"/>
  <c r="T212" i="3"/>
  <c r="U216" i="3"/>
  <c r="V221" i="3"/>
  <c r="S221" i="3"/>
  <c r="U224" i="3"/>
  <c r="V229" i="3"/>
  <c r="S229" i="3"/>
  <c r="U232" i="3"/>
  <c r="V235" i="3"/>
  <c r="V237" i="3"/>
  <c r="S237" i="3"/>
  <c r="U240" i="3"/>
  <c r="V243" i="3"/>
  <c r="V251" i="3"/>
  <c r="U251" i="3"/>
  <c r="U254" i="3"/>
  <c r="T254" i="3"/>
  <c r="S254" i="3"/>
  <c r="S255" i="3"/>
  <c r="U266" i="3"/>
  <c r="T266" i="3"/>
  <c r="V266" i="3"/>
  <c r="S266" i="3"/>
  <c r="T267" i="3"/>
  <c r="X268" i="3"/>
  <c r="V279" i="3"/>
  <c r="U279" i="3"/>
  <c r="X280" i="3"/>
  <c r="S287" i="3"/>
  <c r="V216" i="3"/>
  <c r="T221" i="3"/>
  <c r="V224" i="3"/>
  <c r="T229" i="3"/>
  <c r="V232" i="3"/>
  <c r="T237" i="3"/>
  <c r="V240" i="3"/>
  <c r="T246" i="3"/>
  <c r="S246" i="3"/>
  <c r="S249" i="3"/>
  <c r="R251" i="3"/>
  <c r="X252" i="3"/>
  <c r="V254" i="3"/>
  <c r="T255" i="3"/>
  <c r="U258" i="3"/>
  <c r="T258" i="3"/>
  <c r="S258" i="3"/>
  <c r="S259" i="3"/>
  <c r="V267" i="3"/>
  <c r="U267" i="3"/>
  <c r="U268" i="3"/>
  <c r="S275" i="3"/>
  <c r="R279" i="3"/>
  <c r="U280" i="3"/>
  <c r="T287" i="3"/>
  <c r="U288" i="3"/>
  <c r="T265" i="3"/>
  <c r="T269" i="3"/>
  <c r="T273" i="3"/>
  <c r="T277" i="3"/>
  <c r="T281" i="3"/>
  <c r="T285" i="3"/>
  <c r="V286" i="3"/>
  <c r="T289" i="3"/>
  <c r="V290" i="3"/>
  <c r="T293" i="3"/>
  <c r="V294" i="3"/>
  <c r="T297" i="3"/>
  <c r="V298" i="3"/>
  <c r="T301" i="3"/>
  <c r="V302" i="3"/>
  <c r="T305" i="3"/>
  <c r="V306" i="3"/>
  <c r="T309" i="3"/>
  <c r="V310" i="3"/>
  <c r="T313" i="3"/>
  <c r="T317" i="3"/>
  <c r="T321" i="3"/>
  <c r="T325" i="3"/>
  <c r="T328" i="3"/>
  <c r="W329" i="3"/>
  <c r="U335" i="3"/>
  <c r="U343" i="3"/>
  <c r="X349" i="3"/>
  <c r="U351" i="3"/>
  <c r="X357" i="3"/>
  <c r="U359" i="3"/>
  <c r="U367" i="3"/>
  <c r="V373" i="3"/>
  <c r="T373" i="3"/>
  <c r="U373" i="3"/>
  <c r="V377" i="3"/>
  <c r="T377" i="3"/>
  <c r="U377" i="3"/>
  <c r="V381" i="3"/>
  <c r="T381" i="3"/>
  <c r="U381" i="3"/>
  <c r="V385" i="3"/>
  <c r="T385" i="3"/>
  <c r="U385" i="3"/>
  <c r="V389" i="3"/>
  <c r="T389" i="3"/>
  <c r="U389" i="3"/>
  <c r="V393" i="3"/>
  <c r="U393" i="3"/>
  <c r="V397" i="3"/>
  <c r="U397" i="3"/>
  <c r="T397" i="3"/>
  <c r="T403" i="3"/>
  <c r="V403" i="3"/>
  <c r="S248" i="3"/>
  <c r="S252" i="3"/>
  <c r="S256" i="3"/>
  <c r="U257" i="3"/>
  <c r="S260" i="3"/>
  <c r="U261" i="3"/>
  <c r="S264" i="3"/>
  <c r="U265" i="3"/>
  <c r="S268" i="3"/>
  <c r="U269" i="3"/>
  <c r="S272" i="3"/>
  <c r="U273" i="3"/>
  <c r="S276" i="3"/>
  <c r="U277" i="3"/>
  <c r="S280" i="3"/>
  <c r="U281" i="3"/>
  <c r="S284" i="3"/>
  <c r="U285" i="3"/>
  <c r="U289" i="3"/>
  <c r="U293" i="3"/>
  <c r="U297" i="3"/>
  <c r="U301" i="3"/>
  <c r="U305" i="3"/>
  <c r="U309" i="3"/>
  <c r="U313" i="3"/>
  <c r="U317" i="3"/>
  <c r="U321" i="3"/>
  <c r="U325" i="3"/>
  <c r="R328" i="3"/>
  <c r="U328" i="3"/>
  <c r="V330" i="3"/>
  <c r="T330" i="3"/>
  <c r="R333" i="3"/>
  <c r="V335" i="3"/>
  <c r="V338" i="3"/>
  <c r="T338" i="3"/>
  <c r="R341" i="3"/>
  <c r="R343" i="3"/>
  <c r="V343" i="3"/>
  <c r="V346" i="3"/>
  <c r="T346" i="3"/>
  <c r="R349" i="3"/>
  <c r="R351" i="3"/>
  <c r="V351" i="3"/>
  <c r="V354" i="3"/>
  <c r="T354" i="3"/>
  <c r="R357" i="3"/>
  <c r="R359" i="3"/>
  <c r="V359" i="3"/>
  <c r="V362" i="3"/>
  <c r="T362" i="3"/>
  <c r="R365" i="3"/>
  <c r="V367" i="3"/>
  <c r="V370" i="3"/>
  <c r="V398" i="3"/>
  <c r="U398" i="3"/>
  <c r="V404" i="3"/>
  <c r="X450" i="3"/>
  <c r="V257" i="3"/>
  <c r="V261" i="3"/>
  <c r="V265" i="3"/>
  <c r="V269" i="3"/>
  <c r="V273" i="3"/>
  <c r="V277" i="3"/>
  <c r="V281" i="3"/>
  <c r="V285" i="3"/>
  <c r="V289" i="3"/>
  <c r="V293" i="3"/>
  <c r="V297" i="3"/>
  <c r="V301" i="3"/>
  <c r="R303" i="3"/>
  <c r="V305" i="3"/>
  <c r="R307" i="3"/>
  <c r="V309" i="3"/>
  <c r="R311" i="3"/>
  <c r="V313" i="3"/>
  <c r="R315" i="3"/>
  <c r="V317" i="3"/>
  <c r="R319" i="3"/>
  <c r="V321" i="3"/>
  <c r="R323" i="3"/>
  <c r="V325" i="3"/>
  <c r="R327" i="3"/>
  <c r="V328" i="3"/>
  <c r="R330" i="3"/>
  <c r="U330" i="3"/>
  <c r="V333" i="3"/>
  <c r="T333" i="3"/>
  <c r="S333" i="3"/>
  <c r="R338" i="3"/>
  <c r="U338" i="3"/>
  <c r="V341" i="3"/>
  <c r="T341" i="3"/>
  <c r="S341" i="3"/>
  <c r="R346" i="3"/>
  <c r="U346" i="3"/>
  <c r="V349" i="3"/>
  <c r="T349" i="3"/>
  <c r="S349" i="3"/>
  <c r="R354" i="3"/>
  <c r="U354" i="3"/>
  <c r="V357" i="3"/>
  <c r="T357" i="3"/>
  <c r="S357" i="3"/>
  <c r="R362" i="3"/>
  <c r="U362" i="3"/>
  <c r="V365" i="3"/>
  <c r="T365" i="3"/>
  <c r="R370" i="3"/>
  <c r="U370" i="3"/>
  <c r="V374" i="3"/>
  <c r="T374" i="3"/>
  <c r="U374" i="3"/>
  <c r="V378" i="3"/>
  <c r="T378" i="3"/>
  <c r="U378" i="3"/>
  <c r="V382" i="3"/>
  <c r="T382" i="3"/>
  <c r="U382" i="3"/>
  <c r="V386" i="3"/>
  <c r="T386" i="3"/>
  <c r="U386" i="3"/>
  <c r="V390" i="3"/>
  <c r="T390" i="3"/>
  <c r="U390" i="3"/>
  <c r="V394" i="3"/>
  <c r="T394" i="3"/>
  <c r="U394" i="3"/>
  <c r="R398" i="3"/>
  <c r="V405" i="3"/>
  <c r="U405" i="3"/>
  <c r="T405" i="3"/>
  <c r="X438" i="3"/>
  <c r="S295" i="3"/>
  <c r="S299" i="3"/>
  <c r="S303" i="3"/>
  <c r="S307" i="3"/>
  <c r="S311" i="3"/>
  <c r="S315" i="3"/>
  <c r="S319" i="3"/>
  <c r="S323" i="3"/>
  <c r="S327" i="3"/>
  <c r="X329" i="3"/>
  <c r="S331" i="3"/>
  <c r="V336" i="3"/>
  <c r="T336" i="3"/>
  <c r="U336" i="3"/>
  <c r="S339" i="3"/>
  <c r="V344" i="3"/>
  <c r="T344" i="3"/>
  <c r="U344" i="3"/>
  <c r="S347" i="3"/>
  <c r="V352" i="3"/>
  <c r="T352" i="3"/>
  <c r="U352" i="3"/>
  <c r="S355" i="3"/>
  <c r="V360" i="3"/>
  <c r="T360" i="3"/>
  <c r="U360" i="3"/>
  <c r="S363" i="3"/>
  <c r="V368" i="3"/>
  <c r="T368" i="3"/>
  <c r="U368" i="3"/>
  <c r="R374" i="3"/>
  <c r="R378" i="3"/>
  <c r="R382" i="3"/>
  <c r="R386" i="3"/>
  <c r="R390" i="3"/>
  <c r="R394" i="3"/>
  <c r="T399" i="3"/>
  <c r="V399" i="3"/>
  <c r="V406" i="3"/>
  <c r="T406" i="3"/>
  <c r="U406" i="3"/>
  <c r="X426" i="3"/>
  <c r="U331" i="3"/>
  <c r="X337" i="3"/>
  <c r="U339" i="3"/>
  <c r="X345" i="3"/>
  <c r="U347" i="3"/>
  <c r="X353" i="3"/>
  <c r="U355" i="3"/>
  <c r="X361" i="3"/>
  <c r="U363" i="3"/>
  <c r="T371" i="3"/>
  <c r="V371" i="3"/>
  <c r="U371" i="3"/>
  <c r="T375" i="3"/>
  <c r="V375" i="3"/>
  <c r="U375" i="3"/>
  <c r="T379" i="3"/>
  <c r="V379" i="3"/>
  <c r="U379" i="3"/>
  <c r="T383" i="3"/>
  <c r="U383" i="3"/>
  <c r="V387" i="3"/>
  <c r="U387" i="3"/>
  <c r="T391" i="3"/>
  <c r="V391" i="3"/>
  <c r="U391" i="3"/>
  <c r="T395" i="3"/>
  <c r="V395" i="3"/>
  <c r="U395" i="3"/>
  <c r="V413" i="3"/>
  <c r="T413" i="3"/>
  <c r="S286" i="3"/>
  <c r="S290" i="3"/>
  <c r="S294" i="3"/>
  <c r="U295" i="3"/>
  <c r="S298" i="3"/>
  <c r="U299" i="3"/>
  <c r="S302" i="3"/>
  <c r="U303" i="3"/>
  <c r="S306" i="3"/>
  <c r="U307" i="3"/>
  <c r="S310" i="3"/>
  <c r="U311" i="3"/>
  <c r="S314" i="3"/>
  <c r="U315" i="3"/>
  <c r="S318" i="3"/>
  <c r="U319" i="3"/>
  <c r="S322" i="3"/>
  <c r="U323" i="3"/>
  <c r="S326" i="3"/>
  <c r="U327" i="3"/>
  <c r="S329" i="3"/>
  <c r="V331" i="3"/>
  <c r="V334" i="3"/>
  <c r="T334" i="3"/>
  <c r="R339" i="3"/>
  <c r="V339" i="3"/>
  <c r="T342" i="3"/>
  <c r="V347" i="3"/>
  <c r="T350" i="3"/>
  <c r="V355" i="3"/>
  <c r="T358" i="3"/>
  <c r="V363" i="3"/>
  <c r="T366" i="3"/>
  <c r="V401" i="3"/>
  <c r="U401" i="3"/>
  <c r="T401" i="3"/>
  <c r="T407" i="3"/>
  <c r="V407" i="3"/>
  <c r="U407" i="3"/>
  <c r="V409" i="3"/>
  <c r="T409" i="3"/>
  <c r="T286" i="3"/>
  <c r="T290" i="3"/>
  <c r="T294" i="3"/>
  <c r="T298" i="3"/>
  <c r="T302" i="3"/>
  <c r="T306" i="3"/>
  <c r="T310" i="3"/>
  <c r="T314" i="3"/>
  <c r="T318" i="3"/>
  <c r="T322" i="3"/>
  <c r="U334" i="3"/>
  <c r="V337" i="3"/>
  <c r="T337" i="3"/>
  <c r="S337" i="3"/>
  <c r="U342" i="3"/>
  <c r="V345" i="3"/>
  <c r="T345" i="3"/>
  <c r="S345" i="3"/>
  <c r="U350" i="3"/>
  <c r="V353" i="3"/>
  <c r="T353" i="3"/>
  <c r="S353" i="3"/>
  <c r="U358" i="3"/>
  <c r="V361" i="3"/>
  <c r="T361" i="3"/>
  <c r="S361" i="3"/>
  <c r="U366" i="3"/>
  <c r="V369" i="3"/>
  <c r="T369" i="3"/>
  <c r="S369" i="3"/>
  <c r="V372" i="3"/>
  <c r="T372" i="3"/>
  <c r="U372" i="3"/>
  <c r="T376" i="3"/>
  <c r="U376" i="3"/>
  <c r="V380" i="3"/>
  <c r="T380" i="3"/>
  <c r="U380" i="3"/>
  <c r="V384" i="3"/>
  <c r="T384" i="3"/>
  <c r="U384" i="3"/>
  <c r="V388" i="3"/>
  <c r="T388" i="3"/>
  <c r="U388" i="3"/>
  <c r="V392" i="3"/>
  <c r="T392" i="3"/>
  <c r="U392" i="3"/>
  <c r="V396" i="3"/>
  <c r="T396" i="3"/>
  <c r="U396" i="3"/>
  <c r="V402" i="3"/>
  <c r="T402" i="3"/>
  <c r="U402" i="3"/>
  <c r="S403" i="3"/>
  <c r="X422" i="3"/>
  <c r="V329" i="3"/>
  <c r="X330" i="3"/>
  <c r="V332" i="3"/>
  <c r="T332" i="3"/>
  <c r="U332" i="3"/>
  <c r="S335" i="3"/>
  <c r="U337" i="3"/>
  <c r="V340" i="3"/>
  <c r="T340" i="3"/>
  <c r="U340" i="3"/>
  <c r="S343" i="3"/>
  <c r="U345" i="3"/>
  <c r="X346" i="3"/>
  <c r="V348" i="3"/>
  <c r="T348" i="3"/>
  <c r="U348" i="3"/>
  <c r="S351" i="3"/>
  <c r="U353" i="3"/>
  <c r="X354" i="3"/>
  <c r="V356" i="3"/>
  <c r="T356" i="3"/>
  <c r="U356" i="3"/>
  <c r="S359" i="3"/>
  <c r="U361" i="3"/>
  <c r="V364" i="3"/>
  <c r="T364" i="3"/>
  <c r="U364" i="3"/>
  <c r="U369" i="3"/>
  <c r="S373" i="3"/>
  <c r="S377" i="3"/>
  <c r="S385" i="3"/>
  <c r="S389" i="3"/>
  <c r="S393" i="3"/>
  <c r="R402" i="3"/>
  <c r="U403" i="3"/>
  <c r="X442" i="3"/>
  <c r="S410" i="3"/>
  <c r="U411" i="3"/>
  <c r="S414" i="3"/>
  <c r="U415" i="3"/>
  <c r="S418" i="3"/>
  <c r="U419" i="3"/>
  <c r="S422" i="3"/>
  <c r="S426" i="3"/>
  <c r="S434" i="3"/>
  <c r="S438" i="3"/>
  <c r="S446" i="3"/>
  <c r="S450" i="3"/>
  <c r="S454" i="3"/>
  <c r="T458" i="3"/>
  <c r="S458" i="3"/>
  <c r="U461" i="3"/>
  <c r="R463" i="3"/>
  <c r="T466" i="3"/>
  <c r="S466" i="3"/>
  <c r="U469" i="3"/>
  <c r="R471" i="3"/>
  <c r="S474" i="3"/>
  <c r="U477" i="3"/>
  <c r="R479" i="3"/>
  <c r="T482" i="3"/>
  <c r="S482" i="3"/>
  <c r="U485" i="3"/>
  <c r="R487" i="3"/>
  <c r="U488" i="3"/>
  <c r="U490" i="3"/>
  <c r="U492" i="3"/>
  <c r="W494" i="3"/>
  <c r="T495" i="3"/>
  <c r="V495" i="3"/>
  <c r="U495" i="3"/>
  <c r="V498" i="3"/>
  <c r="V502" i="3"/>
  <c r="U504" i="3"/>
  <c r="U523" i="3"/>
  <c r="T523" i="3"/>
  <c r="V523" i="3"/>
  <c r="U527" i="3"/>
  <c r="T527" i="3"/>
  <c r="V527" i="3"/>
  <c r="V532" i="3"/>
  <c r="X549" i="3"/>
  <c r="T410" i="3"/>
  <c r="V411" i="3"/>
  <c r="T414" i="3"/>
  <c r="V415" i="3"/>
  <c r="T418" i="3"/>
  <c r="V419" i="3"/>
  <c r="T422" i="3"/>
  <c r="V423" i="3"/>
  <c r="T426" i="3"/>
  <c r="V427" i="3"/>
  <c r="T430" i="3"/>
  <c r="V431" i="3"/>
  <c r="T434" i="3"/>
  <c r="V435" i="3"/>
  <c r="T438" i="3"/>
  <c r="V439" i="3"/>
  <c r="T442" i="3"/>
  <c r="V443" i="3"/>
  <c r="T446" i="3"/>
  <c r="V447" i="3"/>
  <c r="T450" i="3"/>
  <c r="V451" i="3"/>
  <c r="T454" i="3"/>
  <c r="V455" i="3"/>
  <c r="U458" i="3"/>
  <c r="V461" i="3"/>
  <c r="V463" i="3"/>
  <c r="S463" i="3"/>
  <c r="V464" i="3"/>
  <c r="U466" i="3"/>
  <c r="V469" i="3"/>
  <c r="V471" i="3"/>
  <c r="S471" i="3"/>
  <c r="V472" i="3"/>
  <c r="U474" i="3"/>
  <c r="V477" i="3"/>
  <c r="V479" i="3"/>
  <c r="S479" i="3"/>
  <c r="V480" i="3"/>
  <c r="U482" i="3"/>
  <c r="V485" i="3"/>
  <c r="V487" i="3"/>
  <c r="S487" i="3"/>
  <c r="V488" i="3"/>
  <c r="V490" i="3"/>
  <c r="S493" i="3"/>
  <c r="W502" i="3"/>
  <c r="V504" i="3"/>
  <c r="R504" i="3"/>
  <c r="U515" i="3"/>
  <c r="T515" i="3"/>
  <c r="V515" i="3"/>
  <c r="U519" i="3"/>
  <c r="T519" i="3"/>
  <c r="V519" i="3"/>
  <c r="X521" i="3"/>
  <c r="V524" i="3"/>
  <c r="X525" i="3"/>
  <c r="V528" i="3"/>
  <c r="U414" i="3"/>
  <c r="S417" i="3"/>
  <c r="U418" i="3"/>
  <c r="S421" i="3"/>
  <c r="U422" i="3"/>
  <c r="S425" i="3"/>
  <c r="U426" i="3"/>
  <c r="S429" i="3"/>
  <c r="U430" i="3"/>
  <c r="S433" i="3"/>
  <c r="U434" i="3"/>
  <c r="S437" i="3"/>
  <c r="U438" i="3"/>
  <c r="S441" i="3"/>
  <c r="U442" i="3"/>
  <c r="S445" i="3"/>
  <c r="U446" i="3"/>
  <c r="S449" i="3"/>
  <c r="U450" i="3"/>
  <c r="S453" i="3"/>
  <c r="U454" i="3"/>
  <c r="S457" i="3"/>
  <c r="V458" i="3"/>
  <c r="S460" i="3"/>
  <c r="V466" i="3"/>
  <c r="S468" i="3"/>
  <c r="T471" i="3"/>
  <c r="V474" i="3"/>
  <c r="S476" i="3"/>
  <c r="T479" i="3"/>
  <c r="V482" i="3"/>
  <c r="S484" i="3"/>
  <c r="T487" i="3"/>
  <c r="T493" i="3"/>
  <c r="U499" i="3"/>
  <c r="T499" i="3"/>
  <c r="V499" i="3"/>
  <c r="V505" i="3"/>
  <c r="U505" i="3"/>
  <c r="T505" i="3"/>
  <c r="U507" i="3"/>
  <c r="T507" i="3"/>
  <c r="V507" i="3"/>
  <c r="U511" i="3"/>
  <c r="T511" i="3"/>
  <c r="V511" i="3"/>
  <c r="R408" i="3"/>
  <c r="V410" i="3"/>
  <c r="R412" i="3"/>
  <c r="V414" i="3"/>
  <c r="R416" i="3"/>
  <c r="T417" i="3"/>
  <c r="V418" i="3"/>
  <c r="R420" i="3"/>
  <c r="T421" i="3"/>
  <c r="V422" i="3"/>
  <c r="R424" i="3"/>
  <c r="T425" i="3"/>
  <c r="V426" i="3"/>
  <c r="R428" i="3"/>
  <c r="T429" i="3"/>
  <c r="V430" i="3"/>
  <c r="R432" i="3"/>
  <c r="T433" i="3"/>
  <c r="V434" i="3"/>
  <c r="R436" i="3"/>
  <c r="T437" i="3"/>
  <c r="V438" i="3"/>
  <c r="R440" i="3"/>
  <c r="T441" i="3"/>
  <c r="V442" i="3"/>
  <c r="R444" i="3"/>
  <c r="T445" i="3"/>
  <c r="V446" i="3"/>
  <c r="R448" i="3"/>
  <c r="T449" i="3"/>
  <c r="V450" i="3"/>
  <c r="T453" i="3"/>
  <c r="V454" i="3"/>
  <c r="R456" i="3"/>
  <c r="T460" i="3"/>
  <c r="R462" i="3"/>
  <c r="T465" i="3"/>
  <c r="T468" i="3"/>
  <c r="R470" i="3"/>
  <c r="T473" i="3"/>
  <c r="T476" i="3"/>
  <c r="T481" i="3"/>
  <c r="T484" i="3"/>
  <c r="T489" i="3"/>
  <c r="V491" i="3"/>
  <c r="T491" i="3"/>
  <c r="V493" i="3"/>
  <c r="V509" i="3"/>
  <c r="U509" i="3"/>
  <c r="T509" i="3"/>
  <c r="S400" i="3"/>
  <c r="S404" i="3"/>
  <c r="S408" i="3"/>
  <c r="S412" i="3"/>
  <c r="S416" i="3"/>
  <c r="U417" i="3"/>
  <c r="S420" i="3"/>
  <c r="U421" i="3"/>
  <c r="S424" i="3"/>
  <c r="U425" i="3"/>
  <c r="S428" i="3"/>
  <c r="U429" i="3"/>
  <c r="S432" i="3"/>
  <c r="U433" i="3"/>
  <c r="S436" i="3"/>
  <c r="S440" i="3"/>
  <c r="U441" i="3"/>
  <c r="S444" i="3"/>
  <c r="U445" i="3"/>
  <c r="S448" i="3"/>
  <c r="U449" i="3"/>
  <c r="U453" i="3"/>
  <c r="S456" i="3"/>
  <c r="U457" i="3"/>
  <c r="U460" i="3"/>
  <c r="S462" i="3"/>
  <c r="U465" i="3"/>
  <c r="R467" i="3"/>
  <c r="U468" i="3"/>
  <c r="S470" i="3"/>
  <c r="U473" i="3"/>
  <c r="R475" i="3"/>
  <c r="U476" i="3"/>
  <c r="T478" i="3"/>
  <c r="S478" i="3"/>
  <c r="R481" i="3"/>
  <c r="R483" i="3"/>
  <c r="U484" i="3"/>
  <c r="T486" i="3"/>
  <c r="S486" i="3"/>
  <c r="R489" i="3"/>
  <c r="V489" i="3"/>
  <c r="V496" i="3"/>
  <c r="U496" i="3"/>
  <c r="S497" i="3"/>
  <c r="V500" i="3"/>
  <c r="R500" i="3"/>
  <c r="R506" i="3"/>
  <c r="V506" i="3"/>
  <c r="V508" i="3"/>
  <c r="V512" i="3"/>
  <c r="T400" i="3"/>
  <c r="T404" i="3"/>
  <c r="T408" i="3"/>
  <c r="T412" i="3"/>
  <c r="T416" i="3"/>
  <c r="T420" i="3"/>
  <c r="T424" i="3"/>
  <c r="T428" i="3"/>
  <c r="T432" i="3"/>
  <c r="T436" i="3"/>
  <c r="T440" i="3"/>
  <c r="T444" i="3"/>
  <c r="T448" i="3"/>
  <c r="T452" i="3"/>
  <c r="T456" i="3"/>
  <c r="S459" i="3"/>
  <c r="U462" i="3"/>
  <c r="V467" i="3"/>
  <c r="S467" i="3"/>
  <c r="U470" i="3"/>
  <c r="V475" i="3"/>
  <c r="S475" i="3"/>
  <c r="V483" i="3"/>
  <c r="S483" i="3"/>
  <c r="U486" i="3"/>
  <c r="T494" i="3"/>
  <c r="U494" i="3"/>
  <c r="U501" i="3"/>
  <c r="T501" i="3"/>
  <c r="U502" i="3"/>
  <c r="R510" i="3"/>
  <c r="V510" i="3"/>
  <c r="U510" i="3"/>
  <c r="X532" i="3"/>
  <c r="X537" i="3"/>
  <c r="S411" i="3"/>
  <c r="S423" i="3"/>
  <c r="S431" i="3"/>
  <c r="S435" i="3"/>
  <c r="S439" i="3"/>
  <c r="S443" i="3"/>
  <c r="S447" i="3"/>
  <c r="S451" i="3"/>
  <c r="S455" i="3"/>
  <c r="T459" i="3"/>
  <c r="S461" i="3"/>
  <c r="S464" i="3"/>
  <c r="T467" i="3"/>
  <c r="S469" i="3"/>
  <c r="S472" i="3"/>
  <c r="T475" i="3"/>
  <c r="S477" i="3"/>
  <c r="S480" i="3"/>
  <c r="T483" i="3"/>
  <c r="S485" i="3"/>
  <c r="S488" i="3"/>
  <c r="V497" i="3"/>
  <c r="S490" i="3"/>
  <c r="V492" i="3"/>
  <c r="S495" i="3"/>
  <c r="U498" i="3"/>
  <c r="U503" i="3"/>
  <c r="T503" i="3"/>
  <c r="U531" i="3"/>
  <c r="T531" i="3"/>
  <c r="V531" i="3"/>
  <c r="T498" i="3"/>
  <c r="T502" i="3"/>
  <c r="T506" i="3"/>
  <c r="T510" i="3"/>
  <c r="T514" i="3"/>
  <c r="T518" i="3"/>
  <c r="R521" i="3"/>
  <c r="T522" i="3"/>
  <c r="R525" i="3"/>
  <c r="T526" i="3"/>
  <c r="R529" i="3"/>
  <c r="T530" i="3"/>
  <c r="R533" i="3"/>
  <c r="T534" i="3"/>
  <c r="V535" i="3"/>
  <c r="R537" i="3"/>
  <c r="T538" i="3"/>
  <c r="R541" i="3"/>
  <c r="T542" i="3"/>
  <c r="V543" i="3"/>
  <c r="R545" i="3"/>
  <c r="T546" i="3"/>
  <c r="V547" i="3"/>
  <c r="R549" i="3"/>
  <c r="V551" i="3"/>
  <c r="R553" i="3"/>
  <c r="T554" i="3"/>
  <c r="V555" i="3"/>
  <c r="T557" i="3"/>
  <c r="S557" i="3"/>
  <c r="R560" i="3"/>
  <c r="U560" i="3"/>
  <c r="R562" i="3"/>
  <c r="U563" i="3"/>
  <c r="T565" i="3"/>
  <c r="S565" i="3"/>
  <c r="R568" i="3"/>
  <c r="U568" i="3"/>
  <c r="U571" i="3"/>
  <c r="S573" i="3"/>
  <c r="R576" i="3"/>
  <c r="U576" i="3"/>
  <c r="T580" i="3"/>
  <c r="T584" i="3"/>
  <c r="T588" i="3"/>
  <c r="S590" i="3"/>
  <c r="R592" i="3"/>
  <c r="U592" i="3"/>
  <c r="V595" i="3"/>
  <c r="T596" i="3"/>
  <c r="T603" i="3"/>
  <c r="W605" i="3"/>
  <c r="V606" i="3"/>
  <c r="T606" i="3"/>
  <c r="U606" i="3"/>
  <c r="R607" i="3"/>
  <c r="T617" i="3"/>
  <c r="U617" i="3"/>
  <c r="S617" i="3"/>
  <c r="R623" i="3"/>
  <c r="R628" i="3"/>
  <c r="U628" i="3"/>
  <c r="X632" i="3"/>
  <c r="V639" i="3"/>
  <c r="U639" i="3"/>
  <c r="R643" i="3"/>
  <c r="T664" i="3"/>
  <c r="W669" i="3"/>
  <c r="V671" i="3"/>
  <c r="U671" i="3"/>
  <c r="U672" i="3"/>
  <c r="R675" i="3"/>
  <c r="W678" i="3"/>
  <c r="S688" i="3"/>
  <c r="V688" i="3"/>
  <c r="T698" i="3"/>
  <c r="W701" i="3"/>
  <c r="S513" i="3"/>
  <c r="U514" i="3"/>
  <c r="S517" i="3"/>
  <c r="U518" i="3"/>
  <c r="S521" i="3"/>
  <c r="U522" i="3"/>
  <c r="S525" i="3"/>
  <c r="U526" i="3"/>
  <c r="S529" i="3"/>
  <c r="U530" i="3"/>
  <c r="S533" i="3"/>
  <c r="S537" i="3"/>
  <c r="S541" i="3"/>
  <c r="S549" i="3"/>
  <c r="S553" i="3"/>
  <c r="U557" i="3"/>
  <c r="R559" i="3"/>
  <c r="V562" i="3"/>
  <c r="S562" i="3"/>
  <c r="V563" i="3"/>
  <c r="U565" i="3"/>
  <c r="V568" i="3"/>
  <c r="V570" i="3"/>
  <c r="S570" i="3"/>
  <c r="U573" i="3"/>
  <c r="R575" i="3"/>
  <c r="V576" i="3"/>
  <c r="V578" i="3"/>
  <c r="S578" i="3"/>
  <c r="S580" i="3"/>
  <c r="U580" i="3"/>
  <c r="V582" i="3"/>
  <c r="S582" i="3"/>
  <c r="S584" i="3"/>
  <c r="U584" i="3"/>
  <c r="V586" i="3"/>
  <c r="S586" i="3"/>
  <c r="S588" i="3"/>
  <c r="U588" i="3"/>
  <c r="V590" i="3"/>
  <c r="T590" i="3"/>
  <c r="S596" i="3"/>
  <c r="V599" i="3"/>
  <c r="S603" i="3"/>
  <c r="W609" i="3"/>
  <c r="V610" i="3"/>
  <c r="T610" i="3"/>
  <c r="U610" i="3"/>
  <c r="R611" i="3"/>
  <c r="V617" i="3"/>
  <c r="V622" i="3"/>
  <c r="S631" i="3"/>
  <c r="W637" i="3"/>
  <c r="R640" i="3"/>
  <c r="U640" i="3"/>
  <c r="V651" i="3"/>
  <c r="U651" i="3"/>
  <c r="U652" i="3"/>
  <c r="R655" i="3"/>
  <c r="S663" i="3"/>
  <c r="S664" i="3"/>
  <c r="T676" i="3"/>
  <c r="R508" i="3"/>
  <c r="R512" i="3"/>
  <c r="T513" i="3"/>
  <c r="V514" i="3"/>
  <c r="R516" i="3"/>
  <c r="T517" i="3"/>
  <c r="V518" i="3"/>
  <c r="R520" i="3"/>
  <c r="R524" i="3"/>
  <c r="R528" i="3"/>
  <c r="R532" i="3"/>
  <c r="R536" i="3"/>
  <c r="R540" i="3"/>
  <c r="R544" i="3"/>
  <c r="R548" i="3"/>
  <c r="R552" i="3"/>
  <c r="V557" i="3"/>
  <c r="S559" i="3"/>
  <c r="V565" i="3"/>
  <c r="S567" i="3"/>
  <c r="V573" i="3"/>
  <c r="S575" i="3"/>
  <c r="V580" i="3"/>
  <c r="V584" i="3"/>
  <c r="T586" i="3"/>
  <c r="V588" i="3"/>
  <c r="R591" i="3"/>
  <c r="T593" i="3"/>
  <c r="S593" i="3"/>
  <c r="R596" i="3"/>
  <c r="U596" i="3"/>
  <c r="V603" i="3"/>
  <c r="T604" i="3"/>
  <c r="T611" i="3"/>
  <c r="W613" i="3"/>
  <c r="V614" i="3"/>
  <c r="T614" i="3"/>
  <c r="U614" i="3"/>
  <c r="R615" i="3"/>
  <c r="W621" i="3"/>
  <c r="T624" i="3"/>
  <c r="V631" i="3"/>
  <c r="U631" i="3"/>
  <c r="R635" i="3"/>
  <c r="T644" i="3"/>
  <c r="W649" i="3"/>
  <c r="T656" i="3"/>
  <c r="W661" i="3"/>
  <c r="V663" i="3"/>
  <c r="U663" i="3"/>
  <c r="U664" i="3"/>
  <c r="R667" i="3"/>
  <c r="W670" i="3"/>
  <c r="S696" i="3"/>
  <c r="V696" i="3"/>
  <c r="S492" i="3"/>
  <c r="U513" i="3"/>
  <c r="U517" i="3"/>
  <c r="U521" i="3"/>
  <c r="U525" i="3"/>
  <c r="U529" i="3"/>
  <c r="U533" i="3"/>
  <c r="U537" i="3"/>
  <c r="U541" i="3"/>
  <c r="U545" i="3"/>
  <c r="U549" i="3"/>
  <c r="U553" i="3"/>
  <c r="U562" i="3"/>
  <c r="T567" i="3"/>
  <c r="U570" i="3"/>
  <c r="U578" i="3"/>
  <c r="U582" i="3"/>
  <c r="T591" i="3"/>
  <c r="V593" i="3"/>
  <c r="T597" i="3"/>
  <c r="U597" i="3"/>
  <c r="S597" i="3"/>
  <c r="R600" i="3"/>
  <c r="U600" i="3"/>
  <c r="S604" i="3"/>
  <c r="V607" i="3"/>
  <c r="T608" i="3"/>
  <c r="S611" i="3"/>
  <c r="T615" i="3"/>
  <c r="W617" i="3"/>
  <c r="V618" i="3"/>
  <c r="T618" i="3"/>
  <c r="U618" i="3"/>
  <c r="R619" i="3"/>
  <c r="V623" i="3"/>
  <c r="U623" i="3"/>
  <c r="S624" i="3"/>
  <c r="W629" i="3"/>
  <c r="R632" i="3"/>
  <c r="U632" i="3"/>
  <c r="X636" i="3"/>
  <c r="V643" i="3"/>
  <c r="U643" i="3"/>
  <c r="S644" i="3"/>
  <c r="S655" i="3"/>
  <c r="S656" i="3"/>
  <c r="T668" i="3"/>
  <c r="W673" i="3"/>
  <c r="V675" i="3"/>
  <c r="U675" i="3"/>
  <c r="U676" i="3"/>
  <c r="T694" i="3"/>
  <c r="T508" i="3"/>
  <c r="T512" i="3"/>
  <c r="V513" i="3"/>
  <c r="T516" i="3"/>
  <c r="V517" i="3"/>
  <c r="T520" i="3"/>
  <c r="T524" i="3"/>
  <c r="T528" i="3"/>
  <c r="T536" i="3"/>
  <c r="T540" i="3"/>
  <c r="T544" i="3"/>
  <c r="T548" i="3"/>
  <c r="T552" i="3"/>
  <c r="R556" i="3"/>
  <c r="U556" i="3"/>
  <c r="S561" i="3"/>
  <c r="R564" i="3"/>
  <c r="U564" i="3"/>
  <c r="S569" i="3"/>
  <c r="U572" i="3"/>
  <c r="T577" i="3"/>
  <c r="S577" i="3"/>
  <c r="S583" i="3"/>
  <c r="S591" i="3"/>
  <c r="U591" i="3"/>
  <c r="T601" i="3"/>
  <c r="S601" i="3"/>
  <c r="R604" i="3"/>
  <c r="U604" i="3"/>
  <c r="S608" i="3"/>
  <c r="V611" i="3"/>
  <c r="S615" i="3"/>
  <c r="U615" i="3"/>
  <c r="R624" i="3"/>
  <c r="U624" i="3"/>
  <c r="T625" i="3"/>
  <c r="U625" i="3"/>
  <c r="V625" i="3"/>
  <c r="S635" i="3"/>
  <c r="R644" i="3"/>
  <c r="U644" i="3"/>
  <c r="V655" i="3"/>
  <c r="U655" i="3"/>
  <c r="U656" i="3"/>
  <c r="S667" i="3"/>
  <c r="S668" i="3"/>
  <c r="S535" i="3"/>
  <c r="S539" i="3"/>
  <c r="S543" i="3"/>
  <c r="S547" i="3"/>
  <c r="S551" i="3"/>
  <c r="S558" i="3"/>
  <c r="S566" i="3"/>
  <c r="S574" i="3"/>
  <c r="T579" i="3"/>
  <c r="T581" i="3"/>
  <c r="U581" i="3"/>
  <c r="S581" i="3"/>
  <c r="T583" i="3"/>
  <c r="T585" i="3"/>
  <c r="S585" i="3"/>
  <c r="T587" i="3"/>
  <c r="T589" i="3"/>
  <c r="U589" i="3"/>
  <c r="S589" i="3"/>
  <c r="V594" i="3"/>
  <c r="T594" i="3"/>
  <c r="U594" i="3"/>
  <c r="T605" i="3"/>
  <c r="U605" i="3"/>
  <c r="S605" i="3"/>
  <c r="R608" i="3"/>
  <c r="U608" i="3"/>
  <c r="X628" i="3"/>
  <c r="V635" i="3"/>
  <c r="U635" i="3"/>
  <c r="V667" i="3"/>
  <c r="U667" i="3"/>
  <c r="U668" i="3"/>
  <c r="S692" i="3"/>
  <c r="V692" i="3"/>
  <c r="V704" i="3"/>
  <c r="U704" i="3"/>
  <c r="S704" i="3"/>
  <c r="U712" i="3"/>
  <c r="T712" i="3"/>
  <c r="T535" i="3"/>
  <c r="T543" i="3"/>
  <c r="T547" i="3"/>
  <c r="T551" i="3"/>
  <c r="T555" i="3"/>
  <c r="T558" i="3"/>
  <c r="V561" i="3"/>
  <c r="S563" i="3"/>
  <c r="T566" i="3"/>
  <c r="V569" i="3"/>
  <c r="T574" i="3"/>
  <c r="V577" i="3"/>
  <c r="U579" i="3"/>
  <c r="V581" i="3"/>
  <c r="U583" i="3"/>
  <c r="V585" i="3"/>
  <c r="U587" i="3"/>
  <c r="V589" i="3"/>
  <c r="V598" i="3"/>
  <c r="T598" i="3"/>
  <c r="U598" i="3"/>
  <c r="V605" i="3"/>
  <c r="T609" i="3"/>
  <c r="U609" i="3"/>
  <c r="S609" i="3"/>
  <c r="R612" i="3"/>
  <c r="V619" i="3"/>
  <c r="U619" i="3"/>
  <c r="R636" i="3"/>
  <c r="U636" i="3"/>
  <c r="V647" i="3"/>
  <c r="U647" i="3"/>
  <c r="S660" i="3"/>
  <c r="V679" i="3"/>
  <c r="U679" i="3"/>
  <c r="U680" i="3"/>
  <c r="T690" i="3"/>
  <c r="U715" i="3"/>
  <c r="T715" i="3"/>
  <c r="R715" i="3"/>
  <c r="V715" i="3"/>
  <c r="T718" i="3"/>
  <c r="R718" i="3"/>
  <c r="V718" i="3"/>
  <c r="U558" i="3"/>
  <c r="U566" i="3"/>
  <c r="U574" i="3"/>
  <c r="V579" i="3"/>
  <c r="V583" i="3"/>
  <c r="V587" i="3"/>
  <c r="V602" i="3"/>
  <c r="T602" i="3"/>
  <c r="U602" i="3"/>
  <c r="R603" i="3"/>
  <c r="V609" i="3"/>
  <c r="T613" i="3"/>
  <c r="U613" i="3"/>
  <c r="S613" i="3"/>
  <c r="R616" i="3"/>
  <c r="U616" i="3"/>
  <c r="R620" i="3"/>
  <c r="U620" i="3"/>
  <c r="T621" i="3"/>
  <c r="U621" i="3"/>
  <c r="V621" i="3"/>
  <c r="V627" i="3"/>
  <c r="U627" i="3"/>
  <c r="R631" i="3"/>
  <c r="R648" i="3"/>
  <c r="U648" i="3"/>
  <c r="V659" i="3"/>
  <c r="U659" i="3"/>
  <c r="U660" i="3"/>
  <c r="R663" i="3"/>
  <c r="S671" i="3"/>
  <c r="S672" i="3"/>
  <c r="V672" i="3"/>
  <c r="V683" i="3"/>
  <c r="U683" i="3"/>
  <c r="S700" i="3"/>
  <c r="V700" i="3"/>
  <c r="U629" i="3"/>
  <c r="U633" i="3"/>
  <c r="U637" i="3"/>
  <c r="U641" i="3"/>
  <c r="U645" i="3"/>
  <c r="U649" i="3"/>
  <c r="U653" i="3"/>
  <c r="U657" i="3"/>
  <c r="U661" i="3"/>
  <c r="U665" i="3"/>
  <c r="U669" i="3"/>
  <c r="U673" i="3"/>
  <c r="U677" i="3"/>
  <c r="V681" i="3"/>
  <c r="T686" i="3"/>
  <c r="T688" i="3"/>
  <c r="U690" i="3"/>
  <c r="T692" i="3"/>
  <c r="U694" i="3"/>
  <c r="T696" i="3"/>
  <c r="U698" i="3"/>
  <c r="T700" i="3"/>
  <c r="W703" i="3"/>
  <c r="R706" i="3"/>
  <c r="S712" i="3"/>
  <c r="S715" i="3"/>
  <c r="W717" i="3"/>
  <c r="U718" i="3"/>
  <c r="R719" i="3"/>
  <c r="R722" i="3"/>
  <c r="V727" i="3"/>
  <c r="X736" i="3"/>
  <c r="X737" i="3"/>
  <c r="X752" i="3"/>
  <c r="X753" i="3"/>
  <c r="X780" i="3"/>
  <c r="U727" i="3"/>
  <c r="R727" i="3"/>
  <c r="S685" i="3"/>
  <c r="T685" i="3"/>
  <c r="R689" i="3"/>
  <c r="R693" i="3"/>
  <c r="R697" i="3"/>
  <c r="U706" i="3"/>
  <c r="R707" i="3"/>
  <c r="R710" i="3"/>
  <c r="S716" i="3"/>
  <c r="T716" i="3"/>
  <c r="S719" i="3"/>
  <c r="V719" i="3"/>
  <c r="W721" i="3"/>
  <c r="U722" i="3"/>
  <c r="R723" i="3"/>
  <c r="S725" i="3"/>
  <c r="T725" i="3"/>
  <c r="X732" i="3"/>
  <c r="X733" i="3"/>
  <c r="X748" i="3"/>
  <c r="X749" i="3"/>
  <c r="X764" i="3"/>
  <c r="X776" i="3"/>
  <c r="X777" i="3"/>
  <c r="X788" i="3"/>
  <c r="S682" i="3"/>
  <c r="U685" i="3"/>
  <c r="V716" i="3"/>
  <c r="X808" i="3"/>
  <c r="S622" i="3"/>
  <c r="S626" i="3"/>
  <c r="S630" i="3"/>
  <c r="S634" i="3"/>
  <c r="S638" i="3"/>
  <c r="S642" i="3"/>
  <c r="S646" i="3"/>
  <c r="S650" i="3"/>
  <c r="S654" i="3"/>
  <c r="S658" i="3"/>
  <c r="S662" i="3"/>
  <c r="S666" i="3"/>
  <c r="S670" i="3"/>
  <c r="S674" i="3"/>
  <c r="S678" i="3"/>
  <c r="T682" i="3"/>
  <c r="S684" i="3"/>
  <c r="U687" i="3"/>
  <c r="S687" i="3"/>
  <c r="S689" i="3"/>
  <c r="U689" i="3"/>
  <c r="U691" i="3"/>
  <c r="S691" i="3"/>
  <c r="S693" i="3"/>
  <c r="U693" i="3"/>
  <c r="U695" i="3"/>
  <c r="S695" i="3"/>
  <c r="S697" i="3"/>
  <c r="U697" i="3"/>
  <c r="U699" i="3"/>
  <c r="S699" i="3"/>
  <c r="S701" i="3"/>
  <c r="T701" i="3"/>
  <c r="W704" i="3"/>
  <c r="S707" i="3"/>
  <c r="V707" i="3"/>
  <c r="U710" i="3"/>
  <c r="S720" i="3"/>
  <c r="T720" i="3"/>
  <c r="S723" i="3"/>
  <c r="V723" i="3"/>
  <c r="X796" i="3"/>
  <c r="T622" i="3"/>
  <c r="T626" i="3"/>
  <c r="T630" i="3"/>
  <c r="T634" i="3"/>
  <c r="T638" i="3"/>
  <c r="T642" i="3"/>
  <c r="T646" i="3"/>
  <c r="T650" i="3"/>
  <c r="T654" i="3"/>
  <c r="T658" i="3"/>
  <c r="V682" i="3"/>
  <c r="T684" i="3"/>
  <c r="U701" i="3"/>
  <c r="S703" i="3"/>
  <c r="V720" i="3"/>
  <c r="S629" i="3"/>
  <c r="S633" i="3"/>
  <c r="S637" i="3"/>
  <c r="S641" i="3"/>
  <c r="S645" i="3"/>
  <c r="S649" i="3"/>
  <c r="U650" i="3"/>
  <c r="S653" i="3"/>
  <c r="U654" i="3"/>
  <c r="S657" i="3"/>
  <c r="U658" i="3"/>
  <c r="S661" i="3"/>
  <c r="U662" i="3"/>
  <c r="S665" i="3"/>
  <c r="U666" i="3"/>
  <c r="S669" i="3"/>
  <c r="U670" i="3"/>
  <c r="S673" i="3"/>
  <c r="U674" i="3"/>
  <c r="S677" i="3"/>
  <c r="U678" i="3"/>
  <c r="T681" i="3"/>
  <c r="U684" i="3"/>
  <c r="V687" i="3"/>
  <c r="V691" i="3"/>
  <c r="V695" i="3"/>
  <c r="V699" i="3"/>
  <c r="T703" i="3"/>
  <c r="U705" i="3"/>
  <c r="U714" i="3"/>
  <c r="X741" i="3"/>
  <c r="X757" i="3"/>
  <c r="X804" i="3"/>
  <c r="U681" i="3"/>
  <c r="V684" i="3"/>
  <c r="S686" i="3"/>
  <c r="W687" i="3"/>
  <c r="W691" i="3"/>
  <c r="W695" i="3"/>
  <c r="W699" i="3"/>
  <c r="V703" i="3"/>
  <c r="W707" i="3"/>
  <c r="U708" i="3"/>
  <c r="V708" i="3"/>
  <c r="W710" i="3"/>
  <c r="U711" i="3"/>
  <c r="W720" i="3"/>
  <c r="W723" i="3"/>
  <c r="U724" i="3"/>
  <c r="V724" i="3"/>
  <c r="X768" i="3"/>
  <c r="X792" i="3"/>
  <c r="U709" i="3"/>
  <c r="U713" i="3"/>
  <c r="U717" i="3"/>
  <c r="U721" i="3"/>
  <c r="U725" i="3"/>
  <c r="S728" i="3"/>
  <c r="U729" i="3"/>
  <c r="S732" i="3"/>
  <c r="U733" i="3"/>
  <c r="S736" i="3"/>
  <c r="U737" i="3"/>
  <c r="S740" i="3"/>
  <c r="U741" i="3"/>
  <c r="S744" i="3"/>
  <c r="U745" i="3"/>
  <c r="S748" i="3"/>
  <c r="U749" i="3"/>
  <c r="S752" i="3"/>
  <c r="U753" i="3"/>
  <c r="S756" i="3"/>
  <c r="U757" i="3"/>
  <c r="S760" i="3"/>
  <c r="U761" i="3"/>
  <c r="S764" i="3"/>
  <c r="U765" i="3"/>
  <c r="S768" i="3"/>
  <c r="U769" i="3"/>
  <c r="S772" i="3"/>
  <c r="U773" i="3"/>
  <c r="S776" i="3"/>
  <c r="U777" i="3"/>
  <c r="S780" i="3"/>
  <c r="U781" i="3"/>
  <c r="S784" i="3"/>
  <c r="U785" i="3"/>
  <c r="S788" i="3"/>
  <c r="U789" i="3"/>
  <c r="S792" i="3"/>
  <c r="U793" i="3"/>
  <c r="S796" i="3"/>
  <c r="U797" i="3"/>
  <c r="S800" i="3"/>
  <c r="U801" i="3"/>
  <c r="S804" i="3"/>
  <c r="U805" i="3"/>
  <c r="S808" i="3"/>
  <c r="U809" i="3"/>
  <c r="T728" i="3"/>
  <c r="V729" i="3"/>
  <c r="T732" i="3"/>
  <c r="V733" i="3"/>
  <c r="T736" i="3"/>
  <c r="V737" i="3"/>
  <c r="T740" i="3"/>
  <c r="V741" i="3"/>
  <c r="T744" i="3"/>
  <c r="V745" i="3"/>
  <c r="T748" i="3"/>
  <c r="V749" i="3"/>
  <c r="T752" i="3"/>
  <c r="V753" i="3"/>
  <c r="T756" i="3"/>
  <c r="V757" i="3"/>
  <c r="T760" i="3"/>
  <c r="V761" i="3"/>
  <c r="T764" i="3"/>
  <c r="V765" i="3"/>
  <c r="T768" i="3"/>
  <c r="V769" i="3"/>
  <c r="T772" i="3"/>
  <c r="V773" i="3"/>
  <c r="T776" i="3"/>
  <c r="V777" i="3"/>
  <c r="R779" i="3"/>
  <c r="T780" i="3"/>
  <c r="V781" i="3"/>
  <c r="T784" i="3"/>
  <c r="V785" i="3"/>
  <c r="R787" i="3"/>
  <c r="T788" i="3"/>
  <c r="V789" i="3"/>
  <c r="T792" i="3"/>
  <c r="V793" i="3"/>
  <c r="T796" i="3"/>
  <c r="V797" i="3"/>
  <c r="T800" i="3"/>
  <c r="V801" i="3"/>
  <c r="T804" i="3"/>
  <c r="V805" i="3"/>
  <c r="T808" i="3"/>
  <c r="V809" i="3"/>
  <c r="S727" i="3"/>
  <c r="U728" i="3"/>
  <c r="S731" i="3"/>
  <c r="U732" i="3"/>
  <c r="S735" i="3"/>
  <c r="U736" i="3"/>
  <c r="S739" i="3"/>
  <c r="U740" i="3"/>
  <c r="S743" i="3"/>
  <c r="U744" i="3"/>
  <c r="S747" i="3"/>
  <c r="U748" i="3"/>
  <c r="S751" i="3"/>
  <c r="U752" i="3"/>
  <c r="S755" i="3"/>
  <c r="U756" i="3"/>
  <c r="S759" i="3"/>
  <c r="U760" i="3"/>
  <c r="S763" i="3"/>
  <c r="U764" i="3"/>
  <c r="S767" i="3"/>
  <c r="U768" i="3"/>
  <c r="S771" i="3"/>
  <c r="U772" i="3"/>
  <c r="S775" i="3"/>
  <c r="S779" i="3"/>
  <c r="S783" i="3"/>
  <c r="S787" i="3"/>
  <c r="S791" i="3"/>
  <c r="S795" i="3"/>
  <c r="S799" i="3"/>
  <c r="S803" i="3"/>
  <c r="S807" i="3"/>
  <c r="S811" i="3"/>
  <c r="T727" i="3"/>
  <c r="T731" i="3"/>
  <c r="T735" i="3"/>
  <c r="T739" i="3"/>
  <c r="T743" i="3"/>
  <c r="T747" i="3"/>
  <c r="T751" i="3"/>
  <c r="T755" i="3"/>
  <c r="T759" i="3"/>
  <c r="T763" i="3"/>
  <c r="T767" i="3"/>
  <c r="T771" i="3"/>
  <c r="T775" i="3"/>
  <c r="T779" i="3"/>
  <c r="T783" i="3"/>
  <c r="T787" i="3"/>
  <c r="T791" i="3"/>
  <c r="T795" i="3"/>
  <c r="T799" i="3"/>
  <c r="T803" i="3"/>
  <c r="T807" i="3"/>
  <c r="T811" i="3"/>
  <c r="S690" i="3"/>
  <c r="S694" i="3"/>
  <c r="S698" i="3"/>
  <c r="S702" i="3"/>
  <c r="S706" i="3"/>
  <c r="S710" i="3"/>
  <c r="S714" i="3"/>
  <c r="S718" i="3"/>
  <c r="S722" i="3"/>
  <c r="S726" i="3"/>
  <c r="S730" i="3"/>
  <c r="S734" i="3"/>
  <c r="S738" i="3"/>
  <c r="S742" i="3"/>
  <c r="S746" i="3"/>
  <c r="S750" i="3"/>
  <c r="S754" i="3"/>
  <c r="S758" i="3"/>
  <c r="S762" i="3"/>
  <c r="S766" i="3"/>
  <c r="S770" i="3"/>
  <c r="S774" i="3"/>
  <c r="S778" i="3"/>
  <c r="S782" i="3"/>
  <c r="S786" i="3"/>
  <c r="S790" i="3"/>
  <c r="S794" i="3"/>
  <c r="S798" i="3"/>
  <c r="S802" i="3"/>
  <c r="S806" i="3"/>
  <c r="S810" i="3"/>
  <c r="U811" i="3"/>
  <c r="T730" i="3"/>
  <c r="T734" i="3"/>
  <c r="T738" i="3"/>
  <c r="T742" i="3"/>
  <c r="T746" i="3"/>
  <c r="T750" i="3"/>
  <c r="T754" i="3"/>
  <c r="T758" i="3"/>
  <c r="T762" i="3"/>
  <c r="T766" i="3"/>
  <c r="T770" i="3"/>
  <c r="T774" i="3"/>
  <c r="T778" i="3"/>
  <c r="T782" i="3"/>
  <c r="T786" i="3"/>
  <c r="T790" i="3"/>
  <c r="T794" i="3"/>
  <c r="T798" i="3"/>
  <c r="T802" i="3"/>
  <c r="T806" i="3"/>
  <c r="T810" i="3"/>
  <c r="S729" i="3"/>
  <c r="U730" i="3"/>
  <c r="S733" i="3"/>
  <c r="U734" i="3"/>
  <c r="S737" i="3"/>
  <c r="U738" i="3"/>
  <c r="S741" i="3"/>
  <c r="U742" i="3"/>
  <c r="S745" i="3"/>
  <c r="U746" i="3"/>
  <c r="S749" i="3"/>
  <c r="U750" i="3"/>
  <c r="S753" i="3"/>
  <c r="U754" i="3"/>
  <c r="S757" i="3"/>
  <c r="U758" i="3"/>
  <c r="S761" i="3"/>
  <c r="U762" i="3"/>
  <c r="S765" i="3"/>
  <c r="U766" i="3"/>
  <c r="S769" i="3"/>
  <c r="U770" i="3"/>
  <c r="S773" i="3"/>
  <c r="U774" i="3"/>
  <c r="S777" i="3"/>
  <c r="U778" i="3"/>
  <c r="S781" i="3"/>
  <c r="U782" i="3"/>
  <c r="S785" i="3"/>
  <c r="S789" i="3"/>
  <c r="S793" i="3"/>
  <c r="S797" i="3"/>
  <c r="S801" i="3"/>
  <c r="S805" i="3"/>
  <c r="S809" i="3"/>
  <c r="E22" i="5"/>
  <c r="C197" i="25" s="1"/>
  <c r="B5" i="5"/>
  <c r="C120" i="25" s="1"/>
  <c r="X5" i="3"/>
  <c r="X2" i="3"/>
  <c r="X3" i="3"/>
  <c r="C123" i="27"/>
  <c r="C603" i="27"/>
  <c r="B185" i="27"/>
  <c r="B186" i="27" s="1"/>
  <c r="C184" i="27"/>
  <c r="C63" i="27"/>
  <c r="B4" i="27"/>
  <c r="B5" i="27" s="1"/>
  <c r="C5" i="27" s="1"/>
  <c r="X6" i="3"/>
  <c r="B544" i="27"/>
  <c r="C543" i="27"/>
  <c r="B424" i="27"/>
  <c r="C424" i="27" s="1"/>
  <c r="C423" i="27"/>
  <c r="B724" i="27"/>
  <c r="C723" i="27"/>
  <c r="C183" i="27"/>
  <c r="B784" i="27"/>
  <c r="B785" i="27" s="1"/>
  <c r="B786" i="27" s="1"/>
  <c r="B65" i="27"/>
  <c r="C64" i="27"/>
  <c r="B305" i="27"/>
  <c r="C304" i="27"/>
  <c r="B126" i="27"/>
  <c r="C125" i="27"/>
  <c r="C244" i="27"/>
  <c r="B245" i="27"/>
  <c r="C124" i="27"/>
  <c r="B364" i="27"/>
  <c r="C363" i="27"/>
  <c r="C303" i="27"/>
  <c r="C243" i="27"/>
  <c r="B665" i="27"/>
  <c r="C664" i="27"/>
  <c r="B605" i="27"/>
  <c r="C604" i="27"/>
  <c r="C663" i="27"/>
  <c r="D22" i="5"/>
  <c r="C177" i="25" s="1"/>
  <c r="C22" i="5"/>
  <c r="C157" i="25" s="1"/>
  <c r="B22" i="5"/>
  <c r="C137" i="25" s="1"/>
  <c r="D13" i="5"/>
  <c r="C168" i="25" s="1"/>
  <c r="C27" i="26" l="1"/>
  <c r="B425" i="27"/>
  <c r="C26" i="26"/>
  <c r="Q588" i="3"/>
  <c r="X588" i="3"/>
  <c r="Q556" i="3"/>
  <c r="X589" i="3"/>
  <c r="R589" i="3"/>
  <c r="X584" i="3"/>
  <c r="Q584" i="3"/>
  <c r="X577" i="3"/>
  <c r="R577" i="3"/>
  <c r="X587" i="3"/>
  <c r="Q587" i="3"/>
  <c r="Q563" i="3"/>
  <c r="X563" i="3"/>
  <c r="Q580" i="3"/>
  <c r="X580" i="3"/>
  <c r="Q552" i="3"/>
  <c r="X597" i="3"/>
  <c r="R597" i="3"/>
  <c r="X565" i="3"/>
  <c r="R565" i="3"/>
  <c r="Q576" i="3"/>
  <c r="X576" i="3"/>
  <c r="X585" i="3"/>
  <c r="R585" i="3"/>
  <c r="X583" i="3"/>
  <c r="Q583" i="3"/>
  <c r="Q572" i="3"/>
  <c r="Q548" i="3"/>
  <c r="X573" i="3"/>
  <c r="R573" i="3"/>
  <c r="X601" i="3"/>
  <c r="Q601" i="3"/>
  <c r="Q600" i="3"/>
  <c r="Q568" i="3"/>
  <c r="X593" i="3"/>
  <c r="R593" i="3"/>
  <c r="Q579" i="3"/>
  <c r="X579" i="3"/>
  <c r="X596" i="3"/>
  <c r="Q596" i="3"/>
  <c r="Q564" i="3"/>
  <c r="Q544" i="3"/>
  <c r="X581" i="3"/>
  <c r="R581" i="3"/>
  <c r="Q592" i="3"/>
  <c r="X592" i="3"/>
  <c r="Q560" i="3"/>
  <c r="X560" i="3"/>
  <c r="X569" i="3"/>
  <c r="R569" i="3"/>
  <c r="X557" i="3"/>
  <c r="X401" i="3"/>
  <c r="X390" i="3"/>
  <c r="Q390" i="3"/>
  <c r="Q412" i="3"/>
  <c r="X412" i="3"/>
  <c r="Q396" i="3"/>
  <c r="X396" i="3"/>
  <c r="Q380" i="3"/>
  <c r="X380" i="3"/>
  <c r="Q364" i="3"/>
  <c r="X364" i="3"/>
  <c r="Q382" i="3"/>
  <c r="X410" i="3"/>
  <c r="Q410" i="3"/>
  <c r="Q408" i="3"/>
  <c r="Q392" i="3"/>
  <c r="X392" i="3"/>
  <c r="Q376" i="3"/>
  <c r="X376" i="3"/>
  <c r="X379" i="3"/>
  <c r="X395" i="3"/>
  <c r="X385" i="3"/>
  <c r="X369" i="3"/>
  <c r="R367" i="3"/>
  <c r="X363" i="3"/>
  <c r="Q386" i="3"/>
  <c r="Q378" i="3"/>
  <c r="Q420" i="3"/>
  <c r="Q404" i="3"/>
  <c r="X404" i="3"/>
  <c r="X388" i="3"/>
  <c r="Q388" i="3"/>
  <c r="Q372" i="3"/>
  <c r="X372" i="3"/>
  <c r="X405" i="3"/>
  <c r="X414" i="3"/>
  <c r="Q414" i="3"/>
  <c r="X375" i="3"/>
  <c r="Q374" i="3"/>
  <c r="X374" i="3"/>
  <c r="Q394" i="3"/>
  <c r="Q402" i="3"/>
  <c r="X402" i="3"/>
  <c r="Q416" i="3"/>
  <c r="Q400" i="3"/>
  <c r="X400" i="3"/>
  <c r="X384" i="3"/>
  <c r="Q384" i="3"/>
  <c r="X418" i="3"/>
  <c r="Q418" i="3"/>
  <c r="Q448" i="3"/>
  <c r="Q510" i="3"/>
  <c r="X522" i="3"/>
  <c r="Q522" i="3"/>
  <c r="X478" i="3"/>
  <c r="Q478" i="3"/>
  <c r="X463" i="3"/>
  <c r="Q463" i="3"/>
  <c r="X534" i="3"/>
  <c r="Q534" i="3"/>
  <c r="R452" i="3"/>
  <c r="X446" i="3"/>
  <c r="X440" i="3"/>
  <c r="Q440" i="3"/>
  <c r="Q467" i="3"/>
  <c r="X486" i="3"/>
  <c r="Q486" i="3"/>
  <c r="X538" i="3"/>
  <c r="Q538" i="3"/>
  <c r="X530" i="3"/>
  <c r="Q530" i="3"/>
  <c r="X526" i="3"/>
  <c r="Q526" i="3"/>
  <c r="X496" i="3"/>
  <c r="X459" i="3"/>
  <c r="Q459" i="3"/>
  <c r="X492" i="3"/>
  <c r="Q492" i="3"/>
  <c r="Q470" i="3"/>
  <c r="Q462" i="3"/>
  <c r="X462" i="3"/>
  <c r="Q471" i="3"/>
  <c r="X627" i="3"/>
  <c r="X661" i="3"/>
  <c r="Q661" i="3"/>
  <c r="X642" i="3"/>
  <c r="X650" i="3"/>
  <c r="X630" i="3"/>
  <c r="X651" i="3"/>
  <c r="X754" i="3"/>
  <c r="Q754" i="3"/>
  <c r="X767" i="3"/>
  <c r="Q767" i="3"/>
  <c r="X707" i="3"/>
  <c r="Q707" i="3"/>
  <c r="X649" i="3"/>
  <c r="Q649" i="3"/>
  <c r="X633" i="3"/>
  <c r="Q633" i="3"/>
  <c r="X710" i="3"/>
  <c r="Q710" i="3"/>
  <c r="X543" i="3"/>
  <c r="Q543" i="3"/>
  <c r="X775" i="3"/>
  <c r="Q775" i="3"/>
  <c r="X743" i="3"/>
  <c r="Q743" i="3"/>
  <c r="X719" i="3"/>
  <c r="Q719" i="3"/>
  <c r="X645" i="3"/>
  <c r="Q645" i="3"/>
  <c r="X629" i="3"/>
  <c r="Q629" i="3"/>
  <c r="X713" i="3"/>
  <c r="R713" i="3"/>
  <c r="Q650" i="3"/>
  <c r="X615" i="3"/>
  <c r="Q615" i="3"/>
  <c r="X700" i="3"/>
  <c r="R700" i="3"/>
  <c r="X602" i="3"/>
  <c r="Q602" i="3"/>
  <c r="X620" i="3"/>
  <c r="X618" i="3"/>
  <c r="Q618" i="3"/>
  <c r="X558" i="3"/>
  <c r="Q558" i="3"/>
  <c r="X644" i="3"/>
  <c r="X698" i="3"/>
  <c r="R698" i="3"/>
  <c r="X606" i="3"/>
  <c r="Q606" i="3"/>
  <c r="X570" i="3"/>
  <c r="R570" i="3"/>
  <c r="X477" i="3"/>
  <c r="Q477" i="3"/>
  <c r="X461" i="3"/>
  <c r="Q461" i="3"/>
  <c r="X439" i="3"/>
  <c r="Q439" i="3"/>
  <c r="X541" i="3"/>
  <c r="X491" i="3"/>
  <c r="Q491" i="3"/>
  <c r="X500" i="3"/>
  <c r="X473" i="3"/>
  <c r="Q473" i="3"/>
  <c r="X476" i="3"/>
  <c r="Q476" i="3"/>
  <c r="X393" i="3"/>
  <c r="Q393" i="3"/>
  <c r="Q385" i="3"/>
  <c r="X377" i="3"/>
  <c r="Q377" i="3"/>
  <c r="X359" i="3"/>
  <c r="Q359" i="3"/>
  <c r="X409" i="3"/>
  <c r="Q409" i="3"/>
  <c r="X391" i="3"/>
  <c r="Q391" i="3"/>
  <c r="X383" i="3"/>
  <c r="Q383" i="3"/>
  <c r="Q375" i="3"/>
  <c r="X355" i="3"/>
  <c r="Q355" i="3"/>
  <c r="X352" i="3"/>
  <c r="Q352" i="3"/>
  <c r="X483" i="3"/>
  <c r="X382" i="3"/>
  <c r="X300" i="3"/>
  <c r="R300" i="3"/>
  <c r="X213" i="3"/>
  <c r="Q213" i="3"/>
  <c r="X233" i="3"/>
  <c r="X190" i="3"/>
  <c r="X79" i="3"/>
  <c r="Q79" i="3"/>
  <c r="X63" i="3"/>
  <c r="Q63" i="3"/>
  <c r="X60" i="3"/>
  <c r="Q60" i="3"/>
  <c r="X206" i="3"/>
  <c r="X43" i="3"/>
  <c r="Q43" i="3"/>
  <c r="X23" i="3"/>
  <c r="Q23" i="3"/>
  <c r="X53" i="3"/>
  <c r="X39" i="3"/>
  <c r="Q39" i="3"/>
  <c r="X709" i="3"/>
  <c r="R709" i="3"/>
  <c r="X785" i="3"/>
  <c r="Q785" i="3"/>
  <c r="X806" i="3"/>
  <c r="Q806" i="3"/>
  <c r="X790" i="3"/>
  <c r="Q790" i="3"/>
  <c r="X774" i="3"/>
  <c r="Q774" i="3"/>
  <c r="X742" i="3"/>
  <c r="Q742" i="3"/>
  <c r="X622" i="3"/>
  <c r="Q622" i="3"/>
  <c r="X655" i="3"/>
  <c r="Q655" i="3"/>
  <c r="X639" i="3"/>
  <c r="Q639" i="3"/>
  <c r="X619" i="3"/>
  <c r="Q619" i="3"/>
  <c r="X712" i="3"/>
  <c r="R712" i="3"/>
  <c r="X672" i="3"/>
  <c r="R672" i="3"/>
  <c r="X582" i="3"/>
  <c r="R582" i="3"/>
  <c r="X706" i="3"/>
  <c r="Q706" i="3"/>
  <c r="X795" i="3"/>
  <c r="Q795" i="3"/>
  <c r="X678" i="3"/>
  <c r="Q678" i="3"/>
  <c r="Q651" i="3"/>
  <c r="X611" i="3"/>
  <c r="Q611" i="3"/>
  <c r="X562" i="3"/>
  <c r="Q562" i="3"/>
  <c r="X668" i="3"/>
  <c r="R668" i="3"/>
  <c r="X616" i="3"/>
  <c r="X555" i="3"/>
  <c r="Q555" i="3"/>
  <c r="X539" i="3"/>
  <c r="Q539" i="3"/>
  <c r="X664" i="3"/>
  <c r="R664" i="3"/>
  <c r="X578" i="3"/>
  <c r="R578" i="3"/>
  <c r="X497" i="3"/>
  <c r="Q497" i="3"/>
  <c r="X474" i="3"/>
  <c r="Q474" i="3"/>
  <c r="X458" i="3"/>
  <c r="Q458" i="3"/>
  <c r="X480" i="3"/>
  <c r="Q480" i="3"/>
  <c r="X427" i="3"/>
  <c r="Q427" i="3"/>
  <c r="X529" i="3"/>
  <c r="X449" i="3"/>
  <c r="Q449" i="3"/>
  <c r="X433" i="3"/>
  <c r="Q433" i="3"/>
  <c r="X428" i="3"/>
  <c r="X328" i="3"/>
  <c r="Q328" i="3"/>
  <c r="X315" i="3"/>
  <c r="Q315" i="3"/>
  <c r="X299" i="3"/>
  <c r="Q299" i="3"/>
  <c r="X324" i="3"/>
  <c r="R324" i="3"/>
  <c r="X251" i="3"/>
  <c r="Q251" i="3"/>
  <c r="X271" i="3"/>
  <c r="Q271" i="3"/>
  <c r="X275" i="3"/>
  <c r="Q275" i="3"/>
  <c r="X222" i="3"/>
  <c r="Q222" i="3"/>
  <c r="X201" i="3"/>
  <c r="Q201" i="3"/>
  <c r="X177" i="3"/>
  <c r="Q177" i="3"/>
  <c r="X161" i="3"/>
  <c r="Q161" i="3"/>
  <c r="X153" i="3"/>
  <c r="Q153" i="3"/>
  <c r="X138" i="3"/>
  <c r="Q138" i="3"/>
  <c r="X123" i="3"/>
  <c r="Q123" i="3"/>
  <c r="X115" i="3"/>
  <c r="Q115" i="3"/>
  <c r="X107" i="3"/>
  <c r="Q107" i="3"/>
  <c r="X99" i="3"/>
  <c r="Q99" i="3"/>
  <c r="X80" i="3"/>
  <c r="Q80" i="3"/>
  <c r="X48" i="3"/>
  <c r="Q48" i="3"/>
  <c r="X182" i="3"/>
  <c r="X12" i="3"/>
  <c r="Q12" i="3"/>
  <c r="X45" i="3"/>
  <c r="Q4" i="3"/>
  <c r="X4" i="3"/>
  <c r="X626" i="3"/>
  <c r="Q626" i="3"/>
  <c r="X801" i="3"/>
  <c r="Q801" i="3"/>
  <c r="X765" i="3"/>
  <c r="Q765" i="3"/>
  <c r="X671" i="3"/>
  <c r="Q671" i="3"/>
  <c r="X786" i="3"/>
  <c r="Q786" i="3"/>
  <c r="X763" i="3"/>
  <c r="Q763" i="3"/>
  <c r="X731" i="3"/>
  <c r="Q731" i="3"/>
  <c r="X702" i="3"/>
  <c r="R702" i="3"/>
  <c r="X667" i="3"/>
  <c r="Q667" i="3"/>
  <c r="X635" i="3"/>
  <c r="Q635" i="3"/>
  <c r="X783" i="3"/>
  <c r="Q783" i="3"/>
  <c r="X705" i="3"/>
  <c r="R705" i="3"/>
  <c r="X674" i="3"/>
  <c r="Q674" i="3"/>
  <c r="Q642" i="3"/>
  <c r="X607" i="3"/>
  <c r="Q607" i="3"/>
  <c r="X660" i="3"/>
  <c r="R660" i="3"/>
  <c r="X610" i="3"/>
  <c r="Q610" i="3"/>
  <c r="X688" i="3"/>
  <c r="R688" i="3"/>
  <c r="X559" i="3"/>
  <c r="Q559" i="3"/>
  <c r="X520" i="3"/>
  <c r="X490" i="3"/>
  <c r="Q490" i="3"/>
  <c r="X488" i="3"/>
  <c r="Q488" i="3"/>
  <c r="X447" i="3"/>
  <c r="Q447" i="3"/>
  <c r="X415" i="3"/>
  <c r="Q415" i="3"/>
  <c r="X512" i="3"/>
  <c r="X481" i="3"/>
  <c r="Q481" i="3"/>
  <c r="X516" i="3"/>
  <c r="X495" i="3"/>
  <c r="Q495" i="3"/>
  <c r="X460" i="3"/>
  <c r="Q460" i="3"/>
  <c r="X417" i="3"/>
  <c r="Q417" i="3"/>
  <c r="X343" i="3"/>
  <c r="Q343" i="3"/>
  <c r="X467" i="3"/>
  <c r="X399" i="3"/>
  <c r="Q399" i="3"/>
  <c r="X358" i="3"/>
  <c r="Q358" i="3"/>
  <c r="Q363" i="3"/>
  <c r="X331" i="3"/>
  <c r="Q331" i="3"/>
  <c r="X436" i="3"/>
  <c r="X360" i="3"/>
  <c r="Q360" i="3"/>
  <c r="X456" i="3"/>
  <c r="X308" i="3"/>
  <c r="R308" i="3"/>
  <c r="X228" i="3"/>
  <c r="Q228" i="3"/>
  <c r="X279" i="3"/>
  <c r="Q279" i="3"/>
  <c r="X263" i="3"/>
  <c r="Q263" i="3"/>
  <c r="X230" i="3"/>
  <c r="Q230" i="3"/>
  <c r="X189" i="3"/>
  <c r="Q189" i="3"/>
  <c r="X287" i="3"/>
  <c r="Q287" i="3"/>
  <c r="X225" i="3"/>
  <c r="X91" i="3"/>
  <c r="Q91" i="3"/>
  <c r="X75" i="3"/>
  <c r="Q75" i="3"/>
  <c r="X59" i="3"/>
  <c r="Q59" i="3"/>
  <c r="X68" i="3"/>
  <c r="Q68" i="3"/>
  <c r="X170" i="3"/>
  <c r="X41" i="3"/>
  <c r="X8" i="3"/>
  <c r="Q8" i="3"/>
  <c r="X29" i="3"/>
  <c r="X809" i="3"/>
  <c r="Q809" i="3"/>
  <c r="X693" i="3"/>
  <c r="Q693" i="3"/>
  <c r="X670" i="3"/>
  <c r="Q670" i="3"/>
  <c r="X638" i="3"/>
  <c r="Q638" i="3"/>
  <c r="X679" i="3"/>
  <c r="Q679" i="3"/>
  <c r="X663" i="3"/>
  <c r="Q663" i="3"/>
  <c r="X647" i="3"/>
  <c r="Q647" i="3"/>
  <c r="X631" i="3"/>
  <c r="Q631" i="3"/>
  <c r="X603" i="3"/>
  <c r="Q603" i="3"/>
  <c r="X690" i="3"/>
  <c r="R690" i="3"/>
  <c r="X640" i="3"/>
  <c r="X656" i="3"/>
  <c r="R656" i="3"/>
  <c r="X572" i="3"/>
  <c r="R572" i="3"/>
  <c r="X694" i="3"/>
  <c r="R694" i="3"/>
  <c r="X574" i="3"/>
  <c r="Q574" i="3"/>
  <c r="X551" i="3"/>
  <c r="Q551" i="3"/>
  <c r="X535" i="3"/>
  <c r="Q535" i="3"/>
  <c r="X590" i="3"/>
  <c r="Q590" i="3"/>
  <c r="X567" i="3"/>
  <c r="Q567" i="3"/>
  <c r="X553" i="3"/>
  <c r="X552" i="3"/>
  <c r="X568" i="3"/>
  <c r="X435" i="3"/>
  <c r="Q435" i="3"/>
  <c r="X511" i="3"/>
  <c r="Q511" i="3"/>
  <c r="X519" i="3"/>
  <c r="Q519" i="3"/>
  <c r="X510" i="3"/>
  <c r="X527" i="3"/>
  <c r="Q527" i="3"/>
  <c r="X506" i="3"/>
  <c r="X484" i="3"/>
  <c r="Q484" i="3"/>
  <c r="X445" i="3"/>
  <c r="Q445" i="3"/>
  <c r="X429" i="3"/>
  <c r="Q429" i="3"/>
  <c r="X362" i="3"/>
  <c r="Q362" i="3"/>
  <c r="X367" i="3"/>
  <c r="Q367" i="3"/>
  <c r="X444" i="3"/>
  <c r="X327" i="3"/>
  <c r="Q327" i="3"/>
  <c r="X311" i="3"/>
  <c r="Q311" i="3"/>
  <c r="X295" i="3"/>
  <c r="Q295" i="3"/>
  <c r="X448" i="3"/>
  <c r="X341" i="3"/>
  <c r="X320" i="3"/>
  <c r="R320" i="3"/>
  <c r="X296" i="3"/>
  <c r="R296" i="3"/>
  <c r="X262" i="3"/>
  <c r="Q262" i="3"/>
  <c r="X249" i="3"/>
  <c r="Q249" i="3"/>
  <c r="X231" i="3"/>
  <c r="Q231" i="3"/>
  <c r="X250" i="3"/>
  <c r="Q250" i="3"/>
  <c r="X238" i="3"/>
  <c r="Q238" i="3"/>
  <c r="X209" i="3"/>
  <c r="Q209" i="3"/>
  <c r="X173" i="3"/>
  <c r="Q173" i="3"/>
  <c r="X241" i="3"/>
  <c r="X214" i="3"/>
  <c r="X129" i="3"/>
  <c r="Q129" i="3"/>
  <c r="X120" i="3"/>
  <c r="Q120" i="3"/>
  <c r="X112" i="3"/>
  <c r="Q112" i="3"/>
  <c r="X104" i="3"/>
  <c r="Q104" i="3"/>
  <c r="X96" i="3"/>
  <c r="Q96" i="3"/>
  <c r="X194" i="3"/>
  <c r="X88" i="3"/>
  <c r="Q88" i="3"/>
  <c r="X56" i="3"/>
  <c r="Q56" i="3"/>
  <c r="X145" i="3"/>
  <c r="Q145" i="3"/>
  <c r="X122" i="3"/>
  <c r="X114" i="3"/>
  <c r="X106" i="3"/>
  <c r="X98" i="3"/>
  <c r="X25" i="3"/>
  <c r="X658" i="3"/>
  <c r="Q658" i="3"/>
  <c r="X623" i="3"/>
  <c r="Q623" i="3"/>
  <c r="X787" i="3"/>
  <c r="Q787" i="3"/>
  <c r="X755" i="3"/>
  <c r="Q755" i="3"/>
  <c r="X598" i="3"/>
  <c r="Q598" i="3"/>
  <c r="X614" i="3"/>
  <c r="Q614" i="3"/>
  <c r="X797" i="3"/>
  <c r="Q797" i="3"/>
  <c r="X697" i="3"/>
  <c r="Q697" i="3"/>
  <c r="X802" i="3"/>
  <c r="Q802" i="3"/>
  <c r="X750" i="3"/>
  <c r="Q750" i="3"/>
  <c r="X738" i="3"/>
  <c r="Q738" i="3"/>
  <c r="X751" i="3"/>
  <c r="Q751" i="3"/>
  <c r="X715" i="3"/>
  <c r="Q715" i="3"/>
  <c r="X641" i="3"/>
  <c r="Q641" i="3"/>
  <c r="X793" i="3"/>
  <c r="Q793" i="3"/>
  <c r="X798" i="3"/>
  <c r="Q798" i="3"/>
  <c r="X782" i="3"/>
  <c r="Q782" i="3"/>
  <c r="X726" i="3"/>
  <c r="Q726" i="3"/>
  <c r="X803" i="3"/>
  <c r="Q803" i="3"/>
  <c r="X722" i="3"/>
  <c r="Q722" i="3"/>
  <c r="X791" i="3"/>
  <c r="Q791" i="3"/>
  <c r="X759" i="3"/>
  <c r="Q759" i="3"/>
  <c r="X727" i="3"/>
  <c r="Q727" i="3"/>
  <c r="X711" i="3"/>
  <c r="Q711" i="3"/>
  <c r="X637" i="3"/>
  <c r="Q637" i="3"/>
  <c r="X666" i="3"/>
  <c r="Q666" i="3"/>
  <c r="X634" i="3"/>
  <c r="Q634" i="3"/>
  <c r="X599" i="3"/>
  <c r="Q599" i="3"/>
  <c r="X683" i="3"/>
  <c r="R683" i="3"/>
  <c r="X621" i="3"/>
  <c r="Q621" i="3"/>
  <c r="X704" i="3"/>
  <c r="Q704" i="3"/>
  <c r="X625" i="3"/>
  <c r="Q625" i="3"/>
  <c r="X571" i="3"/>
  <c r="Q571" i="3"/>
  <c r="X696" i="3"/>
  <c r="R696" i="3"/>
  <c r="X608" i="3"/>
  <c r="X575" i="3"/>
  <c r="Q575" i="3"/>
  <c r="X548" i="3"/>
  <c r="X503" i="3"/>
  <c r="Q503" i="3"/>
  <c r="X528" i="3"/>
  <c r="X485" i="3"/>
  <c r="Q485" i="3"/>
  <c r="X469" i="3"/>
  <c r="Q469" i="3"/>
  <c r="X556" i="3"/>
  <c r="X455" i="3"/>
  <c r="Q455" i="3"/>
  <c r="X423" i="3"/>
  <c r="Q423" i="3"/>
  <c r="X411" i="3"/>
  <c r="Q411" i="3"/>
  <c r="X509" i="3"/>
  <c r="Q509" i="3"/>
  <c r="X508" i="3"/>
  <c r="X489" i="3"/>
  <c r="Q489" i="3"/>
  <c r="X397" i="3"/>
  <c r="Q397" i="3"/>
  <c r="X389" i="3"/>
  <c r="Q389" i="3"/>
  <c r="X381" i="3"/>
  <c r="Q381" i="3"/>
  <c r="X373" i="3"/>
  <c r="Q373" i="3"/>
  <c r="X487" i="3"/>
  <c r="X452" i="3"/>
  <c r="X342" i="3"/>
  <c r="Q342" i="3"/>
  <c r="Q395" i="3"/>
  <c r="X387" i="3"/>
  <c r="Q387" i="3"/>
  <c r="Q379" i="3"/>
  <c r="X371" i="3"/>
  <c r="Q371" i="3"/>
  <c r="X339" i="3"/>
  <c r="Q339" i="3"/>
  <c r="X406" i="3"/>
  <c r="Q406" i="3"/>
  <c r="X368" i="3"/>
  <c r="Q368" i="3"/>
  <c r="X336" i="3"/>
  <c r="Q336" i="3"/>
  <c r="X416" i="3"/>
  <c r="X394" i="3"/>
  <c r="X386" i="3"/>
  <c r="X378" i="3"/>
  <c r="X244" i="3"/>
  <c r="Q244" i="3"/>
  <c r="X274" i="3"/>
  <c r="Q274" i="3"/>
  <c r="X283" i="3"/>
  <c r="Q283" i="3"/>
  <c r="X197" i="3"/>
  <c r="Q197" i="3"/>
  <c r="X174" i="3"/>
  <c r="X202" i="3"/>
  <c r="X87" i="3"/>
  <c r="Q87" i="3"/>
  <c r="X71" i="3"/>
  <c r="Q71" i="3"/>
  <c r="X55" i="3"/>
  <c r="Q55" i="3"/>
  <c r="X76" i="3"/>
  <c r="Q76" i="3"/>
  <c r="X44" i="3"/>
  <c r="Q44" i="3"/>
  <c r="X20" i="3"/>
  <c r="Q20" i="3"/>
  <c r="X7" i="3"/>
  <c r="Q7" i="3"/>
  <c r="X19" i="3"/>
  <c r="Q19" i="3"/>
  <c r="X27" i="3"/>
  <c r="Q27" i="3"/>
  <c r="X799" i="3"/>
  <c r="Q799" i="3"/>
  <c r="X723" i="3"/>
  <c r="Q723" i="3"/>
  <c r="X591" i="3"/>
  <c r="Q591" i="3"/>
  <c r="X654" i="3"/>
  <c r="Q654" i="3"/>
  <c r="X762" i="3"/>
  <c r="Q762" i="3"/>
  <c r="X730" i="3"/>
  <c r="Q730" i="3"/>
  <c r="X807" i="3"/>
  <c r="Q807" i="3"/>
  <c r="X781" i="3"/>
  <c r="Q781" i="3"/>
  <c r="X646" i="3"/>
  <c r="Q646" i="3"/>
  <c r="X770" i="3"/>
  <c r="Q770" i="3"/>
  <c r="X758" i="3"/>
  <c r="Q758" i="3"/>
  <c r="X771" i="3"/>
  <c r="Q771" i="3"/>
  <c r="X739" i="3"/>
  <c r="Q739" i="3"/>
  <c r="X746" i="3"/>
  <c r="Q746" i="3"/>
  <c r="X805" i="3"/>
  <c r="Q805" i="3"/>
  <c r="X789" i="3"/>
  <c r="Q789" i="3"/>
  <c r="X769" i="3"/>
  <c r="Q769" i="3"/>
  <c r="X689" i="3"/>
  <c r="Q689" i="3"/>
  <c r="X810" i="3"/>
  <c r="Q810" i="3"/>
  <c r="X794" i="3"/>
  <c r="Q794" i="3"/>
  <c r="X778" i="3"/>
  <c r="Q778" i="3"/>
  <c r="X766" i="3"/>
  <c r="Q766" i="3"/>
  <c r="X734" i="3"/>
  <c r="Q734" i="3"/>
  <c r="X718" i="3"/>
  <c r="Q718" i="3"/>
  <c r="X811" i="3"/>
  <c r="Q811" i="3"/>
  <c r="X779" i="3"/>
  <c r="Q779" i="3"/>
  <c r="X747" i="3"/>
  <c r="Q747" i="3"/>
  <c r="X662" i="3"/>
  <c r="Q662" i="3"/>
  <c r="Q630" i="3"/>
  <c r="X675" i="3"/>
  <c r="Q675" i="3"/>
  <c r="X659" i="3"/>
  <c r="Q659" i="3"/>
  <c r="X643" i="3"/>
  <c r="Q643" i="3"/>
  <c r="Q627" i="3"/>
  <c r="X595" i="3"/>
  <c r="Q595" i="3"/>
  <c r="X680" i="3"/>
  <c r="R680" i="3"/>
  <c r="X594" i="3"/>
  <c r="Q594" i="3"/>
  <c r="X676" i="3"/>
  <c r="R676" i="3"/>
  <c r="X612" i="3"/>
  <c r="X547" i="3"/>
  <c r="Q547" i="3"/>
  <c r="X561" i="3"/>
  <c r="Q561" i="3"/>
  <c r="X652" i="3"/>
  <c r="R652" i="3"/>
  <c r="X624" i="3"/>
  <c r="X600" i="3"/>
  <c r="X586" i="3"/>
  <c r="R586" i="3"/>
  <c r="X533" i="3"/>
  <c r="X524" i="3"/>
  <c r="X482" i="3"/>
  <c r="Q482" i="3"/>
  <c r="X466" i="3"/>
  <c r="Q466" i="3"/>
  <c r="X536" i="3"/>
  <c r="X464" i="3"/>
  <c r="Q464" i="3"/>
  <c r="X443" i="3"/>
  <c r="Q443" i="3"/>
  <c r="X505" i="3"/>
  <c r="Q505" i="3"/>
  <c r="X544" i="3"/>
  <c r="X564" i="3"/>
  <c r="X493" i="3"/>
  <c r="Q493" i="3"/>
  <c r="X468" i="3"/>
  <c r="Q468" i="3"/>
  <c r="X457" i="3"/>
  <c r="Q457" i="3"/>
  <c r="X441" i="3"/>
  <c r="Q441" i="3"/>
  <c r="X425" i="3"/>
  <c r="Q425" i="3"/>
  <c r="X398" i="3"/>
  <c r="Q398" i="3"/>
  <c r="X370" i="3"/>
  <c r="Q370" i="3"/>
  <c r="X338" i="3"/>
  <c r="X471" i="3"/>
  <c r="X351" i="3"/>
  <c r="Q351" i="3"/>
  <c r="X479" i="3"/>
  <c r="X432" i="3"/>
  <c r="X408" i="3"/>
  <c r="X366" i="3"/>
  <c r="Q366" i="3"/>
  <c r="X424" i="3"/>
  <c r="X323" i="3"/>
  <c r="Q323" i="3"/>
  <c r="X307" i="3"/>
  <c r="Q307" i="3"/>
  <c r="X365" i="3"/>
  <c r="X333" i="3"/>
  <c r="X316" i="3"/>
  <c r="R316" i="3"/>
  <c r="X304" i="3"/>
  <c r="R304" i="3"/>
  <c r="X220" i="3"/>
  <c r="Q220" i="3"/>
  <c r="X185" i="3"/>
  <c r="Q185" i="3"/>
  <c r="X169" i="3"/>
  <c r="Q169" i="3"/>
  <c r="X255" i="3"/>
  <c r="Q255" i="3"/>
  <c r="X198" i="3"/>
  <c r="X142" i="3"/>
  <c r="Q142" i="3"/>
  <c r="X166" i="3"/>
  <c r="X157" i="3"/>
  <c r="Q157" i="3"/>
  <c r="X149" i="3"/>
  <c r="Q149" i="3"/>
  <c r="X158" i="3"/>
  <c r="X140" i="3"/>
  <c r="Q140" i="3"/>
  <c r="X127" i="3"/>
  <c r="Q127" i="3"/>
  <c r="X119" i="3"/>
  <c r="Q119" i="3"/>
  <c r="X111" i="3"/>
  <c r="Q111" i="3"/>
  <c r="X103" i="3"/>
  <c r="Q103" i="3"/>
  <c r="X95" i="3"/>
  <c r="Q95" i="3"/>
  <c r="X64" i="3"/>
  <c r="Q64" i="3"/>
  <c r="X28" i="3"/>
  <c r="Q28" i="3"/>
  <c r="X93" i="3"/>
  <c r="X9" i="3"/>
  <c r="X49" i="3"/>
  <c r="X714" i="3"/>
  <c r="Q714" i="3"/>
  <c r="X735" i="3"/>
  <c r="Q735" i="3"/>
  <c r="X692" i="3"/>
  <c r="R692" i="3"/>
  <c r="X648" i="3"/>
  <c r="X566" i="3"/>
  <c r="Q566" i="3"/>
  <c r="X604" i="3"/>
  <c r="X501" i="3"/>
  <c r="Q501" i="3"/>
  <c r="X431" i="3"/>
  <c r="Q431" i="3"/>
  <c r="X465" i="3"/>
  <c r="Q465" i="3"/>
  <c r="X502" i="3"/>
  <c r="R502" i="3"/>
  <c r="X407" i="3"/>
  <c r="Q407" i="3"/>
  <c r="X413" i="3"/>
  <c r="Q413" i="3"/>
  <c r="X347" i="3"/>
  <c r="Q347" i="3"/>
  <c r="X344" i="3"/>
  <c r="Q344" i="3"/>
  <c r="X292" i="3"/>
  <c r="R292" i="3"/>
  <c r="X239" i="3"/>
  <c r="Q239" i="3"/>
  <c r="X291" i="3"/>
  <c r="Q291" i="3"/>
  <c r="X247" i="3"/>
  <c r="Q247" i="3"/>
  <c r="X205" i="3"/>
  <c r="Q205" i="3"/>
  <c r="X83" i="3"/>
  <c r="Q83" i="3"/>
  <c r="X67" i="3"/>
  <c r="Q67" i="3"/>
  <c r="X84" i="3"/>
  <c r="Q84" i="3"/>
  <c r="X52" i="3"/>
  <c r="Q52" i="3"/>
  <c r="X217" i="3"/>
  <c r="X130" i="3"/>
  <c r="Q130" i="3"/>
  <c r="X47" i="3"/>
  <c r="Q47" i="3"/>
  <c r="Q32" i="3"/>
  <c r="X32" i="3"/>
  <c r="Q16" i="3"/>
  <c r="X16" i="3"/>
  <c r="X57" i="3"/>
  <c r="X17" i="3"/>
  <c r="X531" i="3"/>
  <c r="Q531" i="3"/>
  <c r="X472" i="3"/>
  <c r="Q472" i="3"/>
  <c r="X451" i="3"/>
  <c r="Q451" i="3"/>
  <c r="X419" i="3"/>
  <c r="Q419" i="3"/>
  <c r="X507" i="3"/>
  <c r="Q507" i="3"/>
  <c r="X499" i="3"/>
  <c r="Q499" i="3"/>
  <c r="X515" i="3"/>
  <c r="Q515" i="3"/>
  <c r="X523" i="3"/>
  <c r="Q523" i="3"/>
  <c r="X453" i="3"/>
  <c r="Q453" i="3"/>
  <c r="X437" i="3"/>
  <c r="Q437" i="3"/>
  <c r="X421" i="3"/>
  <c r="Q421" i="3"/>
  <c r="X470" i="3"/>
  <c r="X335" i="3"/>
  <c r="Q335" i="3"/>
  <c r="X420" i="3"/>
  <c r="X350" i="3"/>
  <c r="Q350" i="3"/>
  <c r="X475" i="3"/>
  <c r="X319" i="3"/>
  <c r="Q319" i="3"/>
  <c r="X303" i="3"/>
  <c r="Q303" i="3"/>
  <c r="X403" i="3"/>
  <c r="Q403" i="3"/>
  <c r="X312" i="3"/>
  <c r="R312" i="3"/>
  <c r="X267" i="3"/>
  <c r="Q267" i="3"/>
  <c r="X236" i="3"/>
  <c r="Q236" i="3"/>
  <c r="X223" i="3"/>
  <c r="Q223" i="3"/>
  <c r="X259" i="3"/>
  <c r="Q259" i="3"/>
  <c r="X193" i="3"/>
  <c r="Q193" i="3"/>
  <c r="X181" i="3"/>
  <c r="Q181" i="3"/>
  <c r="X165" i="3"/>
  <c r="Q165" i="3"/>
  <c r="X162" i="3"/>
  <c r="X134" i="3"/>
  <c r="Q134" i="3"/>
  <c r="X124" i="3"/>
  <c r="Q124" i="3"/>
  <c r="X116" i="3"/>
  <c r="Q116" i="3"/>
  <c r="X108" i="3"/>
  <c r="Q108" i="3"/>
  <c r="X100" i="3"/>
  <c r="Q100" i="3"/>
  <c r="X72" i="3"/>
  <c r="Q72" i="3"/>
  <c r="Q40" i="3"/>
  <c r="X40" i="3"/>
  <c r="X126" i="3"/>
  <c r="X118" i="3"/>
  <c r="X110" i="3"/>
  <c r="X102" i="3"/>
  <c r="X94" i="3"/>
  <c r="X36" i="3"/>
  <c r="Q36" i="3"/>
  <c r="X14" i="3"/>
  <c r="Q14" i="3"/>
  <c r="X51" i="3"/>
  <c r="Q51" i="3"/>
  <c r="Q24" i="3"/>
  <c r="X24" i="3"/>
  <c r="X15" i="3"/>
  <c r="D4" i="5"/>
  <c r="C28" i="26" s="1"/>
  <c r="C185" i="27"/>
  <c r="B6" i="27"/>
  <c r="B7" i="27" s="1"/>
  <c r="C785" i="27"/>
  <c r="C4" i="27"/>
  <c r="C784" i="27"/>
  <c r="B725" i="27"/>
  <c r="C724" i="27"/>
  <c r="B545" i="27"/>
  <c r="C544" i="27"/>
  <c r="B666" i="27"/>
  <c r="C665" i="27"/>
  <c r="B365" i="27"/>
  <c r="C364" i="27"/>
  <c r="B127" i="27"/>
  <c r="C126" i="27"/>
  <c r="B606" i="27"/>
  <c r="C605" i="27"/>
  <c r="B306" i="27"/>
  <c r="C305" i="27"/>
  <c r="B246" i="27"/>
  <c r="C245" i="27"/>
  <c r="B66" i="27"/>
  <c r="C65" i="27"/>
  <c r="B787" i="27"/>
  <c r="C786" i="27"/>
  <c r="B426" i="27"/>
  <c r="C425" i="27"/>
  <c r="B187" i="27"/>
  <c r="C186" i="27"/>
  <c r="A26" i="5"/>
  <c r="A27" i="5"/>
  <c r="B27" i="5"/>
  <c r="A28" i="5"/>
  <c r="A29" i="5"/>
  <c r="B29" i="5"/>
  <c r="A30" i="5"/>
  <c r="B30" i="5"/>
  <c r="A31" i="5"/>
  <c r="A32" i="5"/>
  <c r="A33" i="5"/>
  <c r="A34" i="5"/>
  <c r="A35" i="5"/>
  <c r="A36" i="5"/>
  <c r="A37" i="5"/>
  <c r="A38" i="5"/>
  <c r="A39" i="5"/>
  <c r="A40" i="5"/>
  <c r="A41" i="5"/>
  <c r="A42" i="5"/>
  <c r="A43" i="5"/>
  <c r="A44" i="5"/>
  <c r="A45" i="5"/>
  <c r="A46" i="5"/>
  <c r="A47" i="5"/>
  <c r="A48" i="5"/>
  <c r="A49" i="5"/>
  <c r="A50" i="5"/>
  <c r="A51" i="5"/>
  <c r="AE5" i="3"/>
  <c r="C13" i="5"/>
  <c r="C148" i="25" s="1"/>
  <c r="C4" i="5" l="1"/>
  <c r="C6" i="27"/>
  <c r="B546" i="27"/>
  <c r="C545" i="27"/>
  <c r="B726" i="27"/>
  <c r="C725" i="27"/>
  <c r="C7" i="27"/>
  <c r="B8" i="27"/>
  <c r="B607" i="27"/>
  <c r="C606" i="27"/>
  <c r="B427" i="27"/>
  <c r="C426" i="27"/>
  <c r="B247" i="27"/>
  <c r="C246" i="27"/>
  <c r="C127" i="27"/>
  <c r="B128" i="27"/>
  <c r="C787" i="27"/>
  <c r="B788" i="27"/>
  <c r="B307" i="27"/>
  <c r="C306" i="27"/>
  <c r="B366" i="27"/>
  <c r="C365" i="27"/>
  <c r="B188" i="27"/>
  <c r="C187" i="27"/>
  <c r="B67" i="27"/>
  <c r="C66" i="27"/>
  <c r="C666" i="27"/>
  <c r="B667" i="27"/>
  <c r="B727" i="27" l="1"/>
  <c r="C726" i="27"/>
  <c r="B547" i="27"/>
  <c r="C546" i="27"/>
  <c r="B308" i="27"/>
  <c r="C307" i="27"/>
  <c r="B428" i="27"/>
  <c r="C427" i="27"/>
  <c r="B789" i="27"/>
  <c r="C788" i="27"/>
  <c r="C67" i="27"/>
  <c r="B68" i="27"/>
  <c r="B608" i="27"/>
  <c r="C607" i="27"/>
  <c r="B129" i="27"/>
  <c r="C128" i="27"/>
  <c r="C188" i="27"/>
  <c r="B189" i="27"/>
  <c r="B668" i="27"/>
  <c r="C667" i="27"/>
  <c r="B9" i="27"/>
  <c r="C8" i="27"/>
  <c r="C366" i="27"/>
  <c r="B367" i="27"/>
  <c r="B248" i="27"/>
  <c r="C247" i="27"/>
  <c r="AM15" i="9"/>
  <c r="AM14" i="9"/>
  <c r="AM13" i="9"/>
  <c r="AM8" i="9"/>
  <c r="AM7" i="9"/>
  <c r="AM6" i="9"/>
  <c r="AM5" i="9"/>
  <c r="AM4" i="9"/>
  <c r="AM12" i="9"/>
  <c r="AM11" i="9"/>
  <c r="AM10" i="9"/>
  <c r="AM9" i="9"/>
  <c r="AM3" i="9"/>
  <c r="B548" i="27" l="1"/>
  <c r="C547" i="27"/>
  <c r="C727" i="27"/>
  <c r="B728" i="27"/>
  <c r="B10" i="27"/>
  <c r="C9" i="27"/>
  <c r="B130" i="27"/>
  <c r="C129" i="27"/>
  <c r="B429" i="27"/>
  <c r="C428" i="27"/>
  <c r="B190" i="27"/>
  <c r="C189" i="27"/>
  <c r="B368" i="27"/>
  <c r="C367" i="27"/>
  <c r="B669" i="27"/>
  <c r="C668" i="27"/>
  <c r="B609" i="27"/>
  <c r="C608" i="27"/>
  <c r="B309" i="27"/>
  <c r="C308" i="27"/>
  <c r="B790" i="27"/>
  <c r="C789" i="27"/>
  <c r="B69" i="27"/>
  <c r="C68" i="27"/>
  <c r="C248" i="27"/>
  <c r="B249" i="27"/>
  <c r="AM16" i="9"/>
  <c r="AA3" i="9"/>
  <c r="U1" i="9"/>
  <c r="T1" i="9"/>
  <c r="S1" i="9"/>
  <c r="R1" i="9"/>
  <c r="R2" i="9"/>
  <c r="R3" i="9"/>
  <c r="R4" i="9"/>
  <c r="R5" i="9"/>
  <c r="R6" i="9"/>
  <c r="R7" i="9"/>
  <c r="R8" i="9"/>
  <c r="R9" i="9"/>
  <c r="R10" i="9"/>
  <c r="R11" i="9"/>
  <c r="R12" i="9"/>
  <c r="R13" i="9"/>
  <c r="R14" i="9"/>
  <c r="R15" i="9"/>
  <c r="R16" i="9"/>
  <c r="R17" i="9"/>
  <c r="R18" i="9"/>
  <c r="R19" i="9"/>
  <c r="R20" i="9"/>
  <c r="R21" i="9"/>
  <c r="R22" i="9"/>
  <c r="R23" i="9"/>
  <c r="R24" i="9"/>
  <c r="R25" i="9"/>
  <c r="R26" i="9"/>
  <c r="R27" i="9"/>
  <c r="R28" i="9"/>
  <c r="R29" i="9"/>
  <c r="R30" i="9"/>
  <c r="R31" i="9"/>
  <c r="R32" i="9"/>
  <c r="R33" i="9"/>
  <c r="R34" i="9"/>
  <c r="R35" i="9"/>
  <c r="R36" i="9"/>
  <c r="R37" i="9"/>
  <c r="R38" i="9"/>
  <c r="R39" i="9"/>
  <c r="R40" i="9"/>
  <c r="R41" i="9"/>
  <c r="R42" i="9"/>
  <c r="R43" i="9"/>
  <c r="R44" i="9"/>
  <c r="R45" i="9"/>
  <c r="R46" i="9"/>
  <c r="R47" i="9"/>
  <c r="R48" i="9"/>
  <c r="R49" i="9"/>
  <c r="R50" i="9"/>
  <c r="R51" i="9"/>
  <c r="R52" i="9"/>
  <c r="R53" i="9"/>
  <c r="R54" i="9"/>
  <c r="R55" i="9"/>
  <c r="R56" i="9"/>
  <c r="R57" i="9"/>
  <c r="R58" i="9"/>
  <c r="R59" i="9"/>
  <c r="R60" i="9"/>
  <c r="R61" i="9"/>
  <c r="R62" i="9"/>
  <c r="R63" i="9"/>
  <c r="R64" i="9"/>
  <c r="R65" i="9"/>
  <c r="R66" i="9"/>
  <c r="R67" i="9"/>
  <c r="R68" i="9"/>
  <c r="R69" i="9"/>
  <c r="R70" i="9"/>
  <c r="R71" i="9"/>
  <c r="R72" i="9"/>
  <c r="R73" i="9"/>
  <c r="R74" i="9"/>
  <c r="R75" i="9"/>
  <c r="R76" i="9"/>
  <c r="R77" i="9"/>
  <c r="R78" i="9"/>
  <c r="R79" i="9"/>
  <c r="R80" i="9"/>
  <c r="R81" i="9"/>
  <c r="R82" i="9"/>
  <c r="R83" i="9"/>
  <c r="R84" i="9"/>
  <c r="R85" i="9"/>
  <c r="R86" i="9"/>
  <c r="R87" i="9"/>
  <c r="R88" i="9"/>
  <c r="R89" i="9"/>
  <c r="R90" i="9"/>
  <c r="R91" i="9"/>
  <c r="R92" i="9"/>
  <c r="R93" i="9"/>
  <c r="R94" i="9"/>
  <c r="R95" i="9"/>
  <c r="R96" i="9"/>
  <c r="R97" i="9"/>
  <c r="R98" i="9"/>
  <c r="R99" i="9"/>
  <c r="R100" i="9"/>
  <c r="R101" i="9"/>
  <c r="R102" i="9"/>
  <c r="R103" i="9"/>
  <c r="R104" i="9"/>
  <c r="R105" i="9"/>
  <c r="R106" i="9"/>
  <c r="R107" i="9"/>
  <c r="R108" i="9"/>
  <c r="R109" i="9"/>
  <c r="R110" i="9"/>
  <c r="R111" i="9"/>
  <c r="R112" i="9"/>
  <c r="R113" i="9"/>
  <c r="R114" i="9"/>
  <c r="R115" i="9"/>
  <c r="R116" i="9"/>
  <c r="R117" i="9"/>
  <c r="R118" i="9"/>
  <c r="R119" i="9"/>
  <c r="R120" i="9"/>
  <c r="R121" i="9"/>
  <c r="R122" i="9"/>
  <c r="R123" i="9"/>
  <c r="R124" i="9"/>
  <c r="R125" i="9"/>
  <c r="R126" i="9"/>
  <c r="R127" i="9"/>
  <c r="R128" i="9"/>
  <c r="R129" i="9"/>
  <c r="R130" i="9"/>
  <c r="R131" i="9"/>
  <c r="R132" i="9"/>
  <c r="R133" i="9"/>
  <c r="R134" i="9"/>
  <c r="R135" i="9"/>
  <c r="R136" i="9"/>
  <c r="R137" i="9"/>
  <c r="R138" i="9"/>
  <c r="R139" i="9"/>
  <c r="R140" i="9"/>
  <c r="R141" i="9"/>
  <c r="R142" i="9"/>
  <c r="R143" i="9"/>
  <c r="R144" i="9"/>
  <c r="R145" i="9"/>
  <c r="R146" i="9"/>
  <c r="R147" i="9"/>
  <c r="R148" i="9"/>
  <c r="R149" i="9"/>
  <c r="R150" i="9"/>
  <c r="R151" i="9"/>
  <c r="R152" i="9"/>
  <c r="R153" i="9"/>
  <c r="R154" i="9"/>
  <c r="R155" i="9"/>
  <c r="R156" i="9"/>
  <c r="R157" i="9"/>
  <c r="R158" i="9"/>
  <c r="R159" i="9"/>
  <c r="R160" i="9"/>
  <c r="R161" i="9"/>
  <c r="R162" i="9"/>
  <c r="R163" i="9"/>
  <c r="R164" i="9"/>
  <c r="R165" i="9"/>
  <c r="R166" i="9"/>
  <c r="R167" i="9"/>
  <c r="R168" i="9"/>
  <c r="R169" i="9"/>
  <c r="R170" i="9"/>
  <c r="R171" i="9"/>
  <c r="R172" i="9"/>
  <c r="R173" i="9"/>
  <c r="R174" i="9"/>
  <c r="R175" i="9"/>
  <c r="R176" i="9"/>
  <c r="R177" i="9"/>
  <c r="R178" i="9"/>
  <c r="R179" i="9"/>
  <c r="R180" i="9"/>
  <c r="R181" i="9"/>
  <c r="R182" i="9"/>
  <c r="R183" i="9"/>
  <c r="R184" i="9"/>
  <c r="R185" i="9"/>
  <c r="R186" i="9"/>
  <c r="R187" i="9"/>
  <c r="R188" i="9"/>
  <c r="R189" i="9"/>
  <c r="R190" i="9"/>
  <c r="R191" i="9"/>
  <c r="R192" i="9"/>
  <c r="R193" i="9"/>
  <c r="R194" i="9"/>
  <c r="R195" i="9"/>
  <c r="R196" i="9"/>
  <c r="R197" i="9"/>
  <c r="R198" i="9"/>
  <c r="R199" i="9"/>
  <c r="R200" i="9"/>
  <c r="R201" i="9"/>
  <c r="R202" i="9"/>
  <c r="R203" i="9"/>
  <c r="R204" i="9"/>
  <c r="R205" i="9"/>
  <c r="R206" i="9"/>
  <c r="R207" i="9"/>
  <c r="R208" i="9"/>
  <c r="R209" i="9"/>
  <c r="R210" i="9"/>
  <c r="R211" i="9"/>
  <c r="R212" i="9"/>
  <c r="R213" i="9"/>
  <c r="R214" i="9"/>
  <c r="R215" i="9"/>
  <c r="R216" i="9"/>
  <c r="R217" i="9"/>
  <c r="R218" i="9"/>
  <c r="R219" i="9"/>
  <c r="R220" i="9"/>
  <c r="R221" i="9"/>
  <c r="R222" i="9"/>
  <c r="R223" i="9"/>
  <c r="R224" i="9"/>
  <c r="R225" i="9"/>
  <c r="R226" i="9"/>
  <c r="R227" i="9"/>
  <c r="R228" i="9"/>
  <c r="R229" i="9"/>
  <c r="R230" i="9"/>
  <c r="R231" i="9"/>
  <c r="R232" i="9"/>
  <c r="R233" i="9"/>
  <c r="R234" i="9"/>
  <c r="R235" i="9"/>
  <c r="R236" i="9"/>
  <c r="R237" i="9"/>
  <c r="R238" i="9"/>
  <c r="R239" i="9"/>
  <c r="R240" i="9"/>
  <c r="R241" i="9"/>
  <c r="R242" i="9"/>
  <c r="R243" i="9"/>
  <c r="R244" i="9"/>
  <c r="R245" i="9"/>
  <c r="R246" i="9"/>
  <c r="R247" i="9"/>
  <c r="R248" i="9"/>
  <c r="R249" i="9"/>
  <c r="R250" i="9"/>
  <c r="R251" i="9"/>
  <c r="R252" i="9"/>
  <c r="R253" i="9"/>
  <c r="R254" i="9"/>
  <c r="R255" i="9"/>
  <c r="R256" i="9"/>
  <c r="R257" i="9"/>
  <c r="R258" i="9"/>
  <c r="R259" i="9"/>
  <c r="R260" i="9"/>
  <c r="R261" i="9"/>
  <c r="R262" i="9"/>
  <c r="R263" i="9"/>
  <c r="R264" i="9"/>
  <c r="R265" i="9"/>
  <c r="R266" i="9"/>
  <c r="R267" i="9"/>
  <c r="R268" i="9"/>
  <c r="R269" i="9"/>
  <c r="R270" i="9"/>
  <c r="R271" i="9"/>
  <c r="R272" i="9"/>
  <c r="R273" i="9"/>
  <c r="R274" i="9"/>
  <c r="R275" i="9"/>
  <c r="R276" i="9"/>
  <c r="R277" i="9"/>
  <c r="R278" i="9"/>
  <c r="R279" i="9"/>
  <c r="R280" i="9"/>
  <c r="R281" i="9"/>
  <c r="R282" i="9"/>
  <c r="R283" i="9"/>
  <c r="R284" i="9"/>
  <c r="R285" i="9"/>
  <c r="R286" i="9"/>
  <c r="R287" i="9"/>
  <c r="R288" i="9"/>
  <c r="R289" i="9"/>
  <c r="R290" i="9"/>
  <c r="R291" i="9"/>
  <c r="R292" i="9"/>
  <c r="R293" i="9"/>
  <c r="R294" i="9"/>
  <c r="R295" i="9"/>
  <c r="R296" i="9"/>
  <c r="R297" i="9"/>
  <c r="R298" i="9"/>
  <c r="R299" i="9"/>
  <c r="R300" i="9"/>
  <c r="R301" i="9"/>
  <c r="R302" i="9"/>
  <c r="R303" i="9"/>
  <c r="R304" i="9"/>
  <c r="R305" i="9"/>
  <c r="R306" i="9"/>
  <c r="R307" i="9"/>
  <c r="R308" i="9"/>
  <c r="R309" i="9"/>
  <c r="R310" i="9"/>
  <c r="R311" i="9"/>
  <c r="R312" i="9"/>
  <c r="R313" i="9"/>
  <c r="R314" i="9"/>
  <c r="R315" i="9"/>
  <c r="R316" i="9"/>
  <c r="R317" i="9"/>
  <c r="R318" i="9"/>
  <c r="R319" i="9"/>
  <c r="R320" i="9"/>
  <c r="R321" i="9"/>
  <c r="R322" i="9"/>
  <c r="R323" i="9"/>
  <c r="R324" i="9"/>
  <c r="R325" i="9"/>
  <c r="R326" i="9"/>
  <c r="R327" i="9"/>
  <c r="R328" i="9"/>
  <c r="R329" i="9"/>
  <c r="R330" i="9"/>
  <c r="R331" i="9"/>
  <c r="R332" i="9"/>
  <c r="R333" i="9"/>
  <c r="R334" i="9"/>
  <c r="R335" i="9"/>
  <c r="R336" i="9"/>
  <c r="R337" i="9"/>
  <c r="R338" i="9"/>
  <c r="R339" i="9"/>
  <c r="R340" i="9"/>
  <c r="R341" i="9"/>
  <c r="R342" i="9"/>
  <c r="R343" i="9"/>
  <c r="R344" i="9"/>
  <c r="R345" i="9"/>
  <c r="R346" i="9"/>
  <c r="R347" i="9"/>
  <c r="R348" i="9"/>
  <c r="R349" i="9"/>
  <c r="R350" i="9"/>
  <c r="R351" i="9"/>
  <c r="R352" i="9"/>
  <c r="R353" i="9"/>
  <c r="R354" i="9"/>
  <c r="R355" i="9"/>
  <c r="R356" i="9"/>
  <c r="R357" i="9"/>
  <c r="R358" i="9"/>
  <c r="R359" i="9"/>
  <c r="R360" i="9"/>
  <c r="R361" i="9"/>
  <c r="R362" i="9"/>
  <c r="R363" i="9"/>
  <c r="R364" i="9"/>
  <c r="R365" i="9"/>
  <c r="R366" i="9"/>
  <c r="R367" i="9"/>
  <c r="R368" i="9"/>
  <c r="R369" i="9"/>
  <c r="R370" i="9"/>
  <c r="R371" i="9"/>
  <c r="R372" i="9"/>
  <c r="R373" i="9"/>
  <c r="R374" i="9"/>
  <c r="R375" i="9"/>
  <c r="R376" i="9"/>
  <c r="R377" i="9"/>
  <c r="R378" i="9"/>
  <c r="R379" i="9"/>
  <c r="R380" i="9"/>
  <c r="R381" i="9"/>
  <c r="R382" i="9"/>
  <c r="R383" i="9"/>
  <c r="R384" i="9"/>
  <c r="R385" i="9"/>
  <c r="R386" i="9"/>
  <c r="R387" i="9"/>
  <c r="R388" i="9"/>
  <c r="R389" i="9"/>
  <c r="R390" i="9"/>
  <c r="R391" i="9"/>
  <c r="R392" i="9"/>
  <c r="R393" i="9"/>
  <c r="R394" i="9"/>
  <c r="R395" i="9"/>
  <c r="R396" i="9"/>
  <c r="R397" i="9"/>
  <c r="R398" i="9"/>
  <c r="R399" i="9"/>
  <c r="R400" i="9"/>
  <c r="R401" i="9"/>
  <c r="R402" i="9"/>
  <c r="R403" i="9"/>
  <c r="R404" i="9"/>
  <c r="R405" i="9"/>
  <c r="R406" i="9"/>
  <c r="R407" i="9"/>
  <c r="R408" i="9"/>
  <c r="R409" i="9"/>
  <c r="R410" i="9"/>
  <c r="R411" i="9"/>
  <c r="R412" i="9"/>
  <c r="R413" i="9"/>
  <c r="R414" i="9"/>
  <c r="R415" i="9"/>
  <c r="R416" i="9"/>
  <c r="R417" i="9"/>
  <c r="R418" i="9"/>
  <c r="R419" i="9"/>
  <c r="R420" i="9"/>
  <c r="R421" i="9"/>
  <c r="R422" i="9"/>
  <c r="R423" i="9"/>
  <c r="R424" i="9"/>
  <c r="R425" i="9"/>
  <c r="R426" i="9"/>
  <c r="R427" i="9"/>
  <c r="R428" i="9"/>
  <c r="R429" i="9"/>
  <c r="R430" i="9"/>
  <c r="R431" i="9"/>
  <c r="R432" i="9"/>
  <c r="R433" i="9"/>
  <c r="R434" i="9"/>
  <c r="R435" i="9"/>
  <c r="R436" i="9"/>
  <c r="R437" i="9"/>
  <c r="R438" i="9"/>
  <c r="R439" i="9"/>
  <c r="R440" i="9"/>
  <c r="R441" i="9"/>
  <c r="R442" i="9"/>
  <c r="R443" i="9"/>
  <c r="R444" i="9"/>
  <c r="R445" i="9"/>
  <c r="R446" i="9"/>
  <c r="R447" i="9"/>
  <c r="R448" i="9"/>
  <c r="R449" i="9"/>
  <c r="R450" i="9"/>
  <c r="R451" i="9"/>
  <c r="R452" i="9"/>
  <c r="R453" i="9"/>
  <c r="R454" i="9"/>
  <c r="R455" i="9"/>
  <c r="R456" i="9"/>
  <c r="R457" i="9"/>
  <c r="R458" i="9"/>
  <c r="R459" i="9"/>
  <c r="R460" i="9"/>
  <c r="R461" i="9"/>
  <c r="R462" i="9"/>
  <c r="R463" i="9"/>
  <c r="R464" i="9"/>
  <c r="R465" i="9"/>
  <c r="R466" i="9"/>
  <c r="R467" i="9"/>
  <c r="R468" i="9"/>
  <c r="R469" i="9"/>
  <c r="R470" i="9"/>
  <c r="R471" i="9"/>
  <c r="R472" i="9"/>
  <c r="R473" i="9"/>
  <c r="R474" i="9"/>
  <c r="R475" i="9"/>
  <c r="R476" i="9"/>
  <c r="R477" i="9"/>
  <c r="R478" i="9"/>
  <c r="R479" i="9"/>
  <c r="R480" i="9"/>
  <c r="R481" i="9"/>
  <c r="R482" i="9"/>
  <c r="R483" i="9"/>
  <c r="R484" i="9"/>
  <c r="R485" i="9"/>
  <c r="R486" i="9"/>
  <c r="R487" i="9"/>
  <c r="R488" i="9"/>
  <c r="R489" i="9"/>
  <c r="R490" i="9"/>
  <c r="R491" i="9"/>
  <c r="R492" i="9"/>
  <c r="R493" i="9"/>
  <c r="R494" i="9"/>
  <c r="R495" i="9"/>
  <c r="R496" i="9"/>
  <c r="R497" i="9"/>
  <c r="R498" i="9"/>
  <c r="R499" i="9"/>
  <c r="R500" i="9"/>
  <c r="R501" i="9"/>
  <c r="R502" i="9"/>
  <c r="R503" i="9"/>
  <c r="R504" i="9"/>
  <c r="R505" i="9"/>
  <c r="R506" i="9"/>
  <c r="R507" i="9"/>
  <c r="R508" i="9"/>
  <c r="R509" i="9"/>
  <c r="R510" i="9"/>
  <c r="R511" i="9"/>
  <c r="R512" i="9"/>
  <c r="R513" i="9"/>
  <c r="R514" i="9"/>
  <c r="R515" i="9"/>
  <c r="R516" i="9"/>
  <c r="R517" i="9"/>
  <c r="R518" i="9"/>
  <c r="R519" i="9"/>
  <c r="R520" i="9"/>
  <c r="R521" i="9"/>
  <c r="R522" i="9"/>
  <c r="R523" i="9"/>
  <c r="R524" i="9"/>
  <c r="R525" i="9"/>
  <c r="R526" i="9"/>
  <c r="R527" i="9"/>
  <c r="R528" i="9"/>
  <c r="R529" i="9"/>
  <c r="R530" i="9"/>
  <c r="R531" i="9"/>
  <c r="R532" i="9"/>
  <c r="R533" i="9"/>
  <c r="R534" i="9"/>
  <c r="R535" i="9"/>
  <c r="R536" i="9"/>
  <c r="R537" i="9"/>
  <c r="R538" i="9"/>
  <c r="R539" i="9"/>
  <c r="R540" i="9"/>
  <c r="R541" i="9"/>
  <c r="R542" i="9"/>
  <c r="R543" i="9"/>
  <c r="R544" i="9"/>
  <c r="R545" i="9"/>
  <c r="R546" i="9"/>
  <c r="R547" i="9"/>
  <c r="R548" i="9"/>
  <c r="R549" i="9"/>
  <c r="R550" i="9"/>
  <c r="R551" i="9"/>
  <c r="R552" i="9"/>
  <c r="R553" i="9"/>
  <c r="R554" i="9"/>
  <c r="R555" i="9"/>
  <c r="R556" i="9"/>
  <c r="R557" i="9"/>
  <c r="R558" i="9"/>
  <c r="R559" i="9"/>
  <c r="R560" i="9"/>
  <c r="R561" i="9"/>
  <c r="R562" i="9"/>
  <c r="R563" i="9"/>
  <c r="R564" i="9"/>
  <c r="R565" i="9"/>
  <c r="R566" i="9"/>
  <c r="R567" i="9"/>
  <c r="R568" i="9"/>
  <c r="R569" i="9"/>
  <c r="R570" i="9"/>
  <c r="R571" i="9"/>
  <c r="R572" i="9"/>
  <c r="R573" i="9"/>
  <c r="R574" i="9"/>
  <c r="R575" i="9"/>
  <c r="R576" i="9"/>
  <c r="R577" i="9"/>
  <c r="R578" i="9"/>
  <c r="R579" i="9"/>
  <c r="R580" i="9"/>
  <c r="R581" i="9"/>
  <c r="R582" i="9"/>
  <c r="R583" i="9"/>
  <c r="R584" i="9"/>
  <c r="R585" i="9"/>
  <c r="R586" i="9"/>
  <c r="R587" i="9"/>
  <c r="R588" i="9"/>
  <c r="R589" i="9"/>
  <c r="R590" i="9"/>
  <c r="R591" i="9"/>
  <c r="R592" i="9"/>
  <c r="R593" i="9"/>
  <c r="R594" i="9"/>
  <c r="R595" i="9"/>
  <c r="R596" i="9"/>
  <c r="R597" i="9"/>
  <c r="R598" i="9"/>
  <c r="R599" i="9"/>
  <c r="R600" i="9"/>
  <c r="R601" i="9"/>
  <c r="R602" i="9"/>
  <c r="R603" i="9"/>
  <c r="R604" i="9"/>
  <c r="R605" i="9"/>
  <c r="R606" i="9"/>
  <c r="R607" i="9"/>
  <c r="R608" i="9"/>
  <c r="R609" i="9"/>
  <c r="R610" i="9"/>
  <c r="R611" i="9"/>
  <c r="R612" i="9"/>
  <c r="R613" i="9"/>
  <c r="R614" i="9"/>
  <c r="R615" i="9"/>
  <c r="R616" i="9"/>
  <c r="R617" i="9"/>
  <c r="R618" i="9"/>
  <c r="R619" i="9"/>
  <c r="R620" i="9"/>
  <c r="R621" i="9"/>
  <c r="R622" i="9"/>
  <c r="R623" i="9"/>
  <c r="R624" i="9"/>
  <c r="R625" i="9"/>
  <c r="R626" i="9"/>
  <c r="R627" i="9"/>
  <c r="R628" i="9"/>
  <c r="R629" i="9"/>
  <c r="R630" i="9"/>
  <c r="R631" i="9"/>
  <c r="R632" i="9"/>
  <c r="R633" i="9"/>
  <c r="R634" i="9"/>
  <c r="R635" i="9"/>
  <c r="R636" i="9"/>
  <c r="R637" i="9"/>
  <c r="R638" i="9"/>
  <c r="R639" i="9"/>
  <c r="R640" i="9"/>
  <c r="R641" i="9"/>
  <c r="R642" i="9"/>
  <c r="R643" i="9"/>
  <c r="R644" i="9"/>
  <c r="R645" i="9"/>
  <c r="R646" i="9"/>
  <c r="R647" i="9"/>
  <c r="R648" i="9"/>
  <c r="R649" i="9"/>
  <c r="R650" i="9"/>
  <c r="R651" i="9"/>
  <c r="R652" i="9"/>
  <c r="R653" i="9"/>
  <c r="R654" i="9"/>
  <c r="R655" i="9"/>
  <c r="R656" i="9"/>
  <c r="R657" i="9"/>
  <c r="R658" i="9"/>
  <c r="R659" i="9"/>
  <c r="R660" i="9"/>
  <c r="R661" i="9"/>
  <c r="R662" i="9"/>
  <c r="R663" i="9"/>
  <c r="R664" i="9"/>
  <c r="R665" i="9"/>
  <c r="R666" i="9"/>
  <c r="R667" i="9"/>
  <c r="R668" i="9"/>
  <c r="R669" i="9"/>
  <c r="R670" i="9"/>
  <c r="R671" i="9"/>
  <c r="R672" i="9"/>
  <c r="R673" i="9"/>
  <c r="R674" i="9"/>
  <c r="R675" i="9"/>
  <c r="R676" i="9"/>
  <c r="R677" i="9"/>
  <c r="R678" i="9"/>
  <c r="R679" i="9"/>
  <c r="R680" i="9"/>
  <c r="R681" i="9"/>
  <c r="R682" i="9"/>
  <c r="R683" i="9"/>
  <c r="R684" i="9"/>
  <c r="R685" i="9"/>
  <c r="R686" i="9"/>
  <c r="R687" i="9"/>
  <c r="R688" i="9"/>
  <c r="R689" i="9"/>
  <c r="R690" i="9"/>
  <c r="R691" i="9"/>
  <c r="R692" i="9"/>
  <c r="R693" i="9"/>
  <c r="R694" i="9"/>
  <c r="R695" i="9"/>
  <c r="R696" i="9"/>
  <c r="R697" i="9"/>
  <c r="R698" i="9"/>
  <c r="R699" i="9"/>
  <c r="R700" i="9"/>
  <c r="R701" i="9"/>
  <c r="R702" i="9"/>
  <c r="R703" i="9"/>
  <c r="R704" i="9"/>
  <c r="R705" i="9"/>
  <c r="R706" i="9"/>
  <c r="R707" i="9"/>
  <c r="R708" i="9"/>
  <c r="R709" i="9"/>
  <c r="R710" i="9"/>
  <c r="R711" i="9"/>
  <c r="R712" i="9"/>
  <c r="R713" i="9"/>
  <c r="R714" i="9"/>
  <c r="R715" i="9"/>
  <c r="R716" i="9"/>
  <c r="R717" i="9"/>
  <c r="R718" i="9"/>
  <c r="R719" i="9"/>
  <c r="R720" i="9"/>
  <c r="R721" i="9"/>
  <c r="R722" i="9"/>
  <c r="R723" i="9"/>
  <c r="R724" i="9"/>
  <c r="R725" i="9"/>
  <c r="R726" i="9"/>
  <c r="R727" i="9"/>
  <c r="R728" i="9"/>
  <c r="R729" i="9"/>
  <c r="R730" i="9"/>
  <c r="R731" i="9"/>
  <c r="R732" i="9"/>
  <c r="R733" i="9"/>
  <c r="R734" i="9"/>
  <c r="R735" i="9"/>
  <c r="R736" i="9"/>
  <c r="R737" i="9"/>
  <c r="R738" i="9"/>
  <c r="R739" i="9"/>
  <c r="R740" i="9"/>
  <c r="R741" i="9"/>
  <c r="R742" i="9"/>
  <c r="R743" i="9"/>
  <c r="R744" i="9"/>
  <c r="R745" i="9"/>
  <c r="R746" i="9"/>
  <c r="R747" i="9"/>
  <c r="R748" i="9"/>
  <c r="R749" i="9"/>
  <c r="R750" i="9"/>
  <c r="R751" i="9"/>
  <c r="R752" i="9"/>
  <c r="R753" i="9"/>
  <c r="R754" i="9"/>
  <c r="R755" i="9"/>
  <c r="R756" i="9"/>
  <c r="R757" i="9"/>
  <c r="R758" i="9"/>
  <c r="R759" i="9"/>
  <c r="R760" i="9"/>
  <c r="R761" i="9"/>
  <c r="R762" i="9"/>
  <c r="R763" i="9"/>
  <c r="R764" i="9"/>
  <c r="R765" i="9"/>
  <c r="R766" i="9"/>
  <c r="R767" i="9"/>
  <c r="R768" i="9"/>
  <c r="R769" i="9"/>
  <c r="R770" i="9"/>
  <c r="R771" i="9"/>
  <c r="R772" i="9"/>
  <c r="R773" i="9"/>
  <c r="R774" i="9"/>
  <c r="R775" i="9"/>
  <c r="R776" i="9"/>
  <c r="R777" i="9"/>
  <c r="R778" i="9"/>
  <c r="R779" i="9"/>
  <c r="R780" i="9"/>
  <c r="R781" i="9"/>
  <c r="R782" i="9"/>
  <c r="R783" i="9"/>
  <c r="R784" i="9"/>
  <c r="R785" i="9"/>
  <c r="R786" i="9"/>
  <c r="R787" i="9"/>
  <c r="R788" i="9"/>
  <c r="R789" i="9"/>
  <c r="R790" i="9"/>
  <c r="R791" i="9"/>
  <c r="R792" i="9"/>
  <c r="R793" i="9"/>
  <c r="R794" i="9"/>
  <c r="R795" i="9"/>
  <c r="R796" i="9"/>
  <c r="R797" i="9"/>
  <c r="R798" i="9"/>
  <c r="R799" i="9"/>
  <c r="R800" i="9"/>
  <c r="R801" i="9"/>
  <c r="R802" i="9"/>
  <c r="R803" i="9"/>
  <c r="R804" i="9"/>
  <c r="R805" i="9"/>
  <c r="R806" i="9"/>
  <c r="R807" i="9"/>
  <c r="R808" i="9"/>
  <c r="R809" i="9"/>
  <c r="R810" i="9"/>
  <c r="R811" i="9"/>
  <c r="U2" i="9"/>
  <c r="AC6" i="3"/>
  <c r="AC7" i="3"/>
  <c r="AC8" i="3"/>
  <c r="AC9" i="3"/>
  <c r="AC10" i="3"/>
  <c r="AC11" i="3"/>
  <c r="AC12" i="3"/>
  <c r="AC13" i="3"/>
  <c r="AC14" i="3"/>
  <c r="AC15" i="3"/>
  <c r="AC16" i="3"/>
  <c r="AC17" i="3"/>
  <c r="AC18" i="3"/>
  <c r="AC19" i="3"/>
  <c r="AC20" i="3"/>
  <c r="AC21" i="3"/>
  <c r="AC22" i="3"/>
  <c r="AC23" i="3"/>
  <c r="AC24" i="3"/>
  <c r="AC25" i="3"/>
  <c r="AC26" i="3"/>
  <c r="AC27" i="3"/>
  <c r="AC28" i="3"/>
  <c r="AC29" i="3"/>
  <c r="AC30" i="3"/>
  <c r="AC31" i="3"/>
  <c r="AC33" i="3"/>
  <c r="AC34" i="3"/>
  <c r="AC35" i="3"/>
  <c r="AC36" i="3"/>
  <c r="AC37" i="3"/>
  <c r="AC38" i="3"/>
  <c r="AC39" i="3"/>
  <c r="AC40" i="3"/>
  <c r="AC41" i="3"/>
  <c r="AC42" i="3"/>
  <c r="AC43" i="3"/>
  <c r="AC44" i="3"/>
  <c r="AC45" i="3"/>
  <c r="AC46" i="3"/>
  <c r="AC47" i="3"/>
  <c r="AC48" i="3"/>
  <c r="AC49" i="3"/>
  <c r="AC50" i="3"/>
  <c r="AC51" i="3"/>
  <c r="AC52" i="3"/>
  <c r="AC53" i="3"/>
  <c r="AC54" i="3"/>
  <c r="AC55" i="3"/>
  <c r="AC56" i="3"/>
  <c r="AC57" i="3"/>
  <c r="AC58" i="3"/>
  <c r="AC59" i="3"/>
  <c r="AC60" i="3"/>
  <c r="AC61" i="3"/>
  <c r="AC62" i="3"/>
  <c r="AC63" i="3"/>
  <c r="AC64" i="3"/>
  <c r="AC65" i="3"/>
  <c r="AC66" i="3"/>
  <c r="AC67" i="3"/>
  <c r="AC68" i="3"/>
  <c r="AC69" i="3"/>
  <c r="AC70" i="3"/>
  <c r="AC71" i="3"/>
  <c r="AC72" i="3"/>
  <c r="AC73" i="3"/>
  <c r="AC74" i="3"/>
  <c r="AC75" i="3"/>
  <c r="AC76" i="3"/>
  <c r="AC77" i="3"/>
  <c r="AC78" i="3"/>
  <c r="AC79" i="3"/>
  <c r="AC80" i="3"/>
  <c r="AC81" i="3"/>
  <c r="AC82" i="3"/>
  <c r="AC83" i="3"/>
  <c r="AC84" i="3"/>
  <c r="AC85" i="3"/>
  <c r="AC86" i="3"/>
  <c r="AC87" i="3"/>
  <c r="AC88" i="3"/>
  <c r="AC89" i="3"/>
  <c r="AC90" i="3"/>
  <c r="AC91" i="3"/>
  <c r="AC92" i="3"/>
  <c r="AC93" i="3"/>
  <c r="AC94" i="3"/>
  <c r="AC95" i="3"/>
  <c r="AC96" i="3"/>
  <c r="AC97" i="3"/>
  <c r="AC98" i="3"/>
  <c r="AC99" i="3"/>
  <c r="AC100" i="3"/>
  <c r="AC101" i="3"/>
  <c r="AC102" i="3"/>
  <c r="AC103" i="3"/>
  <c r="AC104" i="3"/>
  <c r="AC105" i="3"/>
  <c r="AC106" i="3"/>
  <c r="AC107" i="3"/>
  <c r="AC108" i="3"/>
  <c r="AC109" i="3"/>
  <c r="AC110" i="3"/>
  <c r="AC111" i="3"/>
  <c r="AC112" i="3"/>
  <c r="AC113" i="3"/>
  <c r="AC114" i="3"/>
  <c r="AC115" i="3"/>
  <c r="AC116" i="3"/>
  <c r="AC117" i="3"/>
  <c r="AC118" i="3"/>
  <c r="AC119" i="3"/>
  <c r="AC120" i="3"/>
  <c r="AC121" i="3"/>
  <c r="AC122" i="3"/>
  <c r="AC123" i="3"/>
  <c r="AC124" i="3"/>
  <c r="AC125" i="3"/>
  <c r="AC126" i="3"/>
  <c r="AC127" i="3"/>
  <c r="AC128" i="3"/>
  <c r="AC129" i="3"/>
  <c r="AC130" i="3"/>
  <c r="AC131" i="3"/>
  <c r="AC132" i="3"/>
  <c r="AC133" i="3"/>
  <c r="AC134" i="3"/>
  <c r="AC135" i="3"/>
  <c r="AC136" i="3"/>
  <c r="AC137" i="3"/>
  <c r="AC138" i="3"/>
  <c r="AC139" i="3"/>
  <c r="AC140" i="3"/>
  <c r="AC141" i="3"/>
  <c r="AC142" i="3"/>
  <c r="AC143" i="3"/>
  <c r="AC144" i="3"/>
  <c r="AC145" i="3"/>
  <c r="AC146" i="3"/>
  <c r="AC147" i="3"/>
  <c r="AC148" i="3"/>
  <c r="AC149" i="3"/>
  <c r="AC150" i="3"/>
  <c r="AC151" i="3"/>
  <c r="AC152" i="3"/>
  <c r="AC153" i="3"/>
  <c r="AC154" i="3"/>
  <c r="AC155" i="3"/>
  <c r="AC156" i="3"/>
  <c r="AC157" i="3"/>
  <c r="AC158" i="3"/>
  <c r="AC159" i="3"/>
  <c r="AC160" i="3"/>
  <c r="AC161" i="3"/>
  <c r="AC162" i="3"/>
  <c r="AC163" i="3"/>
  <c r="AC164" i="3"/>
  <c r="AC165" i="3"/>
  <c r="AC166" i="3"/>
  <c r="AC167" i="3"/>
  <c r="AC168" i="3"/>
  <c r="AC169" i="3"/>
  <c r="AC170" i="3"/>
  <c r="AC171" i="3"/>
  <c r="AC172" i="3"/>
  <c r="AC173" i="3"/>
  <c r="AC174" i="3"/>
  <c r="AC175" i="3"/>
  <c r="AC176" i="3"/>
  <c r="AC177" i="3"/>
  <c r="AC178" i="3"/>
  <c r="AC179" i="3"/>
  <c r="AC180" i="3"/>
  <c r="AC181" i="3"/>
  <c r="AC182" i="3"/>
  <c r="AC183" i="3"/>
  <c r="AC184" i="3"/>
  <c r="AC185" i="3"/>
  <c r="AC186" i="3"/>
  <c r="AC187" i="3"/>
  <c r="AC188" i="3"/>
  <c r="AC189" i="3"/>
  <c r="AC190" i="3"/>
  <c r="AC191" i="3"/>
  <c r="AC192" i="3"/>
  <c r="AC193" i="3"/>
  <c r="AC194" i="3"/>
  <c r="AC195" i="3"/>
  <c r="AC196" i="3"/>
  <c r="AC197" i="3"/>
  <c r="AC198" i="3"/>
  <c r="AC199" i="3"/>
  <c r="AC200" i="3"/>
  <c r="AC201" i="3"/>
  <c r="AC202" i="3"/>
  <c r="AC203" i="3"/>
  <c r="AC204" i="3"/>
  <c r="AC205" i="3"/>
  <c r="AC206" i="3"/>
  <c r="AC207" i="3"/>
  <c r="AC208" i="3"/>
  <c r="AC209" i="3"/>
  <c r="AC210" i="3"/>
  <c r="AC211" i="3"/>
  <c r="AC212" i="3"/>
  <c r="AC213" i="3"/>
  <c r="AC214" i="3"/>
  <c r="AC215" i="3"/>
  <c r="AC216" i="3"/>
  <c r="AC217" i="3"/>
  <c r="AC218" i="3"/>
  <c r="AC219" i="3"/>
  <c r="AC220" i="3"/>
  <c r="AC221" i="3"/>
  <c r="AC222" i="3"/>
  <c r="AC223" i="3"/>
  <c r="AC224" i="3"/>
  <c r="AC225" i="3"/>
  <c r="AC226" i="3"/>
  <c r="AC227" i="3"/>
  <c r="AC228" i="3"/>
  <c r="AC229" i="3"/>
  <c r="AC230" i="3"/>
  <c r="AC231" i="3"/>
  <c r="AC232" i="3"/>
  <c r="AC233" i="3"/>
  <c r="AC234" i="3"/>
  <c r="AC235" i="3"/>
  <c r="AC236" i="3"/>
  <c r="AC237" i="3"/>
  <c r="AC238" i="3"/>
  <c r="AC239" i="3"/>
  <c r="AC240" i="3"/>
  <c r="AC241" i="3"/>
  <c r="AC242" i="3"/>
  <c r="AC243" i="3"/>
  <c r="AC244" i="3"/>
  <c r="AC245" i="3"/>
  <c r="AC246" i="3"/>
  <c r="AC247" i="3"/>
  <c r="AC248" i="3"/>
  <c r="AC249" i="3"/>
  <c r="AC250" i="3"/>
  <c r="AC251" i="3"/>
  <c r="AC252" i="3"/>
  <c r="AC253" i="3"/>
  <c r="AC254" i="3"/>
  <c r="AC255" i="3"/>
  <c r="AC256" i="3"/>
  <c r="AC257" i="3"/>
  <c r="AC258" i="3"/>
  <c r="AC259" i="3"/>
  <c r="AC260" i="3"/>
  <c r="AC261" i="3"/>
  <c r="AC262" i="3"/>
  <c r="AC263" i="3"/>
  <c r="AC264" i="3"/>
  <c r="AC265" i="3"/>
  <c r="AC266" i="3"/>
  <c r="AC267" i="3"/>
  <c r="AC268" i="3"/>
  <c r="AC269" i="3"/>
  <c r="AC270" i="3"/>
  <c r="AC271" i="3"/>
  <c r="AC272" i="3"/>
  <c r="AC273" i="3"/>
  <c r="AC274" i="3"/>
  <c r="AC275" i="3"/>
  <c r="AC276" i="3"/>
  <c r="AC277" i="3"/>
  <c r="AC278" i="3"/>
  <c r="AC279" i="3"/>
  <c r="AC280" i="3"/>
  <c r="AC281" i="3"/>
  <c r="AC282" i="3"/>
  <c r="AC283" i="3"/>
  <c r="AC284" i="3"/>
  <c r="AC285" i="3"/>
  <c r="AC286" i="3"/>
  <c r="AC287" i="3"/>
  <c r="AC288" i="3"/>
  <c r="AC289" i="3"/>
  <c r="AC290" i="3"/>
  <c r="AC291" i="3"/>
  <c r="AC292" i="3"/>
  <c r="AC293" i="3"/>
  <c r="AC294" i="3"/>
  <c r="AC295" i="3"/>
  <c r="AC296" i="3"/>
  <c r="AC297" i="3"/>
  <c r="AC298" i="3"/>
  <c r="AC299" i="3"/>
  <c r="AC300" i="3"/>
  <c r="AC301" i="3"/>
  <c r="AC302" i="3"/>
  <c r="AC303" i="3"/>
  <c r="AC304" i="3"/>
  <c r="AC305" i="3"/>
  <c r="AC306" i="3"/>
  <c r="AC307" i="3"/>
  <c r="AC308" i="3"/>
  <c r="AC309" i="3"/>
  <c r="AC310" i="3"/>
  <c r="AC311" i="3"/>
  <c r="AC312" i="3"/>
  <c r="AC313" i="3"/>
  <c r="AC314" i="3"/>
  <c r="AC315" i="3"/>
  <c r="AC316" i="3"/>
  <c r="AC317" i="3"/>
  <c r="AC318" i="3"/>
  <c r="AC319" i="3"/>
  <c r="AC320" i="3"/>
  <c r="AC321" i="3"/>
  <c r="AC322" i="3"/>
  <c r="AC323" i="3"/>
  <c r="AC324" i="3"/>
  <c r="AC325" i="3"/>
  <c r="AC326" i="3"/>
  <c r="AC327" i="3"/>
  <c r="AC328" i="3"/>
  <c r="AC329" i="3"/>
  <c r="AC330" i="3"/>
  <c r="AC331" i="3"/>
  <c r="AC332" i="3"/>
  <c r="AC333" i="3"/>
  <c r="AC334" i="3"/>
  <c r="AC335" i="3"/>
  <c r="AC336" i="3"/>
  <c r="AC337" i="3"/>
  <c r="AC338" i="3"/>
  <c r="AC339" i="3"/>
  <c r="AC340" i="3"/>
  <c r="AC341" i="3"/>
  <c r="AC342" i="3"/>
  <c r="AC343" i="3"/>
  <c r="AC344" i="3"/>
  <c r="AC345" i="3"/>
  <c r="AC346" i="3"/>
  <c r="AC347" i="3"/>
  <c r="AC348" i="3"/>
  <c r="AC349" i="3"/>
  <c r="AC350" i="3"/>
  <c r="AC351" i="3"/>
  <c r="AC352" i="3"/>
  <c r="AC353" i="3"/>
  <c r="AC354" i="3"/>
  <c r="AC355" i="3"/>
  <c r="AC356" i="3"/>
  <c r="AC357" i="3"/>
  <c r="AC358" i="3"/>
  <c r="AC359" i="3"/>
  <c r="AC360" i="3"/>
  <c r="AC361" i="3"/>
  <c r="AC362" i="3"/>
  <c r="AC363" i="3"/>
  <c r="AC364" i="3"/>
  <c r="AC365" i="3"/>
  <c r="AC366" i="3"/>
  <c r="AC367" i="3"/>
  <c r="AC368" i="3"/>
  <c r="AC369" i="3"/>
  <c r="AC370" i="3"/>
  <c r="AC371" i="3"/>
  <c r="AC372" i="3"/>
  <c r="AC373" i="3"/>
  <c r="AC374" i="3"/>
  <c r="AC375" i="3"/>
  <c r="AC376" i="3"/>
  <c r="AC377" i="3"/>
  <c r="AC378" i="3"/>
  <c r="AC379" i="3"/>
  <c r="AC380" i="3"/>
  <c r="AC381" i="3"/>
  <c r="AC382" i="3"/>
  <c r="AC383" i="3"/>
  <c r="AC384" i="3"/>
  <c r="AC385" i="3"/>
  <c r="AC386" i="3"/>
  <c r="AC387" i="3"/>
  <c r="AC388" i="3"/>
  <c r="AC389" i="3"/>
  <c r="AC390" i="3"/>
  <c r="AC391" i="3"/>
  <c r="AC392" i="3"/>
  <c r="AC393" i="3"/>
  <c r="AC394" i="3"/>
  <c r="AC395" i="3"/>
  <c r="AC396" i="3"/>
  <c r="AC397" i="3"/>
  <c r="AC398" i="3"/>
  <c r="AC399" i="3"/>
  <c r="AC400" i="3"/>
  <c r="AC401" i="3"/>
  <c r="AC402" i="3"/>
  <c r="AC403" i="3"/>
  <c r="AC404" i="3"/>
  <c r="AC405" i="3"/>
  <c r="AC406" i="3"/>
  <c r="AC407" i="3"/>
  <c r="AC408" i="3"/>
  <c r="AC409" i="3"/>
  <c r="AC410" i="3"/>
  <c r="AC411" i="3"/>
  <c r="AC412" i="3"/>
  <c r="AC413" i="3"/>
  <c r="AC414" i="3"/>
  <c r="AC415" i="3"/>
  <c r="AC416" i="3"/>
  <c r="AC417" i="3"/>
  <c r="AC418" i="3"/>
  <c r="AC419" i="3"/>
  <c r="AC420" i="3"/>
  <c r="AC421" i="3"/>
  <c r="AC422" i="3"/>
  <c r="AC423" i="3"/>
  <c r="AC424" i="3"/>
  <c r="AC425" i="3"/>
  <c r="AC426" i="3"/>
  <c r="AC427" i="3"/>
  <c r="AC428" i="3"/>
  <c r="AC429" i="3"/>
  <c r="AC430" i="3"/>
  <c r="AC431" i="3"/>
  <c r="AC432" i="3"/>
  <c r="AC433" i="3"/>
  <c r="AC434" i="3"/>
  <c r="AC435" i="3"/>
  <c r="AC436" i="3"/>
  <c r="AC437" i="3"/>
  <c r="AC438" i="3"/>
  <c r="AC439" i="3"/>
  <c r="AC440" i="3"/>
  <c r="AC441" i="3"/>
  <c r="AC442" i="3"/>
  <c r="AC443" i="3"/>
  <c r="AC444" i="3"/>
  <c r="AC445" i="3"/>
  <c r="AC446" i="3"/>
  <c r="AC447" i="3"/>
  <c r="AC448" i="3"/>
  <c r="AC449" i="3"/>
  <c r="AC450" i="3"/>
  <c r="AC451" i="3"/>
  <c r="AC452" i="3"/>
  <c r="AC453" i="3"/>
  <c r="AC454" i="3"/>
  <c r="AC455" i="3"/>
  <c r="AC456" i="3"/>
  <c r="AC457" i="3"/>
  <c r="AC458" i="3"/>
  <c r="AC459" i="3"/>
  <c r="AC460" i="3"/>
  <c r="AC461" i="3"/>
  <c r="AC462" i="3"/>
  <c r="AC463" i="3"/>
  <c r="AC464" i="3"/>
  <c r="AC465" i="3"/>
  <c r="AC466" i="3"/>
  <c r="AC467" i="3"/>
  <c r="AC468" i="3"/>
  <c r="AC469" i="3"/>
  <c r="AC470" i="3"/>
  <c r="AC471" i="3"/>
  <c r="AC472" i="3"/>
  <c r="AC473" i="3"/>
  <c r="AC474" i="3"/>
  <c r="AC475" i="3"/>
  <c r="AC476" i="3"/>
  <c r="AC477" i="3"/>
  <c r="AC478" i="3"/>
  <c r="AC479" i="3"/>
  <c r="AC480" i="3"/>
  <c r="AC481" i="3"/>
  <c r="AC482" i="3"/>
  <c r="AC483" i="3"/>
  <c r="AC484" i="3"/>
  <c r="AC485" i="3"/>
  <c r="AC486" i="3"/>
  <c r="AC487" i="3"/>
  <c r="AC488" i="3"/>
  <c r="AC489" i="3"/>
  <c r="AC490" i="3"/>
  <c r="AC491" i="3"/>
  <c r="AC492" i="3"/>
  <c r="AC493" i="3"/>
  <c r="AC494" i="3"/>
  <c r="AC495" i="3"/>
  <c r="AC496" i="3"/>
  <c r="AC497" i="3"/>
  <c r="AC498" i="3"/>
  <c r="AC499" i="3"/>
  <c r="AC500" i="3"/>
  <c r="AC501" i="3"/>
  <c r="AC502" i="3"/>
  <c r="AC503" i="3"/>
  <c r="AC504" i="3"/>
  <c r="AC505" i="3"/>
  <c r="AC506" i="3"/>
  <c r="AC507" i="3"/>
  <c r="AC508" i="3"/>
  <c r="AC509" i="3"/>
  <c r="AC510" i="3"/>
  <c r="AC511" i="3"/>
  <c r="AC512" i="3"/>
  <c r="AC513" i="3"/>
  <c r="AC514" i="3"/>
  <c r="AC515" i="3"/>
  <c r="AC516" i="3"/>
  <c r="AC517" i="3"/>
  <c r="AC518" i="3"/>
  <c r="AC519" i="3"/>
  <c r="AC520" i="3"/>
  <c r="AC521" i="3"/>
  <c r="AC522" i="3"/>
  <c r="AC523" i="3"/>
  <c r="AC524" i="3"/>
  <c r="AC525" i="3"/>
  <c r="AC526" i="3"/>
  <c r="AC527" i="3"/>
  <c r="AC528" i="3"/>
  <c r="AC529" i="3"/>
  <c r="AC530" i="3"/>
  <c r="AC531" i="3"/>
  <c r="AC532" i="3"/>
  <c r="AC533" i="3"/>
  <c r="AC534" i="3"/>
  <c r="AC535" i="3"/>
  <c r="AC536" i="3"/>
  <c r="AC537" i="3"/>
  <c r="AC538" i="3"/>
  <c r="AC539" i="3"/>
  <c r="AC540" i="3"/>
  <c r="AC541" i="3"/>
  <c r="AC542" i="3"/>
  <c r="AC543" i="3"/>
  <c r="AC544" i="3"/>
  <c r="AC545" i="3"/>
  <c r="AC546" i="3"/>
  <c r="AC547" i="3"/>
  <c r="AC548" i="3"/>
  <c r="AC549" i="3"/>
  <c r="AC550" i="3"/>
  <c r="AC551" i="3"/>
  <c r="AC552" i="3"/>
  <c r="AC553" i="3"/>
  <c r="AC554" i="3"/>
  <c r="AC555" i="3"/>
  <c r="AC556" i="3"/>
  <c r="AC557" i="3"/>
  <c r="AC558" i="3"/>
  <c r="AC559" i="3"/>
  <c r="AC560" i="3"/>
  <c r="AC561" i="3"/>
  <c r="AC562" i="3"/>
  <c r="AC563" i="3"/>
  <c r="AC564" i="3"/>
  <c r="AC565" i="3"/>
  <c r="AC566" i="3"/>
  <c r="AC567" i="3"/>
  <c r="AC568" i="3"/>
  <c r="AC569" i="3"/>
  <c r="AC570" i="3"/>
  <c r="AC571" i="3"/>
  <c r="AC572" i="3"/>
  <c r="AC573" i="3"/>
  <c r="AC574" i="3"/>
  <c r="AC575" i="3"/>
  <c r="AC576" i="3"/>
  <c r="AC577" i="3"/>
  <c r="AC578" i="3"/>
  <c r="AC579" i="3"/>
  <c r="AC580" i="3"/>
  <c r="AC581" i="3"/>
  <c r="AC582" i="3"/>
  <c r="AC583" i="3"/>
  <c r="AC584" i="3"/>
  <c r="AC585" i="3"/>
  <c r="AC586" i="3"/>
  <c r="AC587" i="3"/>
  <c r="AC588" i="3"/>
  <c r="AC589" i="3"/>
  <c r="AC590" i="3"/>
  <c r="AC591" i="3"/>
  <c r="AC592" i="3"/>
  <c r="AC593" i="3"/>
  <c r="AC594" i="3"/>
  <c r="AC595" i="3"/>
  <c r="AC596" i="3"/>
  <c r="AC597" i="3"/>
  <c r="AC598" i="3"/>
  <c r="AC599" i="3"/>
  <c r="AC600" i="3"/>
  <c r="AC601" i="3"/>
  <c r="AC602" i="3"/>
  <c r="AC603" i="3"/>
  <c r="AC604" i="3"/>
  <c r="AC605" i="3"/>
  <c r="AC606" i="3"/>
  <c r="AC607" i="3"/>
  <c r="AC608" i="3"/>
  <c r="AC609" i="3"/>
  <c r="AC610" i="3"/>
  <c r="AC611" i="3"/>
  <c r="AC612" i="3"/>
  <c r="AC613" i="3"/>
  <c r="AC614" i="3"/>
  <c r="AC615" i="3"/>
  <c r="AC616" i="3"/>
  <c r="AC617" i="3"/>
  <c r="AC618" i="3"/>
  <c r="AC619" i="3"/>
  <c r="AC620" i="3"/>
  <c r="AC621" i="3"/>
  <c r="AC622" i="3"/>
  <c r="AC623" i="3"/>
  <c r="AC624" i="3"/>
  <c r="AC625" i="3"/>
  <c r="AC626" i="3"/>
  <c r="AC627" i="3"/>
  <c r="AC628" i="3"/>
  <c r="AC629" i="3"/>
  <c r="AC630" i="3"/>
  <c r="AC631" i="3"/>
  <c r="AC632" i="3"/>
  <c r="AC633" i="3"/>
  <c r="AC634" i="3"/>
  <c r="AC635" i="3"/>
  <c r="AC636" i="3"/>
  <c r="AC637" i="3"/>
  <c r="AC638" i="3"/>
  <c r="AC639" i="3"/>
  <c r="AC640" i="3"/>
  <c r="AC641" i="3"/>
  <c r="AC642" i="3"/>
  <c r="AC643" i="3"/>
  <c r="AC644" i="3"/>
  <c r="AC645" i="3"/>
  <c r="AC646" i="3"/>
  <c r="AC647" i="3"/>
  <c r="AC648" i="3"/>
  <c r="AC649" i="3"/>
  <c r="AC650" i="3"/>
  <c r="AC651" i="3"/>
  <c r="AC652" i="3"/>
  <c r="AC653" i="3"/>
  <c r="AC654" i="3"/>
  <c r="AC655" i="3"/>
  <c r="AC656" i="3"/>
  <c r="AC657" i="3"/>
  <c r="AC658" i="3"/>
  <c r="AC659" i="3"/>
  <c r="AC660" i="3"/>
  <c r="AC661" i="3"/>
  <c r="AC662" i="3"/>
  <c r="AC663" i="3"/>
  <c r="AC664" i="3"/>
  <c r="AC665" i="3"/>
  <c r="AC666" i="3"/>
  <c r="AC667" i="3"/>
  <c r="AC668" i="3"/>
  <c r="AC669" i="3"/>
  <c r="AC670" i="3"/>
  <c r="AC671" i="3"/>
  <c r="AC672" i="3"/>
  <c r="AC673" i="3"/>
  <c r="AC674" i="3"/>
  <c r="AC675" i="3"/>
  <c r="AC676" i="3"/>
  <c r="AC677" i="3"/>
  <c r="AC678" i="3"/>
  <c r="AC679" i="3"/>
  <c r="AC680" i="3"/>
  <c r="AC681" i="3"/>
  <c r="AC682" i="3"/>
  <c r="AC683" i="3"/>
  <c r="AC684" i="3"/>
  <c r="AC685" i="3"/>
  <c r="AC686" i="3"/>
  <c r="AC687" i="3"/>
  <c r="AC688" i="3"/>
  <c r="AC689" i="3"/>
  <c r="AC690" i="3"/>
  <c r="AC691" i="3"/>
  <c r="AC692" i="3"/>
  <c r="AC693" i="3"/>
  <c r="AC694" i="3"/>
  <c r="AC695" i="3"/>
  <c r="AC696" i="3"/>
  <c r="AC697" i="3"/>
  <c r="AC698" i="3"/>
  <c r="AC699" i="3"/>
  <c r="AC700" i="3"/>
  <c r="AC701" i="3"/>
  <c r="AC702" i="3"/>
  <c r="AC703" i="3"/>
  <c r="AC704" i="3"/>
  <c r="AC705" i="3"/>
  <c r="AC706" i="3"/>
  <c r="AC707" i="3"/>
  <c r="AC708" i="3"/>
  <c r="AC709" i="3"/>
  <c r="AC710" i="3"/>
  <c r="AC711" i="3"/>
  <c r="AC712" i="3"/>
  <c r="AC713" i="3"/>
  <c r="AC714" i="3"/>
  <c r="AC715" i="3"/>
  <c r="AC716" i="3"/>
  <c r="AC717" i="3"/>
  <c r="AC718" i="3"/>
  <c r="AC719" i="3"/>
  <c r="AC720" i="3"/>
  <c r="AC721" i="3"/>
  <c r="AC722" i="3"/>
  <c r="AC723" i="3"/>
  <c r="AC724" i="3"/>
  <c r="AC725" i="3"/>
  <c r="AC726" i="3"/>
  <c r="AC727" i="3"/>
  <c r="AC728" i="3"/>
  <c r="AC729" i="3"/>
  <c r="AC730" i="3"/>
  <c r="AC731" i="3"/>
  <c r="AC732" i="3"/>
  <c r="AC733" i="3"/>
  <c r="AC734" i="3"/>
  <c r="AC735" i="3"/>
  <c r="AC736" i="3"/>
  <c r="AC737" i="3"/>
  <c r="AC738" i="3"/>
  <c r="AC739" i="3"/>
  <c r="AC740" i="3"/>
  <c r="AC741" i="3"/>
  <c r="AC742" i="3"/>
  <c r="AC743" i="3"/>
  <c r="AC744" i="3"/>
  <c r="AC745" i="3"/>
  <c r="AC746" i="3"/>
  <c r="AC747" i="3"/>
  <c r="AC748" i="3"/>
  <c r="AC749" i="3"/>
  <c r="AC750" i="3"/>
  <c r="AC751" i="3"/>
  <c r="AC752" i="3"/>
  <c r="AC753" i="3"/>
  <c r="AC754" i="3"/>
  <c r="AC755" i="3"/>
  <c r="AC756" i="3"/>
  <c r="AC757" i="3"/>
  <c r="AC758" i="3"/>
  <c r="AC759" i="3"/>
  <c r="AC760" i="3"/>
  <c r="AC761" i="3"/>
  <c r="AC762" i="3"/>
  <c r="AC763" i="3"/>
  <c r="AC764" i="3"/>
  <c r="AC765" i="3"/>
  <c r="AC766" i="3"/>
  <c r="AC767" i="3"/>
  <c r="AC768" i="3"/>
  <c r="AC769" i="3"/>
  <c r="AC770" i="3"/>
  <c r="AC771" i="3"/>
  <c r="AC772" i="3"/>
  <c r="AC773" i="3"/>
  <c r="AC774" i="3"/>
  <c r="AC775" i="3"/>
  <c r="AC776" i="3"/>
  <c r="AC777" i="3"/>
  <c r="AC778" i="3"/>
  <c r="AC779" i="3"/>
  <c r="AC780" i="3"/>
  <c r="AC781" i="3"/>
  <c r="AC782" i="3"/>
  <c r="AC783" i="3"/>
  <c r="AC784" i="3"/>
  <c r="AC785" i="3"/>
  <c r="AC786" i="3"/>
  <c r="AC787" i="3"/>
  <c r="AC788" i="3"/>
  <c r="AC789" i="3"/>
  <c r="AC790" i="3"/>
  <c r="AC791" i="3"/>
  <c r="AC792" i="3"/>
  <c r="AC793" i="3"/>
  <c r="AC794" i="3"/>
  <c r="AC795" i="3"/>
  <c r="AC796" i="3"/>
  <c r="AC797" i="3"/>
  <c r="AC798" i="3"/>
  <c r="AC799" i="3"/>
  <c r="AC800" i="3"/>
  <c r="AC801" i="3"/>
  <c r="AC802" i="3"/>
  <c r="AC803" i="3"/>
  <c r="AC804" i="3"/>
  <c r="AC805" i="3"/>
  <c r="AC806" i="3"/>
  <c r="AC807" i="3"/>
  <c r="AC808" i="3"/>
  <c r="AC809" i="3"/>
  <c r="AC810" i="3"/>
  <c r="AC811" i="3"/>
  <c r="AE785" i="3"/>
  <c r="AE786" i="3" s="1"/>
  <c r="AE787" i="3" s="1"/>
  <c r="AE788" i="3" s="1"/>
  <c r="AE789" i="3" s="1"/>
  <c r="AE790" i="3" s="1"/>
  <c r="AE791" i="3" s="1"/>
  <c r="AE792" i="3" s="1"/>
  <c r="AE793" i="3" s="1"/>
  <c r="AE794" i="3" s="1"/>
  <c r="AE795" i="3" s="1"/>
  <c r="AE796" i="3" s="1"/>
  <c r="AE797" i="3" s="1"/>
  <c r="AE798" i="3" s="1"/>
  <c r="AE799" i="3" s="1"/>
  <c r="AE800" i="3" s="1"/>
  <c r="AE801" i="3" s="1"/>
  <c r="AE802" i="3" s="1"/>
  <c r="AE803" i="3" s="1"/>
  <c r="AE804" i="3" s="1"/>
  <c r="AE805" i="3" s="1"/>
  <c r="AE806" i="3" s="1"/>
  <c r="AE807" i="3" s="1"/>
  <c r="AE808" i="3" s="1"/>
  <c r="AE809" i="3" s="1"/>
  <c r="AE810" i="3" s="1"/>
  <c r="AE811" i="3" s="1"/>
  <c r="AD785" i="3"/>
  <c r="AD786" i="3" s="1"/>
  <c r="AD787" i="3" s="1"/>
  <c r="AD788" i="3" s="1"/>
  <c r="AD789" i="3" s="1"/>
  <c r="AD790" i="3" s="1"/>
  <c r="AD791" i="3" s="1"/>
  <c r="AD792" i="3" s="1"/>
  <c r="AD793" i="3" s="1"/>
  <c r="AD794" i="3" s="1"/>
  <c r="AD795" i="3" s="1"/>
  <c r="AD796" i="3" s="1"/>
  <c r="AD797" i="3" s="1"/>
  <c r="AD798" i="3" s="1"/>
  <c r="AD799" i="3" s="1"/>
  <c r="AD800" i="3" s="1"/>
  <c r="AD801" i="3" s="1"/>
  <c r="AD802" i="3" s="1"/>
  <c r="AD803" i="3" s="1"/>
  <c r="AD804" i="3" s="1"/>
  <c r="AD805" i="3" s="1"/>
  <c r="AD806" i="3" s="1"/>
  <c r="AD807" i="3" s="1"/>
  <c r="AD808" i="3" s="1"/>
  <c r="AD809" i="3" s="1"/>
  <c r="AD810" i="3" s="1"/>
  <c r="AD811" i="3" s="1"/>
  <c r="AE725" i="3"/>
  <c r="AA14" i="9" s="1"/>
  <c r="AD725" i="3"/>
  <c r="Z14" i="9" s="1"/>
  <c r="AE665" i="3"/>
  <c r="AA13" i="9" s="1"/>
  <c r="AD665" i="3"/>
  <c r="Z13" i="9" s="1"/>
  <c r="AE605" i="3"/>
  <c r="AA12" i="9" s="1"/>
  <c r="AD605" i="3"/>
  <c r="Z12" i="9" s="1"/>
  <c r="AE485" i="3"/>
  <c r="AE486" i="3" s="1"/>
  <c r="AE487" i="3" s="1"/>
  <c r="AE488" i="3" s="1"/>
  <c r="AE489" i="3" s="1"/>
  <c r="AE490" i="3" s="1"/>
  <c r="AE491" i="3" s="1"/>
  <c r="AE492" i="3" s="1"/>
  <c r="AE493" i="3" s="1"/>
  <c r="AE494" i="3" s="1"/>
  <c r="AE495" i="3" s="1"/>
  <c r="AE496" i="3" s="1"/>
  <c r="AE497" i="3" s="1"/>
  <c r="AE498" i="3" s="1"/>
  <c r="AE499" i="3" s="1"/>
  <c r="AE500" i="3" s="1"/>
  <c r="AE501" i="3" s="1"/>
  <c r="AE502" i="3" s="1"/>
  <c r="AE503" i="3" s="1"/>
  <c r="AE504" i="3" s="1"/>
  <c r="AE505" i="3" s="1"/>
  <c r="AE506" i="3" s="1"/>
  <c r="AE507" i="3" s="1"/>
  <c r="AE508" i="3" s="1"/>
  <c r="AE509" i="3" s="1"/>
  <c r="AE510" i="3" s="1"/>
  <c r="AE511" i="3" s="1"/>
  <c r="AE512" i="3" s="1"/>
  <c r="AE513" i="3" s="1"/>
  <c r="AE514" i="3" s="1"/>
  <c r="AE515" i="3" s="1"/>
  <c r="AE516" i="3" s="1"/>
  <c r="AE517" i="3" s="1"/>
  <c r="AE518" i="3" s="1"/>
  <c r="AE519" i="3" s="1"/>
  <c r="AE520" i="3" s="1"/>
  <c r="AE521" i="3" s="1"/>
  <c r="AE522" i="3" s="1"/>
  <c r="AE523" i="3" s="1"/>
  <c r="AE524" i="3" s="1"/>
  <c r="AE525" i="3" s="1"/>
  <c r="AE526" i="3" s="1"/>
  <c r="AE527" i="3" s="1"/>
  <c r="AE528" i="3" s="1"/>
  <c r="AE529" i="3" s="1"/>
  <c r="AE530" i="3" s="1"/>
  <c r="AE531" i="3" s="1"/>
  <c r="AE532" i="3" s="1"/>
  <c r="AE533" i="3" s="1"/>
  <c r="AE534" i="3" s="1"/>
  <c r="AE535" i="3" s="1"/>
  <c r="AE536" i="3" s="1"/>
  <c r="AE537" i="3" s="1"/>
  <c r="AE538" i="3" s="1"/>
  <c r="AE539" i="3" s="1"/>
  <c r="AE540" i="3" s="1"/>
  <c r="AE541" i="3" s="1"/>
  <c r="AE542" i="3" s="1"/>
  <c r="AE543" i="3" s="1"/>
  <c r="AE544" i="3" s="1"/>
  <c r="AE545" i="3" s="1"/>
  <c r="AE546" i="3" s="1"/>
  <c r="AE547" i="3" s="1"/>
  <c r="AE548" i="3" s="1"/>
  <c r="AE549" i="3" s="1"/>
  <c r="AE550" i="3" s="1"/>
  <c r="AE551" i="3" s="1"/>
  <c r="AE552" i="3" s="1"/>
  <c r="AE553" i="3" s="1"/>
  <c r="AE554" i="3" s="1"/>
  <c r="AE555" i="3" s="1"/>
  <c r="AE556" i="3" s="1"/>
  <c r="AE557" i="3" s="1"/>
  <c r="AE558" i="3" s="1"/>
  <c r="AE559" i="3" s="1"/>
  <c r="AE560" i="3" s="1"/>
  <c r="AE561" i="3" s="1"/>
  <c r="AE562" i="3" s="1"/>
  <c r="AE563" i="3" s="1"/>
  <c r="AE564" i="3" s="1"/>
  <c r="AE565" i="3" s="1"/>
  <c r="AE566" i="3" s="1"/>
  <c r="AE567" i="3" s="1"/>
  <c r="AE568" i="3" s="1"/>
  <c r="AE569" i="3" s="1"/>
  <c r="AE570" i="3" s="1"/>
  <c r="AE571" i="3" s="1"/>
  <c r="AE572" i="3" s="1"/>
  <c r="AE573" i="3" s="1"/>
  <c r="AE574" i="3" s="1"/>
  <c r="AE575" i="3" s="1"/>
  <c r="AE576" i="3" s="1"/>
  <c r="AE577" i="3" s="1"/>
  <c r="AE578" i="3" s="1"/>
  <c r="AE579" i="3" s="1"/>
  <c r="AE580" i="3" s="1"/>
  <c r="AE581" i="3" s="1"/>
  <c r="AE582" i="3" s="1"/>
  <c r="AE583" i="3" s="1"/>
  <c r="AE584" i="3" s="1"/>
  <c r="AE585" i="3" s="1"/>
  <c r="AE586" i="3" s="1"/>
  <c r="AE587" i="3" s="1"/>
  <c r="AE588" i="3" s="1"/>
  <c r="AE589" i="3" s="1"/>
  <c r="AE590" i="3" s="1"/>
  <c r="AE591" i="3" s="1"/>
  <c r="AE592" i="3" s="1"/>
  <c r="AE593" i="3" s="1"/>
  <c r="AE594" i="3" s="1"/>
  <c r="AE595" i="3" s="1"/>
  <c r="AE596" i="3" s="1"/>
  <c r="AE597" i="3" s="1"/>
  <c r="AE598" i="3" s="1"/>
  <c r="AE599" i="3" s="1"/>
  <c r="AE600" i="3" s="1"/>
  <c r="AE601" i="3" s="1"/>
  <c r="AE602" i="3" s="1"/>
  <c r="AE603" i="3" s="1"/>
  <c r="AE604" i="3" s="1"/>
  <c r="AD485" i="3"/>
  <c r="AD486" i="3" s="1"/>
  <c r="AD487" i="3" s="1"/>
  <c r="AD488" i="3" s="1"/>
  <c r="AD489" i="3" s="1"/>
  <c r="AD490" i="3" s="1"/>
  <c r="AD491" i="3" s="1"/>
  <c r="AD492" i="3" s="1"/>
  <c r="AD493" i="3" s="1"/>
  <c r="AD494" i="3" s="1"/>
  <c r="AD495" i="3" s="1"/>
  <c r="AD496" i="3" s="1"/>
  <c r="AD497" i="3" s="1"/>
  <c r="AD498" i="3" s="1"/>
  <c r="AD499" i="3" s="1"/>
  <c r="AD500" i="3" s="1"/>
  <c r="AD501" i="3" s="1"/>
  <c r="AD502" i="3" s="1"/>
  <c r="AD503" i="3" s="1"/>
  <c r="AD504" i="3" s="1"/>
  <c r="AD505" i="3" s="1"/>
  <c r="AD506" i="3" s="1"/>
  <c r="AD507" i="3" s="1"/>
  <c r="AD508" i="3" s="1"/>
  <c r="AD509" i="3" s="1"/>
  <c r="AD510" i="3" s="1"/>
  <c r="AD511" i="3" s="1"/>
  <c r="AD512" i="3" s="1"/>
  <c r="AD513" i="3" s="1"/>
  <c r="AD514" i="3" s="1"/>
  <c r="AD515" i="3" s="1"/>
  <c r="AD516" i="3" s="1"/>
  <c r="AD517" i="3" s="1"/>
  <c r="AD518" i="3" s="1"/>
  <c r="AD519" i="3" s="1"/>
  <c r="AD520" i="3" s="1"/>
  <c r="AD521" i="3" s="1"/>
  <c r="AD522" i="3" s="1"/>
  <c r="AD523" i="3" s="1"/>
  <c r="AD524" i="3" s="1"/>
  <c r="AD525" i="3" s="1"/>
  <c r="AD526" i="3" s="1"/>
  <c r="AD527" i="3" s="1"/>
  <c r="AD528" i="3" s="1"/>
  <c r="AD529" i="3" s="1"/>
  <c r="AD530" i="3" s="1"/>
  <c r="AD531" i="3" s="1"/>
  <c r="AD532" i="3" s="1"/>
  <c r="AD533" i="3" s="1"/>
  <c r="AD534" i="3" s="1"/>
  <c r="AD535" i="3" s="1"/>
  <c r="AD536" i="3" s="1"/>
  <c r="AD537" i="3" s="1"/>
  <c r="AD538" i="3" s="1"/>
  <c r="AD539" i="3" s="1"/>
  <c r="AD540" i="3" s="1"/>
  <c r="AD541" i="3" s="1"/>
  <c r="AD542" i="3" s="1"/>
  <c r="AD543" i="3" s="1"/>
  <c r="AD544" i="3" s="1"/>
  <c r="AD545" i="3" s="1"/>
  <c r="AD546" i="3" s="1"/>
  <c r="AD547" i="3" s="1"/>
  <c r="AD548" i="3" s="1"/>
  <c r="AD549" i="3" s="1"/>
  <c r="AD550" i="3" s="1"/>
  <c r="AD551" i="3" s="1"/>
  <c r="AD552" i="3" s="1"/>
  <c r="AD553" i="3" s="1"/>
  <c r="AD554" i="3" s="1"/>
  <c r="AD555" i="3" s="1"/>
  <c r="AD556" i="3" s="1"/>
  <c r="AD557" i="3" s="1"/>
  <c r="AD558" i="3" s="1"/>
  <c r="AD559" i="3" s="1"/>
  <c r="AD560" i="3" s="1"/>
  <c r="AD561" i="3" s="1"/>
  <c r="AD562" i="3" s="1"/>
  <c r="AD563" i="3" s="1"/>
  <c r="AD564" i="3" s="1"/>
  <c r="AD565" i="3" s="1"/>
  <c r="AD566" i="3" s="1"/>
  <c r="AD567" i="3" s="1"/>
  <c r="AD568" i="3" s="1"/>
  <c r="AD569" i="3" s="1"/>
  <c r="AD570" i="3" s="1"/>
  <c r="AD571" i="3" s="1"/>
  <c r="AD572" i="3" s="1"/>
  <c r="AD573" i="3" s="1"/>
  <c r="AD574" i="3" s="1"/>
  <c r="AD575" i="3" s="1"/>
  <c r="AD576" i="3" s="1"/>
  <c r="AD577" i="3" s="1"/>
  <c r="AD578" i="3" s="1"/>
  <c r="AD579" i="3" s="1"/>
  <c r="AD580" i="3" s="1"/>
  <c r="AD581" i="3" s="1"/>
  <c r="AD582" i="3" s="1"/>
  <c r="AD583" i="3" s="1"/>
  <c r="AD584" i="3" s="1"/>
  <c r="AD585" i="3" s="1"/>
  <c r="AD586" i="3" s="1"/>
  <c r="AD587" i="3" s="1"/>
  <c r="AD588" i="3" s="1"/>
  <c r="AD589" i="3" s="1"/>
  <c r="AD590" i="3" s="1"/>
  <c r="AD591" i="3" s="1"/>
  <c r="AD592" i="3" s="1"/>
  <c r="AD593" i="3" s="1"/>
  <c r="AD594" i="3" s="1"/>
  <c r="AD595" i="3" s="1"/>
  <c r="AD596" i="3" s="1"/>
  <c r="AD597" i="3" s="1"/>
  <c r="AD598" i="3" s="1"/>
  <c r="AD599" i="3" s="1"/>
  <c r="AD600" i="3" s="1"/>
  <c r="AD601" i="3" s="1"/>
  <c r="AD602" i="3" s="1"/>
  <c r="AD603" i="3" s="1"/>
  <c r="AD604" i="3" s="1"/>
  <c r="AE425" i="3"/>
  <c r="AA10" i="9" s="1"/>
  <c r="AD425" i="3"/>
  <c r="Z10" i="9" s="1"/>
  <c r="AE365" i="3"/>
  <c r="AA9" i="9" s="1"/>
  <c r="AD365" i="3"/>
  <c r="AE305" i="3"/>
  <c r="AA8" i="9" s="1"/>
  <c r="AD305" i="3"/>
  <c r="AD306" i="3" s="1"/>
  <c r="AD307" i="3" s="1"/>
  <c r="AD308" i="3" s="1"/>
  <c r="AD309" i="3" s="1"/>
  <c r="AD310" i="3" s="1"/>
  <c r="AD311" i="3" s="1"/>
  <c r="AD312" i="3" s="1"/>
  <c r="AD313" i="3" s="1"/>
  <c r="AD314" i="3" s="1"/>
  <c r="AD315" i="3" s="1"/>
  <c r="AD316" i="3" s="1"/>
  <c r="AD317" i="3" s="1"/>
  <c r="AD318" i="3" s="1"/>
  <c r="AD319" i="3" s="1"/>
  <c r="AD320" i="3" s="1"/>
  <c r="AD321" i="3" s="1"/>
  <c r="AD322" i="3" s="1"/>
  <c r="AD323" i="3" s="1"/>
  <c r="AD324" i="3" s="1"/>
  <c r="AD325" i="3" s="1"/>
  <c r="AD326" i="3" s="1"/>
  <c r="AD327" i="3" s="1"/>
  <c r="AD328" i="3" s="1"/>
  <c r="AD329" i="3" s="1"/>
  <c r="AD330" i="3" s="1"/>
  <c r="AD331" i="3" s="1"/>
  <c r="AD332" i="3" s="1"/>
  <c r="AD333" i="3" s="1"/>
  <c r="AD334" i="3" s="1"/>
  <c r="AD335" i="3" s="1"/>
  <c r="AD336" i="3" s="1"/>
  <c r="AD337" i="3" s="1"/>
  <c r="AD338" i="3" s="1"/>
  <c r="AD339" i="3" s="1"/>
  <c r="AD340" i="3" s="1"/>
  <c r="AD341" i="3" s="1"/>
  <c r="AD342" i="3" s="1"/>
  <c r="AD343" i="3" s="1"/>
  <c r="AD344" i="3" s="1"/>
  <c r="AD345" i="3" s="1"/>
  <c r="AD346" i="3" s="1"/>
  <c r="AD347" i="3" s="1"/>
  <c r="AD348" i="3" s="1"/>
  <c r="AD349" i="3" s="1"/>
  <c r="AD350" i="3" s="1"/>
  <c r="AD351" i="3" s="1"/>
  <c r="AD352" i="3" s="1"/>
  <c r="AD353" i="3" s="1"/>
  <c r="AD354" i="3" s="1"/>
  <c r="AD355" i="3" s="1"/>
  <c r="AD356" i="3" s="1"/>
  <c r="AD357" i="3" s="1"/>
  <c r="AD358" i="3" s="1"/>
  <c r="AD359" i="3" s="1"/>
  <c r="AD360" i="3" s="1"/>
  <c r="AD361" i="3" s="1"/>
  <c r="AD362" i="3" s="1"/>
  <c r="AD363" i="3" s="1"/>
  <c r="AD364" i="3" s="1"/>
  <c r="AD246" i="3"/>
  <c r="AD247" i="3" s="1"/>
  <c r="AD248" i="3" s="1"/>
  <c r="AD249" i="3" s="1"/>
  <c r="AD250" i="3" s="1"/>
  <c r="AD251" i="3" s="1"/>
  <c r="AD252" i="3" s="1"/>
  <c r="AD253" i="3" s="1"/>
  <c r="AD254" i="3" s="1"/>
  <c r="AD255" i="3" s="1"/>
  <c r="AD256" i="3" s="1"/>
  <c r="AD257" i="3" s="1"/>
  <c r="AD258" i="3" s="1"/>
  <c r="AD259" i="3" s="1"/>
  <c r="AD260" i="3" s="1"/>
  <c r="AD261" i="3" s="1"/>
  <c r="AD262" i="3" s="1"/>
  <c r="AD263" i="3" s="1"/>
  <c r="AD264" i="3" s="1"/>
  <c r="AD265" i="3" s="1"/>
  <c r="AD266" i="3" s="1"/>
  <c r="AD267" i="3" s="1"/>
  <c r="AD268" i="3" s="1"/>
  <c r="AD269" i="3" s="1"/>
  <c r="AD270" i="3" s="1"/>
  <c r="AD271" i="3" s="1"/>
  <c r="AD272" i="3" s="1"/>
  <c r="AD273" i="3" s="1"/>
  <c r="AD274" i="3" s="1"/>
  <c r="AD275" i="3" s="1"/>
  <c r="AD276" i="3" s="1"/>
  <c r="AD277" i="3" s="1"/>
  <c r="AD278" i="3" s="1"/>
  <c r="AD279" i="3" s="1"/>
  <c r="AD280" i="3" s="1"/>
  <c r="AD281" i="3" s="1"/>
  <c r="AD282" i="3" s="1"/>
  <c r="AD283" i="3" s="1"/>
  <c r="AD284" i="3" s="1"/>
  <c r="AD285" i="3" s="1"/>
  <c r="AD286" i="3" s="1"/>
  <c r="AD287" i="3" s="1"/>
  <c r="AD288" i="3" s="1"/>
  <c r="AD289" i="3" s="1"/>
  <c r="AD290" i="3" s="1"/>
  <c r="AD291" i="3" s="1"/>
  <c r="AD292" i="3" s="1"/>
  <c r="AD293" i="3" s="1"/>
  <c r="AD294" i="3" s="1"/>
  <c r="AD295" i="3" s="1"/>
  <c r="AD296" i="3" s="1"/>
  <c r="AD297" i="3" s="1"/>
  <c r="AD298" i="3" s="1"/>
  <c r="AD299" i="3" s="1"/>
  <c r="AD300" i="3" s="1"/>
  <c r="AD301" i="3" s="1"/>
  <c r="AD302" i="3" s="1"/>
  <c r="AD303" i="3" s="1"/>
  <c r="AD304" i="3" s="1"/>
  <c r="AE245" i="3"/>
  <c r="AA7" i="9" s="1"/>
  <c r="Z7" i="9"/>
  <c r="AL7" i="9" s="1"/>
  <c r="AE185" i="3"/>
  <c r="AA6" i="9" s="1"/>
  <c r="AD185" i="3"/>
  <c r="Z6" i="9" s="1"/>
  <c r="AE125" i="3"/>
  <c r="AA5" i="9" s="1"/>
  <c r="AD125" i="3"/>
  <c r="Z5" i="9" s="1"/>
  <c r="AE65" i="3"/>
  <c r="AE66" i="3" s="1"/>
  <c r="AE67" i="3" s="1"/>
  <c r="AE68" i="3" s="1"/>
  <c r="AE69" i="3" s="1"/>
  <c r="AE70" i="3" s="1"/>
  <c r="AE71" i="3" s="1"/>
  <c r="AE72" i="3" s="1"/>
  <c r="AE73" i="3" s="1"/>
  <c r="AE74" i="3" s="1"/>
  <c r="AE75" i="3" s="1"/>
  <c r="AE76" i="3" s="1"/>
  <c r="AE77" i="3" s="1"/>
  <c r="AE78" i="3" s="1"/>
  <c r="AE79" i="3" s="1"/>
  <c r="AE80" i="3" s="1"/>
  <c r="AE81" i="3" s="1"/>
  <c r="AE82" i="3" s="1"/>
  <c r="AE83" i="3" s="1"/>
  <c r="AE84" i="3" s="1"/>
  <c r="AE85" i="3" s="1"/>
  <c r="AE86" i="3" s="1"/>
  <c r="AE87" i="3" s="1"/>
  <c r="AE88" i="3" s="1"/>
  <c r="AE89" i="3" s="1"/>
  <c r="AE90" i="3" s="1"/>
  <c r="AE91" i="3" s="1"/>
  <c r="AE92" i="3" s="1"/>
  <c r="AE93" i="3" s="1"/>
  <c r="AE94" i="3" s="1"/>
  <c r="AE95" i="3" s="1"/>
  <c r="AE96" i="3" s="1"/>
  <c r="AE97" i="3" s="1"/>
  <c r="AE98" i="3" s="1"/>
  <c r="AE99" i="3" s="1"/>
  <c r="AE100" i="3" s="1"/>
  <c r="AE101" i="3" s="1"/>
  <c r="AE102" i="3" s="1"/>
  <c r="AE103" i="3" s="1"/>
  <c r="AE104" i="3" s="1"/>
  <c r="AE105" i="3" s="1"/>
  <c r="AE106" i="3" s="1"/>
  <c r="AE107" i="3" s="1"/>
  <c r="AE108" i="3" s="1"/>
  <c r="AE109" i="3" s="1"/>
  <c r="AE110" i="3" s="1"/>
  <c r="AE111" i="3" s="1"/>
  <c r="AE112" i="3" s="1"/>
  <c r="AE113" i="3" s="1"/>
  <c r="AE114" i="3" s="1"/>
  <c r="AE115" i="3" s="1"/>
  <c r="AE116" i="3" s="1"/>
  <c r="AE117" i="3" s="1"/>
  <c r="AE118" i="3" s="1"/>
  <c r="AE119" i="3" s="1"/>
  <c r="AE120" i="3" s="1"/>
  <c r="AE121" i="3" s="1"/>
  <c r="AE122" i="3" s="1"/>
  <c r="AE123" i="3" s="1"/>
  <c r="AE124" i="3" s="1"/>
  <c r="AD65" i="3"/>
  <c r="Z4" i="9" s="1"/>
  <c r="AE6" i="3"/>
  <c r="AE7" i="3" s="1"/>
  <c r="AE8" i="3" s="1"/>
  <c r="AE9" i="3" s="1"/>
  <c r="AE10" i="3" s="1"/>
  <c r="AE11" i="3" s="1"/>
  <c r="AE12" i="3" s="1"/>
  <c r="AE13" i="3" s="1"/>
  <c r="AE14" i="3" s="1"/>
  <c r="AE15" i="3" s="1"/>
  <c r="AE16" i="3" s="1"/>
  <c r="AE17" i="3" s="1"/>
  <c r="AE18" i="3" s="1"/>
  <c r="AE19" i="3" s="1"/>
  <c r="AE20" i="3" s="1"/>
  <c r="AE21" i="3" s="1"/>
  <c r="AE22" i="3" s="1"/>
  <c r="AE23" i="3" s="1"/>
  <c r="AE24" i="3" s="1"/>
  <c r="AE25" i="3" s="1"/>
  <c r="AE26" i="3" s="1"/>
  <c r="AE27" i="3" s="1"/>
  <c r="AE28" i="3" s="1"/>
  <c r="AE29" i="3" s="1"/>
  <c r="AE30" i="3" s="1"/>
  <c r="AE31" i="3" s="1"/>
  <c r="AD5" i="3"/>
  <c r="AF5" i="3" s="1"/>
  <c r="AC5" i="3"/>
  <c r="B729" i="27" l="1"/>
  <c r="C728" i="27"/>
  <c r="B549" i="27"/>
  <c r="C548" i="27"/>
  <c r="B310" i="27"/>
  <c r="C309" i="27"/>
  <c r="B191" i="27"/>
  <c r="C190" i="27"/>
  <c r="B250" i="27"/>
  <c r="C249" i="27"/>
  <c r="B610" i="27"/>
  <c r="C609" i="27"/>
  <c r="B430" i="27"/>
  <c r="C429" i="27"/>
  <c r="B70" i="27"/>
  <c r="C69" i="27"/>
  <c r="B670" i="27"/>
  <c r="C669" i="27"/>
  <c r="B131" i="27"/>
  <c r="C130" i="27"/>
  <c r="B791" i="27"/>
  <c r="C790" i="27"/>
  <c r="B369" i="27"/>
  <c r="C368" i="27"/>
  <c r="B11" i="27"/>
  <c r="C10" i="27"/>
  <c r="AE32" i="3"/>
  <c r="AE33" i="3" s="1"/>
  <c r="AE34" i="3" s="1"/>
  <c r="AE35" i="3" s="1"/>
  <c r="AE36" i="3" s="1"/>
  <c r="AE37" i="3" s="1"/>
  <c r="AE38" i="3" s="1"/>
  <c r="AE39" i="3" s="1"/>
  <c r="AE40" i="3" s="1"/>
  <c r="AE41" i="3" s="1"/>
  <c r="AE42" i="3" s="1"/>
  <c r="AE43" i="3" s="1"/>
  <c r="AE44" i="3" s="1"/>
  <c r="AE45" i="3" s="1"/>
  <c r="AE46" i="3" s="1"/>
  <c r="AE47" i="3" s="1"/>
  <c r="AE48" i="3" s="1"/>
  <c r="AE49" i="3" s="1"/>
  <c r="AE50" i="3" s="1"/>
  <c r="AE51" i="3" s="1"/>
  <c r="AE52" i="3" s="1"/>
  <c r="AE53" i="3" s="1"/>
  <c r="AE54" i="3" s="1"/>
  <c r="AE55" i="3" s="1"/>
  <c r="AE56" i="3" s="1"/>
  <c r="AE57" i="3" s="1"/>
  <c r="AE58" i="3" s="1"/>
  <c r="AE59" i="3" s="1"/>
  <c r="AE60" i="3" s="1"/>
  <c r="AE61" i="3" s="1"/>
  <c r="AE62" i="3" s="1"/>
  <c r="AE63" i="3" s="1"/>
  <c r="AE64" i="3" s="1"/>
  <c r="AD726" i="3"/>
  <c r="AD727" i="3" s="1"/>
  <c r="AD728" i="3" s="1"/>
  <c r="AD729" i="3" s="1"/>
  <c r="AD730" i="3" s="1"/>
  <c r="AD731" i="3" s="1"/>
  <c r="AD732" i="3" s="1"/>
  <c r="AD733" i="3" s="1"/>
  <c r="AD734" i="3" s="1"/>
  <c r="AD735" i="3" s="1"/>
  <c r="AD736" i="3" s="1"/>
  <c r="AD737" i="3" s="1"/>
  <c r="AD738" i="3" s="1"/>
  <c r="AD739" i="3" s="1"/>
  <c r="AD740" i="3" s="1"/>
  <c r="AD741" i="3" s="1"/>
  <c r="AD742" i="3" s="1"/>
  <c r="AD743" i="3" s="1"/>
  <c r="AD744" i="3" s="1"/>
  <c r="AD745" i="3" s="1"/>
  <c r="AD746" i="3" s="1"/>
  <c r="AD747" i="3" s="1"/>
  <c r="AD748" i="3" s="1"/>
  <c r="AD749" i="3" s="1"/>
  <c r="AD750" i="3" s="1"/>
  <c r="AD751" i="3" s="1"/>
  <c r="AD752" i="3" s="1"/>
  <c r="AD753" i="3" s="1"/>
  <c r="AD754" i="3" s="1"/>
  <c r="AD755" i="3" s="1"/>
  <c r="AD756" i="3" s="1"/>
  <c r="AD757" i="3" s="1"/>
  <c r="AD758" i="3" s="1"/>
  <c r="AD759" i="3" s="1"/>
  <c r="AD760" i="3" s="1"/>
  <c r="AD761" i="3" s="1"/>
  <c r="AD762" i="3" s="1"/>
  <c r="AD763" i="3" s="1"/>
  <c r="AD764" i="3" s="1"/>
  <c r="AD765" i="3" s="1"/>
  <c r="AD766" i="3" s="1"/>
  <c r="AD767" i="3" s="1"/>
  <c r="AD768" i="3" s="1"/>
  <c r="AD769" i="3" s="1"/>
  <c r="AD770" i="3" s="1"/>
  <c r="AD771" i="3" s="1"/>
  <c r="AD772" i="3" s="1"/>
  <c r="AD773" i="3" s="1"/>
  <c r="AD774" i="3" s="1"/>
  <c r="AD775" i="3" s="1"/>
  <c r="AD776" i="3" s="1"/>
  <c r="AD777" i="3" s="1"/>
  <c r="AD778" i="3" s="1"/>
  <c r="AD779" i="3" s="1"/>
  <c r="AD780" i="3" s="1"/>
  <c r="AD781" i="3" s="1"/>
  <c r="AD782" i="3" s="1"/>
  <c r="AD783" i="3" s="1"/>
  <c r="AD784" i="3" s="1"/>
  <c r="AD186" i="3"/>
  <c r="AD187" i="3" s="1"/>
  <c r="AD188" i="3" s="1"/>
  <c r="AD189" i="3" s="1"/>
  <c r="AD190" i="3" s="1"/>
  <c r="AD191" i="3" s="1"/>
  <c r="AD192" i="3" s="1"/>
  <c r="AD193" i="3" s="1"/>
  <c r="AD194" i="3" s="1"/>
  <c r="AD195" i="3" s="1"/>
  <c r="AD196" i="3" s="1"/>
  <c r="AD197" i="3" s="1"/>
  <c r="AD198" i="3" s="1"/>
  <c r="AD199" i="3" s="1"/>
  <c r="AD200" i="3" s="1"/>
  <c r="AD201" i="3" s="1"/>
  <c r="AD202" i="3" s="1"/>
  <c r="AD203" i="3" s="1"/>
  <c r="AD204" i="3" s="1"/>
  <c r="AD205" i="3" s="1"/>
  <c r="AD206" i="3" s="1"/>
  <c r="AD207" i="3" s="1"/>
  <c r="AD208" i="3" s="1"/>
  <c r="AD209" i="3" s="1"/>
  <c r="AD210" i="3" s="1"/>
  <c r="AD211" i="3" s="1"/>
  <c r="AD212" i="3" s="1"/>
  <c r="AD213" i="3" s="1"/>
  <c r="AD214" i="3" s="1"/>
  <c r="AD215" i="3" s="1"/>
  <c r="AD216" i="3" s="1"/>
  <c r="AD217" i="3" s="1"/>
  <c r="AD218" i="3" s="1"/>
  <c r="AD219" i="3" s="1"/>
  <c r="AD220" i="3" s="1"/>
  <c r="AD221" i="3" s="1"/>
  <c r="AD222" i="3" s="1"/>
  <c r="AD223" i="3" s="1"/>
  <c r="AD224" i="3" s="1"/>
  <c r="AD225" i="3" s="1"/>
  <c r="AD226" i="3" s="1"/>
  <c r="AD227" i="3" s="1"/>
  <c r="AD228" i="3" s="1"/>
  <c r="AD229" i="3" s="1"/>
  <c r="AD230" i="3" s="1"/>
  <c r="AD231" i="3" s="1"/>
  <c r="AD232" i="3" s="1"/>
  <c r="AD233" i="3" s="1"/>
  <c r="AD234" i="3" s="1"/>
  <c r="AD235" i="3" s="1"/>
  <c r="AD236" i="3" s="1"/>
  <c r="AD237" i="3" s="1"/>
  <c r="AD238" i="3" s="1"/>
  <c r="AD239" i="3" s="1"/>
  <c r="AD240" i="3" s="1"/>
  <c r="AD241" i="3" s="1"/>
  <c r="AD242" i="3" s="1"/>
  <c r="AD243" i="3" s="1"/>
  <c r="AD244" i="3" s="1"/>
  <c r="AE666" i="3"/>
  <c r="AE667" i="3" s="1"/>
  <c r="AE668" i="3" s="1"/>
  <c r="AE669" i="3" s="1"/>
  <c r="AE670" i="3" s="1"/>
  <c r="AE671" i="3" s="1"/>
  <c r="AE672" i="3" s="1"/>
  <c r="AE673" i="3" s="1"/>
  <c r="AE674" i="3" s="1"/>
  <c r="AE675" i="3" s="1"/>
  <c r="AE676" i="3" s="1"/>
  <c r="AE677" i="3" s="1"/>
  <c r="AE678" i="3" s="1"/>
  <c r="AE679" i="3" s="1"/>
  <c r="AE680" i="3" s="1"/>
  <c r="AE681" i="3" s="1"/>
  <c r="AE682" i="3" s="1"/>
  <c r="AE683" i="3" s="1"/>
  <c r="AE684" i="3" s="1"/>
  <c r="AE685" i="3" s="1"/>
  <c r="AE686" i="3" s="1"/>
  <c r="AE687" i="3" s="1"/>
  <c r="AE688" i="3" s="1"/>
  <c r="AE689" i="3" s="1"/>
  <c r="AE690" i="3" s="1"/>
  <c r="AE691" i="3" s="1"/>
  <c r="AE692" i="3" s="1"/>
  <c r="AE693" i="3" s="1"/>
  <c r="AE694" i="3" s="1"/>
  <c r="AE695" i="3" s="1"/>
  <c r="AE696" i="3" s="1"/>
  <c r="AE697" i="3" s="1"/>
  <c r="AE698" i="3" s="1"/>
  <c r="AE699" i="3" s="1"/>
  <c r="AE700" i="3" s="1"/>
  <c r="AE701" i="3" s="1"/>
  <c r="AE702" i="3" s="1"/>
  <c r="AE703" i="3" s="1"/>
  <c r="AE704" i="3" s="1"/>
  <c r="AE705" i="3" s="1"/>
  <c r="AE706" i="3" s="1"/>
  <c r="AE707" i="3" s="1"/>
  <c r="AE708" i="3" s="1"/>
  <c r="AE709" i="3" s="1"/>
  <c r="AE710" i="3" s="1"/>
  <c r="AE711" i="3" s="1"/>
  <c r="AE712" i="3" s="1"/>
  <c r="AE713" i="3" s="1"/>
  <c r="AE714" i="3" s="1"/>
  <c r="AE715" i="3" s="1"/>
  <c r="AE716" i="3" s="1"/>
  <c r="AE717" i="3" s="1"/>
  <c r="AE718" i="3" s="1"/>
  <c r="AE719" i="3" s="1"/>
  <c r="AE720" i="3" s="1"/>
  <c r="AE721" i="3" s="1"/>
  <c r="AE722" i="3" s="1"/>
  <c r="AE723" i="3" s="1"/>
  <c r="AE724" i="3" s="1"/>
  <c r="AF245" i="3"/>
  <c r="AF246" i="3" s="1"/>
  <c r="AF247" i="3" s="1"/>
  <c r="AF248" i="3" s="1"/>
  <c r="AF249" i="3" s="1"/>
  <c r="AF250" i="3" s="1"/>
  <c r="AF251" i="3" s="1"/>
  <c r="AF252" i="3" s="1"/>
  <c r="AF253" i="3" s="1"/>
  <c r="AF254" i="3" s="1"/>
  <c r="AF255" i="3" s="1"/>
  <c r="AF256" i="3" s="1"/>
  <c r="AF257" i="3" s="1"/>
  <c r="AF258" i="3" s="1"/>
  <c r="AF259" i="3" s="1"/>
  <c r="AF260" i="3" s="1"/>
  <c r="AF261" i="3" s="1"/>
  <c r="AF262" i="3" s="1"/>
  <c r="AF263" i="3" s="1"/>
  <c r="AF264" i="3" s="1"/>
  <c r="AF265" i="3" s="1"/>
  <c r="AF266" i="3" s="1"/>
  <c r="AF267" i="3" s="1"/>
  <c r="AF268" i="3" s="1"/>
  <c r="AF269" i="3" s="1"/>
  <c r="AF270" i="3" s="1"/>
  <c r="AF271" i="3" s="1"/>
  <c r="AF272" i="3" s="1"/>
  <c r="AF273" i="3" s="1"/>
  <c r="AF274" i="3" s="1"/>
  <c r="AF275" i="3" s="1"/>
  <c r="AF276" i="3" s="1"/>
  <c r="AF277" i="3" s="1"/>
  <c r="AF278" i="3" s="1"/>
  <c r="AF279" i="3" s="1"/>
  <c r="AF280" i="3" s="1"/>
  <c r="AF281" i="3" s="1"/>
  <c r="AF282" i="3" s="1"/>
  <c r="AF283" i="3" s="1"/>
  <c r="AF284" i="3" s="1"/>
  <c r="AF285" i="3" s="1"/>
  <c r="AF286" i="3" s="1"/>
  <c r="AF287" i="3" s="1"/>
  <c r="AF288" i="3" s="1"/>
  <c r="AF289" i="3" s="1"/>
  <c r="AF290" i="3" s="1"/>
  <c r="AF291" i="3" s="1"/>
  <c r="AF292" i="3" s="1"/>
  <c r="AF293" i="3" s="1"/>
  <c r="AF294" i="3" s="1"/>
  <c r="AF295" i="3" s="1"/>
  <c r="AF296" i="3" s="1"/>
  <c r="AF297" i="3" s="1"/>
  <c r="AF298" i="3" s="1"/>
  <c r="AF299" i="3" s="1"/>
  <c r="AF300" i="3" s="1"/>
  <c r="AF301" i="3" s="1"/>
  <c r="AF302" i="3" s="1"/>
  <c r="AF303" i="3" s="1"/>
  <c r="AF304" i="3" s="1"/>
  <c r="AK304" i="3" s="1"/>
  <c r="AW304" i="3" s="1"/>
  <c r="AE606" i="3"/>
  <c r="AE607" i="3" s="1"/>
  <c r="AE608" i="3" s="1"/>
  <c r="AE609" i="3" s="1"/>
  <c r="AE610" i="3" s="1"/>
  <c r="AE611" i="3" s="1"/>
  <c r="AE612" i="3" s="1"/>
  <c r="AE613" i="3" s="1"/>
  <c r="AE614" i="3" s="1"/>
  <c r="AE615" i="3" s="1"/>
  <c r="AE616" i="3" s="1"/>
  <c r="AE617" i="3" s="1"/>
  <c r="AE618" i="3" s="1"/>
  <c r="AE619" i="3" s="1"/>
  <c r="AE620" i="3" s="1"/>
  <c r="AE621" i="3" s="1"/>
  <c r="AE622" i="3" s="1"/>
  <c r="AE623" i="3" s="1"/>
  <c r="AE624" i="3" s="1"/>
  <c r="AE625" i="3" s="1"/>
  <c r="AE626" i="3" s="1"/>
  <c r="AE627" i="3" s="1"/>
  <c r="AE628" i="3" s="1"/>
  <c r="AE629" i="3" s="1"/>
  <c r="AE630" i="3" s="1"/>
  <c r="AE631" i="3" s="1"/>
  <c r="AE632" i="3" s="1"/>
  <c r="AE633" i="3" s="1"/>
  <c r="AE634" i="3" s="1"/>
  <c r="AE635" i="3" s="1"/>
  <c r="AE636" i="3" s="1"/>
  <c r="AE637" i="3" s="1"/>
  <c r="AE638" i="3" s="1"/>
  <c r="AE639" i="3" s="1"/>
  <c r="AE640" i="3" s="1"/>
  <c r="AE641" i="3" s="1"/>
  <c r="AE642" i="3" s="1"/>
  <c r="AE643" i="3" s="1"/>
  <c r="AE644" i="3" s="1"/>
  <c r="AE645" i="3" s="1"/>
  <c r="AE646" i="3" s="1"/>
  <c r="AE647" i="3" s="1"/>
  <c r="AE648" i="3" s="1"/>
  <c r="AE649" i="3" s="1"/>
  <c r="AE650" i="3" s="1"/>
  <c r="AE651" i="3" s="1"/>
  <c r="AE652" i="3" s="1"/>
  <c r="AE653" i="3" s="1"/>
  <c r="AE654" i="3" s="1"/>
  <c r="AE655" i="3" s="1"/>
  <c r="AE656" i="3" s="1"/>
  <c r="AE657" i="3" s="1"/>
  <c r="AE658" i="3" s="1"/>
  <c r="AE659" i="3" s="1"/>
  <c r="AE660" i="3" s="1"/>
  <c r="AE661" i="3" s="1"/>
  <c r="AE662" i="3" s="1"/>
  <c r="AE663" i="3" s="1"/>
  <c r="AE664" i="3" s="1"/>
  <c r="AA11" i="9"/>
  <c r="AE126" i="3"/>
  <c r="AE127" i="3" s="1"/>
  <c r="AE128" i="3" s="1"/>
  <c r="AE129" i="3" s="1"/>
  <c r="AE130" i="3" s="1"/>
  <c r="AE131" i="3" s="1"/>
  <c r="AE132" i="3" s="1"/>
  <c r="AE133" i="3" s="1"/>
  <c r="AE134" i="3" s="1"/>
  <c r="AE135" i="3" s="1"/>
  <c r="AE136" i="3" s="1"/>
  <c r="AE137" i="3" s="1"/>
  <c r="AE138" i="3" s="1"/>
  <c r="AE139" i="3" s="1"/>
  <c r="AE140" i="3" s="1"/>
  <c r="AE141" i="3" s="1"/>
  <c r="AE142" i="3" s="1"/>
  <c r="AE143" i="3" s="1"/>
  <c r="AE144" i="3" s="1"/>
  <c r="AE145" i="3" s="1"/>
  <c r="AE146" i="3" s="1"/>
  <c r="AE147" i="3" s="1"/>
  <c r="AE148" i="3" s="1"/>
  <c r="AE149" i="3" s="1"/>
  <c r="AE150" i="3" s="1"/>
  <c r="AE151" i="3" s="1"/>
  <c r="AE152" i="3" s="1"/>
  <c r="AE153" i="3" s="1"/>
  <c r="AE154" i="3" s="1"/>
  <c r="AE155" i="3" s="1"/>
  <c r="AE156" i="3" s="1"/>
  <c r="AE157" i="3" s="1"/>
  <c r="AE158" i="3" s="1"/>
  <c r="AE159" i="3" s="1"/>
  <c r="AE160" i="3" s="1"/>
  <c r="AE161" i="3" s="1"/>
  <c r="AE162" i="3" s="1"/>
  <c r="AE163" i="3" s="1"/>
  <c r="AE164" i="3" s="1"/>
  <c r="AE165" i="3" s="1"/>
  <c r="AE166" i="3" s="1"/>
  <c r="AE167" i="3" s="1"/>
  <c r="AE168" i="3" s="1"/>
  <c r="AE169" i="3" s="1"/>
  <c r="AE170" i="3" s="1"/>
  <c r="AE171" i="3" s="1"/>
  <c r="AE172" i="3" s="1"/>
  <c r="AE173" i="3" s="1"/>
  <c r="AE174" i="3" s="1"/>
  <c r="AE175" i="3" s="1"/>
  <c r="AE176" i="3" s="1"/>
  <c r="AE177" i="3" s="1"/>
  <c r="AE178" i="3" s="1"/>
  <c r="AE179" i="3" s="1"/>
  <c r="AE180" i="3" s="1"/>
  <c r="AE181" i="3" s="1"/>
  <c r="AE182" i="3" s="1"/>
  <c r="AE183" i="3" s="1"/>
  <c r="AE184" i="3" s="1"/>
  <c r="AE186" i="3"/>
  <c r="AE187" i="3" s="1"/>
  <c r="AE188" i="3" s="1"/>
  <c r="AE189" i="3" s="1"/>
  <c r="AE190" i="3" s="1"/>
  <c r="AE191" i="3" s="1"/>
  <c r="AE192" i="3" s="1"/>
  <c r="AE193" i="3" s="1"/>
  <c r="AE194" i="3" s="1"/>
  <c r="AE195" i="3" s="1"/>
  <c r="AE196" i="3" s="1"/>
  <c r="AE197" i="3" s="1"/>
  <c r="AE198" i="3" s="1"/>
  <c r="AE199" i="3" s="1"/>
  <c r="AE200" i="3" s="1"/>
  <c r="AE201" i="3" s="1"/>
  <c r="AE202" i="3" s="1"/>
  <c r="AE203" i="3" s="1"/>
  <c r="AE204" i="3" s="1"/>
  <c r="AE205" i="3" s="1"/>
  <c r="AE206" i="3" s="1"/>
  <c r="AE207" i="3" s="1"/>
  <c r="AE208" i="3" s="1"/>
  <c r="AE209" i="3" s="1"/>
  <c r="AE210" i="3" s="1"/>
  <c r="AE211" i="3" s="1"/>
  <c r="AE212" i="3" s="1"/>
  <c r="AE213" i="3" s="1"/>
  <c r="AE214" i="3" s="1"/>
  <c r="AE215" i="3" s="1"/>
  <c r="AE216" i="3" s="1"/>
  <c r="AE217" i="3" s="1"/>
  <c r="AE218" i="3" s="1"/>
  <c r="AE219" i="3" s="1"/>
  <c r="AE220" i="3" s="1"/>
  <c r="AE221" i="3" s="1"/>
  <c r="AE222" i="3" s="1"/>
  <c r="AE223" i="3" s="1"/>
  <c r="AE224" i="3" s="1"/>
  <c r="AE225" i="3" s="1"/>
  <c r="AE226" i="3" s="1"/>
  <c r="AE227" i="3" s="1"/>
  <c r="AE228" i="3" s="1"/>
  <c r="AE229" i="3" s="1"/>
  <c r="AE230" i="3" s="1"/>
  <c r="AE231" i="3" s="1"/>
  <c r="AE232" i="3" s="1"/>
  <c r="AE233" i="3" s="1"/>
  <c r="AE234" i="3" s="1"/>
  <c r="AE235" i="3" s="1"/>
  <c r="AE236" i="3" s="1"/>
  <c r="AE237" i="3" s="1"/>
  <c r="AE238" i="3" s="1"/>
  <c r="AE239" i="3" s="1"/>
  <c r="AE240" i="3" s="1"/>
  <c r="AE241" i="3" s="1"/>
  <c r="AE242" i="3" s="1"/>
  <c r="AE243" i="3" s="1"/>
  <c r="AE244" i="3" s="1"/>
  <c r="AD426" i="3"/>
  <c r="AD427" i="3" s="1"/>
  <c r="AD428" i="3" s="1"/>
  <c r="AD429" i="3" s="1"/>
  <c r="AD430" i="3" s="1"/>
  <c r="AD431" i="3" s="1"/>
  <c r="AD432" i="3" s="1"/>
  <c r="AD433" i="3" s="1"/>
  <c r="AD434" i="3" s="1"/>
  <c r="AD435" i="3" s="1"/>
  <c r="AD436" i="3" s="1"/>
  <c r="AD437" i="3" s="1"/>
  <c r="AD438" i="3" s="1"/>
  <c r="AD439" i="3" s="1"/>
  <c r="AD440" i="3" s="1"/>
  <c r="AD441" i="3" s="1"/>
  <c r="AD442" i="3" s="1"/>
  <c r="AD443" i="3" s="1"/>
  <c r="AD444" i="3" s="1"/>
  <c r="AD445" i="3" s="1"/>
  <c r="AD446" i="3" s="1"/>
  <c r="AD447" i="3" s="1"/>
  <c r="AD448" i="3" s="1"/>
  <c r="AD449" i="3" s="1"/>
  <c r="AD450" i="3" s="1"/>
  <c r="AD451" i="3" s="1"/>
  <c r="AD452" i="3" s="1"/>
  <c r="AD453" i="3" s="1"/>
  <c r="AD454" i="3" s="1"/>
  <c r="AD455" i="3" s="1"/>
  <c r="AD456" i="3" s="1"/>
  <c r="AD457" i="3" s="1"/>
  <c r="AD458" i="3" s="1"/>
  <c r="AD459" i="3" s="1"/>
  <c r="AD460" i="3" s="1"/>
  <c r="AD461" i="3" s="1"/>
  <c r="AD462" i="3" s="1"/>
  <c r="AD463" i="3" s="1"/>
  <c r="AD464" i="3" s="1"/>
  <c r="AD465" i="3" s="1"/>
  <c r="AD466" i="3" s="1"/>
  <c r="AD467" i="3" s="1"/>
  <c r="AD468" i="3" s="1"/>
  <c r="AD469" i="3" s="1"/>
  <c r="AD470" i="3" s="1"/>
  <c r="AD471" i="3" s="1"/>
  <c r="AD472" i="3" s="1"/>
  <c r="AD473" i="3" s="1"/>
  <c r="AD474" i="3" s="1"/>
  <c r="AD475" i="3" s="1"/>
  <c r="AD476" i="3" s="1"/>
  <c r="AD477" i="3" s="1"/>
  <c r="AD478" i="3" s="1"/>
  <c r="AD479" i="3" s="1"/>
  <c r="AD480" i="3" s="1"/>
  <c r="AD481" i="3" s="1"/>
  <c r="AD482" i="3" s="1"/>
  <c r="AD483" i="3" s="1"/>
  <c r="AD484" i="3" s="1"/>
  <c r="AE366" i="3"/>
  <c r="AE367" i="3" s="1"/>
  <c r="AE368" i="3" s="1"/>
  <c r="AE369" i="3" s="1"/>
  <c r="AE370" i="3" s="1"/>
  <c r="AE371" i="3" s="1"/>
  <c r="AE372" i="3" s="1"/>
  <c r="AE373" i="3" s="1"/>
  <c r="AE374" i="3" s="1"/>
  <c r="AE375" i="3" s="1"/>
  <c r="AE376" i="3" s="1"/>
  <c r="AE377" i="3" s="1"/>
  <c r="AE378" i="3" s="1"/>
  <c r="AE379" i="3" s="1"/>
  <c r="AE380" i="3" s="1"/>
  <c r="AE381" i="3" s="1"/>
  <c r="AE382" i="3" s="1"/>
  <c r="AE383" i="3" s="1"/>
  <c r="AE384" i="3" s="1"/>
  <c r="AE385" i="3" s="1"/>
  <c r="AE386" i="3" s="1"/>
  <c r="AE387" i="3" s="1"/>
  <c r="AE388" i="3" s="1"/>
  <c r="AE389" i="3" s="1"/>
  <c r="AE390" i="3" s="1"/>
  <c r="AE391" i="3" s="1"/>
  <c r="AE392" i="3" s="1"/>
  <c r="AE393" i="3" s="1"/>
  <c r="AE394" i="3" s="1"/>
  <c r="AE395" i="3" s="1"/>
  <c r="AE396" i="3" s="1"/>
  <c r="AE397" i="3" s="1"/>
  <c r="AE398" i="3" s="1"/>
  <c r="AE399" i="3" s="1"/>
  <c r="AE400" i="3" s="1"/>
  <c r="AE401" i="3" s="1"/>
  <c r="AE402" i="3" s="1"/>
  <c r="AE403" i="3" s="1"/>
  <c r="AE404" i="3" s="1"/>
  <c r="AE405" i="3" s="1"/>
  <c r="AE406" i="3" s="1"/>
  <c r="AE407" i="3" s="1"/>
  <c r="AE408" i="3" s="1"/>
  <c r="AE409" i="3" s="1"/>
  <c r="AE410" i="3" s="1"/>
  <c r="AE411" i="3" s="1"/>
  <c r="AE412" i="3" s="1"/>
  <c r="AE413" i="3" s="1"/>
  <c r="AE414" i="3" s="1"/>
  <c r="AE415" i="3" s="1"/>
  <c r="AE416" i="3" s="1"/>
  <c r="AE417" i="3" s="1"/>
  <c r="AE418" i="3" s="1"/>
  <c r="AE419" i="3" s="1"/>
  <c r="AE420" i="3" s="1"/>
  <c r="AE421" i="3" s="1"/>
  <c r="AE422" i="3" s="1"/>
  <c r="AE423" i="3" s="1"/>
  <c r="AE424" i="3" s="1"/>
  <c r="AE426" i="3"/>
  <c r="AE427" i="3" s="1"/>
  <c r="AE428" i="3" s="1"/>
  <c r="AE429" i="3" s="1"/>
  <c r="AE430" i="3" s="1"/>
  <c r="AE431" i="3" s="1"/>
  <c r="AE432" i="3" s="1"/>
  <c r="AE433" i="3" s="1"/>
  <c r="AE434" i="3" s="1"/>
  <c r="AE435" i="3" s="1"/>
  <c r="AE436" i="3" s="1"/>
  <c r="AE437" i="3" s="1"/>
  <c r="AE438" i="3" s="1"/>
  <c r="AE439" i="3" s="1"/>
  <c r="AE440" i="3" s="1"/>
  <c r="AE441" i="3" s="1"/>
  <c r="AE442" i="3" s="1"/>
  <c r="AE443" i="3" s="1"/>
  <c r="AE444" i="3" s="1"/>
  <c r="AE445" i="3" s="1"/>
  <c r="AE446" i="3" s="1"/>
  <c r="AE447" i="3" s="1"/>
  <c r="AE448" i="3" s="1"/>
  <c r="AE449" i="3" s="1"/>
  <c r="AE450" i="3" s="1"/>
  <c r="AE451" i="3" s="1"/>
  <c r="AE452" i="3" s="1"/>
  <c r="AE453" i="3" s="1"/>
  <c r="AE454" i="3" s="1"/>
  <c r="AE455" i="3" s="1"/>
  <c r="AE456" i="3" s="1"/>
  <c r="AE457" i="3" s="1"/>
  <c r="AE458" i="3" s="1"/>
  <c r="AE459" i="3" s="1"/>
  <c r="AE460" i="3" s="1"/>
  <c r="AE461" i="3" s="1"/>
  <c r="AE462" i="3" s="1"/>
  <c r="AE463" i="3" s="1"/>
  <c r="AE464" i="3" s="1"/>
  <c r="AE465" i="3" s="1"/>
  <c r="AE466" i="3" s="1"/>
  <c r="AE467" i="3" s="1"/>
  <c r="AE468" i="3" s="1"/>
  <c r="AE469" i="3" s="1"/>
  <c r="AE470" i="3" s="1"/>
  <c r="AE471" i="3" s="1"/>
  <c r="AE472" i="3" s="1"/>
  <c r="AE473" i="3" s="1"/>
  <c r="AE474" i="3" s="1"/>
  <c r="AE475" i="3" s="1"/>
  <c r="AE476" i="3" s="1"/>
  <c r="AE477" i="3" s="1"/>
  <c r="AE478" i="3" s="1"/>
  <c r="AE479" i="3" s="1"/>
  <c r="AE480" i="3" s="1"/>
  <c r="AE481" i="3" s="1"/>
  <c r="AE482" i="3" s="1"/>
  <c r="AE483" i="3" s="1"/>
  <c r="AE484" i="3" s="1"/>
  <c r="AD666" i="3"/>
  <c r="AD667" i="3" s="1"/>
  <c r="AD668" i="3" s="1"/>
  <c r="AD669" i="3" s="1"/>
  <c r="AD670" i="3" s="1"/>
  <c r="AD671" i="3" s="1"/>
  <c r="AD672" i="3" s="1"/>
  <c r="AD673" i="3" s="1"/>
  <c r="AD674" i="3" s="1"/>
  <c r="AD675" i="3" s="1"/>
  <c r="AD676" i="3" s="1"/>
  <c r="AD677" i="3" s="1"/>
  <c r="AD678" i="3" s="1"/>
  <c r="AD679" i="3" s="1"/>
  <c r="AD680" i="3" s="1"/>
  <c r="AD681" i="3" s="1"/>
  <c r="AD682" i="3" s="1"/>
  <c r="AD683" i="3" s="1"/>
  <c r="AD684" i="3" s="1"/>
  <c r="AD685" i="3" s="1"/>
  <c r="AD686" i="3" s="1"/>
  <c r="AD687" i="3" s="1"/>
  <c r="AD688" i="3" s="1"/>
  <c r="AD689" i="3" s="1"/>
  <c r="AD690" i="3" s="1"/>
  <c r="AD691" i="3" s="1"/>
  <c r="AD692" i="3" s="1"/>
  <c r="AD693" i="3" s="1"/>
  <c r="AD694" i="3" s="1"/>
  <c r="AD695" i="3" s="1"/>
  <c r="AD696" i="3" s="1"/>
  <c r="AD697" i="3" s="1"/>
  <c r="AD698" i="3" s="1"/>
  <c r="AD699" i="3" s="1"/>
  <c r="AD700" i="3" s="1"/>
  <c r="AD701" i="3" s="1"/>
  <c r="AD702" i="3" s="1"/>
  <c r="AD703" i="3" s="1"/>
  <c r="AD704" i="3" s="1"/>
  <c r="AD705" i="3" s="1"/>
  <c r="AD706" i="3" s="1"/>
  <c r="AD707" i="3" s="1"/>
  <c r="AD708" i="3" s="1"/>
  <c r="AD709" i="3" s="1"/>
  <c r="AD710" i="3" s="1"/>
  <c r="AD711" i="3" s="1"/>
  <c r="AD712" i="3" s="1"/>
  <c r="AD713" i="3" s="1"/>
  <c r="AD714" i="3" s="1"/>
  <c r="AD715" i="3" s="1"/>
  <c r="AD716" i="3" s="1"/>
  <c r="AD717" i="3" s="1"/>
  <c r="AD718" i="3" s="1"/>
  <c r="AD719" i="3" s="1"/>
  <c r="AD720" i="3" s="1"/>
  <c r="AD721" i="3" s="1"/>
  <c r="AD722" i="3" s="1"/>
  <c r="AD723" i="3" s="1"/>
  <c r="AD724" i="3" s="1"/>
  <c r="AF725" i="3"/>
  <c r="AF726" i="3" s="1"/>
  <c r="AF727" i="3" s="1"/>
  <c r="AF728" i="3" s="1"/>
  <c r="AF729" i="3" s="1"/>
  <c r="AF730" i="3" s="1"/>
  <c r="AF731" i="3" s="1"/>
  <c r="AF732" i="3" s="1"/>
  <c r="AF733" i="3" s="1"/>
  <c r="AF734" i="3" s="1"/>
  <c r="AF735" i="3" s="1"/>
  <c r="AF736" i="3" s="1"/>
  <c r="AF737" i="3" s="1"/>
  <c r="AF738" i="3" s="1"/>
  <c r="AF739" i="3" s="1"/>
  <c r="AF740" i="3" s="1"/>
  <c r="AF741" i="3" s="1"/>
  <c r="AF742" i="3" s="1"/>
  <c r="AF743" i="3" s="1"/>
  <c r="AF744" i="3" s="1"/>
  <c r="AF745" i="3" s="1"/>
  <c r="AF746" i="3" s="1"/>
  <c r="AF747" i="3" s="1"/>
  <c r="AF748" i="3" s="1"/>
  <c r="AF749" i="3" s="1"/>
  <c r="AF750" i="3" s="1"/>
  <c r="AF751" i="3" s="1"/>
  <c r="AF752" i="3" s="1"/>
  <c r="AF753" i="3" s="1"/>
  <c r="AF754" i="3" s="1"/>
  <c r="AF755" i="3" s="1"/>
  <c r="AF756" i="3" s="1"/>
  <c r="AF757" i="3" s="1"/>
  <c r="AF758" i="3" s="1"/>
  <c r="AF759" i="3" s="1"/>
  <c r="AF760" i="3" s="1"/>
  <c r="AF761" i="3" s="1"/>
  <c r="AF762" i="3" s="1"/>
  <c r="AF763" i="3" s="1"/>
  <c r="AF764" i="3" s="1"/>
  <c r="AF765" i="3" s="1"/>
  <c r="AF766" i="3" s="1"/>
  <c r="AF767" i="3" s="1"/>
  <c r="AF768" i="3" s="1"/>
  <c r="AF769" i="3" s="1"/>
  <c r="AF770" i="3" s="1"/>
  <c r="AF771" i="3" s="1"/>
  <c r="AF772" i="3" s="1"/>
  <c r="AF773" i="3" s="1"/>
  <c r="AF774" i="3" s="1"/>
  <c r="AF775" i="3" s="1"/>
  <c r="AF776" i="3" s="1"/>
  <c r="AF777" i="3" s="1"/>
  <c r="AF778" i="3" s="1"/>
  <c r="AF779" i="3" s="1"/>
  <c r="AF780" i="3" s="1"/>
  <c r="AF781" i="3" s="1"/>
  <c r="AF782" i="3" s="1"/>
  <c r="AF783" i="3" s="1"/>
  <c r="AF784" i="3" s="1"/>
  <c r="AK784" i="3" s="1"/>
  <c r="AW784" i="3" s="1"/>
  <c r="AE306" i="3"/>
  <c r="AE307" i="3" s="1"/>
  <c r="AE308" i="3" s="1"/>
  <c r="AE309" i="3" s="1"/>
  <c r="AE310" i="3" s="1"/>
  <c r="AE311" i="3" s="1"/>
  <c r="AE312" i="3" s="1"/>
  <c r="AE313" i="3" s="1"/>
  <c r="AE314" i="3" s="1"/>
  <c r="AE315" i="3" s="1"/>
  <c r="AE316" i="3" s="1"/>
  <c r="AE317" i="3" s="1"/>
  <c r="AE318" i="3" s="1"/>
  <c r="AE319" i="3" s="1"/>
  <c r="AE320" i="3" s="1"/>
  <c r="AE321" i="3" s="1"/>
  <c r="AE322" i="3" s="1"/>
  <c r="AE323" i="3" s="1"/>
  <c r="AE324" i="3" s="1"/>
  <c r="AE325" i="3" s="1"/>
  <c r="AE326" i="3" s="1"/>
  <c r="AE327" i="3" s="1"/>
  <c r="AE328" i="3" s="1"/>
  <c r="AE329" i="3" s="1"/>
  <c r="AE330" i="3" s="1"/>
  <c r="AE331" i="3" s="1"/>
  <c r="AE332" i="3" s="1"/>
  <c r="AE333" i="3" s="1"/>
  <c r="AE334" i="3" s="1"/>
  <c r="AE335" i="3" s="1"/>
  <c r="AE336" i="3" s="1"/>
  <c r="AE337" i="3" s="1"/>
  <c r="AE338" i="3" s="1"/>
  <c r="AE339" i="3" s="1"/>
  <c r="AE340" i="3" s="1"/>
  <c r="AE341" i="3" s="1"/>
  <c r="AE342" i="3" s="1"/>
  <c r="AE343" i="3" s="1"/>
  <c r="AE344" i="3" s="1"/>
  <c r="AE345" i="3" s="1"/>
  <c r="AE346" i="3" s="1"/>
  <c r="AE347" i="3" s="1"/>
  <c r="AE348" i="3" s="1"/>
  <c r="AE349" i="3" s="1"/>
  <c r="AE350" i="3" s="1"/>
  <c r="AE351" i="3" s="1"/>
  <c r="AE352" i="3" s="1"/>
  <c r="AE353" i="3" s="1"/>
  <c r="AE354" i="3" s="1"/>
  <c r="AE355" i="3" s="1"/>
  <c r="AE356" i="3" s="1"/>
  <c r="AE357" i="3" s="1"/>
  <c r="AE358" i="3" s="1"/>
  <c r="AE359" i="3" s="1"/>
  <c r="AE360" i="3" s="1"/>
  <c r="AE361" i="3" s="1"/>
  <c r="AE362" i="3" s="1"/>
  <c r="AE363" i="3" s="1"/>
  <c r="AE364" i="3" s="1"/>
  <c r="AA4" i="9"/>
  <c r="AF65" i="3"/>
  <c r="AF66" i="3" s="1"/>
  <c r="AF67" i="3" s="1"/>
  <c r="AF68" i="3" s="1"/>
  <c r="AF69" i="3" s="1"/>
  <c r="AF70" i="3" s="1"/>
  <c r="AF71" i="3" s="1"/>
  <c r="AF72" i="3" s="1"/>
  <c r="AF73" i="3" s="1"/>
  <c r="AF74" i="3" s="1"/>
  <c r="AF75" i="3" s="1"/>
  <c r="AF76" i="3" s="1"/>
  <c r="AF77" i="3" s="1"/>
  <c r="AF78" i="3" s="1"/>
  <c r="AF79" i="3" s="1"/>
  <c r="AF80" i="3" s="1"/>
  <c r="AF81" i="3" s="1"/>
  <c r="AF82" i="3" s="1"/>
  <c r="AF83" i="3" s="1"/>
  <c r="AF84" i="3" s="1"/>
  <c r="AF85" i="3" s="1"/>
  <c r="AF86" i="3" s="1"/>
  <c r="AF87" i="3" s="1"/>
  <c r="AF88" i="3" s="1"/>
  <c r="AF89" i="3" s="1"/>
  <c r="AF90" i="3" s="1"/>
  <c r="AF91" i="3" s="1"/>
  <c r="AF92" i="3" s="1"/>
  <c r="AF93" i="3" s="1"/>
  <c r="AF94" i="3" s="1"/>
  <c r="AF95" i="3" s="1"/>
  <c r="AF96" i="3" s="1"/>
  <c r="AF97" i="3" s="1"/>
  <c r="AF98" i="3" s="1"/>
  <c r="AF99" i="3" s="1"/>
  <c r="AF100" i="3" s="1"/>
  <c r="AF101" i="3" s="1"/>
  <c r="AF102" i="3" s="1"/>
  <c r="AF103" i="3" s="1"/>
  <c r="AF104" i="3" s="1"/>
  <c r="AF105" i="3" s="1"/>
  <c r="AF106" i="3" s="1"/>
  <c r="AF107" i="3" s="1"/>
  <c r="AF108" i="3" s="1"/>
  <c r="AF109" i="3" s="1"/>
  <c r="AF110" i="3" s="1"/>
  <c r="AF111" i="3" s="1"/>
  <c r="AF112" i="3" s="1"/>
  <c r="AF113" i="3" s="1"/>
  <c r="AF114" i="3" s="1"/>
  <c r="AF115" i="3" s="1"/>
  <c r="AF116" i="3" s="1"/>
  <c r="AF117" i="3" s="1"/>
  <c r="AF118" i="3" s="1"/>
  <c r="AF119" i="3" s="1"/>
  <c r="AF120" i="3" s="1"/>
  <c r="AF121" i="3" s="1"/>
  <c r="AF122" i="3" s="1"/>
  <c r="AF123" i="3" s="1"/>
  <c r="AF124" i="3" s="1"/>
  <c r="AK124" i="3" s="1"/>
  <c r="AW124" i="3" s="1"/>
  <c r="AD66" i="3"/>
  <c r="AD67" i="3" s="1"/>
  <c r="AD68" i="3" s="1"/>
  <c r="AD69" i="3" s="1"/>
  <c r="AD70" i="3" s="1"/>
  <c r="AD71" i="3" s="1"/>
  <c r="AD72" i="3" s="1"/>
  <c r="AD73" i="3" s="1"/>
  <c r="AD74" i="3" s="1"/>
  <c r="AD75" i="3" s="1"/>
  <c r="AD76" i="3" s="1"/>
  <c r="AD77" i="3" s="1"/>
  <c r="AD78" i="3" s="1"/>
  <c r="AD79" i="3" s="1"/>
  <c r="AD80" i="3" s="1"/>
  <c r="AD81" i="3" s="1"/>
  <c r="AD82" i="3" s="1"/>
  <c r="AD83" i="3" s="1"/>
  <c r="AD84" i="3" s="1"/>
  <c r="AD85" i="3" s="1"/>
  <c r="AD86" i="3" s="1"/>
  <c r="AD87" i="3" s="1"/>
  <c r="AD88" i="3" s="1"/>
  <c r="AD89" i="3" s="1"/>
  <c r="AD90" i="3" s="1"/>
  <c r="AD91" i="3" s="1"/>
  <c r="AD92" i="3" s="1"/>
  <c r="AD93" i="3" s="1"/>
  <c r="AD94" i="3" s="1"/>
  <c r="AD95" i="3" s="1"/>
  <c r="AD96" i="3" s="1"/>
  <c r="AD97" i="3" s="1"/>
  <c r="AD98" i="3" s="1"/>
  <c r="AD99" i="3" s="1"/>
  <c r="AD100" i="3" s="1"/>
  <c r="AD101" i="3" s="1"/>
  <c r="AD102" i="3" s="1"/>
  <c r="AD103" i="3" s="1"/>
  <c r="AD104" i="3" s="1"/>
  <c r="AD105" i="3" s="1"/>
  <c r="AD106" i="3" s="1"/>
  <c r="AD107" i="3" s="1"/>
  <c r="AD108" i="3" s="1"/>
  <c r="AD109" i="3" s="1"/>
  <c r="AD110" i="3" s="1"/>
  <c r="AD111" i="3" s="1"/>
  <c r="AD112" i="3" s="1"/>
  <c r="AD113" i="3" s="1"/>
  <c r="AD114" i="3" s="1"/>
  <c r="AD115" i="3" s="1"/>
  <c r="AD116" i="3" s="1"/>
  <c r="AD117" i="3" s="1"/>
  <c r="AD118" i="3" s="1"/>
  <c r="AD119" i="3" s="1"/>
  <c r="AD120" i="3" s="1"/>
  <c r="AD121" i="3" s="1"/>
  <c r="AD122" i="3" s="1"/>
  <c r="AD123" i="3" s="1"/>
  <c r="AD124" i="3" s="1"/>
  <c r="AF125" i="3"/>
  <c r="AF126" i="3" s="1"/>
  <c r="AF127" i="3" s="1"/>
  <c r="AF128" i="3" s="1"/>
  <c r="AF129" i="3" s="1"/>
  <c r="AF130" i="3" s="1"/>
  <c r="AF131" i="3" s="1"/>
  <c r="AF132" i="3" s="1"/>
  <c r="AF133" i="3" s="1"/>
  <c r="AF134" i="3" s="1"/>
  <c r="AF135" i="3" s="1"/>
  <c r="AF136" i="3" s="1"/>
  <c r="AF137" i="3" s="1"/>
  <c r="AF138" i="3" s="1"/>
  <c r="AF139" i="3" s="1"/>
  <c r="AF140" i="3" s="1"/>
  <c r="AF141" i="3" s="1"/>
  <c r="AF142" i="3" s="1"/>
  <c r="AF143" i="3" s="1"/>
  <c r="AF144" i="3" s="1"/>
  <c r="AF145" i="3" s="1"/>
  <c r="AF146" i="3" s="1"/>
  <c r="AF147" i="3" s="1"/>
  <c r="AF148" i="3" s="1"/>
  <c r="AF149" i="3" s="1"/>
  <c r="AF150" i="3" s="1"/>
  <c r="AF151" i="3" s="1"/>
  <c r="AF152" i="3" s="1"/>
  <c r="AF153" i="3" s="1"/>
  <c r="AF154" i="3" s="1"/>
  <c r="AF155" i="3" s="1"/>
  <c r="AF156" i="3" s="1"/>
  <c r="AF157" i="3" s="1"/>
  <c r="AF158" i="3" s="1"/>
  <c r="AF159" i="3" s="1"/>
  <c r="AF160" i="3" s="1"/>
  <c r="AF161" i="3" s="1"/>
  <c r="AF162" i="3" s="1"/>
  <c r="AF163" i="3" s="1"/>
  <c r="AF164" i="3" s="1"/>
  <c r="AF165" i="3" s="1"/>
  <c r="AF166" i="3" s="1"/>
  <c r="AF167" i="3" s="1"/>
  <c r="AF168" i="3" s="1"/>
  <c r="AF169" i="3" s="1"/>
  <c r="AF170" i="3" s="1"/>
  <c r="AF171" i="3" s="1"/>
  <c r="AF172" i="3" s="1"/>
  <c r="AF173" i="3" s="1"/>
  <c r="AF174" i="3" s="1"/>
  <c r="AF175" i="3" s="1"/>
  <c r="AF176" i="3" s="1"/>
  <c r="AF177" i="3" s="1"/>
  <c r="AF178" i="3" s="1"/>
  <c r="AF179" i="3" s="1"/>
  <c r="AF180" i="3" s="1"/>
  <c r="AF181" i="3" s="1"/>
  <c r="AF182" i="3" s="1"/>
  <c r="AF183" i="3" s="1"/>
  <c r="AF184" i="3" s="1"/>
  <c r="AK184" i="3" s="1"/>
  <c r="AW184" i="3" s="1"/>
  <c r="AE246" i="3"/>
  <c r="AE247" i="3" s="1"/>
  <c r="AE248" i="3" s="1"/>
  <c r="AE249" i="3" s="1"/>
  <c r="AE250" i="3" s="1"/>
  <c r="AE251" i="3" s="1"/>
  <c r="AE252" i="3" s="1"/>
  <c r="AE253" i="3" s="1"/>
  <c r="AE254" i="3" s="1"/>
  <c r="AE255" i="3" s="1"/>
  <c r="AE256" i="3" s="1"/>
  <c r="AE257" i="3" s="1"/>
  <c r="AE258" i="3" s="1"/>
  <c r="AE259" i="3" s="1"/>
  <c r="AE260" i="3" s="1"/>
  <c r="AE261" i="3" s="1"/>
  <c r="AE262" i="3" s="1"/>
  <c r="AE263" i="3" s="1"/>
  <c r="AE264" i="3" s="1"/>
  <c r="AE265" i="3" s="1"/>
  <c r="AE266" i="3" s="1"/>
  <c r="AE267" i="3" s="1"/>
  <c r="AE268" i="3" s="1"/>
  <c r="AE269" i="3" s="1"/>
  <c r="AE270" i="3" s="1"/>
  <c r="AE271" i="3" s="1"/>
  <c r="AE272" i="3" s="1"/>
  <c r="AE273" i="3" s="1"/>
  <c r="AE274" i="3" s="1"/>
  <c r="AE275" i="3" s="1"/>
  <c r="AE276" i="3" s="1"/>
  <c r="AE277" i="3" s="1"/>
  <c r="AE278" i="3" s="1"/>
  <c r="AE279" i="3" s="1"/>
  <c r="AE280" i="3" s="1"/>
  <c r="AE281" i="3" s="1"/>
  <c r="AE282" i="3" s="1"/>
  <c r="AE283" i="3" s="1"/>
  <c r="AE284" i="3" s="1"/>
  <c r="AE285" i="3" s="1"/>
  <c r="AE286" i="3" s="1"/>
  <c r="AE287" i="3" s="1"/>
  <c r="AE288" i="3" s="1"/>
  <c r="AE289" i="3" s="1"/>
  <c r="AE290" i="3" s="1"/>
  <c r="AE291" i="3" s="1"/>
  <c r="AE292" i="3" s="1"/>
  <c r="AE293" i="3" s="1"/>
  <c r="AE294" i="3" s="1"/>
  <c r="AE295" i="3" s="1"/>
  <c r="AE296" i="3" s="1"/>
  <c r="AE297" i="3" s="1"/>
  <c r="AE298" i="3" s="1"/>
  <c r="AE299" i="3" s="1"/>
  <c r="AE300" i="3" s="1"/>
  <c r="AE301" i="3" s="1"/>
  <c r="AE302" i="3" s="1"/>
  <c r="AE303" i="3" s="1"/>
  <c r="AE304" i="3" s="1"/>
  <c r="AE726" i="3"/>
  <c r="AE727" i="3" s="1"/>
  <c r="AE728" i="3" s="1"/>
  <c r="AE729" i="3" s="1"/>
  <c r="AE730" i="3" s="1"/>
  <c r="AE731" i="3" s="1"/>
  <c r="AE732" i="3" s="1"/>
  <c r="AE733" i="3" s="1"/>
  <c r="AE734" i="3" s="1"/>
  <c r="AE735" i="3" s="1"/>
  <c r="AE736" i="3" s="1"/>
  <c r="AE737" i="3" s="1"/>
  <c r="AE738" i="3" s="1"/>
  <c r="AE739" i="3" s="1"/>
  <c r="AE740" i="3" s="1"/>
  <c r="AE741" i="3" s="1"/>
  <c r="AE742" i="3" s="1"/>
  <c r="AE743" i="3" s="1"/>
  <c r="AE744" i="3" s="1"/>
  <c r="AE745" i="3" s="1"/>
  <c r="AE746" i="3" s="1"/>
  <c r="AE747" i="3" s="1"/>
  <c r="AE748" i="3" s="1"/>
  <c r="AE749" i="3" s="1"/>
  <c r="AE750" i="3" s="1"/>
  <c r="AE751" i="3" s="1"/>
  <c r="AE752" i="3" s="1"/>
  <c r="AE753" i="3" s="1"/>
  <c r="AE754" i="3" s="1"/>
  <c r="AE755" i="3" s="1"/>
  <c r="AE756" i="3" s="1"/>
  <c r="AE757" i="3" s="1"/>
  <c r="AE758" i="3" s="1"/>
  <c r="AE759" i="3" s="1"/>
  <c r="AE760" i="3" s="1"/>
  <c r="AE761" i="3" s="1"/>
  <c r="AE762" i="3" s="1"/>
  <c r="AE763" i="3" s="1"/>
  <c r="AE764" i="3" s="1"/>
  <c r="AE765" i="3" s="1"/>
  <c r="AE766" i="3" s="1"/>
  <c r="AE767" i="3" s="1"/>
  <c r="AE768" i="3" s="1"/>
  <c r="AE769" i="3" s="1"/>
  <c r="AE770" i="3" s="1"/>
  <c r="AE771" i="3" s="1"/>
  <c r="AE772" i="3" s="1"/>
  <c r="AE773" i="3" s="1"/>
  <c r="AE774" i="3" s="1"/>
  <c r="AE775" i="3" s="1"/>
  <c r="AE776" i="3" s="1"/>
  <c r="AE777" i="3" s="1"/>
  <c r="AE778" i="3" s="1"/>
  <c r="AE779" i="3" s="1"/>
  <c r="AE780" i="3" s="1"/>
  <c r="AE781" i="3" s="1"/>
  <c r="AE782" i="3" s="1"/>
  <c r="AE783" i="3" s="1"/>
  <c r="AE784" i="3" s="1"/>
  <c r="AD126" i="3"/>
  <c r="AD127" i="3" s="1"/>
  <c r="AD128" i="3" s="1"/>
  <c r="AD129" i="3" s="1"/>
  <c r="AD130" i="3" s="1"/>
  <c r="AD131" i="3" s="1"/>
  <c r="AD132" i="3" s="1"/>
  <c r="AD133" i="3" s="1"/>
  <c r="AD134" i="3" s="1"/>
  <c r="AD135" i="3" s="1"/>
  <c r="AD136" i="3" s="1"/>
  <c r="AD137" i="3" s="1"/>
  <c r="AD138" i="3" s="1"/>
  <c r="AD139" i="3" s="1"/>
  <c r="AD140" i="3" s="1"/>
  <c r="AD141" i="3" s="1"/>
  <c r="AD142" i="3" s="1"/>
  <c r="AD143" i="3" s="1"/>
  <c r="AD144" i="3" s="1"/>
  <c r="AD145" i="3" s="1"/>
  <c r="AD146" i="3" s="1"/>
  <c r="AD147" i="3" s="1"/>
  <c r="AD148" i="3" s="1"/>
  <c r="AD149" i="3" s="1"/>
  <c r="AD150" i="3" s="1"/>
  <c r="AD151" i="3" s="1"/>
  <c r="AD152" i="3" s="1"/>
  <c r="AD153" i="3" s="1"/>
  <c r="AD154" i="3" s="1"/>
  <c r="AD155" i="3" s="1"/>
  <c r="AD156" i="3" s="1"/>
  <c r="AD157" i="3" s="1"/>
  <c r="AD158" i="3" s="1"/>
  <c r="AD159" i="3" s="1"/>
  <c r="AD160" i="3" s="1"/>
  <c r="AD161" i="3" s="1"/>
  <c r="AD162" i="3" s="1"/>
  <c r="AD163" i="3" s="1"/>
  <c r="AD164" i="3" s="1"/>
  <c r="AD165" i="3" s="1"/>
  <c r="AD166" i="3" s="1"/>
  <c r="AD167" i="3" s="1"/>
  <c r="AD168" i="3" s="1"/>
  <c r="AD169" i="3" s="1"/>
  <c r="AD170" i="3" s="1"/>
  <c r="AD171" i="3" s="1"/>
  <c r="AD172" i="3" s="1"/>
  <c r="AD173" i="3" s="1"/>
  <c r="AD174" i="3" s="1"/>
  <c r="AD175" i="3" s="1"/>
  <c r="AD176" i="3" s="1"/>
  <c r="AD177" i="3" s="1"/>
  <c r="AD178" i="3" s="1"/>
  <c r="AD179" i="3" s="1"/>
  <c r="AD180" i="3" s="1"/>
  <c r="AD181" i="3" s="1"/>
  <c r="AD182" i="3" s="1"/>
  <c r="AD183" i="3" s="1"/>
  <c r="AD184" i="3" s="1"/>
  <c r="AF185" i="3"/>
  <c r="AF186" i="3" s="1"/>
  <c r="AF187" i="3" s="1"/>
  <c r="AF188" i="3" s="1"/>
  <c r="AF189" i="3" s="1"/>
  <c r="AF190" i="3" s="1"/>
  <c r="AF191" i="3" s="1"/>
  <c r="AF192" i="3" s="1"/>
  <c r="AF193" i="3" s="1"/>
  <c r="AF194" i="3" s="1"/>
  <c r="AF195" i="3" s="1"/>
  <c r="AF196" i="3" s="1"/>
  <c r="AF197" i="3" s="1"/>
  <c r="AF198" i="3" s="1"/>
  <c r="AF199" i="3" s="1"/>
  <c r="AF200" i="3" s="1"/>
  <c r="AF201" i="3" s="1"/>
  <c r="AF202" i="3" s="1"/>
  <c r="AF203" i="3" s="1"/>
  <c r="AF204" i="3" s="1"/>
  <c r="AF205" i="3" s="1"/>
  <c r="AF206" i="3" s="1"/>
  <c r="AF207" i="3" s="1"/>
  <c r="AF208" i="3" s="1"/>
  <c r="AF209" i="3" s="1"/>
  <c r="AF210" i="3" s="1"/>
  <c r="AF211" i="3" s="1"/>
  <c r="AF212" i="3" s="1"/>
  <c r="AF213" i="3" s="1"/>
  <c r="AF214" i="3" s="1"/>
  <c r="AF215" i="3" s="1"/>
  <c r="AF216" i="3" s="1"/>
  <c r="AF217" i="3" s="1"/>
  <c r="AF218" i="3" s="1"/>
  <c r="AF219" i="3" s="1"/>
  <c r="AF220" i="3" s="1"/>
  <c r="AF221" i="3" s="1"/>
  <c r="AF222" i="3" s="1"/>
  <c r="AF223" i="3" s="1"/>
  <c r="AF224" i="3" s="1"/>
  <c r="AF225" i="3" s="1"/>
  <c r="AF226" i="3" s="1"/>
  <c r="AF227" i="3" s="1"/>
  <c r="AF228" i="3" s="1"/>
  <c r="AF229" i="3" s="1"/>
  <c r="AF230" i="3" s="1"/>
  <c r="AF231" i="3" s="1"/>
  <c r="AF232" i="3" s="1"/>
  <c r="AF233" i="3" s="1"/>
  <c r="AF234" i="3" s="1"/>
  <c r="AF235" i="3" s="1"/>
  <c r="AF236" i="3" s="1"/>
  <c r="AF237" i="3" s="1"/>
  <c r="AF238" i="3" s="1"/>
  <c r="AF239" i="3" s="1"/>
  <c r="AF240" i="3" s="1"/>
  <c r="AF241" i="3" s="1"/>
  <c r="AF242" i="3" s="1"/>
  <c r="AF243" i="3" s="1"/>
  <c r="AF244" i="3" s="1"/>
  <c r="AK244" i="3" s="1"/>
  <c r="AW244" i="3" s="1"/>
  <c r="AF425" i="3"/>
  <c r="AF426" i="3" s="1"/>
  <c r="AF427" i="3" s="1"/>
  <c r="AF428" i="3" s="1"/>
  <c r="AF429" i="3" s="1"/>
  <c r="AF430" i="3" s="1"/>
  <c r="AF431" i="3" s="1"/>
  <c r="AF432" i="3" s="1"/>
  <c r="AF433" i="3" s="1"/>
  <c r="AF434" i="3" s="1"/>
  <c r="AF435" i="3" s="1"/>
  <c r="AF436" i="3" s="1"/>
  <c r="AF437" i="3" s="1"/>
  <c r="AF438" i="3" s="1"/>
  <c r="AF439" i="3" s="1"/>
  <c r="AF440" i="3" s="1"/>
  <c r="AF441" i="3" s="1"/>
  <c r="AF442" i="3" s="1"/>
  <c r="AF443" i="3" s="1"/>
  <c r="AF444" i="3" s="1"/>
  <c r="AF445" i="3" s="1"/>
  <c r="AF446" i="3" s="1"/>
  <c r="AF447" i="3" s="1"/>
  <c r="AF448" i="3" s="1"/>
  <c r="AF449" i="3" s="1"/>
  <c r="AF450" i="3" s="1"/>
  <c r="AF451" i="3" s="1"/>
  <c r="AF452" i="3" s="1"/>
  <c r="AF453" i="3" s="1"/>
  <c r="AF454" i="3" s="1"/>
  <c r="AF455" i="3" s="1"/>
  <c r="AF456" i="3" s="1"/>
  <c r="AF457" i="3" s="1"/>
  <c r="AF458" i="3" s="1"/>
  <c r="AF459" i="3" s="1"/>
  <c r="AF460" i="3" s="1"/>
  <c r="AF461" i="3" s="1"/>
  <c r="AF462" i="3" s="1"/>
  <c r="AF463" i="3" s="1"/>
  <c r="AF464" i="3" s="1"/>
  <c r="AF465" i="3" s="1"/>
  <c r="AF466" i="3" s="1"/>
  <c r="AF467" i="3" s="1"/>
  <c r="AF468" i="3" s="1"/>
  <c r="AF469" i="3" s="1"/>
  <c r="AF470" i="3" s="1"/>
  <c r="AF471" i="3" s="1"/>
  <c r="AF472" i="3" s="1"/>
  <c r="AF473" i="3" s="1"/>
  <c r="AF474" i="3" s="1"/>
  <c r="AF475" i="3" s="1"/>
  <c r="AF476" i="3" s="1"/>
  <c r="AF477" i="3" s="1"/>
  <c r="AF478" i="3" s="1"/>
  <c r="AF479" i="3" s="1"/>
  <c r="AF480" i="3" s="1"/>
  <c r="AF481" i="3" s="1"/>
  <c r="AF482" i="3" s="1"/>
  <c r="AF483" i="3" s="1"/>
  <c r="AF484" i="3" s="1"/>
  <c r="AK484" i="3" s="1"/>
  <c r="AW484" i="3" s="1"/>
  <c r="AF605" i="3"/>
  <c r="AF606" i="3" s="1"/>
  <c r="AF607" i="3" s="1"/>
  <c r="AF608" i="3" s="1"/>
  <c r="AF609" i="3" s="1"/>
  <c r="AF610" i="3" s="1"/>
  <c r="AF611" i="3" s="1"/>
  <c r="AF612" i="3" s="1"/>
  <c r="AF613" i="3" s="1"/>
  <c r="AF614" i="3" s="1"/>
  <c r="AF615" i="3" s="1"/>
  <c r="AF616" i="3" s="1"/>
  <c r="AF617" i="3" s="1"/>
  <c r="AF618" i="3" s="1"/>
  <c r="AF619" i="3" s="1"/>
  <c r="AF620" i="3" s="1"/>
  <c r="AF621" i="3" s="1"/>
  <c r="AF622" i="3" s="1"/>
  <c r="AF623" i="3" s="1"/>
  <c r="AF624" i="3" s="1"/>
  <c r="AF625" i="3" s="1"/>
  <c r="AF626" i="3" s="1"/>
  <c r="AF627" i="3" s="1"/>
  <c r="AF628" i="3" s="1"/>
  <c r="AF629" i="3" s="1"/>
  <c r="AF630" i="3" s="1"/>
  <c r="AF631" i="3" s="1"/>
  <c r="AF632" i="3" s="1"/>
  <c r="AF633" i="3" s="1"/>
  <c r="AF634" i="3" s="1"/>
  <c r="AF635" i="3" s="1"/>
  <c r="AF636" i="3" s="1"/>
  <c r="AF637" i="3" s="1"/>
  <c r="AF638" i="3" s="1"/>
  <c r="AF639" i="3" s="1"/>
  <c r="AF640" i="3" s="1"/>
  <c r="AF641" i="3" s="1"/>
  <c r="AF642" i="3" s="1"/>
  <c r="AF643" i="3" s="1"/>
  <c r="AF644" i="3" s="1"/>
  <c r="AF645" i="3" s="1"/>
  <c r="AF646" i="3" s="1"/>
  <c r="AF647" i="3" s="1"/>
  <c r="AF648" i="3" s="1"/>
  <c r="AF649" i="3" s="1"/>
  <c r="AF650" i="3" s="1"/>
  <c r="AF651" i="3" s="1"/>
  <c r="AF652" i="3" s="1"/>
  <c r="AF653" i="3" s="1"/>
  <c r="AF654" i="3" s="1"/>
  <c r="AF655" i="3" s="1"/>
  <c r="AF656" i="3" s="1"/>
  <c r="AF657" i="3" s="1"/>
  <c r="AF658" i="3" s="1"/>
  <c r="AF659" i="3" s="1"/>
  <c r="AF660" i="3" s="1"/>
  <c r="AF661" i="3" s="1"/>
  <c r="AF662" i="3" s="1"/>
  <c r="AF663" i="3" s="1"/>
  <c r="AF664" i="3" s="1"/>
  <c r="AK664" i="3" s="1"/>
  <c r="AW664" i="3" s="1"/>
  <c r="AF665" i="3"/>
  <c r="AF666" i="3" s="1"/>
  <c r="AF667" i="3" s="1"/>
  <c r="AF668" i="3" s="1"/>
  <c r="AF669" i="3" s="1"/>
  <c r="AF670" i="3" s="1"/>
  <c r="AF671" i="3" s="1"/>
  <c r="AF672" i="3" s="1"/>
  <c r="AF673" i="3" s="1"/>
  <c r="AF674" i="3" s="1"/>
  <c r="AF675" i="3" s="1"/>
  <c r="AF676" i="3" s="1"/>
  <c r="AF677" i="3" s="1"/>
  <c r="AF678" i="3" s="1"/>
  <c r="AF679" i="3" s="1"/>
  <c r="AF680" i="3" s="1"/>
  <c r="AF681" i="3" s="1"/>
  <c r="AF682" i="3" s="1"/>
  <c r="AF683" i="3" s="1"/>
  <c r="AF684" i="3" s="1"/>
  <c r="AF685" i="3" s="1"/>
  <c r="AF686" i="3" s="1"/>
  <c r="AF687" i="3" s="1"/>
  <c r="AF688" i="3" s="1"/>
  <c r="AF689" i="3" s="1"/>
  <c r="AF690" i="3" s="1"/>
  <c r="AF691" i="3" s="1"/>
  <c r="AF692" i="3" s="1"/>
  <c r="AF693" i="3" s="1"/>
  <c r="AF694" i="3" s="1"/>
  <c r="AF695" i="3" s="1"/>
  <c r="AF696" i="3" s="1"/>
  <c r="AF697" i="3" s="1"/>
  <c r="AF698" i="3" s="1"/>
  <c r="AF699" i="3" s="1"/>
  <c r="AF700" i="3" s="1"/>
  <c r="AF701" i="3" s="1"/>
  <c r="AF702" i="3" s="1"/>
  <c r="AF703" i="3" s="1"/>
  <c r="AF704" i="3" s="1"/>
  <c r="AF705" i="3" s="1"/>
  <c r="AF706" i="3" s="1"/>
  <c r="AF707" i="3" s="1"/>
  <c r="AF708" i="3" s="1"/>
  <c r="AF709" i="3" s="1"/>
  <c r="AF710" i="3" s="1"/>
  <c r="AF711" i="3" s="1"/>
  <c r="AF712" i="3" s="1"/>
  <c r="AF713" i="3" s="1"/>
  <c r="AF714" i="3" s="1"/>
  <c r="AF715" i="3" s="1"/>
  <c r="AF716" i="3" s="1"/>
  <c r="AF717" i="3" s="1"/>
  <c r="AF718" i="3" s="1"/>
  <c r="AF719" i="3" s="1"/>
  <c r="AF720" i="3" s="1"/>
  <c r="AF721" i="3" s="1"/>
  <c r="AF722" i="3" s="1"/>
  <c r="AF723" i="3" s="1"/>
  <c r="AF724" i="3" s="1"/>
  <c r="AK724" i="3" s="1"/>
  <c r="AW724" i="3" s="1"/>
  <c r="AF365" i="3"/>
  <c r="AF366" i="3" s="1"/>
  <c r="AF367" i="3" s="1"/>
  <c r="AF368" i="3" s="1"/>
  <c r="AF369" i="3" s="1"/>
  <c r="AF370" i="3" s="1"/>
  <c r="AF371" i="3" s="1"/>
  <c r="AF372" i="3" s="1"/>
  <c r="AF373" i="3" s="1"/>
  <c r="AF374" i="3" s="1"/>
  <c r="AF375" i="3" s="1"/>
  <c r="AF376" i="3" s="1"/>
  <c r="AF377" i="3" s="1"/>
  <c r="AF378" i="3" s="1"/>
  <c r="AF379" i="3" s="1"/>
  <c r="AF380" i="3" s="1"/>
  <c r="AF381" i="3" s="1"/>
  <c r="AF382" i="3" s="1"/>
  <c r="AF383" i="3" s="1"/>
  <c r="AF384" i="3" s="1"/>
  <c r="AF385" i="3" s="1"/>
  <c r="AF386" i="3" s="1"/>
  <c r="AF387" i="3" s="1"/>
  <c r="AF388" i="3" s="1"/>
  <c r="AF389" i="3" s="1"/>
  <c r="AF390" i="3" s="1"/>
  <c r="AF391" i="3" s="1"/>
  <c r="AF392" i="3" s="1"/>
  <c r="AF393" i="3" s="1"/>
  <c r="AF394" i="3" s="1"/>
  <c r="AF395" i="3" s="1"/>
  <c r="AF396" i="3" s="1"/>
  <c r="AF397" i="3" s="1"/>
  <c r="AF398" i="3" s="1"/>
  <c r="AF399" i="3" s="1"/>
  <c r="AF400" i="3" s="1"/>
  <c r="AF401" i="3" s="1"/>
  <c r="AF402" i="3" s="1"/>
  <c r="AF403" i="3" s="1"/>
  <c r="AF404" i="3" s="1"/>
  <c r="AF405" i="3" s="1"/>
  <c r="AF406" i="3" s="1"/>
  <c r="AF407" i="3" s="1"/>
  <c r="AF408" i="3" s="1"/>
  <c r="AF409" i="3" s="1"/>
  <c r="AF410" i="3" s="1"/>
  <c r="AF411" i="3" s="1"/>
  <c r="AF412" i="3" s="1"/>
  <c r="AF413" i="3" s="1"/>
  <c r="AF414" i="3" s="1"/>
  <c r="AF415" i="3" s="1"/>
  <c r="AF416" i="3" s="1"/>
  <c r="AF417" i="3" s="1"/>
  <c r="AF418" i="3" s="1"/>
  <c r="AF419" i="3" s="1"/>
  <c r="AF420" i="3" s="1"/>
  <c r="AF421" i="3" s="1"/>
  <c r="AF422" i="3" s="1"/>
  <c r="AF423" i="3" s="1"/>
  <c r="AF424" i="3" s="1"/>
  <c r="AK424" i="3" s="1"/>
  <c r="AW424" i="3" s="1"/>
  <c r="Z9" i="9"/>
  <c r="AL9" i="9" s="1"/>
  <c r="AD366" i="3"/>
  <c r="AD367" i="3" s="1"/>
  <c r="AD368" i="3" s="1"/>
  <c r="AD369" i="3" s="1"/>
  <c r="AD370" i="3" s="1"/>
  <c r="AD371" i="3" s="1"/>
  <c r="AD372" i="3" s="1"/>
  <c r="AD373" i="3" s="1"/>
  <c r="AD374" i="3" s="1"/>
  <c r="AD375" i="3" s="1"/>
  <c r="AD376" i="3" s="1"/>
  <c r="AD377" i="3" s="1"/>
  <c r="AD378" i="3" s="1"/>
  <c r="AD379" i="3" s="1"/>
  <c r="AD380" i="3" s="1"/>
  <c r="AD381" i="3" s="1"/>
  <c r="AD382" i="3" s="1"/>
  <c r="AD383" i="3" s="1"/>
  <c r="AD384" i="3" s="1"/>
  <c r="AD385" i="3" s="1"/>
  <c r="AD386" i="3" s="1"/>
  <c r="AD387" i="3" s="1"/>
  <c r="AD388" i="3" s="1"/>
  <c r="AD389" i="3" s="1"/>
  <c r="AD390" i="3" s="1"/>
  <c r="AD391" i="3" s="1"/>
  <c r="AD392" i="3" s="1"/>
  <c r="AD393" i="3" s="1"/>
  <c r="AD394" i="3" s="1"/>
  <c r="AD395" i="3" s="1"/>
  <c r="AD396" i="3" s="1"/>
  <c r="AD397" i="3" s="1"/>
  <c r="AD398" i="3" s="1"/>
  <c r="AD399" i="3" s="1"/>
  <c r="AD400" i="3" s="1"/>
  <c r="AD401" i="3" s="1"/>
  <c r="AD402" i="3" s="1"/>
  <c r="AD403" i="3" s="1"/>
  <c r="AD404" i="3" s="1"/>
  <c r="AD405" i="3" s="1"/>
  <c r="AD406" i="3" s="1"/>
  <c r="AD407" i="3" s="1"/>
  <c r="AD408" i="3" s="1"/>
  <c r="AD409" i="3" s="1"/>
  <c r="AD410" i="3" s="1"/>
  <c r="AD411" i="3" s="1"/>
  <c r="AD412" i="3" s="1"/>
  <c r="AD413" i="3" s="1"/>
  <c r="AD414" i="3" s="1"/>
  <c r="AD415" i="3" s="1"/>
  <c r="AD416" i="3" s="1"/>
  <c r="AD417" i="3" s="1"/>
  <c r="AD418" i="3" s="1"/>
  <c r="AD419" i="3" s="1"/>
  <c r="AD420" i="3" s="1"/>
  <c r="AD421" i="3" s="1"/>
  <c r="AD422" i="3" s="1"/>
  <c r="AD423" i="3" s="1"/>
  <c r="AD424" i="3" s="1"/>
  <c r="AA15" i="9"/>
  <c r="AL14" i="9"/>
  <c r="AN15" i="9"/>
  <c r="AN13" i="9"/>
  <c r="AN10" i="9"/>
  <c r="AN8" i="9"/>
  <c r="AN6" i="9"/>
  <c r="AN4" i="9"/>
  <c r="AL13" i="9"/>
  <c r="AL12" i="9"/>
  <c r="AN14" i="9"/>
  <c r="AN12" i="9"/>
  <c r="AN11" i="9"/>
  <c r="AN9" i="9"/>
  <c r="AN7" i="9"/>
  <c r="AN5" i="9"/>
  <c r="AN17" i="9"/>
  <c r="B16" i="9" s="1"/>
  <c r="AN3" i="9"/>
  <c r="AL4" i="9"/>
  <c r="AL6" i="9"/>
  <c r="AL5" i="9"/>
  <c r="AL10" i="9"/>
  <c r="AD606" i="3"/>
  <c r="AD607" i="3" s="1"/>
  <c r="AD608" i="3" s="1"/>
  <c r="AD609" i="3" s="1"/>
  <c r="AD610" i="3" s="1"/>
  <c r="AD611" i="3" s="1"/>
  <c r="AD612" i="3" s="1"/>
  <c r="AD613" i="3" s="1"/>
  <c r="AD614" i="3" s="1"/>
  <c r="AD615" i="3" s="1"/>
  <c r="AD616" i="3" s="1"/>
  <c r="AD617" i="3" s="1"/>
  <c r="AD618" i="3" s="1"/>
  <c r="AD619" i="3" s="1"/>
  <c r="AD620" i="3" s="1"/>
  <c r="AD621" i="3" s="1"/>
  <c r="AD622" i="3" s="1"/>
  <c r="AD623" i="3" s="1"/>
  <c r="AD624" i="3" s="1"/>
  <c r="AD625" i="3" s="1"/>
  <c r="AD626" i="3" s="1"/>
  <c r="AD627" i="3" s="1"/>
  <c r="AD628" i="3" s="1"/>
  <c r="AD629" i="3" s="1"/>
  <c r="AD630" i="3" s="1"/>
  <c r="AD631" i="3" s="1"/>
  <c r="AD632" i="3" s="1"/>
  <c r="AD633" i="3" s="1"/>
  <c r="AD634" i="3" s="1"/>
  <c r="AD635" i="3" s="1"/>
  <c r="AD636" i="3" s="1"/>
  <c r="AD637" i="3" s="1"/>
  <c r="AD638" i="3" s="1"/>
  <c r="AD639" i="3" s="1"/>
  <c r="AD640" i="3" s="1"/>
  <c r="AD641" i="3" s="1"/>
  <c r="AD642" i="3" s="1"/>
  <c r="AD643" i="3" s="1"/>
  <c r="AD644" i="3" s="1"/>
  <c r="AD645" i="3" s="1"/>
  <c r="AD646" i="3" s="1"/>
  <c r="AD647" i="3" s="1"/>
  <c r="AD648" i="3" s="1"/>
  <c r="AD649" i="3" s="1"/>
  <c r="AD650" i="3" s="1"/>
  <c r="AD651" i="3" s="1"/>
  <c r="AD652" i="3" s="1"/>
  <c r="AD653" i="3" s="1"/>
  <c r="AD654" i="3" s="1"/>
  <c r="AD655" i="3" s="1"/>
  <c r="AD656" i="3" s="1"/>
  <c r="AD657" i="3" s="1"/>
  <c r="AD658" i="3" s="1"/>
  <c r="AD659" i="3" s="1"/>
  <c r="AD660" i="3" s="1"/>
  <c r="AD661" i="3" s="1"/>
  <c r="AD662" i="3" s="1"/>
  <c r="AD663" i="3" s="1"/>
  <c r="AD664" i="3" s="1"/>
  <c r="Z11" i="9"/>
  <c r="Z15" i="9"/>
  <c r="AF485" i="3"/>
  <c r="AF486" i="3" s="1"/>
  <c r="AF487" i="3" s="1"/>
  <c r="AF488" i="3" s="1"/>
  <c r="AF489" i="3" s="1"/>
  <c r="AF490" i="3" s="1"/>
  <c r="AF491" i="3" s="1"/>
  <c r="AF492" i="3" s="1"/>
  <c r="AF493" i="3" s="1"/>
  <c r="AF494" i="3" s="1"/>
  <c r="AF495" i="3" s="1"/>
  <c r="AF496" i="3" s="1"/>
  <c r="AF497" i="3" s="1"/>
  <c r="AF498" i="3" s="1"/>
  <c r="AF499" i="3" s="1"/>
  <c r="AF500" i="3" s="1"/>
  <c r="AF501" i="3" s="1"/>
  <c r="AF502" i="3" s="1"/>
  <c r="AF503" i="3" s="1"/>
  <c r="AF504" i="3" s="1"/>
  <c r="AF505" i="3" s="1"/>
  <c r="AF506" i="3" s="1"/>
  <c r="AF507" i="3" s="1"/>
  <c r="AF508" i="3" s="1"/>
  <c r="AF509" i="3" s="1"/>
  <c r="AF510" i="3" s="1"/>
  <c r="AF511" i="3" s="1"/>
  <c r="AF512" i="3" s="1"/>
  <c r="AF513" i="3" s="1"/>
  <c r="AF514" i="3" s="1"/>
  <c r="AF515" i="3" s="1"/>
  <c r="AF516" i="3" s="1"/>
  <c r="AF517" i="3" s="1"/>
  <c r="AF518" i="3" s="1"/>
  <c r="AF519" i="3" s="1"/>
  <c r="AF520" i="3" s="1"/>
  <c r="AF521" i="3" s="1"/>
  <c r="AF522" i="3" s="1"/>
  <c r="AF523" i="3" s="1"/>
  <c r="AF524" i="3" s="1"/>
  <c r="AF525" i="3" s="1"/>
  <c r="AF526" i="3" s="1"/>
  <c r="AF527" i="3" s="1"/>
  <c r="AF528" i="3" s="1"/>
  <c r="AF529" i="3" s="1"/>
  <c r="AF530" i="3" s="1"/>
  <c r="AF531" i="3" s="1"/>
  <c r="AF532" i="3" s="1"/>
  <c r="AF533" i="3" s="1"/>
  <c r="AF534" i="3" s="1"/>
  <c r="AF535" i="3" s="1"/>
  <c r="AF536" i="3" s="1"/>
  <c r="AF537" i="3" s="1"/>
  <c r="AF538" i="3" s="1"/>
  <c r="AF539" i="3" s="1"/>
  <c r="AF540" i="3" s="1"/>
  <c r="AF541" i="3" s="1"/>
  <c r="AF542" i="3" s="1"/>
  <c r="AF543" i="3" s="1"/>
  <c r="AF544" i="3" s="1"/>
  <c r="AF545" i="3" s="1"/>
  <c r="AF546" i="3" s="1"/>
  <c r="AF547" i="3" s="1"/>
  <c r="AF548" i="3" s="1"/>
  <c r="AF549" i="3" s="1"/>
  <c r="AF550" i="3" s="1"/>
  <c r="AF551" i="3" s="1"/>
  <c r="AF552" i="3" s="1"/>
  <c r="AF553" i="3" s="1"/>
  <c r="AF554" i="3" s="1"/>
  <c r="AF555" i="3" s="1"/>
  <c r="AF556" i="3" s="1"/>
  <c r="AF557" i="3" s="1"/>
  <c r="AF558" i="3" s="1"/>
  <c r="AF559" i="3" s="1"/>
  <c r="AF560" i="3" s="1"/>
  <c r="AF561" i="3" s="1"/>
  <c r="AF562" i="3" s="1"/>
  <c r="AF563" i="3" s="1"/>
  <c r="AF564" i="3" s="1"/>
  <c r="AF565" i="3" s="1"/>
  <c r="AF566" i="3" s="1"/>
  <c r="AF567" i="3" s="1"/>
  <c r="AF568" i="3" s="1"/>
  <c r="AF569" i="3" s="1"/>
  <c r="AF570" i="3" s="1"/>
  <c r="AF571" i="3" s="1"/>
  <c r="AF572" i="3" s="1"/>
  <c r="AF573" i="3" s="1"/>
  <c r="AF574" i="3" s="1"/>
  <c r="AF575" i="3" s="1"/>
  <c r="AF576" i="3" s="1"/>
  <c r="AF577" i="3" s="1"/>
  <c r="AF578" i="3" s="1"/>
  <c r="AF579" i="3" s="1"/>
  <c r="AF580" i="3" s="1"/>
  <c r="AF581" i="3" s="1"/>
  <c r="AF582" i="3" s="1"/>
  <c r="AF583" i="3" s="1"/>
  <c r="AF584" i="3" s="1"/>
  <c r="AF585" i="3" s="1"/>
  <c r="AF586" i="3" s="1"/>
  <c r="AF587" i="3" s="1"/>
  <c r="AF588" i="3" s="1"/>
  <c r="AF589" i="3" s="1"/>
  <c r="AF590" i="3" s="1"/>
  <c r="AF591" i="3" s="1"/>
  <c r="AF592" i="3" s="1"/>
  <c r="AF593" i="3" s="1"/>
  <c r="AF594" i="3" s="1"/>
  <c r="AF595" i="3" s="1"/>
  <c r="AF596" i="3" s="1"/>
  <c r="AF597" i="3" s="1"/>
  <c r="AF598" i="3" s="1"/>
  <c r="AF599" i="3" s="1"/>
  <c r="AF600" i="3" s="1"/>
  <c r="AF601" i="3" s="1"/>
  <c r="AF602" i="3" s="1"/>
  <c r="AF603" i="3" s="1"/>
  <c r="AF604" i="3" s="1"/>
  <c r="AK604" i="3" s="1"/>
  <c r="AW604" i="3" s="1"/>
  <c r="AF785" i="3"/>
  <c r="AF786" i="3" s="1"/>
  <c r="AF787" i="3" s="1"/>
  <c r="AF788" i="3" s="1"/>
  <c r="AF789" i="3" s="1"/>
  <c r="AF790" i="3" s="1"/>
  <c r="AF791" i="3" s="1"/>
  <c r="AF792" i="3" s="1"/>
  <c r="AF793" i="3" s="1"/>
  <c r="AF794" i="3" s="1"/>
  <c r="AF795" i="3" s="1"/>
  <c r="AF796" i="3" s="1"/>
  <c r="AF797" i="3" s="1"/>
  <c r="AF798" i="3" s="1"/>
  <c r="AF799" i="3" s="1"/>
  <c r="AF800" i="3" s="1"/>
  <c r="AF801" i="3" s="1"/>
  <c r="AF802" i="3" s="1"/>
  <c r="AF803" i="3" s="1"/>
  <c r="AF804" i="3" s="1"/>
  <c r="AF805" i="3" s="1"/>
  <c r="AF806" i="3" s="1"/>
  <c r="AF807" i="3" s="1"/>
  <c r="AF808" i="3" s="1"/>
  <c r="AF809" i="3" s="1"/>
  <c r="AF810" i="3" s="1"/>
  <c r="AF811" i="3" s="1"/>
  <c r="AF6" i="3"/>
  <c r="AF7" i="3" s="1"/>
  <c r="AF8" i="3" s="1"/>
  <c r="AF9" i="3" s="1"/>
  <c r="AF10" i="3" s="1"/>
  <c r="AF11" i="3" s="1"/>
  <c r="AF12" i="3" s="1"/>
  <c r="AF13" i="3" s="1"/>
  <c r="AF14" i="3" s="1"/>
  <c r="AF15" i="3" s="1"/>
  <c r="AF16" i="3" s="1"/>
  <c r="AF17" i="3" s="1"/>
  <c r="AF18" i="3" s="1"/>
  <c r="AF19" i="3" s="1"/>
  <c r="AF20" i="3" s="1"/>
  <c r="AF21" i="3" s="1"/>
  <c r="AF22" i="3" s="1"/>
  <c r="AF23" i="3" s="1"/>
  <c r="AF24" i="3" s="1"/>
  <c r="AF25" i="3" s="1"/>
  <c r="AF26" i="3" s="1"/>
  <c r="AF27" i="3" s="1"/>
  <c r="AF28" i="3" s="1"/>
  <c r="AF29" i="3" s="1"/>
  <c r="AF30" i="3" s="1"/>
  <c r="AF31" i="3" s="1"/>
  <c r="Z8" i="9"/>
  <c r="Z3" i="9"/>
  <c r="AF305" i="3"/>
  <c r="AF306" i="3" s="1"/>
  <c r="AF307" i="3" s="1"/>
  <c r="AF308" i="3" s="1"/>
  <c r="AF309" i="3" s="1"/>
  <c r="AF310" i="3" s="1"/>
  <c r="AF311" i="3" s="1"/>
  <c r="AF312" i="3" s="1"/>
  <c r="AF313" i="3" s="1"/>
  <c r="AF314" i="3" s="1"/>
  <c r="AF315" i="3" s="1"/>
  <c r="AF316" i="3" s="1"/>
  <c r="AF317" i="3" s="1"/>
  <c r="AF318" i="3" s="1"/>
  <c r="AF319" i="3" s="1"/>
  <c r="AF320" i="3" s="1"/>
  <c r="AF321" i="3" s="1"/>
  <c r="AF322" i="3" s="1"/>
  <c r="AF323" i="3" s="1"/>
  <c r="AF324" i="3" s="1"/>
  <c r="AF325" i="3" s="1"/>
  <c r="AF326" i="3" s="1"/>
  <c r="AF327" i="3" s="1"/>
  <c r="AF328" i="3" s="1"/>
  <c r="AF329" i="3" s="1"/>
  <c r="AF330" i="3" s="1"/>
  <c r="AF331" i="3" s="1"/>
  <c r="AF332" i="3" s="1"/>
  <c r="AF333" i="3" s="1"/>
  <c r="AF334" i="3" s="1"/>
  <c r="AF335" i="3" s="1"/>
  <c r="AF336" i="3" s="1"/>
  <c r="AF337" i="3" s="1"/>
  <c r="AF338" i="3" s="1"/>
  <c r="AF339" i="3" s="1"/>
  <c r="AF340" i="3" s="1"/>
  <c r="AF341" i="3" s="1"/>
  <c r="AF342" i="3" s="1"/>
  <c r="AF343" i="3" s="1"/>
  <c r="AF344" i="3" s="1"/>
  <c r="AF345" i="3" s="1"/>
  <c r="AF346" i="3" s="1"/>
  <c r="AF347" i="3" s="1"/>
  <c r="AF348" i="3" s="1"/>
  <c r="AF349" i="3" s="1"/>
  <c r="AF350" i="3" s="1"/>
  <c r="AF351" i="3" s="1"/>
  <c r="AF352" i="3" s="1"/>
  <c r="AF353" i="3" s="1"/>
  <c r="AF354" i="3" s="1"/>
  <c r="AF355" i="3" s="1"/>
  <c r="AF356" i="3" s="1"/>
  <c r="AF357" i="3" s="1"/>
  <c r="AF358" i="3" s="1"/>
  <c r="AF359" i="3" s="1"/>
  <c r="AF360" i="3" s="1"/>
  <c r="AF361" i="3" s="1"/>
  <c r="AF362" i="3" s="1"/>
  <c r="AF363" i="3" s="1"/>
  <c r="AF364" i="3" s="1"/>
  <c r="AK364" i="3" s="1"/>
  <c r="AW364" i="3" s="1"/>
  <c r="U811" i="9"/>
  <c r="U803" i="9"/>
  <c r="U795" i="9"/>
  <c r="U787" i="9"/>
  <c r="U779" i="9"/>
  <c r="U771" i="9"/>
  <c r="U763" i="9"/>
  <c r="U755" i="9"/>
  <c r="U747" i="9"/>
  <c r="U739" i="9"/>
  <c r="U731" i="9"/>
  <c r="U723" i="9"/>
  <c r="U715" i="9"/>
  <c r="U707" i="9"/>
  <c r="U699" i="9"/>
  <c r="U691" i="9"/>
  <c r="U683" i="9"/>
  <c r="U675" i="9"/>
  <c r="U667" i="9"/>
  <c r="U659" i="9"/>
  <c r="U651" i="9"/>
  <c r="U643" i="9"/>
  <c r="U635" i="9"/>
  <c r="U627" i="9"/>
  <c r="U619" i="9"/>
  <c r="U611" i="9"/>
  <c r="U603" i="9"/>
  <c r="U595" i="9"/>
  <c r="U587" i="9"/>
  <c r="U579" i="9"/>
  <c r="U571" i="9"/>
  <c r="U563" i="9"/>
  <c r="U555" i="9"/>
  <c r="U547" i="9"/>
  <c r="U539" i="9"/>
  <c r="U531" i="9"/>
  <c r="U523" i="9"/>
  <c r="U515" i="9"/>
  <c r="U507" i="9"/>
  <c r="U499" i="9"/>
  <c r="U491" i="9"/>
  <c r="U483" i="9"/>
  <c r="U475" i="9"/>
  <c r="U467" i="9"/>
  <c r="U459" i="9"/>
  <c r="U451" i="9"/>
  <c r="U443" i="9"/>
  <c r="U435" i="9"/>
  <c r="U427" i="9"/>
  <c r="U419" i="9"/>
  <c r="U411" i="9"/>
  <c r="U403" i="9"/>
  <c r="U395" i="9"/>
  <c r="U387" i="9"/>
  <c r="U379" i="9"/>
  <c r="U371" i="9"/>
  <c r="U363" i="9"/>
  <c r="U355" i="9"/>
  <c r="U347" i="9"/>
  <c r="U339" i="9"/>
  <c r="U331" i="9"/>
  <c r="U323" i="9"/>
  <c r="U315" i="9"/>
  <c r="U307" i="9"/>
  <c r="U299" i="9"/>
  <c r="U291" i="9"/>
  <c r="U283" i="9"/>
  <c r="U275" i="9"/>
  <c r="U267" i="9"/>
  <c r="U259" i="9"/>
  <c r="U251" i="9"/>
  <c r="U243" i="9"/>
  <c r="U235" i="9"/>
  <c r="U227" i="9"/>
  <c r="U219" i="9"/>
  <c r="U211" i="9"/>
  <c r="U203" i="9"/>
  <c r="U195" i="9"/>
  <c r="U187" i="9"/>
  <c r="U179" i="9"/>
  <c r="U171" i="9"/>
  <c r="U163" i="9"/>
  <c r="U155" i="9"/>
  <c r="U147" i="9"/>
  <c r="U139" i="9"/>
  <c r="U131" i="9"/>
  <c r="U123" i="9"/>
  <c r="U115" i="9"/>
  <c r="U107" i="9"/>
  <c r="U99" i="9"/>
  <c r="U91" i="9"/>
  <c r="U83" i="9"/>
  <c r="U75" i="9"/>
  <c r="U67" i="9"/>
  <c r="U59" i="9"/>
  <c r="U51" i="9"/>
  <c r="U43" i="9"/>
  <c r="U35" i="9"/>
  <c r="U27" i="9"/>
  <c r="U19" i="9"/>
  <c r="U11" i="9"/>
  <c r="U810" i="9"/>
  <c r="U802" i="9"/>
  <c r="U794" i="9"/>
  <c r="U786" i="9"/>
  <c r="U778" i="9"/>
  <c r="U770" i="9"/>
  <c r="U762" i="9"/>
  <c r="U754" i="9"/>
  <c r="U746" i="9"/>
  <c r="U738" i="9"/>
  <c r="U730" i="9"/>
  <c r="U722" i="9"/>
  <c r="U714" i="9"/>
  <c r="U706" i="9"/>
  <c r="U698" i="9"/>
  <c r="U690" i="9"/>
  <c r="U682" i="9"/>
  <c r="U674" i="9"/>
  <c r="U666" i="9"/>
  <c r="U658" i="9"/>
  <c r="U650" i="9"/>
  <c r="U642" i="9"/>
  <c r="U634" i="9"/>
  <c r="U626" i="9"/>
  <c r="U618" i="9"/>
  <c r="U610" i="9"/>
  <c r="U602" i="9"/>
  <c r="U594" i="9"/>
  <c r="U586" i="9"/>
  <c r="U578" i="9"/>
  <c r="U570" i="9"/>
  <c r="U562" i="9"/>
  <c r="U554" i="9"/>
  <c r="U546" i="9"/>
  <c r="U538" i="9"/>
  <c r="U530" i="9"/>
  <c r="U522" i="9"/>
  <c r="U514" i="9"/>
  <c r="U506" i="9"/>
  <c r="U498" i="9"/>
  <c r="U490" i="9"/>
  <c r="U482" i="9"/>
  <c r="U474" i="9"/>
  <c r="AK477" i="3"/>
  <c r="AW477" i="3" s="1"/>
  <c r="U466" i="9"/>
  <c r="U458" i="9"/>
  <c r="AK461" i="3"/>
  <c r="AW461" i="3" s="1"/>
  <c r="U450" i="9"/>
  <c r="U442" i="9"/>
  <c r="AK445" i="3"/>
  <c r="AW445" i="3" s="1"/>
  <c r="U434" i="9"/>
  <c r="U426" i="9"/>
  <c r="AK429" i="3"/>
  <c r="AW429" i="3" s="1"/>
  <c r="U418" i="9"/>
  <c r="U410" i="9"/>
  <c r="U402" i="9"/>
  <c r="U394" i="9"/>
  <c r="U386" i="9"/>
  <c r="U378" i="9"/>
  <c r="U370" i="9"/>
  <c r="U362" i="9"/>
  <c r="U354" i="9"/>
  <c r="U346" i="9"/>
  <c r="U338" i="9"/>
  <c r="U330" i="9"/>
  <c r="U322" i="9"/>
  <c r="U314" i="9"/>
  <c r="U306" i="9"/>
  <c r="U298" i="9"/>
  <c r="U290" i="9"/>
  <c r="U282" i="9"/>
  <c r="U274" i="9"/>
  <c r="U266" i="9"/>
  <c r="U258" i="9"/>
  <c r="U250" i="9"/>
  <c r="U242" i="9"/>
  <c r="U234" i="9"/>
  <c r="U226" i="9"/>
  <c r="U218" i="9"/>
  <c r="U210" i="9"/>
  <c r="U202" i="9"/>
  <c r="U194" i="9"/>
  <c r="U186" i="9"/>
  <c r="U178" i="9"/>
  <c r="U170" i="9"/>
  <c r="U162" i="9"/>
  <c r="U154" i="9"/>
  <c r="U146" i="9"/>
  <c r="U138" i="9"/>
  <c r="U130" i="9"/>
  <c r="U122" i="9"/>
  <c r="U114" i="9"/>
  <c r="U106" i="9"/>
  <c r="U98" i="9"/>
  <c r="U90" i="9"/>
  <c r="U82" i="9"/>
  <c r="U74" i="9"/>
  <c r="U66" i="9"/>
  <c r="U58" i="9"/>
  <c r="U50" i="9"/>
  <c r="U42" i="9"/>
  <c r="U34" i="9"/>
  <c r="U26" i="9"/>
  <c r="U18" i="9"/>
  <c r="U10" i="9"/>
  <c r="U3" i="9"/>
  <c r="U809" i="9"/>
  <c r="U801" i="9"/>
  <c r="U793" i="9"/>
  <c r="U785" i="9"/>
  <c r="U777" i="9"/>
  <c r="U769" i="9"/>
  <c r="U761" i="9"/>
  <c r="U753" i="9"/>
  <c r="U745" i="9"/>
  <c r="U737" i="9"/>
  <c r="U729" i="9"/>
  <c r="U721" i="9"/>
  <c r="U713" i="9"/>
  <c r="U705" i="9"/>
  <c r="U697" i="9"/>
  <c r="U689" i="9"/>
  <c r="U681" i="9"/>
  <c r="U673" i="9"/>
  <c r="U665" i="9"/>
  <c r="U657" i="9"/>
  <c r="U649" i="9"/>
  <c r="U641" i="9"/>
  <c r="U633" i="9"/>
  <c r="U625" i="9"/>
  <c r="U617" i="9"/>
  <c r="AK620" i="3"/>
  <c r="AW620" i="3" s="1"/>
  <c r="U609" i="9"/>
  <c r="U601" i="9"/>
  <c r="U593" i="9"/>
  <c r="U585" i="9"/>
  <c r="U577" i="9"/>
  <c r="U569" i="9"/>
  <c r="U561" i="9"/>
  <c r="U553" i="9"/>
  <c r="U545" i="9"/>
  <c r="U537" i="9"/>
  <c r="U529" i="9"/>
  <c r="U521" i="9"/>
  <c r="U513" i="9"/>
  <c r="U505" i="9"/>
  <c r="U497" i="9"/>
  <c r="U489" i="9"/>
  <c r="U481" i="9"/>
  <c r="U473" i="9"/>
  <c r="AK476" i="3"/>
  <c r="AW476" i="3" s="1"/>
  <c r="U465" i="9"/>
  <c r="U457" i="9"/>
  <c r="AK460" i="3"/>
  <c r="AW460" i="3" s="1"/>
  <c r="U449" i="9"/>
  <c r="U441" i="9"/>
  <c r="U433" i="9"/>
  <c r="U425" i="9"/>
  <c r="AK428" i="3"/>
  <c r="AW428" i="3" s="1"/>
  <c r="U417" i="9"/>
  <c r="U409" i="9"/>
  <c r="U401" i="9"/>
  <c r="U393" i="9"/>
  <c r="U385" i="9"/>
  <c r="U377" i="9"/>
  <c r="U369" i="9"/>
  <c r="U361" i="9"/>
  <c r="U353" i="9"/>
  <c r="U345" i="9"/>
  <c r="U337" i="9"/>
  <c r="U329" i="9"/>
  <c r="U321" i="9"/>
  <c r="U313" i="9"/>
  <c r="U305" i="9"/>
  <c r="U297" i="9"/>
  <c r="U289" i="9"/>
  <c r="U281" i="9"/>
  <c r="U273" i="9"/>
  <c r="U265" i="9"/>
  <c r="U257" i="9"/>
  <c r="U249" i="9"/>
  <c r="U241" i="9"/>
  <c r="U233" i="9"/>
  <c r="U225" i="9"/>
  <c r="U217" i="9"/>
  <c r="U209" i="9"/>
  <c r="U201" i="9"/>
  <c r="U193" i="9"/>
  <c r="U185" i="9"/>
  <c r="U177" i="9"/>
  <c r="U169" i="9"/>
  <c r="U161" i="9"/>
  <c r="U153" i="9"/>
  <c r="U145" i="9"/>
  <c r="U137" i="9"/>
  <c r="U129" i="9"/>
  <c r="U121" i="9"/>
  <c r="U113" i="9"/>
  <c r="U105" i="9"/>
  <c r="U97" i="9"/>
  <c r="U89" i="9"/>
  <c r="U81" i="9"/>
  <c r="U73" i="9"/>
  <c r="U65" i="9"/>
  <c r="U57" i="9"/>
  <c r="U49" i="9"/>
  <c r="U41" i="9"/>
  <c r="U33" i="9"/>
  <c r="U25" i="9"/>
  <c r="U17" i="9"/>
  <c r="U9" i="9"/>
  <c r="AK5" i="3"/>
  <c r="U808" i="9"/>
  <c r="U800" i="9"/>
  <c r="U792" i="9"/>
  <c r="U784" i="9"/>
  <c r="U776" i="9"/>
  <c r="U768" i="9"/>
  <c r="U760" i="9"/>
  <c r="U752" i="9"/>
  <c r="U744" i="9"/>
  <c r="U736" i="9"/>
  <c r="U728" i="9"/>
  <c r="U720" i="9"/>
  <c r="U712" i="9"/>
  <c r="U704" i="9"/>
  <c r="U696" i="9"/>
  <c r="U688" i="9"/>
  <c r="U680" i="9"/>
  <c r="U672" i="9"/>
  <c r="U664" i="9"/>
  <c r="U656" i="9"/>
  <c r="U648" i="9"/>
  <c r="U640" i="9"/>
  <c r="U632" i="9"/>
  <c r="U624" i="9"/>
  <c r="U616" i="9"/>
  <c r="U608" i="9"/>
  <c r="U600" i="9"/>
  <c r="U592" i="9"/>
  <c r="U584" i="9"/>
  <c r="U576" i="9"/>
  <c r="U568" i="9"/>
  <c r="U560" i="9"/>
  <c r="U552" i="9"/>
  <c r="U544" i="9"/>
  <c r="U536" i="9"/>
  <c r="U528" i="9"/>
  <c r="U520" i="9"/>
  <c r="U512" i="9"/>
  <c r="U504" i="9"/>
  <c r="U496" i="9"/>
  <c r="U488" i="9"/>
  <c r="U480" i="9"/>
  <c r="U472" i="9"/>
  <c r="AK475" i="3"/>
  <c r="AW475" i="3" s="1"/>
  <c r="U464" i="9"/>
  <c r="AK467" i="3"/>
  <c r="AW467" i="3" s="1"/>
  <c r="U456" i="9"/>
  <c r="AK459" i="3"/>
  <c r="AW459" i="3" s="1"/>
  <c r="U448" i="9"/>
  <c r="AK451" i="3"/>
  <c r="AW451" i="3" s="1"/>
  <c r="U440" i="9"/>
  <c r="AK443" i="3"/>
  <c r="AW443" i="3" s="1"/>
  <c r="U432" i="9"/>
  <c r="AK435" i="3"/>
  <c r="AW435" i="3" s="1"/>
  <c r="U424" i="9"/>
  <c r="AK427" i="3"/>
  <c r="AW427" i="3" s="1"/>
  <c r="U416" i="9"/>
  <c r="U408" i="9"/>
  <c r="U400" i="9"/>
  <c r="U392" i="9"/>
  <c r="U384" i="9"/>
  <c r="U376" i="9"/>
  <c r="U368" i="9"/>
  <c r="U360" i="9"/>
  <c r="U352" i="9"/>
  <c r="U344" i="9"/>
  <c r="U336" i="9"/>
  <c r="U328" i="9"/>
  <c r="U320" i="9"/>
  <c r="U312" i="9"/>
  <c r="U304" i="9"/>
  <c r="U296" i="9"/>
  <c r="U288" i="9"/>
  <c r="U280" i="9"/>
  <c r="U272" i="9"/>
  <c r="U264" i="9"/>
  <c r="U256" i="9"/>
  <c r="U248" i="9"/>
  <c r="U240" i="9"/>
  <c r="U232" i="9"/>
  <c r="U224" i="9"/>
  <c r="U216" i="9"/>
  <c r="U208" i="9"/>
  <c r="U200" i="9"/>
  <c r="U192" i="9"/>
  <c r="U184" i="9"/>
  <c r="U176" i="9"/>
  <c r="U168" i="9"/>
  <c r="U160" i="9"/>
  <c r="U152" i="9"/>
  <c r="U144" i="9"/>
  <c r="U136" i="9"/>
  <c r="U128" i="9"/>
  <c r="U120" i="9"/>
  <c r="U112" i="9"/>
  <c r="U104" i="9"/>
  <c r="U96" i="9"/>
  <c r="U88" i="9"/>
  <c r="U80" i="9"/>
  <c r="U72" i="9"/>
  <c r="U64" i="9"/>
  <c r="U56" i="9"/>
  <c r="U48" i="9"/>
  <c r="U40" i="9"/>
  <c r="U32" i="9"/>
  <c r="U24" i="9"/>
  <c r="U16" i="9"/>
  <c r="U8" i="9"/>
  <c r="U807" i="9"/>
  <c r="U799" i="9"/>
  <c r="U791" i="9"/>
  <c r="U783" i="9"/>
  <c r="U775" i="9"/>
  <c r="U767" i="9"/>
  <c r="U759" i="9"/>
  <c r="U751" i="9"/>
  <c r="U743" i="9"/>
  <c r="U735" i="9"/>
  <c r="U727" i="9"/>
  <c r="U719" i="9"/>
  <c r="U711" i="9"/>
  <c r="U703" i="9"/>
  <c r="U695" i="9"/>
  <c r="U687" i="9"/>
  <c r="U679" i="9"/>
  <c r="U671" i="9"/>
  <c r="U663" i="9"/>
  <c r="U655" i="9"/>
  <c r="U647" i="9"/>
  <c r="U639" i="9"/>
  <c r="U631" i="9"/>
  <c r="U623" i="9"/>
  <c r="U615" i="9"/>
  <c r="U607" i="9"/>
  <c r="U599" i="9"/>
  <c r="U591" i="9"/>
  <c r="U583" i="9"/>
  <c r="U575" i="9"/>
  <c r="U567" i="9"/>
  <c r="U559" i="9"/>
  <c r="U551" i="9"/>
  <c r="U543" i="9"/>
  <c r="U535" i="9"/>
  <c r="U527" i="9"/>
  <c r="U519" i="9"/>
  <c r="U511" i="9"/>
  <c r="U503" i="9"/>
  <c r="U495" i="9"/>
  <c r="U487" i="9"/>
  <c r="U479" i="9"/>
  <c r="AK482" i="3"/>
  <c r="AW482" i="3" s="1"/>
  <c r="U471" i="9"/>
  <c r="AK474" i="3"/>
  <c r="AW474" i="3" s="1"/>
  <c r="U463" i="9"/>
  <c r="AK466" i="3"/>
  <c r="AW466" i="3" s="1"/>
  <c r="U455" i="9"/>
  <c r="AK458" i="3"/>
  <c r="AW458" i="3" s="1"/>
  <c r="U447" i="9"/>
  <c r="AK450" i="3"/>
  <c r="AW450" i="3" s="1"/>
  <c r="U439" i="9"/>
  <c r="AK442" i="3"/>
  <c r="AW442" i="3" s="1"/>
  <c r="U431" i="9"/>
  <c r="AK434" i="3"/>
  <c r="AW434" i="3" s="1"/>
  <c r="U423" i="9"/>
  <c r="AK426" i="3"/>
  <c r="AW426" i="3" s="1"/>
  <c r="U415" i="9"/>
  <c r="U407" i="9"/>
  <c r="U399" i="9"/>
  <c r="U391" i="9"/>
  <c r="U383" i="9"/>
  <c r="U375" i="9"/>
  <c r="U367" i="9"/>
  <c r="U359" i="9"/>
  <c r="U351" i="9"/>
  <c r="U343" i="9"/>
  <c r="U335" i="9"/>
  <c r="U327" i="9"/>
  <c r="U319" i="9"/>
  <c r="U311" i="9"/>
  <c r="U303" i="9"/>
  <c r="U295" i="9"/>
  <c r="U287" i="9"/>
  <c r="U279" i="9"/>
  <c r="U271" i="9"/>
  <c r="U263" i="9"/>
  <c r="U255" i="9"/>
  <c r="U247" i="9"/>
  <c r="U239" i="9"/>
  <c r="U231" i="9"/>
  <c r="U223" i="9"/>
  <c r="U215" i="9"/>
  <c r="U207" i="9"/>
  <c r="U199" i="9"/>
  <c r="U191" i="9"/>
  <c r="U183" i="9"/>
  <c r="U175" i="9"/>
  <c r="U167" i="9"/>
  <c r="U159" i="9"/>
  <c r="U151" i="9"/>
  <c r="U143" i="9"/>
  <c r="U135" i="9"/>
  <c r="U127" i="9"/>
  <c r="U119" i="9"/>
  <c r="U111" i="9"/>
  <c r="U103" i="9"/>
  <c r="U95" i="9"/>
  <c r="U87" i="9"/>
  <c r="U79" i="9"/>
  <c r="U71" i="9"/>
  <c r="U63" i="9"/>
  <c r="U55" i="9"/>
  <c r="U47" i="9"/>
  <c r="U39" i="9"/>
  <c r="U31" i="9"/>
  <c r="U23" i="9"/>
  <c r="U15" i="9"/>
  <c r="U7" i="9"/>
  <c r="U806" i="9"/>
  <c r="U798" i="9"/>
  <c r="U790" i="9"/>
  <c r="U782" i="9"/>
  <c r="U774" i="9"/>
  <c r="U766" i="9"/>
  <c r="U758" i="9"/>
  <c r="U750" i="9"/>
  <c r="U742" i="9"/>
  <c r="U734" i="9"/>
  <c r="U726" i="9"/>
  <c r="U718" i="9"/>
  <c r="U710" i="9"/>
  <c r="U702" i="9"/>
  <c r="U694" i="9"/>
  <c r="U686" i="9"/>
  <c r="U678" i="9"/>
  <c r="U670" i="9"/>
  <c r="U662" i="9"/>
  <c r="U654" i="9"/>
  <c r="U646" i="9"/>
  <c r="U638" i="9"/>
  <c r="U630" i="9"/>
  <c r="U622" i="9"/>
  <c r="U614" i="9"/>
  <c r="U606" i="9"/>
  <c r="U598" i="9"/>
  <c r="U590" i="9"/>
  <c r="U582" i="9"/>
  <c r="U574" i="9"/>
  <c r="U566" i="9"/>
  <c r="U558" i="9"/>
  <c r="U550" i="9"/>
  <c r="U542" i="9"/>
  <c r="U534" i="9"/>
  <c r="U526" i="9"/>
  <c r="U518" i="9"/>
  <c r="U510" i="9"/>
  <c r="U502" i="9"/>
  <c r="U494" i="9"/>
  <c r="U486" i="9"/>
  <c r="U478" i="9"/>
  <c r="AK481" i="3"/>
  <c r="AW481" i="3" s="1"/>
  <c r="U470" i="9"/>
  <c r="AK473" i="3"/>
  <c r="AW473" i="3" s="1"/>
  <c r="U462" i="9"/>
  <c r="AK465" i="3"/>
  <c r="AW465" i="3" s="1"/>
  <c r="U454" i="9"/>
  <c r="U446" i="9"/>
  <c r="U438" i="9"/>
  <c r="AK441" i="3"/>
  <c r="AW441" i="3" s="1"/>
  <c r="U430" i="9"/>
  <c r="AK433" i="3"/>
  <c r="AW433" i="3" s="1"/>
  <c r="U422" i="9"/>
  <c r="AK425" i="3"/>
  <c r="AW425" i="3" s="1"/>
  <c r="U414" i="9"/>
  <c r="U406" i="9"/>
  <c r="U398" i="9"/>
  <c r="U390" i="9"/>
  <c r="U382" i="9"/>
  <c r="U374" i="9"/>
  <c r="U366" i="9"/>
  <c r="U358" i="9"/>
  <c r="U350" i="9"/>
  <c r="U342" i="9"/>
  <c r="U334" i="9"/>
  <c r="U326" i="9"/>
  <c r="U318" i="9"/>
  <c r="U310" i="9"/>
  <c r="U302" i="9"/>
  <c r="U294" i="9"/>
  <c r="U286" i="9"/>
  <c r="U278" i="9"/>
  <c r="U270" i="9"/>
  <c r="U262" i="9"/>
  <c r="U254" i="9"/>
  <c r="U246" i="9"/>
  <c r="U238" i="9"/>
  <c r="U230" i="9"/>
  <c r="U222" i="9"/>
  <c r="U214" i="9"/>
  <c r="U206" i="9"/>
  <c r="U198" i="9"/>
  <c r="U190" i="9"/>
  <c r="U182" i="9"/>
  <c r="U174" i="9"/>
  <c r="U166" i="9"/>
  <c r="U158" i="9"/>
  <c r="U150" i="9"/>
  <c r="U142" i="9"/>
  <c r="U134" i="9"/>
  <c r="U126" i="9"/>
  <c r="U118" i="9"/>
  <c r="U110" i="9"/>
  <c r="U102" i="9"/>
  <c r="U94" i="9"/>
  <c r="U86" i="9"/>
  <c r="U78" i="9"/>
  <c r="U70" i="9"/>
  <c r="U62" i="9"/>
  <c r="U54" i="9"/>
  <c r="U46" i="9"/>
  <c r="U38" i="9"/>
  <c r="U30" i="9"/>
  <c r="U22" i="9"/>
  <c r="U14" i="9"/>
  <c r="U6" i="9"/>
  <c r="U805" i="9"/>
  <c r="U797" i="9"/>
  <c r="U789" i="9"/>
  <c r="U781" i="9"/>
  <c r="U773" i="9"/>
  <c r="U765" i="9"/>
  <c r="U757" i="9"/>
  <c r="U749" i="9"/>
  <c r="U741" i="9"/>
  <c r="U733" i="9"/>
  <c r="U725" i="9"/>
  <c r="U717" i="9"/>
  <c r="U709" i="9"/>
  <c r="U701" i="9"/>
  <c r="U693" i="9"/>
  <c r="U685" i="9"/>
  <c r="U677" i="9"/>
  <c r="U669" i="9"/>
  <c r="U661" i="9"/>
  <c r="U653" i="9"/>
  <c r="U645" i="9"/>
  <c r="U637" i="9"/>
  <c r="U629" i="9"/>
  <c r="U621" i="9"/>
  <c r="U613" i="9"/>
  <c r="U605" i="9"/>
  <c r="U597" i="9"/>
  <c r="U589" i="9"/>
  <c r="U581" i="9"/>
  <c r="U573" i="9"/>
  <c r="U565" i="9"/>
  <c r="U557" i="9"/>
  <c r="U549" i="9"/>
  <c r="U541" i="9"/>
  <c r="U533" i="9"/>
  <c r="U525" i="9"/>
  <c r="U517" i="9"/>
  <c r="U509" i="9"/>
  <c r="U501" i="9"/>
  <c r="U493" i="9"/>
  <c r="U485" i="9"/>
  <c r="U477" i="9"/>
  <c r="AK480" i="3"/>
  <c r="AW480" i="3" s="1"/>
  <c r="U469" i="9"/>
  <c r="AK472" i="3"/>
  <c r="AW472" i="3" s="1"/>
  <c r="U461" i="9"/>
  <c r="AK464" i="3"/>
  <c r="AW464" i="3" s="1"/>
  <c r="U453" i="9"/>
  <c r="AK456" i="3"/>
  <c r="AW456" i="3" s="1"/>
  <c r="U445" i="9"/>
  <c r="AK448" i="3"/>
  <c r="AW448" i="3" s="1"/>
  <c r="U437" i="9"/>
  <c r="AK440" i="3"/>
  <c r="AW440" i="3" s="1"/>
  <c r="U429" i="9"/>
  <c r="AK432" i="3"/>
  <c r="AW432" i="3" s="1"/>
  <c r="U421" i="9"/>
  <c r="U413" i="9"/>
  <c r="U405" i="9"/>
  <c r="U397" i="9"/>
  <c r="U389" i="9"/>
  <c r="U381" i="9"/>
  <c r="U373" i="9"/>
  <c r="U365" i="9"/>
  <c r="U357" i="9"/>
  <c r="U349" i="9"/>
  <c r="U341" i="9"/>
  <c r="U333" i="9"/>
  <c r="U325" i="9"/>
  <c r="U317" i="9"/>
  <c r="U309" i="9"/>
  <c r="U301" i="9"/>
  <c r="U293" i="9"/>
  <c r="U285" i="9"/>
  <c r="U277" i="9"/>
  <c r="U269" i="9"/>
  <c r="U261" i="9"/>
  <c r="U253" i="9"/>
  <c r="U245" i="9"/>
  <c r="U237" i="9"/>
  <c r="U229" i="9"/>
  <c r="U221" i="9"/>
  <c r="U213" i="9"/>
  <c r="U205" i="9"/>
  <c r="U197" i="9"/>
  <c r="U189" i="9"/>
  <c r="U181" i="9"/>
  <c r="U173" i="9"/>
  <c r="U165" i="9"/>
  <c r="U157" i="9"/>
  <c r="U149" i="9"/>
  <c r="U141" i="9"/>
  <c r="U133" i="9"/>
  <c r="U125" i="9"/>
  <c r="U117" i="9"/>
  <c r="U109" i="9"/>
  <c r="U101" i="9"/>
  <c r="U93" i="9"/>
  <c r="U85" i="9"/>
  <c r="U77" i="9"/>
  <c r="U69" i="9"/>
  <c r="U61" i="9"/>
  <c r="U53" i="9"/>
  <c r="U45" i="9"/>
  <c r="U37" i="9"/>
  <c r="U29" i="9"/>
  <c r="U21" i="9"/>
  <c r="U13" i="9"/>
  <c r="U5" i="9"/>
  <c r="U804" i="9"/>
  <c r="U796" i="9"/>
  <c r="U788" i="9"/>
  <c r="U780" i="9"/>
  <c r="U772" i="9"/>
  <c r="U764" i="9"/>
  <c r="U756" i="9"/>
  <c r="U748" i="9"/>
  <c r="U740" i="9"/>
  <c r="U732" i="9"/>
  <c r="U724" i="9"/>
  <c r="U716" i="9"/>
  <c r="U708" i="9"/>
  <c r="U700" i="9"/>
  <c r="U692" i="9"/>
  <c r="U684" i="9"/>
  <c r="U676" i="9"/>
  <c r="U668" i="9"/>
  <c r="U660" i="9"/>
  <c r="U652" i="9"/>
  <c r="U644" i="9"/>
  <c r="U636" i="9"/>
  <c r="U628" i="9"/>
  <c r="U620" i="9"/>
  <c r="U612" i="9"/>
  <c r="U604" i="9"/>
  <c r="U596" i="9"/>
  <c r="U588" i="9"/>
  <c r="U580" i="9"/>
  <c r="U572" i="9"/>
  <c r="U564" i="9"/>
  <c r="U556" i="9"/>
  <c r="U548" i="9"/>
  <c r="U540" i="9"/>
  <c r="U532" i="9"/>
  <c r="U524" i="9"/>
  <c r="U516" i="9"/>
  <c r="U508" i="9"/>
  <c r="U500" i="9"/>
  <c r="U492" i="9"/>
  <c r="U484" i="9"/>
  <c r="U476" i="9"/>
  <c r="AK479" i="3"/>
  <c r="AW479" i="3" s="1"/>
  <c r="U468" i="9"/>
  <c r="AK471" i="3"/>
  <c r="AW471" i="3" s="1"/>
  <c r="U460" i="9"/>
  <c r="AK463" i="3"/>
  <c r="AW463" i="3" s="1"/>
  <c r="U452" i="9"/>
  <c r="AK455" i="3"/>
  <c r="AW455" i="3" s="1"/>
  <c r="U444" i="9"/>
  <c r="AK447" i="3"/>
  <c r="AW447" i="3" s="1"/>
  <c r="U436" i="9"/>
  <c r="AK439" i="3"/>
  <c r="AW439" i="3" s="1"/>
  <c r="U428" i="9"/>
  <c r="AK431" i="3"/>
  <c r="AW431" i="3" s="1"/>
  <c r="U420" i="9"/>
  <c r="U412" i="9"/>
  <c r="U404" i="9"/>
  <c r="U396" i="9"/>
  <c r="U388" i="9"/>
  <c r="U380" i="9"/>
  <c r="U372" i="9"/>
  <c r="U364" i="9"/>
  <c r="U356" i="9"/>
  <c r="U348" i="9"/>
  <c r="U340" i="9"/>
  <c r="U332" i="9"/>
  <c r="U324" i="9"/>
  <c r="U316" i="9"/>
  <c r="U308" i="9"/>
  <c r="U300" i="9"/>
  <c r="U292" i="9"/>
  <c r="U284" i="9"/>
  <c r="U276" i="9"/>
  <c r="U268" i="9"/>
  <c r="U260" i="9"/>
  <c r="U252" i="9"/>
  <c r="U244" i="9"/>
  <c r="U236" i="9"/>
  <c r="U228" i="9"/>
  <c r="U220" i="9"/>
  <c r="U212" i="9"/>
  <c r="U204" i="9"/>
  <c r="U196" i="9"/>
  <c r="U188" i="9"/>
  <c r="U180" i="9"/>
  <c r="U172" i="9"/>
  <c r="U164" i="9"/>
  <c r="U156" i="9"/>
  <c r="U148" i="9"/>
  <c r="U140" i="9"/>
  <c r="U132" i="9"/>
  <c r="U124" i="9"/>
  <c r="U116" i="9"/>
  <c r="U108" i="9"/>
  <c r="U100" i="9"/>
  <c r="U92" i="9"/>
  <c r="U84" i="9"/>
  <c r="U76" i="9"/>
  <c r="U68" i="9"/>
  <c r="U60" i="9"/>
  <c r="U52" i="9"/>
  <c r="U44" i="9"/>
  <c r="U36" i="9"/>
  <c r="U28" i="9"/>
  <c r="U20" i="9"/>
  <c r="U12" i="9"/>
  <c r="U4" i="9"/>
  <c r="AD6" i="3"/>
  <c r="AD7" i="3" s="1"/>
  <c r="AD8" i="3" s="1"/>
  <c r="AD9" i="3" s="1"/>
  <c r="AD10" i="3" s="1"/>
  <c r="AD11" i="3" s="1"/>
  <c r="AD12" i="3" s="1"/>
  <c r="AD13" i="3" s="1"/>
  <c r="AD14" i="3" s="1"/>
  <c r="AD15" i="3" s="1"/>
  <c r="AD16" i="3" s="1"/>
  <c r="AD17" i="3" s="1"/>
  <c r="AD18" i="3" s="1"/>
  <c r="AD19" i="3" s="1"/>
  <c r="AD20" i="3" s="1"/>
  <c r="AD21" i="3" s="1"/>
  <c r="AD22" i="3" s="1"/>
  <c r="AD23" i="3" s="1"/>
  <c r="AD24" i="3" s="1"/>
  <c r="AD25" i="3" s="1"/>
  <c r="AD26" i="3" s="1"/>
  <c r="AD27" i="3" s="1"/>
  <c r="AD28" i="3" s="1"/>
  <c r="AD29" i="3" s="1"/>
  <c r="AD30" i="3" s="1"/>
  <c r="AD31" i="3" s="1"/>
  <c r="AK430" i="3" l="1"/>
  <c r="AW430" i="3" s="1"/>
  <c r="AK457" i="3"/>
  <c r="AW457" i="3" s="1"/>
  <c r="AK283" i="3"/>
  <c r="AW283" i="3" s="1"/>
  <c r="AK444" i="3"/>
  <c r="AW444" i="3" s="1"/>
  <c r="AK470" i="3"/>
  <c r="AW470" i="3" s="1"/>
  <c r="AK300" i="3"/>
  <c r="AW300" i="3" s="1"/>
  <c r="AK446" i="3"/>
  <c r="AW446" i="3" s="1"/>
  <c r="AK449" i="3"/>
  <c r="AW449" i="3" s="1"/>
  <c r="AK462" i="3"/>
  <c r="AW462" i="3" s="1"/>
  <c r="AK282" i="3"/>
  <c r="AW282" i="3" s="1"/>
  <c r="AK714" i="3"/>
  <c r="AW714" i="3" s="1"/>
  <c r="B14" i="28"/>
  <c r="B14" i="31"/>
  <c r="C14" i="25" s="1"/>
  <c r="AK631" i="3"/>
  <c r="AW631" i="3" s="1"/>
  <c r="AK697" i="3"/>
  <c r="AW697" i="3" s="1"/>
  <c r="AK250" i="3"/>
  <c r="AW250" i="3" s="1"/>
  <c r="AK251" i="3"/>
  <c r="AW251" i="3" s="1"/>
  <c r="AK616" i="3"/>
  <c r="AW616" i="3" s="1"/>
  <c r="AK617" i="3"/>
  <c r="AW617" i="3" s="1"/>
  <c r="AK610" i="3"/>
  <c r="AW610" i="3" s="1"/>
  <c r="AK611" i="3"/>
  <c r="AW611" i="3" s="1"/>
  <c r="AK615" i="3"/>
  <c r="AW615" i="3" s="1"/>
  <c r="AK648" i="3"/>
  <c r="AW648" i="3" s="1"/>
  <c r="AK632" i="3"/>
  <c r="AW632" i="3" s="1"/>
  <c r="AK711" i="3"/>
  <c r="AW711" i="3" s="1"/>
  <c r="AK681" i="3"/>
  <c r="AW681" i="3" s="1"/>
  <c r="AK666" i="3"/>
  <c r="AW666" i="3" s="1"/>
  <c r="AK709" i="3"/>
  <c r="AW709" i="3" s="1"/>
  <c r="AK695" i="3"/>
  <c r="AW695" i="3" s="1"/>
  <c r="AK712" i="3"/>
  <c r="AW712" i="3" s="1"/>
  <c r="AK718" i="3"/>
  <c r="AW718" i="3" s="1"/>
  <c r="AK679" i="3"/>
  <c r="AW679" i="3" s="1"/>
  <c r="AK696" i="3"/>
  <c r="AW696" i="3" s="1"/>
  <c r="AK643" i="3"/>
  <c r="AW643" i="3" s="1"/>
  <c r="AK629" i="3"/>
  <c r="AW629" i="3" s="1"/>
  <c r="AK478" i="3"/>
  <c r="AW478" i="3" s="1"/>
  <c r="AK778" i="3"/>
  <c r="AW778" i="3" s="1"/>
  <c r="AK759" i="3"/>
  <c r="AW759" i="3" s="1"/>
  <c r="AK761" i="3"/>
  <c r="AW761" i="3" s="1"/>
  <c r="AK438" i="3"/>
  <c r="AW438" i="3" s="1"/>
  <c r="AK259" i="3"/>
  <c r="AW259" i="3" s="1"/>
  <c r="AK263" i="3"/>
  <c r="AW263" i="3" s="1"/>
  <c r="AK295" i="3"/>
  <c r="AW295" i="3" s="1"/>
  <c r="AK607" i="3"/>
  <c r="AW607" i="3" s="1"/>
  <c r="AK639" i="3"/>
  <c r="AW639" i="3" s="1"/>
  <c r="AK272" i="3"/>
  <c r="AW272" i="3" s="1"/>
  <c r="AK265" i="3"/>
  <c r="AW265" i="3" s="1"/>
  <c r="AK297" i="3"/>
  <c r="AW297" i="3" s="1"/>
  <c r="AK483" i="3"/>
  <c r="AW483" i="3" s="1"/>
  <c r="AK436" i="3"/>
  <c r="AW436" i="3" s="1"/>
  <c r="AK468" i="3"/>
  <c r="AW468" i="3" s="1"/>
  <c r="AK261" i="3"/>
  <c r="AW261" i="3" s="1"/>
  <c r="AK437" i="3"/>
  <c r="AW437" i="3" s="1"/>
  <c r="AK469" i="3"/>
  <c r="AW469" i="3" s="1"/>
  <c r="AK264" i="3"/>
  <c r="AW264" i="3" s="1"/>
  <c r="AK289" i="3"/>
  <c r="AW289" i="3" s="1"/>
  <c r="AK254" i="3"/>
  <c r="AW254" i="3" s="1"/>
  <c r="AK291" i="3"/>
  <c r="AW291" i="3" s="1"/>
  <c r="AK266" i="3"/>
  <c r="AW266" i="3" s="1"/>
  <c r="AK276" i="3"/>
  <c r="AW276" i="3" s="1"/>
  <c r="AK287" i="3"/>
  <c r="AW287" i="3" s="1"/>
  <c r="AK296" i="3"/>
  <c r="AW296" i="3" s="1"/>
  <c r="AK260" i="3"/>
  <c r="AW260" i="3" s="1"/>
  <c r="AK290" i="3"/>
  <c r="AW290" i="3" s="1"/>
  <c r="AK267" i="3"/>
  <c r="AW267" i="3" s="1"/>
  <c r="AK258" i="3"/>
  <c r="AW258" i="3" s="1"/>
  <c r="AK298" i="3"/>
  <c r="AW298" i="3" s="1"/>
  <c r="AK271" i="3"/>
  <c r="AW271" i="3" s="1"/>
  <c r="AK248" i="3"/>
  <c r="AW248" i="3" s="1"/>
  <c r="AK273" i="3"/>
  <c r="AW273" i="3" s="1"/>
  <c r="AK655" i="3"/>
  <c r="AW655" i="3" s="1"/>
  <c r="AK274" i="3"/>
  <c r="AW274" i="3" s="1"/>
  <c r="AK275" i="3"/>
  <c r="AW275" i="3" s="1"/>
  <c r="AK454" i="3"/>
  <c r="AW454" i="3" s="1"/>
  <c r="AK255" i="3"/>
  <c r="AW255" i="3" s="1"/>
  <c r="AK257" i="3"/>
  <c r="AW257" i="3" s="1"/>
  <c r="AK299" i="3"/>
  <c r="AW299" i="3" s="1"/>
  <c r="AK303" i="3"/>
  <c r="AW303" i="3" s="1"/>
  <c r="AK280" i="3"/>
  <c r="AW280" i="3" s="1"/>
  <c r="AK247" i="3"/>
  <c r="AW247" i="3" s="1"/>
  <c r="AK279" i="3"/>
  <c r="AW279" i="3" s="1"/>
  <c r="AK623" i="3"/>
  <c r="AW623" i="3" s="1"/>
  <c r="AK256" i="3"/>
  <c r="AW256" i="3" s="1"/>
  <c r="AK288" i="3"/>
  <c r="AW288" i="3" s="1"/>
  <c r="AK249" i="3"/>
  <c r="AW249" i="3" s="1"/>
  <c r="AK281" i="3"/>
  <c r="AW281" i="3" s="1"/>
  <c r="AK633" i="3"/>
  <c r="AW633" i="3" s="1"/>
  <c r="AK252" i="3"/>
  <c r="AW252" i="3" s="1"/>
  <c r="AK452" i="3"/>
  <c r="AW452" i="3" s="1"/>
  <c r="AK453" i="3"/>
  <c r="AW453" i="3" s="1"/>
  <c r="C549" i="27"/>
  <c r="B550" i="27"/>
  <c r="B730" i="27"/>
  <c r="C729" i="27"/>
  <c r="B370" i="27"/>
  <c r="C369" i="27"/>
  <c r="C670" i="27"/>
  <c r="B671" i="27"/>
  <c r="B251" i="27"/>
  <c r="C250" i="27"/>
  <c r="C791" i="27"/>
  <c r="B792" i="27"/>
  <c r="B71" i="27"/>
  <c r="C70" i="27"/>
  <c r="B192" i="27"/>
  <c r="C191" i="27"/>
  <c r="B431" i="27"/>
  <c r="C430" i="27"/>
  <c r="B311" i="27"/>
  <c r="C310" i="27"/>
  <c r="C11" i="27"/>
  <c r="B12" i="27"/>
  <c r="C131" i="27"/>
  <c r="B132" i="27"/>
  <c r="B611" i="27"/>
  <c r="C610" i="27"/>
  <c r="AK106" i="3"/>
  <c r="AW106" i="3" s="1"/>
  <c r="AK74" i="3"/>
  <c r="AW74" i="3" s="1"/>
  <c r="AK84" i="3"/>
  <c r="AW84" i="3" s="1"/>
  <c r="AK91" i="3"/>
  <c r="AW91" i="3" s="1"/>
  <c r="AK649" i="3"/>
  <c r="AW649" i="3" s="1"/>
  <c r="AK626" i="3"/>
  <c r="AW626" i="3" s="1"/>
  <c r="AK659" i="3"/>
  <c r="AW659" i="3" s="1"/>
  <c r="AK642" i="3"/>
  <c r="AW642" i="3" s="1"/>
  <c r="AK627" i="3"/>
  <c r="AW627" i="3" s="1"/>
  <c r="AK658" i="3"/>
  <c r="AW658" i="3" s="1"/>
  <c r="AK614" i="3"/>
  <c r="AW614" i="3" s="1"/>
  <c r="AL3" i="9"/>
  <c r="AK29" i="3"/>
  <c r="AW29" i="3" s="1"/>
  <c r="AK301" i="3"/>
  <c r="AW301" i="3" s="1"/>
  <c r="AK269" i="3"/>
  <c r="AW269" i="3" s="1"/>
  <c r="AK245" i="3"/>
  <c r="AW245" i="3" s="1"/>
  <c r="AK268" i="3"/>
  <c r="AW268" i="3" s="1"/>
  <c r="AK293" i="3"/>
  <c r="AW293" i="3" s="1"/>
  <c r="AK253" i="3"/>
  <c r="AW253" i="3" s="1"/>
  <c r="AK730" i="3"/>
  <c r="AW730" i="3" s="1"/>
  <c r="AK727" i="3"/>
  <c r="AW727" i="3" s="1"/>
  <c r="AK775" i="3"/>
  <c r="AW775" i="3" s="1"/>
  <c r="AK760" i="3"/>
  <c r="AW760" i="3" s="1"/>
  <c r="AK745" i="3"/>
  <c r="AW745" i="3" s="1"/>
  <c r="AK743" i="3"/>
  <c r="AW743" i="3" s="1"/>
  <c r="AK734" i="3"/>
  <c r="AW734" i="3" s="1"/>
  <c r="AK776" i="3"/>
  <c r="AW776" i="3" s="1"/>
  <c r="AK757" i="3"/>
  <c r="AW757" i="3" s="1"/>
  <c r="AK739" i="3"/>
  <c r="AW739" i="3" s="1"/>
  <c r="AK71" i="3"/>
  <c r="AW71" i="3" s="1"/>
  <c r="AK103" i="3"/>
  <c r="AW103" i="3" s="1"/>
  <c r="AK72" i="3"/>
  <c r="AW72" i="3" s="1"/>
  <c r="AK104" i="3"/>
  <c r="AW104" i="3" s="1"/>
  <c r="AK89" i="3"/>
  <c r="AW89" i="3" s="1"/>
  <c r="AK121" i="3"/>
  <c r="AW121" i="3" s="1"/>
  <c r="AK69" i="3"/>
  <c r="AW69" i="3" s="1"/>
  <c r="AK101" i="3"/>
  <c r="AW101" i="3" s="1"/>
  <c r="AK86" i="3"/>
  <c r="AW86" i="3" s="1"/>
  <c r="AK118" i="3"/>
  <c r="AW118" i="3" s="1"/>
  <c r="AK82" i="3"/>
  <c r="AW82" i="3" s="1"/>
  <c r="AK114" i="3"/>
  <c r="AW114" i="3" s="1"/>
  <c r="AK67" i="3"/>
  <c r="AW67" i="3" s="1"/>
  <c r="AK99" i="3"/>
  <c r="AW99" i="3" s="1"/>
  <c r="AK92" i="3"/>
  <c r="AW92" i="3" s="1"/>
  <c r="AK79" i="3"/>
  <c r="AW79" i="3" s="1"/>
  <c r="AK111" i="3"/>
  <c r="AW111" i="3" s="1"/>
  <c r="AK80" i="3"/>
  <c r="AW80" i="3" s="1"/>
  <c r="AK112" i="3"/>
  <c r="AW112" i="3" s="1"/>
  <c r="AK65" i="3"/>
  <c r="AW65" i="3" s="1"/>
  <c r="AK97" i="3"/>
  <c r="AW97" i="3" s="1"/>
  <c r="AK77" i="3"/>
  <c r="AW77" i="3" s="1"/>
  <c r="AK109" i="3"/>
  <c r="AW109" i="3" s="1"/>
  <c r="AK94" i="3"/>
  <c r="AW94" i="3" s="1"/>
  <c r="AK90" i="3"/>
  <c r="AW90" i="3" s="1"/>
  <c r="AK122" i="3"/>
  <c r="AW122" i="3" s="1"/>
  <c r="AK75" i="3"/>
  <c r="AW75" i="3" s="1"/>
  <c r="AK107" i="3"/>
  <c r="AW107" i="3" s="1"/>
  <c r="AK68" i="3"/>
  <c r="AW68" i="3" s="1"/>
  <c r="AK100" i="3"/>
  <c r="AW100" i="3" s="1"/>
  <c r="AK87" i="3"/>
  <c r="AW87" i="3" s="1"/>
  <c r="AK119" i="3"/>
  <c r="AW119" i="3" s="1"/>
  <c r="AK88" i="3"/>
  <c r="AW88" i="3" s="1"/>
  <c r="AK120" i="3"/>
  <c r="AW120" i="3" s="1"/>
  <c r="AK73" i="3"/>
  <c r="AW73" i="3" s="1"/>
  <c r="AK105" i="3"/>
  <c r="AW105" i="3" s="1"/>
  <c r="AK85" i="3"/>
  <c r="AW85" i="3" s="1"/>
  <c r="AK117" i="3"/>
  <c r="AW117" i="3" s="1"/>
  <c r="AK70" i="3"/>
  <c r="AW70" i="3" s="1"/>
  <c r="AK102" i="3"/>
  <c r="AW102" i="3" s="1"/>
  <c r="AK66" i="3"/>
  <c r="AW66" i="3" s="1"/>
  <c r="AK98" i="3"/>
  <c r="AW98" i="3" s="1"/>
  <c r="AK83" i="3"/>
  <c r="AW83" i="3" s="1"/>
  <c r="AK115" i="3"/>
  <c r="AW115" i="3" s="1"/>
  <c r="AK76" i="3"/>
  <c r="AW76" i="3" s="1"/>
  <c r="AK108" i="3"/>
  <c r="AW108" i="3" s="1"/>
  <c r="AK123" i="3"/>
  <c r="AW123" i="3" s="1"/>
  <c r="AK116" i="3"/>
  <c r="AW116" i="3" s="1"/>
  <c r="AK95" i="3"/>
  <c r="AW95" i="3" s="1"/>
  <c r="AK96" i="3"/>
  <c r="AW96" i="3" s="1"/>
  <c r="AK81" i="3"/>
  <c r="AW81" i="3" s="1"/>
  <c r="AK113" i="3"/>
  <c r="AW113" i="3" s="1"/>
  <c r="AK93" i="3"/>
  <c r="AW93" i="3" s="1"/>
  <c r="AK78" i="3"/>
  <c r="AW78" i="3" s="1"/>
  <c r="AK110" i="3"/>
  <c r="AW110" i="3" s="1"/>
  <c r="AD32" i="3"/>
  <c r="AD33" i="3" s="1"/>
  <c r="AD34" i="3" s="1"/>
  <c r="AD35" i="3" s="1"/>
  <c r="AD36" i="3" s="1"/>
  <c r="AD37" i="3" s="1"/>
  <c r="AD38" i="3" s="1"/>
  <c r="AD39" i="3" s="1"/>
  <c r="AD40" i="3" s="1"/>
  <c r="AD41" i="3" s="1"/>
  <c r="AD42" i="3" s="1"/>
  <c r="AD43" i="3" s="1"/>
  <c r="AD44" i="3" s="1"/>
  <c r="AD45" i="3" s="1"/>
  <c r="AD46" i="3" s="1"/>
  <c r="AD47" i="3" s="1"/>
  <c r="AD48" i="3" s="1"/>
  <c r="AD49" i="3" s="1"/>
  <c r="AD50" i="3" s="1"/>
  <c r="AD51" i="3" s="1"/>
  <c r="AD52" i="3" s="1"/>
  <c r="AD53" i="3" s="1"/>
  <c r="AD54" i="3" s="1"/>
  <c r="AD55" i="3" s="1"/>
  <c r="AD56" i="3" s="1"/>
  <c r="AD57" i="3" s="1"/>
  <c r="AD58" i="3" s="1"/>
  <c r="AD59" i="3" s="1"/>
  <c r="AD60" i="3" s="1"/>
  <c r="AD61" i="3" s="1"/>
  <c r="AD62" i="3" s="1"/>
  <c r="AD63" i="3" s="1"/>
  <c r="AD64" i="3" s="1"/>
  <c r="AF32" i="3"/>
  <c r="AK782" i="3"/>
  <c r="AW782" i="3" s="1"/>
  <c r="AK773" i="3"/>
  <c r="AW773" i="3" s="1"/>
  <c r="AK618" i="3"/>
  <c r="AW618" i="3" s="1"/>
  <c r="AK650" i="3"/>
  <c r="AW650" i="3" s="1"/>
  <c r="AK612" i="3"/>
  <c r="AW612" i="3" s="1"/>
  <c r="AK644" i="3"/>
  <c r="AW644" i="3" s="1"/>
  <c r="AK645" i="3"/>
  <c r="AW645" i="3" s="1"/>
  <c r="AK630" i="3"/>
  <c r="AW630" i="3" s="1"/>
  <c r="AK652" i="3"/>
  <c r="AW652" i="3" s="1"/>
  <c r="AK613" i="3"/>
  <c r="AW613" i="3" s="1"/>
  <c r="AK663" i="3"/>
  <c r="AW663" i="3" s="1"/>
  <c r="AK624" i="3"/>
  <c r="AW624" i="3" s="1"/>
  <c r="AK656" i="3"/>
  <c r="AW656" i="3" s="1"/>
  <c r="AK625" i="3"/>
  <c r="AW625" i="3" s="1"/>
  <c r="AK657" i="3"/>
  <c r="AW657" i="3" s="1"/>
  <c r="AK635" i="3"/>
  <c r="AW635" i="3" s="1"/>
  <c r="AK661" i="3"/>
  <c r="AW661" i="3" s="1"/>
  <c r="AK646" i="3"/>
  <c r="AW646" i="3" s="1"/>
  <c r="AK634" i="3"/>
  <c r="AW634" i="3" s="1"/>
  <c r="AK628" i="3"/>
  <c r="AW628" i="3" s="1"/>
  <c r="AK660" i="3"/>
  <c r="AW660" i="3" s="1"/>
  <c r="AK636" i="3"/>
  <c r="AW636" i="3" s="1"/>
  <c r="AK662" i="3"/>
  <c r="AW662" i="3" s="1"/>
  <c r="AK647" i="3"/>
  <c r="AW647" i="3" s="1"/>
  <c r="AK608" i="3"/>
  <c r="AW608" i="3" s="1"/>
  <c r="AK640" i="3"/>
  <c r="AW640" i="3" s="1"/>
  <c r="AK609" i="3"/>
  <c r="AW609" i="3" s="1"/>
  <c r="AK641" i="3"/>
  <c r="AW641" i="3" s="1"/>
  <c r="AK619" i="3"/>
  <c r="AW619" i="3" s="1"/>
  <c r="AK651" i="3"/>
  <c r="AW651" i="3" s="1"/>
  <c r="AK284" i="3"/>
  <c r="AW284" i="3" s="1"/>
  <c r="AK270" i="3"/>
  <c r="AW270" i="3" s="1"/>
  <c r="AK292" i="3"/>
  <c r="AW292" i="3" s="1"/>
  <c r="AK277" i="3"/>
  <c r="AW277" i="3" s="1"/>
  <c r="AK286" i="3"/>
  <c r="AW286" i="3" s="1"/>
  <c r="AK285" i="3"/>
  <c r="AW285" i="3" s="1"/>
  <c r="AK302" i="3"/>
  <c r="AW302" i="3" s="1"/>
  <c r="AK687" i="3"/>
  <c r="AW687" i="3" s="1"/>
  <c r="AK735" i="3"/>
  <c r="AW735" i="3" s="1"/>
  <c r="AK783" i="3"/>
  <c r="AW783" i="3" s="1"/>
  <c r="AK680" i="3"/>
  <c r="AW680" i="3" s="1"/>
  <c r="AK665" i="3"/>
  <c r="AW665" i="3" s="1"/>
  <c r="AK729" i="3"/>
  <c r="AW729" i="3" s="1"/>
  <c r="AK771" i="3"/>
  <c r="AW771" i="3" s="1"/>
  <c r="AK172" i="3"/>
  <c r="AW172" i="3" s="1"/>
  <c r="AK125" i="3"/>
  <c r="AW125" i="3" s="1"/>
  <c r="AK741" i="3"/>
  <c r="AW741" i="3" s="1"/>
  <c r="AK766" i="3"/>
  <c r="AW766" i="3" s="1"/>
  <c r="AK127" i="3"/>
  <c r="AW127" i="3" s="1"/>
  <c r="AK384" i="3"/>
  <c r="AW384" i="3" s="1"/>
  <c r="AK170" i="3"/>
  <c r="AW170" i="3" s="1"/>
  <c r="AK418" i="3"/>
  <c r="AW418" i="3" s="1"/>
  <c r="AK191" i="3"/>
  <c r="AW191" i="3" s="1"/>
  <c r="AK671" i="3"/>
  <c r="AW671" i="3" s="1"/>
  <c r="AK703" i="3"/>
  <c r="AW703" i="3" s="1"/>
  <c r="AK719" i="3"/>
  <c r="AW719" i="3" s="1"/>
  <c r="AK751" i="3"/>
  <c r="AW751" i="3" s="1"/>
  <c r="AK767" i="3"/>
  <c r="AW767" i="3" s="1"/>
  <c r="AK744" i="3"/>
  <c r="AW744" i="3" s="1"/>
  <c r="AK234" i="3"/>
  <c r="AW234" i="3" s="1"/>
  <c r="AK698" i="3"/>
  <c r="AW698" i="3" s="1"/>
  <c r="AK762" i="3"/>
  <c r="AW762" i="3" s="1"/>
  <c r="AK728" i="3"/>
  <c r="AW728" i="3" s="1"/>
  <c r="AK713" i="3"/>
  <c r="AW713" i="3" s="1"/>
  <c r="AK777" i="3"/>
  <c r="AW777" i="3" s="1"/>
  <c r="AK682" i="3"/>
  <c r="AW682" i="3" s="1"/>
  <c r="AK746" i="3"/>
  <c r="AW746" i="3" s="1"/>
  <c r="AK755" i="3"/>
  <c r="AW755" i="3" s="1"/>
  <c r="AK236" i="3"/>
  <c r="AW236" i="3" s="1"/>
  <c r="AK189" i="3"/>
  <c r="AW189" i="3" s="1"/>
  <c r="AK605" i="3"/>
  <c r="AW605" i="3" s="1"/>
  <c r="AK621" i="3"/>
  <c r="AW621" i="3" s="1"/>
  <c r="AK637" i="3"/>
  <c r="AW637" i="3" s="1"/>
  <c r="AK653" i="3"/>
  <c r="AW653" i="3" s="1"/>
  <c r="AK725" i="3"/>
  <c r="AW725" i="3" s="1"/>
  <c r="AK246" i="3"/>
  <c r="AW246" i="3" s="1"/>
  <c r="AK262" i="3"/>
  <c r="AW262" i="3" s="1"/>
  <c r="AK278" i="3"/>
  <c r="AW278" i="3" s="1"/>
  <c r="AK294" i="3"/>
  <c r="AW294" i="3" s="1"/>
  <c r="AK606" i="3"/>
  <c r="AW606" i="3" s="1"/>
  <c r="AK622" i="3"/>
  <c r="AW622" i="3" s="1"/>
  <c r="AK638" i="3"/>
  <c r="AW638" i="3" s="1"/>
  <c r="AK654" i="3"/>
  <c r="AW654" i="3" s="1"/>
  <c r="AK750" i="3"/>
  <c r="AW750" i="3" s="1"/>
  <c r="AK239" i="3"/>
  <c r="AW239" i="3" s="1"/>
  <c r="AK559" i="3"/>
  <c r="AW559" i="3" s="1"/>
  <c r="AK368" i="3"/>
  <c r="AW368" i="3" s="1"/>
  <c r="AK154" i="3"/>
  <c r="AW154" i="3" s="1"/>
  <c r="AK218" i="3"/>
  <c r="AW218" i="3" s="1"/>
  <c r="AK156" i="3"/>
  <c r="AW156" i="3" s="1"/>
  <c r="AK220" i="3"/>
  <c r="AW220" i="3" s="1"/>
  <c r="AK173" i="3"/>
  <c r="AW173" i="3" s="1"/>
  <c r="AK237" i="3"/>
  <c r="AW237" i="3" s="1"/>
  <c r="AK159" i="3"/>
  <c r="AW159" i="3" s="1"/>
  <c r="AK223" i="3"/>
  <c r="AW223" i="3" s="1"/>
  <c r="AK416" i="3"/>
  <c r="AW416" i="3" s="1"/>
  <c r="AK138" i="3"/>
  <c r="AW138" i="3" s="1"/>
  <c r="AK202" i="3"/>
  <c r="AW202" i="3" s="1"/>
  <c r="AK378" i="3"/>
  <c r="AW378" i="3" s="1"/>
  <c r="AK140" i="3"/>
  <c r="AW140" i="3" s="1"/>
  <c r="AK204" i="3"/>
  <c r="AW204" i="3" s="1"/>
  <c r="AK412" i="3"/>
  <c r="AW412" i="3" s="1"/>
  <c r="AK157" i="3"/>
  <c r="AW157" i="3" s="1"/>
  <c r="AK221" i="3"/>
  <c r="AW221" i="3" s="1"/>
  <c r="AK175" i="3"/>
  <c r="AW175" i="3" s="1"/>
  <c r="AK143" i="3"/>
  <c r="AW143" i="3" s="1"/>
  <c r="AK207" i="3"/>
  <c r="AW207" i="3" s="1"/>
  <c r="AK400" i="3"/>
  <c r="AW400" i="3" s="1"/>
  <c r="AK186" i="3"/>
  <c r="AW186" i="3" s="1"/>
  <c r="AK379" i="3"/>
  <c r="AW379" i="3" s="1"/>
  <c r="AK188" i="3"/>
  <c r="AW188" i="3" s="1"/>
  <c r="AK141" i="3"/>
  <c r="AW141" i="3" s="1"/>
  <c r="AK205" i="3"/>
  <c r="AW205" i="3" s="1"/>
  <c r="AK693" i="3"/>
  <c r="AW693" i="3" s="1"/>
  <c r="AK702" i="3"/>
  <c r="AW702" i="3" s="1"/>
  <c r="AK677" i="3"/>
  <c r="AW677" i="3" s="1"/>
  <c r="AK686" i="3"/>
  <c r="AW686" i="3" s="1"/>
  <c r="AK670" i="3"/>
  <c r="AW670" i="3" s="1"/>
  <c r="AK139" i="3"/>
  <c r="AW139" i="3" s="1"/>
  <c r="AK155" i="3"/>
  <c r="AW155" i="3" s="1"/>
  <c r="AK171" i="3"/>
  <c r="AW171" i="3" s="1"/>
  <c r="AK187" i="3"/>
  <c r="AW187" i="3" s="1"/>
  <c r="AK203" i="3"/>
  <c r="AW203" i="3" s="1"/>
  <c r="AK219" i="3"/>
  <c r="AW219" i="3" s="1"/>
  <c r="AK235" i="3"/>
  <c r="AW235" i="3" s="1"/>
  <c r="AK396" i="3"/>
  <c r="AW396" i="3" s="1"/>
  <c r="AK365" i="3"/>
  <c r="AW365" i="3" s="1"/>
  <c r="AK381" i="3"/>
  <c r="AW381" i="3" s="1"/>
  <c r="AK397" i="3"/>
  <c r="AW397" i="3" s="1"/>
  <c r="AK413" i="3"/>
  <c r="AW413" i="3" s="1"/>
  <c r="AK126" i="3"/>
  <c r="AW126" i="3" s="1"/>
  <c r="AK142" i="3"/>
  <c r="AW142" i="3" s="1"/>
  <c r="AK158" i="3"/>
  <c r="AW158" i="3" s="1"/>
  <c r="AK174" i="3"/>
  <c r="AW174" i="3" s="1"/>
  <c r="AK190" i="3"/>
  <c r="AW190" i="3" s="1"/>
  <c r="AK206" i="3"/>
  <c r="AW206" i="3" s="1"/>
  <c r="AK222" i="3"/>
  <c r="AW222" i="3" s="1"/>
  <c r="AK238" i="3"/>
  <c r="AW238" i="3" s="1"/>
  <c r="AA16" i="9"/>
  <c r="B15" i="9" s="1"/>
  <c r="B13" i="31" s="1"/>
  <c r="C13" i="25" s="1"/>
  <c r="AK383" i="3"/>
  <c r="AW383" i="3" s="1"/>
  <c r="AK152" i="3"/>
  <c r="AW152" i="3" s="1"/>
  <c r="AK216" i="3"/>
  <c r="AW216" i="3" s="1"/>
  <c r="AK153" i="3"/>
  <c r="AW153" i="3" s="1"/>
  <c r="AK233" i="3"/>
  <c r="AW233" i="3" s="1"/>
  <c r="AK377" i="3"/>
  <c r="AW377" i="3" s="1"/>
  <c r="AK409" i="3"/>
  <c r="AW409" i="3" s="1"/>
  <c r="AK135" i="3"/>
  <c r="AW135" i="3" s="1"/>
  <c r="AK151" i="3"/>
  <c r="AW151" i="3" s="1"/>
  <c r="AK167" i="3"/>
  <c r="AW167" i="3" s="1"/>
  <c r="AK183" i="3"/>
  <c r="AW183" i="3" s="1"/>
  <c r="AK199" i="3"/>
  <c r="AW199" i="3" s="1"/>
  <c r="AK215" i="3"/>
  <c r="AW215" i="3" s="1"/>
  <c r="AK231" i="3"/>
  <c r="AW231" i="3" s="1"/>
  <c r="AK376" i="3"/>
  <c r="AW376" i="3" s="1"/>
  <c r="AK392" i="3"/>
  <c r="AW392" i="3" s="1"/>
  <c r="AK408" i="3"/>
  <c r="AW408" i="3" s="1"/>
  <c r="AK576" i="3"/>
  <c r="AW576" i="3" s="1"/>
  <c r="AK497" i="3"/>
  <c r="AW497" i="3" s="1"/>
  <c r="AK130" i="3"/>
  <c r="AW130" i="3" s="1"/>
  <c r="AK146" i="3"/>
  <c r="AW146" i="3" s="1"/>
  <c r="AK162" i="3"/>
  <c r="AW162" i="3" s="1"/>
  <c r="AK178" i="3"/>
  <c r="AW178" i="3" s="1"/>
  <c r="AK194" i="3"/>
  <c r="AW194" i="3" s="1"/>
  <c r="AK210" i="3"/>
  <c r="AW210" i="3" s="1"/>
  <c r="AK226" i="3"/>
  <c r="AW226" i="3" s="1"/>
  <c r="AK242" i="3"/>
  <c r="AW242" i="3" s="1"/>
  <c r="AK370" i="3"/>
  <c r="AW370" i="3" s="1"/>
  <c r="AK386" i="3"/>
  <c r="AW386" i="3" s="1"/>
  <c r="AK546" i="3"/>
  <c r="AW546" i="3" s="1"/>
  <c r="AK411" i="3"/>
  <c r="AW411" i="3" s="1"/>
  <c r="AK523" i="3"/>
  <c r="AW523" i="3" s="1"/>
  <c r="AK132" i="3"/>
  <c r="AW132" i="3" s="1"/>
  <c r="AK148" i="3"/>
  <c r="AW148" i="3" s="1"/>
  <c r="AK164" i="3"/>
  <c r="AW164" i="3" s="1"/>
  <c r="AK180" i="3"/>
  <c r="AW180" i="3" s="1"/>
  <c r="AK196" i="3"/>
  <c r="AW196" i="3" s="1"/>
  <c r="AK212" i="3"/>
  <c r="AW212" i="3" s="1"/>
  <c r="AK228" i="3"/>
  <c r="AW228" i="3" s="1"/>
  <c r="AK380" i="3"/>
  <c r="AW380" i="3" s="1"/>
  <c r="AK133" i="3"/>
  <c r="AW133" i="3" s="1"/>
  <c r="AK149" i="3"/>
  <c r="AW149" i="3" s="1"/>
  <c r="AK165" i="3"/>
  <c r="AW165" i="3" s="1"/>
  <c r="AK181" i="3"/>
  <c r="AW181" i="3" s="1"/>
  <c r="AK197" i="3"/>
  <c r="AW197" i="3" s="1"/>
  <c r="AK213" i="3"/>
  <c r="AW213" i="3" s="1"/>
  <c r="AK229" i="3"/>
  <c r="AW229" i="3" s="1"/>
  <c r="AK367" i="3"/>
  <c r="AW367" i="3" s="1"/>
  <c r="AK399" i="3"/>
  <c r="AW399" i="3" s="1"/>
  <c r="AK415" i="3"/>
  <c r="AW415" i="3" s="1"/>
  <c r="AK136" i="3"/>
  <c r="AW136" i="3" s="1"/>
  <c r="AK168" i="3"/>
  <c r="AW168" i="3" s="1"/>
  <c r="AK200" i="3"/>
  <c r="AW200" i="3" s="1"/>
  <c r="AK232" i="3"/>
  <c r="AW232" i="3" s="1"/>
  <c r="AK137" i="3"/>
  <c r="AW137" i="3" s="1"/>
  <c r="AK169" i="3"/>
  <c r="AW169" i="3" s="1"/>
  <c r="AK185" i="3"/>
  <c r="AW185" i="3" s="1"/>
  <c r="AK201" i="3"/>
  <c r="AW201" i="3" s="1"/>
  <c r="AK217" i="3"/>
  <c r="AW217" i="3" s="1"/>
  <c r="AK393" i="3"/>
  <c r="AW393" i="3" s="1"/>
  <c r="AK513" i="3"/>
  <c r="AW513" i="3" s="1"/>
  <c r="AK402" i="3"/>
  <c r="AW402" i="3" s="1"/>
  <c r="AK375" i="3"/>
  <c r="AW375" i="3" s="1"/>
  <c r="AK391" i="3"/>
  <c r="AW391" i="3" s="1"/>
  <c r="AK407" i="3"/>
  <c r="AW407" i="3" s="1"/>
  <c r="AK423" i="3"/>
  <c r="AW423" i="3" s="1"/>
  <c r="AK575" i="3"/>
  <c r="AW575" i="3" s="1"/>
  <c r="AK128" i="3"/>
  <c r="AW128" i="3" s="1"/>
  <c r="AK144" i="3"/>
  <c r="AW144" i="3" s="1"/>
  <c r="AK160" i="3"/>
  <c r="AW160" i="3" s="1"/>
  <c r="AK176" i="3"/>
  <c r="AW176" i="3" s="1"/>
  <c r="AK192" i="3"/>
  <c r="AW192" i="3" s="1"/>
  <c r="AK208" i="3"/>
  <c r="AW208" i="3" s="1"/>
  <c r="AK224" i="3"/>
  <c r="AW224" i="3" s="1"/>
  <c r="AK240" i="3"/>
  <c r="AW240" i="3" s="1"/>
  <c r="AK496" i="3"/>
  <c r="AW496" i="3" s="1"/>
  <c r="AK129" i="3"/>
  <c r="AW129" i="3" s="1"/>
  <c r="AK145" i="3"/>
  <c r="AW145" i="3" s="1"/>
  <c r="AK161" i="3"/>
  <c r="AW161" i="3" s="1"/>
  <c r="AK177" i="3"/>
  <c r="AW177" i="3" s="1"/>
  <c r="AK193" i="3"/>
  <c r="AW193" i="3" s="1"/>
  <c r="AK209" i="3"/>
  <c r="AW209" i="3" s="1"/>
  <c r="AK225" i="3"/>
  <c r="AW225" i="3" s="1"/>
  <c r="AK241" i="3"/>
  <c r="AW241" i="3" s="1"/>
  <c r="AK369" i="3"/>
  <c r="AW369" i="3" s="1"/>
  <c r="AK385" i="3"/>
  <c r="AW385" i="3" s="1"/>
  <c r="AK401" i="3"/>
  <c r="AW401" i="3" s="1"/>
  <c r="AK417" i="3"/>
  <c r="AW417" i="3" s="1"/>
  <c r="AK498" i="3"/>
  <c r="AW498" i="3" s="1"/>
  <c r="AK131" i="3"/>
  <c r="AW131" i="3" s="1"/>
  <c r="AK147" i="3"/>
  <c r="AW147" i="3" s="1"/>
  <c r="AK163" i="3"/>
  <c r="AW163" i="3" s="1"/>
  <c r="AK179" i="3"/>
  <c r="AW179" i="3" s="1"/>
  <c r="AK195" i="3"/>
  <c r="AW195" i="3" s="1"/>
  <c r="AK211" i="3"/>
  <c r="AW211" i="3" s="1"/>
  <c r="AK227" i="3"/>
  <c r="AW227" i="3" s="1"/>
  <c r="AK243" i="3"/>
  <c r="AW243" i="3" s="1"/>
  <c r="AK395" i="3"/>
  <c r="AW395" i="3" s="1"/>
  <c r="AK507" i="3"/>
  <c r="AW507" i="3" s="1"/>
  <c r="AK524" i="3"/>
  <c r="AW524" i="3" s="1"/>
  <c r="AK373" i="3"/>
  <c r="AW373" i="3" s="1"/>
  <c r="AK389" i="3"/>
  <c r="AW389" i="3" s="1"/>
  <c r="AK405" i="3"/>
  <c r="AW405" i="3" s="1"/>
  <c r="AK421" i="3"/>
  <c r="AW421" i="3" s="1"/>
  <c r="AK134" i="3"/>
  <c r="AW134" i="3" s="1"/>
  <c r="AK150" i="3"/>
  <c r="AW150" i="3" s="1"/>
  <c r="AK166" i="3"/>
  <c r="AW166" i="3" s="1"/>
  <c r="AK182" i="3"/>
  <c r="AW182" i="3" s="1"/>
  <c r="AK198" i="3"/>
  <c r="AW198" i="3" s="1"/>
  <c r="AK214" i="3"/>
  <c r="AW214" i="3" s="1"/>
  <c r="AK230" i="3"/>
  <c r="AW230" i="3" s="1"/>
  <c r="AK374" i="3"/>
  <c r="AW374" i="3" s="1"/>
  <c r="AK673" i="3"/>
  <c r="AW673" i="3" s="1"/>
  <c r="AK689" i="3"/>
  <c r="AW689" i="3" s="1"/>
  <c r="AK705" i="3"/>
  <c r="AW705" i="3" s="1"/>
  <c r="AK721" i="3"/>
  <c r="AW721" i="3" s="1"/>
  <c r="AK737" i="3"/>
  <c r="AW737" i="3" s="1"/>
  <c r="AK753" i="3"/>
  <c r="AW753" i="3" s="1"/>
  <c r="AK769" i="3"/>
  <c r="AW769" i="3" s="1"/>
  <c r="AK674" i="3"/>
  <c r="AW674" i="3" s="1"/>
  <c r="AK690" i="3"/>
  <c r="AW690" i="3" s="1"/>
  <c r="AK706" i="3"/>
  <c r="AW706" i="3" s="1"/>
  <c r="AK722" i="3"/>
  <c r="AW722" i="3" s="1"/>
  <c r="AK738" i="3"/>
  <c r="AW738" i="3" s="1"/>
  <c r="AK754" i="3"/>
  <c r="AW754" i="3" s="1"/>
  <c r="AK770" i="3"/>
  <c r="AW770" i="3" s="1"/>
  <c r="AK667" i="3"/>
  <c r="AW667" i="3" s="1"/>
  <c r="AK683" i="3"/>
  <c r="AW683" i="3" s="1"/>
  <c r="AK699" i="3"/>
  <c r="AW699" i="3" s="1"/>
  <c r="AK715" i="3"/>
  <c r="AW715" i="3" s="1"/>
  <c r="AK731" i="3"/>
  <c r="AW731" i="3" s="1"/>
  <c r="AK747" i="3"/>
  <c r="AW747" i="3" s="1"/>
  <c r="AK763" i="3"/>
  <c r="AW763" i="3" s="1"/>
  <c r="AK779" i="3"/>
  <c r="AW779" i="3" s="1"/>
  <c r="AK676" i="3"/>
  <c r="AW676" i="3" s="1"/>
  <c r="AK692" i="3"/>
  <c r="AW692" i="3" s="1"/>
  <c r="AK708" i="3"/>
  <c r="AW708" i="3" s="1"/>
  <c r="AK740" i="3"/>
  <c r="AW740" i="3" s="1"/>
  <c r="AK756" i="3"/>
  <c r="AW756" i="3" s="1"/>
  <c r="AK772" i="3"/>
  <c r="AW772" i="3" s="1"/>
  <c r="AK672" i="3"/>
  <c r="AW672" i="3" s="1"/>
  <c r="AK688" i="3"/>
  <c r="AW688" i="3" s="1"/>
  <c r="AK704" i="3"/>
  <c r="AW704" i="3" s="1"/>
  <c r="AK720" i="3"/>
  <c r="AW720" i="3" s="1"/>
  <c r="AK736" i="3"/>
  <c r="AW736" i="3" s="1"/>
  <c r="AK752" i="3"/>
  <c r="AW752" i="3" s="1"/>
  <c r="AK768" i="3"/>
  <c r="AW768" i="3" s="1"/>
  <c r="AK669" i="3"/>
  <c r="AW669" i="3" s="1"/>
  <c r="AK685" i="3"/>
  <c r="AW685" i="3" s="1"/>
  <c r="AK701" i="3"/>
  <c r="AW701" i="3" s="1"/>
  <c r="AK717" i="3"/>
  <c r="AW717" i="3" s="1"/>
  <c r="AK733" i="3"/>
  <c r="AW733" i="3" s="1"/>
  <c r="AK749" i="3"/>
  <c r="AW749" i="3" s="1"/>
  <c r="AK765" i="3"/>
  <c r="AW765" i="3" s="1"/>
  <c r="AK781" i="3"/>
  <c r="AW781" i="3" s="1"/>
  <c r="AK678" i="3"/>
  <c r="AW678" i="3" s="1"/>
  <c r="AK694" i="3"/>
  <c r="AW694" i="3" s="1"/>
  <c r="AK710" i="3"/>
  <c r="AW710" i="3" s="1"/>
  <c r="AK726" i="3"/>
  <c r="AW726" i="3" s="1"/>
  <c r="AK742" i="3"/>
  <c r="AW742" i="3" s="1"/>
  <c r="AK758" i="3"/>
  <c r="AW758" i="3" s="1"/>
  <c r="AK774" i="3"/>
  <c r="AW774" i="3" s="1"/>
  <c r="AK675" i="3"/>
  <c r="AW675" i="3" s="1"/>
  <c r="AK691" i="3"/>
  <c r="AW691" i="3" s="1"/>
  <c r="AK707" i="3"/>
  <c r="AW707" i="3" s="1"/>
  <c r="AK723" i="3"/>
  <c r="AW723" i="3" s="1"/>
  <c r="AK668" i="3"/>
  <c r="AW668" i="3" s="1"/>
  <c r="AK684" i="3"/>
  <c r="AW684" i="3" s="1"/>
  <c r="AK700" i="3"/>
  <c r="AW700" i="3" s="1"/>
  <c r="AK716" i="3"/>
  <c r="AW716" i="3" s="1"/>
  <c r="AK732" i="3"/>
  <c r="AW732" i="3" s="1"/>
  <c r="AK748" i="3"/>
  <c r="AW748" i="3" s="1"/>
  <c r="AK764" i="3"/>
  <c r="AW764" i="3" s="1"/>
  <c r="AK780" i="3"/>
  <c r="AW780" i="3" s="1"/>
  <c r="AK422" i="3"/>
  <c r="AW422" i="3" s="1"/>
  <c r="AK406" i="3"/>
  <c r="AW406" i="3" s="1"/>
  <c r="AK372" i="3"/>
  <c r="AW372" i="3" s="1"/>
  <c r="AK388" i="3"/>
  <c r="AW388" i="3" s="1"/>
  <c r="AK404" i="3"/>
  <c r="AW404" i="3" s="1"/>
  <c r="AK420" i="3"/>
  <c r="AW420" i="3" s="1"/>
  <c r="AK390" i="3"/>
  <c r="AW390" i="3" s="1"/>
  <c r="AK28" i="3"/>
  <c r="AW28" i="3" s="1"/>
  <c r="AK13" i="3"/>
  <c r="AW13" i="3" s="1"/>
  <c r="AK12" i="3"/>
  <c r="AW12" i="3" s="1"/>
  <c r="AK16" i="3"/>
  <c r="AW16" i="3" s="1"/>
  <c r="AK22" i="3"/>
  <c r="AW22" i="3" s="1"/>
  <c r="AK394" i="3"/>
  <c r="AW394" i="3" s="1"/>
  <c r="AK410" i="3"/>
  <c r="AW410" i="3" s="1"/>
  <c r="AK371" i="3"/>
  <c r="AW371" i="3" s="1"/>
  <c r="AK387" i="3"/>
  <c r="AW387" i="3" s="1"/>
  <c r="AK403" i="3"/>
  <c r="AW403" i="3" s="1"/>
  <c r="AK419" i="3"/>
  <c r="AW419" i="3" s="1"/>
  <c r="AK366" i="3"/>
  <c r="AW366" i="3" s="1"/>
  <c r="AK382" i="3"/>
  <c r="AW382" i="3" s="1"/>
  <c r="AK398" i="3"/>
  <c r="AW398" i="3" s="1"/>
  <c r="AK414" i="3"/>
  <c r="AW414" i="3" s="1"/>
  <c r="AK517" i="3"/>
  <c r="AW517" i="3" s="1"/>
  <c r="AK511" i="3"/>
  <c r="AW511" i="3" s="1"/>
  <c r="AK560" i="3"/>
  <c r="AW560" i="3" s="1"/>
  <c r="AK577" i="3"/>
  <c r="AW577" i="3" s="1"/>
  <c r="AK587" i="3"/>
  <c r="AW587" i="3" s="1"/>
  <c r="AK588" i="3"/>
  <c r="AW588" i="3" s="1"/>
  <c r="AK494" i="3"/>
  <c r="AW494" i="3" s="1"/>
  <c r="AK495" i="3"/>
  <c r="AW495" i="3" s="1"/>
  <c r="AK512" i="3"/>
  <c r="AW512" i="3" s="1"/>
  <c r="AK561" i="3"/>
  <c r="AW561" i="3" s="1"/>
  <c r="AK562" i="3"/>
  <c r="AW562" i="3" s="1"/>
  <c r="AK571" i="3"/>
  <c r="AW571" i="3" s="1"/>
  <c r="AK540" i="3"/>
  <c r="AW540" i="3" s="1"/>
  <c r="AK565" i="3"/>
  <c r="AW565" i="3" s="1"/>
  <c r="AK544" i="3"/>
  <c r="AW544" i="3" s="1"/>
  <c r="AK545" i="3"/>
  <c r="AW545" i="3" s="1"/>
  <c r="AK530" i="3"/>
  <c r="AW530" i="3" s="1"/>
  <c r="AK594" i="3"/>
  <c r="AW594" i="3" s="1"/>
  <c r="AK491" i="3"/>
  <c r="AW491" i="3" s="1"/>
  <c r="AK555" i="3"/>
  <c r="AW555" i="3" s="1"/>
  <c r="AK508" i="3"/>
  <c r="AW508" i="3" s="1"/>
  <c r="AK572" i="3"/>
  <c r="AW572" i="3" s="1"/>
  <c r="AK501" i="3"/>
  <c r="AW501" i="3" s="1"/>
  <c r="AK549" i="3"/>
  <c r="AW549" i="3" s="1"/>
  <c r="AK558" i="3"/>
  <c r="AW558" i="3" s="1"/>
  <c r="AK543" i="3"/>
  <c r="AW543" i="3" s="1"/>
  <c r="AK527" i="3"/>
  <c r="AW527" i="3" s="1"/>
  <c r="AK591" i="3"/>
  <c r="AW591" i="3" s="1"/>
  <c r="AK528" i="3"/>
  <c r="AW528" i="3" s="1"/>
  <c r="AK592" i="3"/>
  <c r="AW592" i="3" s="1"/>
  <c r="AK529" i="3"/>
  <c r="AW529" i="3" s="1"/>
  <c r="AK593" i="3"/>
  <c r="AW593" i="3" s="1"/>
  <c r="AK514" i="3"/>
  <c r="AW514" i="3" s="1"/>
  <c r="AK578" i="3"/>
  <c r="AW578" i="3" s="1"/>
  <c r="AK539" i="3"/>
  <c r="AW539" i="3" s="1"/>
  <c r="AK603" i="3"/>
  <c r="AW603" i="3" s="1"/>
  <c r="AK492" i="3"/>
  <c r="AW492" i="3" s="1"/>
  <c r="AK556" i="3"/>
  <c r="AW556" i="3" s="1"/>
  <c r="AK485" i="3"/>
  <c r="AW485" i="3" s="1"/>
  <c r="AK542" i="3"/>
  <c r="AW542" i="3" s="1"/>
  <c r="AK490" i="3"/>
  <c r="AW490" i="3" s="1"/>
  <c r="AK506" i="3"/>
  <c r="AW506" i="3" s="1"/>
  <c r="AK522" i="3"/>
  <c r="AW522" i="3" s="1"/>
  <c r="AK538" i="3"/>
  <c r="AW538" i="3" s="1"/>
  <c r="AK554" i="3"/>
  <c r="AW554" i="3" s="1"/>
  <c r="AK570" i="3"/>
  <c r="AW570" i="3" s="1"/>
  <c r="AK586" i="3"/>
  <c r="AW586" i="3" s="1"/>
  <c r="AK602" i="3"/>
  <c r="AW602" i="3" s="1"/>
  <c r="AK493" i="3"/>
  <c r="AW493" i="3" s="1"/>
  <c r="AK509" i="3"/>
  <c r="AW509" i="3" s="1"/>
  <c r="AK526" i="3"/>
  <c r="AW526" i="3" s="1"/>
  <c r="AK590" i="3"/>
  <c r="AW590" i="3" s="1"/>
  <c r="AK487" i="3"/>
  <c r="AW487" i="3" s="1"/>
  <c r="AK503" i="3"/>
  <c r="AW503" i="3" s="1"/>
  <c r="AK519" i="3"/>
  <c r="AW519" i="3" s="1"/>
  <c r="AK535" i="3"/>
  <c r="AW535" i="3" s="1"/>
  <c r="AK551" i="3"/>
  <c r="AW551" i="3" s="1"/>
  <c r="AK567" i="3"/>
  <c r="AW567" i="3" s="1"/>
  <c r="AK583" i="3"/>
  <c r="AW583" i="3" s="1"/>
  <c r="AK599" i="3"/>
  <c r="AW599" i="3" s="1"/>
  <c r="AK488" i="3"/>
  <c r="AW488" i="3" s="1"/>
  <c r="AK504" i="3"/>
  <c r="AW504" i="3" s="1"/>
  <c r="AK520" i="3"/>
  <c r="AW520" i="3" s="1"/>
  <c r="AK536" i="3"/>
  <c r="AW536" i="3" s="1"/>
  <c r="AK552" i="3"/>
  <c r="AW552" i="3" s="1"/>
  <c r="AK568" i="3"/>
  <c r="AW568" i="3" s="1"/>
  <c r="AK584" i="3"/>
  <c r="AW584" i="3" s="1"/>
  <c r="AK600" i="3"/>
  <c r="AW600" i="3" s="1"/>
  <c r="AK489" i="3"/>
  <c r="AW489" i="3" s="1"/>
  <c r="AK505" i="3"/>
  <c r="AW505" i="3" s="1"/>
  <c r="AK521" i="3"/>
  <c r="AW521" i="3" s="1"/>
  <c r="AK537" i="3"/>
  <c r="AW537" i="3" s="1"/>
  <c r="AK553" i="3"/>
  <c r="AW553" i="3" s="1"/>
  <c r="AK569" i="3"/>
  <c r="AW569" i="3" s="1"/>
  <c r="AK585" i="3"/>
  <c r="AW585" i="3" s="1"/>
  <c r="AK601" i="3"/>
  <c r="AW601" i="3" s="1"/>
  <c r="AK499" i="3"/>
  <c r="AW499" i="3" s="1"/>
  <c r="AK515" i="3"/>
  <c r="AW515" i="3" s="1"/>
  <c r="AK531" i="3"/>
  <c r="AW531" i="3" s="1"/>
  <c r="AK547" i="3"/>
  <c r="AW547" i="3" s="1"/>
  <c r="AK563" i="3"/>
  <c r="AW563" i="3" s="1"/>
  <c r="AK579" i="3"/>
  <c r="AW579" i="3" s="1"/>
  <c r="AK595" i="3"/>
  <c r="AW595" i="3" s="1"/>
  <c r="AK500" i="3"/>
  <c r="AW500" i="3" s="1"/>
  <c r="AK516" i="3"/>
  <c r="AW516" i="3" s="1"/>
  <c r="AK532" i="3"/>
  <c r="AW532" i="3" s="1"/>
  <c r="AK548" i="3"/>
  <c r="AW548" i="3" s="1"/>
  <c r="AK564" i="3"/>
  <c r="AW564" i="3" s="1"/>
  <c r="AK580" i="3"/>
  <c r="AW580" i="3" s="1"/>
  <c r="AK596" i="3"/>
  <c r="AW596" i="3" s="1"/>
  <c r="AK581" i="3"/>
  <c r="AW581" i="3" s="1"/>
  <c r="AK510" i="3"/>
  <c r="AW510" i="3" s="1"/>
  <c r="AK574" i="3"/>
  <c r="AW574" i="3" s="1"/>
  <c r="AK802" i="3"/>
  <c r="AW802" i="3" s="1"/>
  <c r="AK805" i="3"/>
  <c r="AW805" i="3" s="1"/>
  <c r="AK533" i="3"/>
  <c r="AW533" i="3" s="1"/>
  <c r="AK597" i="3"/>
  <c r="AW597" i="3" s="1"/>
  <c r="AK486" i="3"/>
  <c r="AW486" i="3" s="1"/>
  <c r="AK502" i="3"/>
  <c r="AW502" i="3" s="1"/>
  <c r="AK518" i="3"/>
  <c r="AW518" i="3" s="1"/>
  <c r="AK534" i="3"/>
  <c r="AW534" i="3" s="1"/>
  <c r="AK550" i="3"/>
  <c r="AW550" i="3" s="1"/>
  <c r="AK566" i="3"/>
  <c r="AW566" i="3" s="1"/>
  <c r="AK582" i="3"/>
  <c r="AW582" i="3" s="1"/>
  <c r="AK598" i="3"/>
  <c r="AW598" i="3" s="1"/>
  <c r="Z16" i="9"/>
  <c r="AK786" i="3"/>
  <c r="AW786" i="3" s="1"/>
  <c r="AK806" i="3"/>
  <c r="AW806" i="3" s="1"/>
  <c r="AK785" i="3"/>
  <c r="AW785" i="3" s="1"/>
  <c r="AK792" i="3"/>
  <c r="AW792" i="3" s="1"/>
  <c r="AK788" i="3"/>
  <c r="AW788" i="3" s="1"/>
  <c r="AK807" i="3"/>
  <c r="AW807" i="3" s="1"/>
  <c r="AK791" i="3"/>
  <c r="AW791" i="3" s="1"/>
  <c r="AK811" i="3"/>
  <c r="AW811" i="3" s="1"/>
  <c r="AK789" i="3"/>
  <c r="AW789" i="3" s="1"/>
  <c r="AK808" i="3"/>
  <c r="AW808" i="3" s="1"/>
  <c r="AK801" i="3"/>
  <c r="AW801" i="3" s="1"/>
  <c r="AK795" i="3"/>
  <c r="AW795" i="3" s="1"/>
  <c r="AK804" i="3"/>
  <c r="AW804" i="3" s="1"/>
  <c r="AK790" i="3"/>
  <c r="AW790" i="3" s="1"/>
  <c r="AK348" i="3"/>
  <c r="AW348" i="3" s="1"/>
  <c r="AK358" i="3"/>
  <c r="AW358" i="3" s="1"/>
  <c r="AK800" i="3"/>
  <c r="AW800" i="3" s="1"/>
  <c r="AK794" i="3"/>
  <c r="AW794" i="3" s="1"/>
  <c r="AK810" i="3"/>
  <c r="AW810" i="3" s="1"/>
  <c r="AK796" i="3"/>
  <c r="AW796" i="3" s="1"/>
  <c r="AK797" i="3"/>
  <c r="AW797" i="3" s="1"/>
  <c r="AK798" i="3"/>
  <c r="AW798" i="3" s="1"/>
  <c r="AK799" i="3"/>
  <c r="AW799" i="3" s="1"/>
  <c r="AK793" i="3"/>
  <c r="AW793" i="3" s="1"/>
  <c r="AK809" i="3"/>
  <c r="AW809" i="3" s="1"/>
  <c r="AK787" i="3"/>
  <c r="AW787" i="3" s="1"/>
  <c r="AK803" i="3"/>
  <c r="AW803" i="3" s="1"/>
  <c r="AK525" i="3"/>
  <c r="AW525" i="3" s="1"/>
  <c r="AK541" i="3"/>
  <c r="AW541" i="3" s="1"/>
  <c r="AK557" i="3"/>
  <c r="AW557" i="3" s="1"/>
  <c r="AK573" i="3"/>
  <c r="AW573" i="3" s="1"/>
  <c r="AK589" i="3"/>
  <c r="AW589" i="3" s="1"/>
  <c r="AK310" i="3"/>
  <c r="AW310" i="3" s="1"/>
  <c r="AK349" i="3"/>
  <c r="AW349" i="3" s="1"/>
  <c r="AK15" i="3"/>
  <c r="AW15" i="3" s="1"/>
  <c r="AK25" i="3"/>
  <c r="AW25" i="3" s="1"/>
  <c r="AK18" i="3"/>
  <c r="AW18" i="3" s="1"/>
  <c r="AK27" i="3"/>
  <c r="AW27" i="3" s="1"/>
  <c r="AK20" i="3"/>
  <c r="AW20" i="3" s="1"/>
  <c r="AK332" i="3"/>
  <c r="AW332" i="3" s="1"/>
  <c r="AK6" i="3"/>
  <c r="AW6" i="3" s="1"/>
  <c r="AK21" i="3"/>
  <c r="AW21" i="3" s="1"/>
  <c r="AK333" i="3"/>
  <c r="AW333" i="3" s="1"/>
  <c r="AK14" i="3"/>
  <c r="AW14" i="3" s="1"/>
  <c r="AK30" i="3"/>
  <c r="AW30" i="3" s="1"/>
  <c r="AK342" i="3"/>
  <c r="AW342" i="3" s="1"/>
  <c r="AK31" i="3"/>
  <c r="AW31" i="3" s="1"/>
  <c r="AK9" i="3"/>
  <c r="AW9" i="3" s="1"/>
  <c r="AK11" i="3"/>
  <c r="AW11" i="3" s="1"/>
  <c r="AK8" i="3"/>
  <c r="AW8" i="3" s="1"/>
  <c r="AK24" i="3"/>
  <c r="AW24" i="3" s="1"/>
  <c r="AK7" i="3"/>
  <c r="AW7" i="3" s="1"/>
  <c r="AK23" i="3"/>
  <c r="AW23" i="3" s="1"/>
  <c r="AK17" i="3"/>
  <c r="AW17" i="3" s="1"/>
  <c r="AK10" i="3"/>
  <c r="AW10" i="3" s="1"/>
  <c r="AK26" i="3"/>
  <c r="AW26" i="3" s="1"/>
  <c r="AK19" i="3"/>
  <c r="AW19" i="3" s="1"/>
  <c r="AK316" i="3"/>
  <c r="AW316" i="3" s="1"/>
  <c r="AK317" i="3"/>
  <c r="AW317" i="3" s="1"/>
  <c r="AK326" i="3"/>
  <c r="AW326" i="3" s="1"/>
  <c r="AK311" i="3"/>
  <c r="AW311" i="3" s="1"/>
  <c r="AK343" i="3"/>
  <c r="AW343" i="3" s="1"/>
  <c r="AK306" i="3"/>
  <c r="AW306" i="3" s="1"/>
  <c r="AK322" i="3"/>
  <c r="AW322" i="3" s="1"/>
  <c r="AK338" i="3"/>
  <c r="AW338" i="3" s="1"/>
  <c r="AK354" i="3"/>
  <c r="AW354" i="3" s="1"/>
  <c r="AK315" i="3"/>
  <c r="AW315" i="3" s="1"/>
  <c r="AK331" i="3"/>
  <c r="AW331" i="3" s="1"/>
  <c r="AK347" i="3"/>
  <c r="AW347" i="3" s="1"/>
  <c r="AK363" i="3"/>
  <c r="AW363" i="3" s="1"/>
  <c r="AK327" i="3"/>
  <c r="AW327" i="3" s="1"/>
  <c r="AK359" i="3"/>
  <c r="AW359" i="3" s="1"/>
  <c r="AK320" i="3"/>
  <c r="AW320" i="3" s="1"/>
  <c r="AK336" i="3"/>
  <c r="AW336" i="3" s="1"/>
  <c r="AK352" i="3"/>
  <c r="AW352" i="3" s="1"/>
  <c r="AK313" i="3"/>
  <c r="AW313" i="3" s="1"/>
  <c r="AK329" i="3"/>
  <c r="AW329" i="3" s="1"/>
  <c r="AK345" i="3"/>
  <c r="AW345" i="3" s="1"/>
  <c r="AK361" i="3"/>
  <c r="AW361" i="3" s="1"/>
  <c r="AK308" i="3"/>
  <c r="AW308" i="3" s="1"/>
  <c r="AK324" i="3"/>
  <c r="AW324" i="3" s="1"/>
  <c r="AK340" i="3"/>
  <c r="AW340" i="3" s="1"/>
  <c r="AK356" i="3"/>
  <c r="AW356" i="3" s="1"/>
  <c r="AK309" i="3"/>
  <c r="AW309" i="3" s="1"/>
  <c r="AK325" i="3"/>
  <c r="AW325" i="3" s="1"/>
  <c r="AK341" i="3"/>
  <c r="AW341" i="3" s="1"/>
  <c r="AK357" i="3"/>
  <c r="AW357" i="3" s="1"/>
  <c r="AK318" i="3"/>
  <c r="AW318" i="3" s="1"/>
  <c r="AK334" i="3"/>
  <c r="AW334" i="3" s="1"/>
  <c r="AK350" i="3"/>
  <c r="AW350" i="3" s="1"/>
  <c r="AK319" i="3"/>
  <c r="AW319" i="3" s="1"/>
  <c r="AK335" i="3"/>
  <c r="AW335" i="3" s="1"/>
  <c r="AK351" i="3"/>
  <c r="AW351" i="3" s="1"/>
  <c r="AK312" i="3"/>
  <c r="AW312" i="3" s="1"/>
  <c r="AK328" i="3"/>
  <c r="AW328" i="3" s="1"/>
  <c r="AK344" i="3"/>
  <c r="AW344" i="3" s="1"/>
  <c r="AK360" i="3"/>
  <c r="AW360" i="3" s="1"/>
  <c r="AK305" i="3"/>
  <c r="AW305" i="3" s="1"/>
  <c r="AK321" i="3"/>
  <c r="AW321" i="3" s="1"/>
  <c r="AK337" i="3"/>
  <c r="AW337" i="3" s="1"/>
  <c r="AK353" i="3"/>
  <c r="AW353" i="3" s="1"/>
  <c r="AK314" i="3"/>
  <c r="AW314" i="3" s="1"/>
  <c r="AK330" i="3"/>
  <c r="AW330" i="3" s="1"/>
  <c r="AK346" i="3"/>
  <c r="AW346" i="3" s="1"/>
  <c r="AK362" i="3"/>
  <c r="AW362" i="3" s="1"/>
  <c r="AK307" i="3"/>
  <c r="AW307" i="3" s="1"/>
  <c r="AK323" i="3"/>
  <c r="AW323" i="3" s="1"/>
  <c r="AK339" i="3"/>
  <c r="AW339" i="3" s="1"/>
  <c r="AK355" i="3"/>
  <c r="AW355" i="3" s="1"/>
  <c r="AL15" i="9"/>
  <c r="AL11" i="9"/>
  <c r="AL8" i="9"/>
  <c r="AN16" i="9"/>
  <c r="B36" i="5"/>
  <c r="AW5" i="3"/>
  <c r="B35" i="5" l="1"/>
  <c r="B13" i="28"/>
  <c r="B731" i="27"/>
  <c r="C730" i="27"/>
  <c r="B551" i="27"/>
  <c r="C550" i="27"/>
  <c r="B793" i="27"/>
  <c r="C792" i="27"/>
  <c r="B612" i="27"/>
  <c r="C611" i="27"/>
  <c r="B432" i="27"/>
  <c r="C431" i="27"/>
  <c r="B133" i="27"/>
  <c r="C132" i="27"/>
  <c r="B252" i="27"/>
  <c r="C251" i="27"/>
  <c r="B13" i="27"/>
  <c r="C12" i="27"/>
  <c r="B672" i="27"/>
  <c r="C671" i="27"/>
  <c r="C192" i="27"/>
  <c r="B193" i="27"/>
  <c r="B312" i="27"/>
  <c r="C311" i="27"/>
  <c r="C71" i="27"/>
  <c r="B72" i="27"/>
  <c r="C370" i="27"/>
  <c r="B371" i="27"/>
  <c r="AK32" i="3"/>
  <c r="AW32" i="3" s="1"/>
  <c r="AI32" i="3"/>
  <c r="AU32" i="3" s="1"/>
  <c r="AF33" i="3"/>
  <c r="C62" i="3"/>
  <c r="B63" i="3"/>
  <c r="C63" i="3" s="1"/>
  <c r="C122" i="3"/>
  <c r="B123" i="3"/>
  <c r="C123" i="3" s="1"/>
  <c r="B552" i="27" l="1"/>
  <c r="C551" i="27"/>
  <c r="B732" i="27"/>
  <c r="C731" i="27"/>
  <c r="B673" i="27"/>
  <c r="C672" i="27"/>
  <c r="B134" i="27"/>
  <c r="C133" i="27"/>
  <c r="C13" i="27"/>
  <c r="B14" i="27"/>
  <c r="B433" i="27"/>
  <c r="C432" i="27"/>
  <c r="B73" i="27"/>
  <c r="C72" i="27"/>
  <c r="C252" i="27"/>
  <c r="B253" i="27"/>
  <c r="B613" i="27"/>
  <c r="C612" i="27"/>
  <c r="B313" i="27"/>
  <c r="C312" i="27"/>
  <c r="B372" i="27"/>
  <c r="C371" i="27"/>
  <c r="B194" i="27"/>
  <c r="C193" i="27"/>
  <c r="B794" i="27"/>
  <c r="C793" i="27"/>
  <c r="AF34" i="3"/>
  <c r="AK33" i="3"/>
  <c r="B64" i="3"/>
  <c r="B65" i="3" s="1"/>
  <c r="C65" i="3" s="1"/>
  <c r="C732" i="27" l="1"/>
  <c r="B733" i="27"/>
  <c r="B553" i="27"/>
  <c r="C552" i="27"/>
  <c r="B614" i="27"/>
  <c r="C613" i="27"/>
  <c r="B434" i="27"/>
  <c r="C433" i="27"/>
  <c r="B15" i="27"/>
  <c r="C14" i="27"/>
  <c r="B135" i="27"/>
  <c r="C134" i="27"/>
  <c r="B254" i="27"/>
  <c r="C253" i="27"/>
  <c r="B195" i="27"/>
  <c r="C194" i="27"/>
  <c r="B373" i="27"/>
  <c r="C372" i="27"/>
  <c r="B795" i="27"/>
  <c r="C794" i="27"/>
  <c r="B314" i="27"/>
  <c r="C313" i="27"/>
  <c r="B74" i="27"/>
  <c r="C73" i="27"/>
  <c r="B674" i="27"/>
  <c r="C673" i="27"/>
  <c r="AW33" i="3"/>
  <c r="AF35" i="3"/>
  <c r="AK34" i="3"/>
  <c r="AW34" i="3" s="1"/>
  <c r="BB39" i="3"/>
  <c r="AY39" i="3"/>
  <c r="AL39" i="3" s="1"/>
  <c r="BC39" i="3"/>
  <c r="AZ39" i="3"/>
  <c r="AM39" i="3" s="1"/>
  <c r="BA39" i="3"/>
  <c r="BA40" i="3"/>
  <c r="BB40" i="3"/>
  <c r="AY40" i="3"/>
  <c r="AL40" i="3" s="1"/>
  <c r="BC40" i="3"/>
  <c r="AZ40" i="3"/>
  <c r="AM40" i="3" s="1"/>
  <c r="AZ53" i="3"/>
  <c r="AM53" i="3" s="1"/>
  <c r="BA53" i="3"/>
  <c r="BB53" i="3"/>
  <c r="BC53" i="3"/>
  <c r="AY53" i="3"/>
  <c r="AL53" i="3" s="1"/>
  <c r="BB35" i="3"/>
  <c r="AY35" i="3"/>
  <c r="AL35" i="3" s="1"/>
  <c r="BC35" i="3"/>
  <c r="AZ35" i="3"/>
  <c r="AM35" i="3" s="1"/>
  <c r="BA35" i="3"/>
  <c r="B66" i="3"/>
  <c r="B67" i="3" s="1"/>
  <c r="C64" i="3"/>
  <c r="C553" i="27" l="1"/>
  <c r="B554" i="27"/>
  <c r="B734" i="27"/>
  <c r="C733" i="27"/>
  <c r="B75" i="27"/>
  <c r="C74" i="27"/>
  <c r="B196" i="27"/>
  <c r="C195" i="27"/>
  <c r="B315" i="27"/>
  <c r="C314" i="27"/>
  <c r="B255" i="27"/>
  <c r="C254" i="27"/>
  <c r="C15" i="27"/>
  <c r="B16" i="27"/>
  <c r="C795" i="27"/>
  <c r="B796" i="27"/>
  <c r="C135" i="27"/>
  <c r="B136" i="27"/>
  <c r="B435" i="27"/>
  <c r="C434" i="27"/>
  <c r="C674" i="27"/>
  <c r="B675" i="27"/>
  <c r="B374" i="27"/>
  <c r="C373" i="27"/>
  <c r="B615" i="27"/>
  <c r="C614" i="27"/>
  <c r="AF36" i="3"/>
  <c r="AK35" i="3"/>
  <c r="BH53" i="3"/>
  <c r="BI53" i="3"/>
  <c r="AO53" i="3"/>
  <c r="BJ39" i="3"/>
  <c r="BK39" i="3"/>
  <c r="AP39" i="3"/>
  <c r="BJ35" i="3"/>
  <c r="BK35" i="3"/>
  <c r="AP35" i="3"/>
  <c r="BH40" i="3"/>
  <c r="BI40" i="3"/>
  <c r="AO40" i="3"/>
  <c r="C66" i="3"/>
  <c r="BH39" i="3"/>
  <c r="BI39" i="3"/>
  <c r="AO39" i="3"/>
  <c r="BF35" i="3"/>
  <c r="BG35" i="3"/>
  <c r="BH35" i="3"/>
  <c r="BI35" i="3"/>
  <c r="AO35" i="3"/>
  <c r="BJ53" i="3"/>
  <c r="BK53" i="3"/>
  <c r="AP53" i="3"/>
  <c r="BJ40" i="3"/>
  <c r="BK40" i="3"/>
  <c r="AP40" i="3"/>
  <c r="B68" i="3"/>
  <c r="C67" i="3"/>
  <c r="B735" i="27" l="1"/>
  <c r="C734" i="27"/>
  <c r="B555" i="27"/>
  <c r="C554" i="27"/>
  <c r="B316" i="27"/>
  <c r="C315" i="27"/>
  <c r="C196" i="27"/>
  <c r="B197" i="27"/>
  <c r="C374" i="27"/>
  <c r="B375" i="27"/>
  <c r="B676" i="27"/>
  <c r="C675" i="27"/>
  <c r="B137" i="27"/>
  <c r="C136" i="27"/>
  <c r="B797" i="27"/>
  <c r="C796" i="27"/>
  <c r="B17" i="27"/>
  <c r="C16" i="27"/>
  <c r="B616" i="27"/>
  <c r="C615" i="27"/>
  <c r="B436" i="27"/>
  <c r="C435" i="27"/>
  <c r="B256" i="27"/>
  <c r="C255" i="27"/>
  <c r="B76" i="27"/>
  <c r="C75" i="27"/>
  <c r="AW35" i="3"/>
  <c r="AF37" i="3"/>
  <c r="AK36" i="3"/>
  <c r="AW36" i="3" s="1"/>
  <c r="B69" i="3"/>
  <c r="C68" i="3"/>
  <c r="B556" i="27" l="1"/>
  <c r="C555" i="27"/>
  <c r="B736" i="27"/>
  <c r="C735" i="27"/>
  <c r="C256" i="27"/>
  <c r="B257" i="27"/>
  <c r="B437" i="27"/>
  <c r="C436" i="27"/>
  <c r="B138" i="27"/>
  <c r="C137" i="27"/>
  <c r="B198" i="27"/>
  <c r="C197" i="27"/>
  <c r="B617" i="27"/>
  <c r="C616" i="27"/>
  <c r="B677" i="27"/>
  <c r="C676" i="27"/>
  <c r="B317" i="27"/>
  <c r="C316" i="27"/>
  <c r="B376" i="27"/>
  <c r="C375" i="27"/>
  <c r="B798" i="27"/>
  <c r="C797" i="27"/>
  <c r="B77" i="27"/>
  <c r="C76" i="27"/>
  <c r="C17" i="27"/>
  <c r="B18" i="27"/>
  <c r="AF38" i="3"/>
  <c r="AK37" i="3"/>
  <c r="C69" i="3"/>
  <c r="B70" i="3"/>
  <c r="E13" i="5"/>
  <c r="C188" i="25" s="1"/>
  <c r="B13" i="5"/>
  <c r="C128" i="25" s="1"/>
  <c r="B783" i="3"/>
  <c r="C782" i="3"/>
  <c r="B723" i="3"/>
  <c r="C722" i="3"/>
  <c r="B663" i="3"/>
  <c r="C662" i="3"/>
  <c r="B543" i="3"/>
  <c r="B544" i="3" s="1"/>
  <c r="B545" i="3" s="1"/>
  <c r="C542" i="3"/>
  <c r="B423" i="3"/>
  <c r="B424" i="3" s="1"/>
  <c r="C422" i="3"/>
  <c r="B363" i="3"/>
  <c r="C362" i="3"/>
  <c r="B603" i="3"/>
  <c r="C602" i="3"/>
  <c r="B303" i="3"/>
  <c r="B304" i="3" s="1"/>
  <c r="C302" i="3"/>
  <c r="B243" i="3"/>
  <c r="C242" i="3"/>
  <c r="B183" i="3"/>
  <c r="C182" i="3"/>
  <c r="B124" i="3"/>
  <c r="B125" i="3" s="1"/>
  <c r="AI35" i="3"/>
  <c r="AU35" i="3" s="1"/>
  <c r="B3" i="3"/>
  <c r="B4" i="3" s="1"/>
  <c r="C2" i="3"/>
  <c r="E4" i="5" l="1"/>
  <c r="C29" i="26" s="1"/>
  <c r="B4" i="5"/>
  <c r="B737" i="27"/>
  <c r="C736" i="27"/>
  <c r="B557" i="27"/>
  <c r="C556" i="27"/>
  <c r="B318" i="27"/>
  <c r="C317" i="27"/>
  <c r="B78" i="27"/>
  <c r="C77" i="27"/>
  <c r="B678" i="27"/>
  <c r="C677" i="27"/>
  <c r="B139" i="27"/>
  <c r="C138" i="27"/>
  <c r="B799" i="27"/>
  <c r="C798" i="27"/>
  <c r="B618" i="27"/>
  <c r="C617" i="27"/>
  <c r="B438" i="27"/>
  <c r="C437" i="27"/>
  <c r="B19" i="27"/>
  <c r="C18" i="27"/>
  <c r="B258" i="27"/>
  <c r="C257" i="27"/>
  <c r="B377" i="27"/>
  <c r="C376" i="27"/>
  <c r="B199" i="27"/>
  <c r="C198" i="27"/>
  <c r="AW37" i="3"/>
  <c r="AF39" i="3"/>
  <c r="AH39" i="3" s="1"/>
  <c r="AT39" i="3" s="1"/>
  <c r="AK38" i="3"/>
  <c r="AW38" i="3" s="1"/>
  <c r="BB108" i="3"/>
  <c r="AY108" i="3"/>
  <c r="AL108" i="3" s="1"/>
  <c r="BC108" i="3"/>
  <c r="AZ108" i="3"/>
  <c r="AM108" i="3" s="1"/>
  <c r="BA108" i="3"/>
  <c r="AZ282" i="3"/>
  <c r="AM282" i="3" s="1"/>
  <c r="BA282" i="3"/>
  <c r="BB282" i="3"/>
  <c r="AY282" i="3"/>
  <c r="AL282" i="3" s="1"/>
  <c r="BC282" i="3"/>
  <c r="BB317" i="3"/>
  <c r="AY317" i="3"/>
  <c r="AL317" i="3" s="1"/>
  <c r="BC317" i="3"/>
  <c r="BA317" i="3"/>
  <c r="AZ317" i="3"/>
  <c r="AM317" i="3" s="1"/>
  <c r="BA361" i="3"/>
  <c r="BB361" i="3"/>
  <c r="AY361" i="3"/>
  <c r="AL361" i="3" s="1"/>
  <c r="BC361" i="3"/>
  <c r="AZ361" i="3"/>
  <c r="AM361" i="3" s="1"/>
  <c r="BB427" i="3"/>
  <c r="AY427" i="3"/>
  <c r="AL427" i="3" s="1"/>
  <c r="BA427" i="3"/>
  <c r="BC427" i="3"/>
  <c r="AZ427" i="3"/>
  <c r="AM427" i="3" s="1"/>
  <c r="AY486" i="3"/>
  <c r="AL486" i="3" s="1"/>
  <c r="BC486" i="3"/>
  <c r="AZ486" i="3"/>
  <c r="AM486" i="3" s="1"/>
  <c r="BA486" i="3"/>
  <c r="BB486" i="3"/>
  <c r="AZ546" i="3"/>
  <c r="AM546" i="3" s="1"/>
  <c r="BA546" i="3"/>
  <c r="BB546" i="3"/>
  <c r="BC546" i="3"/>
  <c r="AY546" i="3"/>
  <c r="AL546" i="3" s="1"/>
  <c r="BC554" i="3"/>
  <c r="AY554" i="3"/>
  <c r="AL554" i="3" s="1"/>
  <c r="AZ554" i="3"/>
  <c r="AM554" i="3" s="1"/>
  <c r="BB554" i="3"/>
  <c r="BA554" i="3"/>
  <c r="AY727" i="3"/>
  <c r="AL727" i="3" s="1"/>
  <c r="BC727" i="3"/>
  <c r="AZ727" i="3"/>
  <c r="AM727" i="3" s="1"/>
  <c r="BA727" i="3"/>
  <c r="BB727" i="3"/>
  <c r="AY739" i="3"/>
  <c r="AL739" i="3" s="1"/>
  <c r="BC739" i="3"/>
  <c r="AZ739" i="3"/>
  <c r="AM739" i="3" s="1"/>
  <c r="BA739" i="3"/>
  <c r="BB739" i="3"/>
  <c r="BB771" i="3"/>
  <c r="AY771" i="3"/>
  <c r="AL771" i="3" s="1"/>
  <c r="BC771" i="3"/>
  <c r="AZ771" i="3"/>
  <c r="AM771" i="3" s="1"/>
  <c r="BA771" i="3"/>
  <c r="AZ81" i="3"/>
  <c r="AM81" i="3" s="1"/>
  <c r="BA81" i="3"/>
  <c r="BB81" i="3"/>
  <c r="BC81" i="3"/>
  <c r="AY81" i="3"/>
  <c r="AL81" i="3" s="1"/>
  <c r="BB88" i="3"/>
  <c r="AY88" i="3"/>
  <c r="AL88" i="3" s="1"/>
  <c r="BC88" i="3"/>
  <c r="AZ88" i="3"/>
  <c r="AM88" i="3" s="1"/>
  <c r="BA88" i="3"/>
  <c r="BA192" i="3"/>
  <c r="BB192" i="3"/>
  <c r="AY192" i="3"/>
  <c r="AL192" i="3" s="1"/>
  <c r="BC192" i="3"/>
  <c r="AZ192" i="3"/>
  <c r="AM192" i="3" s="1"/>
  <c r="BA236" i="3"/>
  <c r="BB236" i="3"/>
  <c r="AY236" i="3"/>
  <c r="AL236" i="3" s="1"/>
  <c r="AZ236" i="3"/>
  <c r="AM236" i="3" s="1"/>
  <c r="BC236" i="3"/>
  <c r="BB247" i="3"/>
  <c r="AY247" i="3"/>
  <c r="AL247" i="3" s="1"/>
  <c r="BC247" i="3"/>
  <c r="AZ247" i="3"/>
  <c r="AM247" i="3" s="1"/>
  <c r="BA247" i="3"/>
  <c r="BB299" i="3"/>
  <c r="AY299" i="3"/>
  <c r="AL299" i="3" s="1"/>
  <c r="BC299" i="3"/>
  <c r="AZ299" i="3"/>
  <c r="AM299" i="3" s="1"/>
  <c r="BA299" i="3"/>
  <c r="BB444" i="3"/>
  <c r="AY444" i="3"/>
  <c r="AL444" i="3" s="1"/>
  <c r="BC444" i="3"/>
  <c r="AZ444" i="3"/>
  <c r="AM444" i="3" s="1"/>
  <c r="BA444" i="3"/>
  <c r="BA495" i="3"/>
  <c r="BB495" i="3"/>
  <c r="AY495" i="3"/>
  <c r="AL495" i="3" s="1"/>
  <c r="AZ495" i="3"/>
  <c r="AM495" i="3" s="1"/>
  <c r="BC495" i="3"/>
  <c r="AY507" i="3"/>
  <c r="AL507" i="3" s="1"/>
  <c r="BC507" i="3"/>
  <c r="AZ507" i="3"/>
  <c r="AM507" i="3" s="1"/>
  <c r="BB507" i="3"/>
  <c r="BA507" i="3"/>
  <c r="BB519" i="3"/>
  <c r="AY519" i="3"/>
  <c r="AL519" i="3" s="1"/>
  <c r="BC519" i="3"/>
  <c r="BA519" i="3"/>
  <c r="AZ519" i="3"/>
  <c r="AM519" i="3" s="1"/>
  <c r="AY527" i="3"/>
  <c r="AL527" i="3" s="1"/>
  <c r="BC527" i="3"/>
  <c r="AZ527" i="3"/>
  <c r="AM527" i="3" s="1"/>
  <c r="BA527" i="3"/>
  <c r="BB527" i="3"/>
  <c r="AY563" i="3"/>
  <c r="AL563" i="3" s="1"/>
  <c r="BC563" i="3"/>
  <c r="AZ563" i="3"/>
  <c r="AM563" i="3" s="1"/>
  <c r="BB563" i="3"/>
  <c r="BA563" i="3"/>
  <c r="AY744" i="3"/>
  <c r="AL744" i="3" s="1"/>
  <c r="BC744" i="3"/>
  <c r="AZ744" i="3"/>
  <c r="AM744" i="3" s="1"/>
  <c r="BA744" i="3"/>
  <c r="BB744" i="3"/>
  <c r="BB776" i="3"/>
  <c r="AY776" i="3"/>
  <c r="AL776" i="3" s="1"/>
  <c r="BC776" i="3"/>
  <c r="BA776" i="3"/>
  <c r="AZ776" i="3"/>
  <c r="AM776" i="3" s="1"/>
  <c r="BA24" i="3"/>
  <c r="BB24" i="3"/>
  <c r="AY24" i="3"/>
  <c r="AL24" i="3" s="1"/>
  <c r="BC24" i="3"/>
  <c r="AZ24" i="3"/>
  <c r="AM24" i="3" s="1"/>
  <c r="BC137" i="3"/>
  <c r="AY137" i="3"/>
  <c r="AL137" i="3" s="1"/>
  <c r="AZ137" i="3"/>
  <c r="AM137" i="3" s="1"/>
  <c r="BA137" i="3"/>
  <c r="BB137" i="3"/>
  <c r="AY98" i="3"/>
  <c r="AL98" i="3" s="1"/>
  <c r="AZ98" i="3"/>
  <c r="AM98" i="3" s="1"/>
  <c r="BC98" i="3"/>
  <c r="BB98" i="3"/>
  <c r="BA98" i="3"/>
  <c r="AY122" i="3"/>
  <c r="AL122" i="3" s="1"/>
  <c r="BC122" i="3"/>
  <c r="AZ122" i="3"/>
  <c r="AM122" i="3" s="1"/>
  <c r="BA122" i="3"/>
  <c r="BB122" i="3"/>
  <c r="BB162" i="3"/>
  <c r="BA162" i="3"/>
  <c r="AY162" i="3"/>
  <c r="AL162" i="3" s="1"/>
  <c r="BC162" i="3"/>
  <c r="AZ162" i="3"/>
  <c r="AM162" i="3" s="1"/>
  <c r="BC229" i="3"/>
  <c r="AY229" i="3"/>
  <c r="AL229" i="3" s="1"/>
  <c r="BB229" i="3"/>
  <c r="AZ229" i="3"/>
  <c r="AM229" i="3" s="1"/>
  <c r="BA229" i="3"/>
  <c r="BB576" i="3"/>
  <c r="AZ576" i="3"/>
  <c r="AM576" i="3" s="1"/>
  <c r="BC576" i="3"/>
  <c r="AY576" i="3"/>
  <c r="AL576" i="3" s="1"/>
  <c r="BA576" i="3"/>
  <c r="BC592" i="3"/>
  <c r="BA592" i="3"/>
  <c r="AZ592" i="3"/>
  <c r="AM592" i="3" s="1"/>
  <c r="BB592" i="3"/>
  <c r="AY592" i="3"/>
  <c r="AL592" i="3" s="1"/>
  <c r="AY729" i="3"/>
  <c r="AL729" i="3" s="1"/>
  <c r="AZ729" i="3"/>
  <c r="AM729" i="3" s="1"/>
  <c r="BC729" i="3"/>
  <c r="BB729" i="3"/>
  <c r="BA729" i="3"/>
  <c r="BB733" i="3"/>
  <c r="AZ733" i="3"/>
  <c r="AM733" i="3" s="1"/>
  <c r="BA733" i="3"/>
  <c r="BC733" i="3"/>
  <c r="AY733" i="3"/>
  <c r="AL733" i="3" s="1"/>
  <c r="BA749" i="3"/>
  <c r="AY749" i="3"/>
  <c r="AL749" i="3" s="1"/>
  <c r="BB749" i="3"/>
  <c r="BC749" i="3"/>
  <c r="AZ749" i="3"/>
  <c r="AM749" i="3" s="1"/>
  <c r="AY154" i="3"/>
  <c r="AL154" i="3" s="1"/>
  <c r="BC154" i="3"/>
  <c r="AZ154" i="3"/>
  <c r="AM154" i="3" s="1"/>
  <c r="BA154" i="3"/>
  <c r="BB154" i="3"/>
  <c r="BB75" i="3"/>
  <c r="AY75" i="3"/>
  <c r="AL75" i="3" s="1"/>
  <c r="AZ75" i="3"/>
  <c r="AM75" i="3" s="1"/>
  <c r="BC75" i="3"/>
  <c r="BA75" i="3"/>
  <c r="AY6" i="3"/>
  <c r="AL6" i="3" s="1"/>
  <c r="BC6" i="3"/>
  <c r="AP6" i="3" s="1"/>
  <c r="AZ6" i="3"/>
  <c r="AM6" i="3" s="1"/>
  <c r="BA6" i="3"/>
  <c r="BB6" i="3"/>
  <c r="AZ171" i="3"/>
  <c r="AM171" i="3" s="1"/>
  <c r="BA171" i="3"/>
  <c r="BC171" i="3"/>
  <c r="BB171" i="3"/>
  <c r="AY171" i="3"/>
  <c r="AL171" i="3" s="1"/>
  <c r="BA754" i="3"/>
  <c r="BC754" i="3"/>
  <c r="AY754" i="3"/>
  <c r="AL754" i="3" s="1"/>
  <c r="AZ754" i="3"/>
  <c r="AM754" i="3" s="1"/>
  <c r="BB754" i="3"/>
  <c r="AZ766" i="3"/>
  <c r="AM766" i="3" s="1"/>
  <c r="BA766" i="3"/>
  <c r="AY766" i="3"/>
  <c r="AL766" i="3" s="1"/>
  <c r="BB766" i="3"/>
  <c r="BC766" i="3"/>
  <c r="BA8" i="3"/>
  <c r="BC12" i="3"/>
  <c r="BC16" i="3"/>
  <c r="BB20" i="3"/>
  <c r="BA28" i="3"/>
  <c r="AY173" i="3"/>
  <c r="AL173" i="3" s="1"/>
  <c r="BA177" i="3"/>
  <c r="AZ181" i="3"/>
  <c r="AM181" i="3" s="1"/>
  <c r="BA186" i="3"/>
  <c r="AY190" i="3"/>
  <c r="AL190" i="3" s="1"/>
  <c r="BC194" i="3"/>
  <c r="BC198" i="3"/>
  <c r="AY202" i="3"/>
  <c r="AL202" i="3" s="1"/>
  <c r="AZ206" i="3"/>
  <c r="AM206" i="3" s="1"/>
  <c r="BA210" i="3"/>
  <c r="BC214" i="3"/>
  <c r="BA218" i="3"/>
  <c r="BC222" i="3"/>
  <c r="AY226" i="3"/>
  <c r="AL226" i="3" s="1"/>
  <c r="BA801" i="3"/>
  <c r="BB803" i="3"/>
  <c r="AY36" i="3"/>
  <c r="AL36" i="3" s="1"/>
  <c r="BA44" i="3"/>
  <c r="AY48" i="3"/>
  <c r="AL48" i="3" s="1"/>
  <c r="BB52" i="3"/>
  <c r="BC60" i="3"/>
  <c r="AY64" i="3"/>
  <c r="AL64" i="3" s="1"/>
  <c r="BB68" i="3"/>
  <c r="BA72" i="3"/>
  <c r="AY76" i="3"/>
  <c r="AL76" i="3" s="1"/>
  <c r="BB80" i="3"/>
  <c r="AY84" i="3"/>
  <c r="AL84" i="3" s="1"/>
  <c r="AY92" i="3"/>
  <c r="AL92" i="3" s="1"/>
  <c r="BB175" i="3"/>
  <c r="AY175" i="3"/>
  <c r="BC175" i="3"/>
  <c r="AZ175" i="3"/>
  <c r="AM175" i="3" s="1"/>
  <c r="BA175" i="3"/>
  <c r="BB48" i="3"/>
  <c r="BB64" i="3"/>
  <c r="AZ237" i="3"/>
  <c r="AM237" i="3" s="1"/>
  <c r="BA237" i="3"/>
  <c r="BB237" i="3"/>
  <c r="AY237" i="3"/>
  <c r="BC237" i="3"/>
  <c r="AZ36" i="3"/>
  <c r="AM36" i="3" s="1"/>
  <c r="BC44" i="3"/>
  <c r="BA56" i="3"/>
  <c r="BB56" i="3"/>
  <c r="AY56" i="3"/>
  <c r="BC56" i="3"/>
  <c r="AZ56" i="3"/>
  <c r="AM56" i="3" s="1"/>
  <c r="BB60" i="3"/>
  <c r="AY60" i="3"/>
  <c r="AL60" i="3" s="1"/>
  <c r="S3" i="9"/>
  <c r="V3" i="9" s="1"/>
  <c r="AG6" i="3"/>
  <c r="B71" i="3"/>
  <c r="C70" i="3"/>
  <c r="AI17" i="3"/>
  <c r="AU17" i="3" s="1"/>
  <c r="AI66" i="3"/>
  <c r="AU66" i="3" s="1"/>
  <c r="AI68" i="3"/>
  <c r="AU68" i="3" s="1"/>
  <c r="AI90" i="3"/>
  <c r="AU90" i="3" s="1"/>
  <c r="AI94" i="3"/>
  <c r="AU94" i="3" s="1"/>
  <c r="AI98" i="3"/>
  <c r="AU98" i="3" s="1"/>
  <c r="AI100" i="3"/>
  <c r="AU100" i="3" s="1"/>
  <c r="AI102" i="3"/>
  <c r="AU102" i="3" s="1"/>
  <c r="AI116" i="3"/>
  <c r="AU116" i="3" s="1"/>
  <c r="AI122" i="3"/>
  <c r="AU122" i="3" s="1"/>
  <c r="AI127" i="3"/>
  <c r="AU127" i="3" s="1"/>
  <c r="AI143" i="3"/>
  <c r="AU143" i="3" s="1"/>
  <c r="AI204" i="3"/>
  <c r="AU204" i="3" s="1"/>
  <c r="AI208" i="3"/>
  <c r="AU208" i="3" s="1"/>
  <c r="AI253" i="3"/>
  <c r="AU253" i="3" s="1"/>
  <c r="AI257" i="3"/>
  <c r="AU257" i="3" s="1"/>
  <c r="AI269" i="3"/>
  <c r="AU269" i="3" s="1"/>
  <c r="AI273" i="3"/>
  <c r="AU273" i="3" s="1"/>
  <c r="AI283" i="3"/>
  <c r="AU283" i="3" s="1"/>
  <c r="AI289" i="3"/>
  <c r="AU289" i="3" s="1"/>
  <c r="AI299" i="3"/>
  <c r="AU299" i="3" s="1"/>
  <c r="AI303" i="3"/>
  <c r="AU303" i="3" s="1"/>
  <c r="AI314" i="3"/>
  <c r="AU314" i="3" s="1"/>
  <c r="AI316" i="3"/>
  <c r="AU316" i="3" s="1"/>
  <c r="AI318" i="3"/>
  <c r="AU318" i="3" s="1"/>
  <c r="AI320" i="3"/>
  <c r="AU320" i="3" s="1"/>
  <c r="AI328" i="3"/>
  <c r="AU328" i="3" s="1"/>
  <c r="AI389" i="3"/>
  <c r="AU389" i="3" s="1"/>
  <c r="AI403" i="3"/>
  <c r="AU403" i="3" s="1"/>
  <c r="AI413" i="3"/>
  <c r="AU413" i="3" s="1"/>
  <c r="AI421" i="3"/>
  <c r="AU421" i="3" s="1"/>
  <c r="AI430" i="3"/>
  <c r="AU430" i="3" s="1"/>
  <c r="AI466" i="3"/>
  <c r="AU466" i="3" s="1"/>
  <c r="AI468" i="3"/>
  <c r="AU468" i="3" s="1"/>
  <c r="AI476" i="3"/>
  <c r="AU476" i="3" s="1"/>
  <c r="AI489" i="3"/>
  <c r="AU489" i="3" s="1"/>
  <c r="AI493" i="3"/>
  <c r="AU493" i="3" s="1"/>
  <c r="AI497" i="3"/>
  <c r="AU497" i="3" s="1"/>
  <c r="AI511" i="3"/>
  <c r="AU511" i="3" s="1"/>
  <c r="AI513" i="3"/>
  <c r="AU513" i="3" s="1"/>
  <c r="AI515" i="3"/>
  <c r="AU515" i="3" s="1"/>
  <c r="AI527" i="3"/>
  <c r="AU527" i="3" s="1"/>
  <c r="AI533" i="3"/>
  <c r="AU533" i="3" s="1"/>
  <c r="AI539" i="3"/>
  <c r="AU539" i="3" s="1"/>
  <c r="AI547" i="3"/>
  <c r="AU547" i="3" s="1"/>
  <c r="AI551" i="3"/>
  <c r="AU551" i="3" s="1"/>
  <c r="AI559" i="3"/>
  <c r="AU559" i="3" s="1"/>
  <c r="AI569" i="3"/>
  <c r="AU569" i="3" s="1"/>
  <c r="AI606" i="3"/>
  <c r="AU606" i="3" s="1"/>
  <c r="AI610" i="3"/>
  <c r="AU610" i="3" s="1"/>
  <c r="AI650" i="3"/>
  <c r="AU650" i="3" s="1"/>
  <c r="AI658" i="3"/>
  <c r="AU658" i="3" s="1"/>
  <c r="AI669" i="3"/>
  <c r="AU669" i="3" s="1"/>
  <c r="AI721" i="3"/>
  <c r="AU721" i="3" s="1"/>
  <c r="AI728" i="3"/>
  <c r="AU728" i="3" s="1"/>
  <c r="AI730" i="3"/>
  <c r="AU730" i="3" s="1"/>
  <c r="AI734" i="3"/>
  <c r="AU734" i="3" s="1"/>
  <c r="AI738" i="3"/>
  <c r="AU738" i="3" s="1"/>
  <c r="AI754" i="3"/>
  <c r="AU754" i="3" s="1"/>
  <c r="AI758" i="3"/>
  <c r="AU758" i="3" s="1"/>
  <c r="AI776" i="3"/>
  <c r="AU776" i="3" s="1"/>
  <c r="AI787" i="3"/>
  <c r="AU787" i="3" s="1"/>
  <c r="AI789" i="3"/>
  <c r="AU789" i="3" s="1"/>
  <c r="AI793" i="3"/>
  <c r="AU793" i="3" s="1"/>
  <c r="AI795" i="3"/>
  <c r="AU795" i="3" s="1"/>
  <c r="AI185" i="3"/>
  <c r="AU185" i="3" s="1"/>
  <c r="AI425" i="3"/>
  <c r="AU425" i="3" s="1"/>
  <c r="AI11" i="3"/>
  <c r="AU11" i="3" s="1"/>
  <c r="AI9" i="3"/>
  <c r="AU9" i="3" s="1"/>
  <c r="AI13" i="3"/>
  <c r="AU13" i="3" s="1"/>
  <c r="AI15" i="3"/>
  <c r="AU15" i="3" s="1"/>
  <c r="AI19" i="3"/>
  <c r="AU19" i="3" s="1"/>
  <c r="AI25" i="3"/>
  <c r="AU25" i="3" s="1"/>
  <c r="AI135" i="3"/>
  <c r="AU135" i="3" s="1"/>
  <c r="AI139" i="3"/>
  <c r="AU139" i="3" s="1"/>
  <c r="AI192" i="3"/>
  <c r="AU192" i="3" s="1"/>
  <c r="AI224" i="3"/>
  <c r="AU224" i="3" s="1"/>
  <c r="AI236" i="3"/>
  <c r="AU236" i="3" s="1"/>
  <c r="AI240" i="3"/>
  <c r="AU240" i="3" s="1"/>
  <c r="AI797" i="3"/>
  <c r="AU797" i="3" s="1"/>
  <c r="AI8" i="3"/>
  <c r="AU8" i="3" s="1"/>
  <c r="AI10" i="3"/>
  <c r="AU10" i="3" s="1"/>
  <c r="AI16" i="3"/>
  <c r="AU16" i="3" s="1"/>
  <c r="AI20" i="3"/>
  <c r="AU20" i="3" s="1"/>
  <c r="AI24" i="3"/>
  <c r="AU24" i="3" s="1"/>
  <c r="AI34" i="3"/>
  <c r="AU34" i="3" s="1"/>
  <c r="AI67" i="3"/>
  <c r="AU67" i="3" s="1"/>
  <c r="AI69" i="3"/>
  <c r="AU69" i="3" s="1"/>
  <c r="AI71" i="3"/>
  <c r="AU71" i="3" s="1"/>
  <c r="AI73" i="3"/>
  <c r="AU73" i="3" s="1"/>
  <c r="AI75" i="3"/>
  <c r="AU75" i="3" s="1"/>
  <c r="AI87" i="3"/>
  <c r="AU87" i="3" s="1"/>
  <c r="AI91" i="3"/>
  <c r="AU91" i="3" s="1"/>
  <c r="AI103" i="3"/>
  <c r="AU103" i="3" s="1"/>
  <c r="AI107" i="3"/>
  <c r="AU107" i="3" s="1"/>
  <c r="AI119" i="3"/>
  <c r="AU119" i="3" s="1"/>
  <c r="AI123" i="3"/>
  <c r="AU123" i="3" s="1"/>
  <c r="AI128" i="3"/>
  <c r="AU128" i="3" s="1"/>
  <c r="AI132" i="3"/>
  <c r="AU132" i="3" s="1"/>
  <c r="AI136" i="3"/>
  <c r="AU136" i="3" s="1"/>
  <c r="AI140" i="3"/>
  <c r="AU140" i="3" s="1"/>
  <c r="AI144" i="3"/>
  <c r="AU144" i="3" s="1"/>
  <c r="AI148" i="3"/>
  <c r="AU148" i="3" s="1"/>
  <c r="AI152" i="3"/>
  <c r="AU152" i="3" s="1"/>
  <c r="AI156" i="3"/>
  <c r="AU156" i="3" s="1"/>
  <c r="AI160" i="3"/>
  <c r="AU160" i="3" s="1"/>
  <c r="AI162" i="3"/>
  <c r="AU162" i="3" s="1"/>
  <c r="AI164" i="3"/>
  <c r="AU164" i="3" s="1"/>
  <c r="AI166" i="3"/>
  <c r="AU166" i="3" s="1"/>
  <c r="AI168" i="3"/>
  <c r="AU168" i="3" s="1"/>
  <c r="AI172" i="3"/>
  <c r="AU172" i="3" s="1"/>
  <c r="AI176" i="3"/>
  <c r="AU176" i="3" s="1"/>
  <c r="AI180" i="3"/>
  <c r="AU180" i="3" s="1"/>
  <c r="AI184" i="3"/>
  <c r="AU184" i="3" s="1"/>
  <c r="AI193" i="3"/>
  <c r="AU193" i="3" s="1"/>
  <c r="AI201" i="3"/>
  <c r="AU201" i="3" s="1"/>
  <c r="AI205" i="3"/>
  <c r="AU205" i="3" s="1"/>
  <c r="AI217" i="3"/>
  <c r="AU217" i="3" s="1"/>
  <c r="AI221" i="3"/>
  <c r="AU221" i="3" s="1"/>
  <c r="AI233" i="3"/>
  <c r="AU233" i="3" s="1"/>
  <c r="AI237" i="3"/>
  <c r="AU237" i="3" s="1"/>
  <c r="AI246" i="3"/>
  <c r="AU246" i="3" s="1"/>
  <c r="AI250" i="3"/>
  <c r="AU250" i="3" s="1"/>
  <c r="AI254" i="3"/>
  <c r="AU254" i="3" s="1"/>
  <c r="AI266" i="3"/>
  <c r="AU266" i="3" s="1"/>
  <c r="AI270" i="3"/>
  <c r="AU270" i="3" s="1"/>
  <c r="AI282" i="3"/>
  <c r="AU282" i="3" s="1"/>
  <c r="AI286" i="3"/>
  <c r="AU286" i="3" s="1"/>
  <c r="AI298" i="3"/>
  <c r="AU298" i="3" s="1"/>
  <c r="AI302" i="3"/>
  <c r="AU302" i="3" s="1"/>
  <c r="AI307" i="3"/>
  <c r="AU307" i="3" s="1"/>
  <c r="AI315" i="3"/>
  <c r="AU315" i="3" s="1"/>
  <c r="AI319" i="3"/>
  <c r="AU319" i="3" s="1"/>
  <c r="AI325" i="3"/>
  <c r="AU325" i="3" s="1"/>
  <c r="AI333" i="3"/>
  <c r="AU333" i="3" s="1"/>
  <c r="AI337" i="3"/>
  <c r="AU337" i="3" s="1"/>
  <c r="AI341" i="3"/>
  <c r="AU341" i="3" s="1"/>
  <c r="AI345" i="3"/>
  <c r="AU345" i="3" s="1"/>
  <c r="AI349" i="3"/>
  <c r="AU349" i="3" s="1"/>
  <c r="AI370" i="3"/>
  <c r="AU370" i="3" s="1"/>
  <c r="AI374" i="3"/>
  <c r="AU374" i="3" s="1"/>
  <c r="AI376" i="3"/>
  <c r="AU376" i="3" s="1"/>
  <c r="AI378" i="3"/>
  <c r="AU378" i="3" s="1"/>
  <c r="AI380" i="3"/>
  <c r="AU380" i="3" s="1"/>
  <c r="AI382" i="3"/>
  <c r="AU382" i="3" s="1"/>
  <c r="AI384" i="3"/>
  <c r="AU384" i="3" s="1"/>
  <c r="AI386" i="3"/>
  <c r="AU386" i="3" s="1"/>
  <c r="AI388" i="3"/>
  <c r="AU388" i="3" s="1"/>
  <c r="AI390" i="3"/>
  <c r="AU390" i="3" s="1"/>
  <c r="AI392" i="3"/>
  <c r="AU392" i="3" s="1"/>
  <c r="AI394" i="3"/>
  <c r="AU394" i="3" s="1"/>
  <c r="AI396" i="3"/>
  <c r="AU396" i="3" s="1"/>
  <c r="AI398" i="3"/>
  <c r="AU398" i="3" s="1"/>
  <c r="AI400" i="3"/>
  <c r="AU400" i="3" s="1"/>
  <c r="AI402" i="3"/>
  <c r="AU402" i="3" s="1"/>
  <c r="AI404" i="3"/>
  <c r="AU404" i="3" s="1"/>
  <c r="AI406" i="3"/>
  <c r="AU406" i="3" s="1"/>
  <c r="AI408" i="3"/>
  <c r="AU408" i="3" s="1"/>
  <c r="AI410" i="3"/>
  <c r="AU410" i="3" s="1"/>
  <c r="AI412" i="3"/>
  <c r="AU412" i="3" s="1"/>
  <c r="AI414" i="3"/>
  <c r="AU414" i="3" s="1"/>
  <c r="AI418" i="3"/>
  <c r="AU418" i="3" s="1"/>
  <c r="AI420" i="3"/>
  <c r="AU420" i="3" s="1"/>
  <c r="AI422" i="3"/>
  <c r="AU422" i="3" s="1"/>
  <c r="AI429" i="3"/>
  <c r="AU429" i="3" s="1"/>
  <c r="AI433" i="3"/>
  <c r="AU433" i="3" s="1"/>
  <c r="AI465" i="3"/>
  <c r="AU465" i="3" s="1"/>
  <c r="AI469" i="3"/>
  <c r="AU469" i="3" s="1"/>
  <c r="AI471" i="3"/>
  <c r="AU471" i="3" s="1"/>
  <c r="AI477" i="3"/>
  <c r="AU477" i="3" s="1"/>
  <c r="AI483" i="3"/>
  <c r="AU483" i="3" s="1"/>
  <c r="AI486" i="3"/>
  <c r="AU486" i="3" s="1"/>
  <c r="AI494" i="3"/>
  <c r="AU494" i="3" s="1"/>
  <c r="AI508" i="3"/>
  <c r="AU508" i="3" s="1"/>
  <c r="AI512" i="3"/>
  <c r="AU512" i="3" s="1"/>
  <c r="AI518" i="3"/>
  <c r="AU518" i="3" s="1"/>
  <c r="AI520" i="3"/>
  <c r="AU520" i="3" s="1"/>
  <c r="AI522" i="3"/>
  <c r="AU522" i="3" s="1"/>
  <c r="AI524" i="3"/>
  <c r="AU524" i="3" s="1"/>
  <c r="AI526" i="3"/>
  <c r="AU526" i="3" s="1"/>
  <c r="AI530" i="3"/>
  <c r="AU530" i="3" s="1"/>
  <c r="AI534" i="3"/>
  <c r="AU534" i="3" s="1"/>
  <c r="AI536" i="3"/>
  <c r="AU536" i="3" s="1"/>
  <c r="AI538" i="3"/>
  <c r="AU538" i="3" s="1"/>
  <c r="AI540" i="3"/>
  <c r="AU540" i="3" s="1"/>
  <c r="AI542" i="3"/>
  <c r="AU542" i="3" s="1"/>
  <c r="AI546" i="3"/>
  <c r="AU546" i="3" s="1"/>
  <c r="AI550" i="3"/>
  <c r="AU550" i="3" s="1"/>
  <c r="AI554" i="3"/>
  <c r="AU554" i="3" s="1"/>
  <c r="AI558" i="3"/>
  <c r="AU558" i="3" s="1"/>
  <c r="AI566" i="3"/>
  <c r="AU566" i="3" s="1"/>
  <c r="AI607" i="3"/>
  <c r="AU607" i="3" s="1"/>
  <c r="AI611" i="3"/>
  <c r="AU611" i="3" s="1"/>
  <c r="AI615" i="3"/>
  <c r="AU615" i="3" s="1"/>
  <c r="AI619" i="3"/>
  <c r="AU619" i="3" s="1"/>
  <c r="AI623" i="3"/>
  <c r="AU623" i="3" s="1"/>
  <c r="AI627" i="3"/>
  <c r="AU627" i="3" s="1"/>
  <c r="AI633" i="3"/>
  <c r="AU633" i="3" s="1"/>
  <c r="AI635" i="3"/>
  <c r="AU635" i="3" s="1"/>
  <c r="AI637" i="3"/>
  <c r="AU637" i="3" s="1"/>
  <c r="AI641" i="3"/>
  <c r="AU641" i="3" s="1"/>
  <c r="AI643" i="3"/>
  <c r="AU643" i="3" s="1"/>
  <c r="AI645" i="3"/>
  <c r="AU645" i="3" s="1"/>
  <c r="AI647" i="3"/>
  <c r="AU647" i="3" s="1"/>
  <c r="AI651" i="3"/>
  <c r="AU651" i="3" s="1"/>
  <c r="AI653" i="3"/>
  <c r="AU653" i="3" s="1"/>
  <c r="AI657" i="3"/>
  <c r="AU657" i="3" s="1"/>
  <c r="AI668" i="3"/>
  <c r="AU668" i="3" s="1"/>
  <c r="AI674" i="3"/>
  <c r="AU674" i="3" s="1"/>
  <c r="AI686" i="3"/>
  <c r="AU686" i="3" s="1"/>
  <c r="AI700" i="3"/>
  <c r="AU700" i="3" s="1"/>
  <c r="AI704" i="3"/>
  <c r="AU704" i="3" s="1"/>
  <c r="AI708" i="3"/>
  <c r="AU708" i="3" s="1"/>
  <c r="AI712" i="3"/>
  <c r="AU712" i="3" s="1"/>
  <c r="AI724" i="3"/>
  <c r="AU724" i="3" s="1"/>
  <c r="AI729" i="3"/>
  <c r="AU729" i="3" s="1"/>
  <c r="AI731" i="3"/>
  <c r="AU731" i="3" s="1"/>
  <c r="AI733" i="3"/>
  <c r="AU733" i="3" s="1"/>
  <c r="AI737" i="3"/>
  <c r="AU737" i="3" s="1"/>
  <c r="AI739" i="3"/>
  <c r="AU739" i="3" s="1"/>
  <c r="AI741" i="3"/>
  <c r="AU741" i="3" s="1"/>
  <c r="AI745" i="3"/>
  <c r="AU745" i="3" s="1"/>
  <c r="AI747" i="3"/>
  <c r="AU747" i="3" s="1"/>
  <c r="AI749" i="3"/>
  <c r="AU749" i="3" s="1"/>
  <c r="AI751" i="3"/>
  <c r="AU751" i="3" s="1"/>
  <c r="AI753" i="3"/>
  <c r="AU753" i="3" s="1"/>
  <c r="AI755" i="3"/>
  <c r="AU755" i="3" s="1"/>
  <c r="AI757" i="3"/>
  <c r="AU757" i="3" s="1"/>
  <c r="AI761" i="3"/>
  <c r="AU761" i="3" s="1"/>
  <c r="AI763" i="3"/>
  <c r="AU763" i="3" s="1"/>
  <c r="AI765" i="3"/>
  <c r="AU765" i="3" s="1"/>
  <c r="AI767" i="3"/>
  <c r="AU767" i="3" s="1"/>
  <c r="AI769" i="3"/>
  <c r="AU769" i="3" s="1"/>
  <c r="AI777" i="3"/>
  <c r="AU777" i="3" s="1"/>
  <c r="AI781" i="3"/>
  <c r="AU781" i="3" s="1"/>
  <c r="AI786" i="3"/>
  <c r="AU786" i="3" s="1"/>
  <c r="AI790" i="3"/>
  <c r="AU790" i="3" s="1"/>
  <c r="AI794" i="3"/>
  <c r="AU794" i="3" s="1"/>
  <c r="AI798" i="3"/>
  <c r="AU798" i="3" s="1"/>
  <c r="AI802" i="3"/>
  <c r="AU802" i="3" s="1"/>
  <c r="AI21" i="3"/>
  <c r="AU21" i="3" s="1"/>
  <c r="AI29" i="3"/>
  <c r="AU29" i="3" s="1"/>
  <c r="AI33" i="3"/>
  <c r="AU33" i="3" s="1"/>
  <c r="AI37" i="3"/>
  <c r="AU37" i="3" s="1"/>
  <c r="AI78" i="3"/>
  <c r="AU78" i="3" s="1"/>
  <c r="AI82" i="3"/>
  <c r="AU82" i="3" s="1"/>
  <c r="AI84" i="3"/>
  <c r="AU84" i="3" s="1"/>
  <c r="AI86" i="3"/>
  <c r="AU86" i="3" s="1"/>
  <c r="AI88" i="3"/>
  <c r="AU88" i="3" s="1"/>
  <c r="AI104" i="3"/>
  <c r="AU104" i="3" s="1"/>
  <c r="AI106" i="3"/>
  <c r="AU106" i="3" s="1"/>
  <c r="AI110" i="3"/>
  <c r="AU110" i="3" s="1"/>
  <c r="AI112" i="3"/>
  <c r="AU112" i="3" s="1"/>
  <c r="AI114" i="3"/>
  <c r="AU114" i="3" s="1"/>
  <c r="AI118" i="3"/>
  <c r="AU118" i="3" s="1"/>
  <c r="AI131" i="3"/>
  <c r="AU131" i="3" s="1"/>
  <c r="AI151" i="3"/>
  <c r="AU151" i="3" s="1"/>
  <c r="AI159" i="3"/>
  <c r="AU159" i="3" s="1"/>
  <c r="AI171" i="3"/>
  <c r="AU171" i="3" s="1"/>
  <c r="AI179" i="3"/>
  <c r="AU179" i="3" s="1"/>
  <c r="AI188" i="3"/>
  <c r="AU188" i="3" s="1"/>
  <c r="AI220" i="3"/>
  <c r="AU220" i="3" s="1"/>
  <c r="AI285" i="3"/>
  <c r="AU285" i="3" s="1"/>
  <c r="AI287" i="3"/>
  <c r="AU287" i="3" s="1"/>
  <c r="AI291" i="3"/>
  <c r="AU291" i="3" s="1"/>
  <c r="AI295" i="3"/>
  <c r="AU295" i="3" s="1"/>
  <c r="AI301" i="3"/>
  <c r="AU301" i="3" s="1"/>
  <c r="AI306" i="3"/>
  <c r="AU306" i="3" s="1"/>
  <c r="AI308" i="3"/>
  <c r="AU308" i="3" s="1"/>
  <c r="AI312" i="3"/>
  <c r="AU312" i="3" s="1"/>
  <c r="AI322" i="3"/>
  <c r="AU322" i="3" s="1"/>
  <c r="AI326" i="3"/>
  <c r="AU326" i="3" s="1"/>
  <c r="AI332" i="3"/>
  <c r="AU332" i="3" s="1"/>
  <c r="AI334" i="3"/>
  <c r="AU334" i="3" s="1"/>
  <c r="AI336" i="3"/>
  <c r="AU336" i="3" s="1"/>
  <c r="AI338" i="3"/>
  <c r="AU338" i="3" s="1"/>
  <c r="AI340" i="3"/>
  <c r="AU340" i="3" s="1"/>
  <c r="AI342" i="3"/>
  <c r="AU342" i="3" s="1"/>
  <c r="AI344" i="3"/>
  <c r="AU344" i="3" s="1"/>
  <c r="AI346" i="3"/>
  <c r="AU346" i="3" s="1"/>
  <c r="AI350" i="3"/>
  <c r="AU350" i="3" s="1"/>
  <c r="AI352" i="3"/>
  <c r="AU352" i="3" s="1"/>
  <c r="AI364" i="3"/>
  <c r="AU364" i="3" s="1"/>
  <c r="AI369" i="3"/>
  <c r="AU369" i="3" s="1"/>
  <c r="AI373" i="3"/>
  <c r="AU373" i="3" s="1"/>
  <c r="AI377" i="3"/>
  <c r="AU377" i="3" s="1"/>
  <c r="AI381" i="3"/>
  <c r="AU381" i="3" s="1"/>
  <c r="AI385" i="3"/>
  <c r="AU385" i="3" s="1"/>
  <c r="AI393" i="3"/>
  <c r="AU393" i="3" s="1"/>
  <c r="AI407" i="3"/>
  <c r="AU407" i="3" s="1"/>
  <c r="AI409" i="3"/>
  <c r="AU409" i="3" s="1"/>
  <c r="AI434" i="3"/>
  <c r="AU434" i="3" s="1"/>
  <c r="AI484" i="3"/>
  <c r="AU484" i="3" s="1"/>
  <c r="AI503" i="3"/>
  <c r="AU503" i="3" s="1"/>
  <c r="AI507" i="3"/>
  <c r="AU507" i="3" s="1"/>
  <c r="AI509" i="3"/>
  <c r="AU509" i="3" s="1"/>
  <c r="AI517" i="3"/>
  <c r="AU517" i="3" s="1"/>
  <c r="AI519" i="3"/>
  <c r="AU519" i="3" s="1"/>
  <c r="AI521" i="3"/>
  <c r="AU521" i="3" s="1"/>
  <c r="AI523" i="3"/>
  <c r="AU523" i="3" s="1"/>
  <c r="AI531" i="3"/>
  <c r="AU531" i="3" s="1"/>
  <c r="AI535" i="3"/>
  <c r="AU535" i="3" s="1"/>
  <c r="AI537" i="3"/>
  <c r="AU537" i="3" s="1"/>
  <c r="AI543" i="3"/>
  <c r="AU543" i="3" s="1"/>
  <c r="AI553" i="3"/>
  <c r="AU553" i="3" s="1"/>
  <c r="AI555" i="3"/>
  <c r="AU555" i="3" s="1"/>
  <c r="AI561" i="3"/>
  <c r="AU561" i="3" s="1"/>
  <c r="AI567" i="3"/>
  <c r="AU567" i="3" s="1"/>
  <c r="AI614" i="3"/>
  <c r="AU614" i="3" s="1"/>
  <c r="AI618" i="3"/>
  <c r="AU618" i="3" s="1"/>
  <c r="AI622" i="3"/>
  <c r="AU622" i="3" s="1"/>
  <c r="AI667" i="3"/>
  <c r="AU667" i="3" s="1"/>
  <c r="AI671" i="3"/>
  <c r="AU671" i="3" s="1"/>
  <c r="AI717" i="3"/>
  <c r="AU717" i="3" s="1"/>
  <c r="AI719" i="3"/>
  <c r="AU719" i="3" s="1"/>
  <c r="AI723" i="3"/>
  <c r="AU723" i="3" s="1"/>
  <c r="AI726" i="3"/>
  <c r="AU726" i="3" s="1"/>
  <c r="AI742" i="3"/>
  <c r="AU742" i="3" s="1"/>
  <c r="AI746" i="3"/>
  <c r="AU746" i="3" s="1"/>
  <c r="AI750" i="3"/>
  <c r="AU750" i="3" s="1"/>
  <c r="AI762" i="3"/>
  <c r="AU762" i="3" s="1"/>
  <c r="AI766" i="3"/>
  <c r="AU766" i="3" s="1"/>
  <c r="AI770" i="3"/>
  <c r="AU770" i="3" s="1"/>
  <c r="AI778" i="3"/>
  <c r="AU778" i="3" s="1"/>
  <c r="AI780" i="3"/>
  <c r="AU780" i="3" s="1"/>
  <c r="AI784" i="3"/>
  <c r="AU784" i="3" s="1"/>
  <c r="AI801" i="3"/>
  <c r="AU801" i="3" s="1"/>
  <c r="AI803" i="3"/>
  <c r="AU803" i="3" s="1"/>
  <c r="AI805" i="3"/>
  <c r="AU805" i="3" s="1"/>
  <c r="AI809" i="3"/>
  <c r="AU809" i="3" s="1"/>
  <c r="AI811" i="3"/>
  <c r="AU811" i="3" s="1"/>
  <c r="AI6" i="3"/>
  <c r="AU6" i="3" s="1"/>
  <c r="AI30" i="3"/>
  <c r="AU30" i="3" s="1"/>
  <c r="AG32" i="3"/>
  <c r="AI5" i="3"/>
  <c r="AI785" i="3"/>
  <c r="AU785" i="3" s="1"/>
  <c r="AH322" i="3"/>
  <c r="AT322" i="3" s="1"/>
  <c r="AH334" i="3"/>
  <c r="AT334" i="3" s="1"/>
  <c r="AH288" i="3"/>
  <c r="AT288" i="3" s="1"/>
  <c r="AH294" i="3"/>
  <c r="AT294" i="3" s="1"/>
  <c r="AH667" i="3"/>
  <c r="AT667" i="3" s="1"/>
  <c r="AH691" i="3"/>
  <c r="AT691" i="3" s="1"/>
  <c r="AH697" i="3"/>
  <c r="AT697" i="3" s="1"/>
  <c r="AH707" i="3"/>
  <c r="AT707" i="3" s="1"/>
  <c r="AH709" i="3"/>
  <c r="AT709" i="3" s="1"/>
  <c r="AH711" i="3"/>
  <c r="AT711" i="3" s="1"/>
  <c r="AH715" i="3"/>
  <c r="AT715" i="3" s="1"/>
  <c r="AH721" i="3"/>
  <c r="AT721" i="3" s="1"/>
  <c r="B12" i="9"/>
  <c r="B10" i="31" s="1"/>
  <c r="C9" i="25" s="1"/>
  <c r="AH147" i="3"/>
  <c r="AT147" i="3" s="1"/>
  <c r="AH496" i="3"/>
  <c r="AT496" i="3" s="1"/>
  <c r="AH514" i="3"/>
  <c r="AT514" i="3" s="1"/>
  <c r="AH797" i="3"/>
  <c r="AT797" i="3" s="1"/>
  <c r="AH801" i="3"/>
  <c r="AT801" i="3" s="1"/>
  <c r="AH71" i="3"/>
  <c r="AT71" i="3" s="1"/>
  <c r="AH75" i="3"/>
  <c r="AT75" i="3" s="1"/>
  <c r="AH65" i="3"/>
  <c r="AT65" i="3" s="1"/>
  <c r="AH725" i="3"/>
  <c r="AT725" i="3" s="1"/>
  <c r="AH424" i="3"/>
  <c r="AT424" i="3" s="1"/>
  <c r="AH380" i="3"/>
  <c r="AT380" i="3" s="1"/>
  <c r="AH384" i="3"/>
  <c r="AT384" i="3" s="1"/>
  <c r="AH400" i="3"/>
  <c r="AT400" i="3" s="1"/>
  <c r="AH13" i="3"/>
  <c r="AT13" i="3" s="1"/>
  <c r="AH110" i="3"/>
  <c r="AT110" i="3" s="1"/>
  <c r="AH275" i="3"/>
  <c r="AT275" i="3" s="1"/>
  <c r="AH356" i="3"/>
  <c r="AT356" i="3" s="1"/>
  <c r="AH360" i="3"/>
  <c r="AT360" i="3" s="1"/>
  <c r="AH362" i="3"/>
  <c r="AT362" i="3" s="1"/>
  <c r="AH416" i="3"/>
  <c r="AT416" i="3" s="1"/>
  <c r="AH418" i="3"/>
  <c r="AT418" i="3" s="1"/>
  <c r="AH420" i="3"/>
  <c r="AT420" i="3" s="1"/>
  <c r="AH765" i="3"/>
  <c r="AT765" i="3" s="1"/>
  <c r="AH121" i="3"/>
  <c r="AT121" i="3" s="1"/>
  <c r="AH246" i="3"/>
  <c r="AT246" i="3" s="1"/>
  <c r="AH250" i="3"/>
  <c r="AT250" i="3" s="1"/>
  <c r="AH256" i="3"/>
  <c r="AT256" i="3" s="1"/>
  <c r="AH262" i="3"/>
  <c r="AT262" i="3" s="1"/>
  <c r="AH351" i="3"/>
  <c r="AT351" i="3" s="1"/>
  <c r="AH501" i="3"/>
  <c r="AT501" i="3" s="1"/>
  <c r="AH507" i="3"/>
  <c r="AT507" i="3" s="1"/>
  <c r="AH529" i="3"/>
  <c r="AT529" i="3" s="1"/>
  <c r="AH631" i="3"/>
  <c r="AT631" i="3" s="1"/>
  <c r="AH635" i="3"/>
  <c r="AT635" i="3" s="1"/>
  <c r="AH724" i="3"/>
  <c r="AT724" i="3" s="1"/>
  <c r="AH733" i="3"/>
  <c r="AT733" i="3" s="1"/>
  <c r="AH739" i="3"/>
  <c r="AT739" i="3" s="1"/>
  <c r="AH749" i="3"/>
  <c r="AT749" i="3" s="1"/>
  <c r="AH752" i="3"/>
  <c r="AT752" i="3" s="1"/>
  <c r="AH756" i="3"/>
  <c r="AT756" i="3" s="1"/>
  <c r="AH568" i="3"/>
  <c r="AT568" i="3" s="1"/>
  <c r="AH576" i="3"/>
  <c r="AT576" i="3" s="1"/>
  <c r="AH584" i="3"/>
  <c r="AT584" i="3" s="1"/>
  <c r="AH588" i="3"/>
  <c r="AT588" i="3" s="1"/>
  <c r="AH596" i="3"/>
  <c r="AT596" i="3" s="1"/>
  <c r="AH600" i="3"/>
  <c r="AT600" i="3" s="1"/>
  <c r="AH604" i="3"/>
  <c r="AT604" i="3" s="1"/>
  <c r="AH661" i="3"/>
  <c r="AT661" i="3" s="1"/>
  <c r="AH720" i="3"/>
  <c r="AT720" i="3" s="1"/>
  <c r="AH798" i="3"/>
  <c r="AT798" i="3" s="1"/>
  <c r="AH33" i="3"/>
  <c r="AT33" i="3" s="1"/>
  <c r="AH37" i="3"/>
  <c r="AT37" i="3" s="1"/>
  <c r="AH78" i="3"/>
  <c r="AT78" i="3" s="1"/>
  <c r="AH94" i="3"/>
  <c r="AT94" i="3" s="1"/>
  <c r="AH134" i="3"/>
  <c r="AT134" i="3" s="1"/>
  <c r="AH439" i="3"/>
  <c r="AT439" i="3" s="1"/>
  <c r="AH443" i="3"/>
  <c r="AT443" i="3" s="1"/>
  <c r="AH447" i="3"/>
  <c r="AT447" i="3" s="1"/>
  <c r="AH451" i="3"/>
  <c r="AT451" i="3" s="1"/>
  <c r="AH455" i="3"/>
  <c r="AT455" i="3" s="1"/>
  <c r="AH459" i="3"/>
  <c r="AT459" i="3" s="1"/>
  <c r="AH463" i="3"/>
  <c r="AT463" i="3" s="1"/>
  <c r="AH465" i="3"/>
  <c r="AT465" i="3" s="1"/>
  <c r="AH553" i="3"/>
  <c r="AT553" i="3" s="1"/>
  <c r="AH653" i="3"/>
  <c r="AT653" i="3" s="1"/>
  <c r="AH665" i="3"/>
  <c r="AT665" i="3" s="1"/>
  <c r="AH785" i="3"/>
  <c r="AT785" i="3" s="1"/>
  <c r="AH34" i="3"/>
  <c r="AT34" i="3" s="1"/>
  <c r="AH352" i="3"/>
  <c r="AT352" i="3" s="1"/>
  <c r="AH572" i="3"/>
  <c r="AT572" i="3" s="1"/>
  <c r="AH580" i="3"/>
  <c r="AT580" i="3" s="1"/>
  <c r="AH592" i="3"/>
  <c r="AT592" i="3" s="1"/>
  <c r="C543" i="3"/>
  <c r="AH672" i="3"/>
  <c r="AT672" i="3" s="1"/>
  <c r="AH676" i="3"/>
  <c r="AT676" i="3" s="1"/>
  <c r="AH708" i="3"/>
  <c r="AT708" i="3" s="1"/>
  <c r="AH802" i="3"/>
  <c r="AT802" i="3" s="1"/>
  <c r="AH77" i="3"/>
  <c r="AT77" i="3" s="1"/>
  <c r="AH81" i="3"/>
  <c r="AT81" i="3" s="1"/>
  <c r="AH175" i="3"/>
  <c r="AT175" i="3" s="1"/>
  <c r="AH190" i="3"/>
  <c r="AT190" i="3" s="1"/>
  <c r="AH229" i="3"/>
  <c r="AT229" i="3" s="1"/>
  <c r="AH233" i="3"/>
  <c r="AT233" i="3" s="1"/>
  <c r="AH278" i="3"/>
  <c r="AT278" i="3" s="1"/>
  <c r="AH282" i="3"/>
  <c r="AT282" i="3" s="1"/>
  <c r="AH289" i="3"/>
  <c r="AT289" i="3" s="1"/>
  <c r="AH291" i="3"/>
  <c r="AT291" i="3" s="1"/>
  <c r="AH295" i="3"/>
  <c r="AT295" i="3" s="1"/>
  <c r="AH310" i="3"/>
  <c r="AT310" i="3" s="1"/>
  <c r="AH331" i="3"/>
  <c r="AT331" i="3" s="1"/>
  <c r="AH348" i="3"/>
  <c r="AT348" i="3" s="1"/>
  <c r="AH372" i="3"/>
  <c r="AT372" i="3" s="1"/>
  <c r="AH376" i="3"/>
  <c r="AT376" i="3" s="1"/>
  <c r="AH425" i="3"/>
  <c r="AT425" i="3" s="1"/>
  <c r="AH482" i="3"/>
  <c r="AT482" i="3" s="1"/>
  <c r="AH504" i="3"/>
  <c r="AT504" i="3" s="1"/>
  <c r="AH508" i="3"/>
  <c r="AT508" i="3" s="1"/>
  <c r="AH552" i="3"/>
  <c r="AT552" i="3" s="1"/>
  <c r="AH560" i="3"/>
  <c r="AT560" i="3" s="1"/>
  <c r="AH606" i="3"/>
  <c r="AT606" i="3" s="1"/>
  <c r="AH630" i="3"/>
  <c r="AT630" i="3" s="1"/>
  <c r="AH652" i="3"/>
  <c r="AT652" i="3" s="1"/>
  <c r="AH728" i="3"/>
  <c r="AT728" i="3" s="1"/>
  <c r="AH753" i="3"/>
  <c r="AT753" i="3" s="1"/>
  <c r="AI129" i="3"/>
  <c r="AU129" i="3" s="1"/>
  <c r="AH211" i="3"/>
  <c r="AT211" i="3" s="1"/>
  <c r="AH215" i="3"/>
  <c r="AT215" i="3" s="1"/>
  <c r="AH228" i="3"/>
  <c r="AT228" i="3" s="1"/>
  <c r="AI759" i="3"/>
  <c r="AU759" i="3" s="1"/>
  <c r="AH17" i="3"/>
  <c r="AT17" i="3" s="1"/>
  <c r="AH29" i="3"/>
  <c r="AT29" i="3" s="1"/>
  <c r="AH90" i="3"/>
  <c r="AT90" i="3" s="1"/>
  <c r="AH107" i="3"/>
  <c r="AT107" i="3" s="1"/>
  <c r="AH109" i="3"/>
  <c r="AT109" i="3" s="1"/>
  <c r="AH139" i="3"/>
  <c r="AT139" i="3" s="1"/>
  <c r="AH143" i="3"/>
  <c r="AT143" i="3" s="1"/>
  <c r="AH257" i="3"/>
  <c r="AT257" i="3" s="1"/>
  <c r="AH261" i="3"/>
  <c r="AT261" i="3" s="1"/>
  <c r="AI626" i="3"/>
  <c r="AU626" i="3" s="1"/>
  <c r="AH347" i="3"/>
  <c r="AT347" i="3" s="1"/>
  <c r="AH369" i="3"/>
  <c r="AT369" i="3" s="1"/>
  <c r="AH398" i="3"/>
  <c r="AT398" i="3" s="1"/>
  <c r="AH410" i="3"/>
  <c r="AT410" i="3" s="1"/>
  <c r="AH414" i="3"/>
  <c r="AT414" i="3" s="1"/>
  <c r="AH466" i="3"/>
  <c r="AT466" i="3" s="1"/>
  <c r="AH540" i="3"/>
  <c r="AT540" i="3" s="1"/>
  <c r="AH544" i="3"/>
  <c r="AT544" i="3" s="1"/>
  <c r="AH569" i="3"/>
  <c r="AT569" i="3" s="1"/>
  <c r="AH573" i="3"/>
  <c r="AT573" i="3" s="1"/>
  <c r="AH640" i="3"/>
  <c r="AT640" i="3" s="1"/>
  <c r="AH644" i="3"/>
  <c r="AT644" i="3" s="1"/>
  <c r="AH741" i="3"/>
  <c r="AT741" i="3" s="1"/>
  <c r="AH745" i="3"/>
  <c r="AT745" i="3" s="1"/>
  <c r="AH773" i="3"/>
  <c r="AT773" i="3" s="1"/>
  <c r="AH272" i="3"/>
  <c r="AT272" i="3" s="1"/>
  <c r="AH309" i="3"/>
  <c r="AT309" i="3" s="1"/>
  <c r="AH318" i="3"/>
  <c r="AT318" i="3" s="1"/>
  <c r="AH28" i="3"/>
  <c r="AT28" i="3" s="1"/>
  <c r="AH91" i="3"/>
  <c r="AT91" i="3" s="1"/>
  <c r="AH93" i="3"/>
  <c r="AT93" i="3" s="1"/>
  <c r="AH97" i="3"/>
  <c r="AT97" i="3" s="1"/>
  <c r="AH306" i="3"/>
  <c r="AT306" i="3" s="1"/>
  <c r="AH344" i="3"/>
  <c r="AT344" i="3" s="1"/>
  <c r="AH423" i="3"/>
  <c r="AT423" i="3" s="1"/>
  <c r="AH467" i="3"/>
  <c r="AT467" i="3" s="1"/>
  <c r="AH475" i="3"/>
  <c r="AT475" i="3" s="1"/>
  <c r="AH477" i="3"/>
  <c r="AT477" i="3" s="1"/>
  <c r="AH481" i="3"/>
  <c r="AT481" i="3" s="1"/>
  <c r="C423" i="3"/>
  <c r="AH524" i="3"/>
  <c r="AT524" i="3" s="1"/>
  <c r="AH526" i="3"/>
  <c r="AT526" i="3" s="1"/>
  <c r="AH545" i="3"/>
  <c r="AT545" i="3" s="1"/>
  <c r="AH549" i="3"/>
  <c r="AT549" i="3" s="1"/>
  <c r="AH556" i="3"/>
  <c r="AT556" i="3" s="1"/>
  <c r="AH626" i="3"/>
  <c r="AT626" i="3" s="1"/>
  <c r="AH639" i="3"/>
  <c r="AT639" i="3" s="1"/>
  <c r="AH643" i="3"/>
  <c r="AT643" i="3" s="1"/>
  <c r="AH647" i="3"/>
  <c r="AT647" i="3" s="1"/>
  <c r="AH663" i="3"/>
  <c r="AT663" i="3" s="1"/>
  <c r="AH673" i="3"/>
  <c r="AT673" i="3" s="1"/>
  <c r="AH681" i="3"/>
  <c r="AT681" i="3" s="1"/>
  <c r="AH701" i="3"/>
  <c r="AT701" i="3" s="1"/>
  <c r="AH705" i="3"/>
  <c r="AT705" i="3" s="1"/>
  <c r="AH726" i="3"/>
  <c r="AT726" i="3" s="1"/>
  <c r="AH736" i="3"/>
  <c r="AT736" i="3" s="1"/>
  <c r="AH744" i="3"/>
  <c r="AT744" i="3" s="1"/>
  <c r="AH748" i="3"/>
  <c r="AT748" i="3" s="1"/>
  <c r="AH763" i="3"/>
  <c r="AT763" i="3" s="1"/>
  <c r="AH768" i="3"/>
  <c r="AT768" i="3" s="1"/>
  <c r="AH779" i="3"/>
  <c r="AT779" i="3" s="1"/>
  <c r="AH783" i="3"/>
  <c r="AT783" i="3" s="1"/>
  <c r="AH805" i="3"/>
  <c r="AT805" i="3" s="1"/>
  <c r="AH140" i="3"/>
  <c r="AT140" i="3" s="1"/>
  <c r="AH165" i="3"/>
  <c r="AT165" i="3" s="1"/>
  <c r="AH167" i="3"/>
  <c r="AT167" i="3" s="1"/>
  <c r="AH171" i="3"/>
  <c r="AT171" i="3" s="1"/>
  <c r="AH197" i="3"/>
  <c r="AT197" i="3" s="1"/>
  <c r="AH201" i="3"/>
  <c r="AT201" i="3" s="1"/>
  <c r="AH212" i="3"/>
  <c r="AT212" i="3" s="1"/>
  <c r="AH244" i="3"/>
  <c r="AT244" i="3" s="1"/>
  <c r="AH273" i="3"/>
  <c r="AT273" i="3" s="1"/>
  <c r="AH305" i="3"/>
  <c r="AT305" i="3" s="1"/>
  <c r="AH324" i="3"/>
  <c r="AT324" i="3" s="1"/>
  <c r="AH326" i="3"/>
  <c r="AT326" i="3" s="1"/>
  <c r="AH330" i="3"/>
  <c r="AT330" i="3" s="1"/>
  <c r="AH335" i="3"/>
  <c r="AT335" i="3" s="1"/>
  <c r="AH339" i="3"/>
  <c r="AT339" i="3" s="1"/>
  <c r="AH343" i="3"/>
  <c r="AT343" i="3" s="1"/>
  <c r="AH355" i="3"/>
  <c r="AT355" i="3" s="1"/>
  <c r="AH359" i="3"/>
  <c r="AT359" i="3" s="1"/>
  <c r="AH363" i="3"/>
  <c r="AT363" i="3" s="1"/>
  <c r="AH368" i="3"/>
  <c r="AT368" i="3" s="1"/>
  <c r="AH392" i="3"/>
  <c r="AT392" i="3" s="1"/>
  <c r="AH557" i="3"/>
  <c r="AT557" i="3" s="1"/>
  <c r="AH621" i="3"/>
  <c r="AT621" i="3" s="1"/>
  <c r="AH632" i="3"/>
  <c r="AT632" i="3" s="1"/>
  <c r="AH688" i="3"/>
  <c r="AT688" i="3" s="1"/>
  <c r="AH700" i="3"/>
  <c r="AT700" i="3" s="1"/>
  <c r="AH778" i="3"/>
  <c r="AT778" i="3" s="1"/>
  <c r="AH808" i="3"/>
  <c r="AT808" i="3" s="1"/>
  <c r="AI311" i="3"/>
  <c r="AU311" i="3" s="1"/>
  <c r="AI661" i="3"/>
  <c r="AU661" i="3" s="1"/>
  <c r="AH10" i="3"/>
  <c r="AT10" i="3" s="1"/>
  <c r="AH26" i="3"/>
  <c r="AT26" i="3" s="1"/>
  <c r="AH79" i="3"/>
  <c r="AT79" i="3" s="1"/>
  <c r="AH123" i="3"/>
  <c r="AT123" i="3" s="1"/>
  <c r="AH191" i="3"/>
  <c r="AT191" i="3" s="1"/>
  <c r="AH402" i="3"/>
  <c r="AT402" i="3" s="1"/>
  <c r="AH766" i="3"/>
  <c r="AT766" i="3" s="1"/>
  <c r="AI7" i="3"/>
  <c r="AU7" i="3" s="1"/>
  <c r="AH9" i="3"/>
  <c r="AT9" i="3" s="1"/>
  <c r="AH12" i="3"/>
  <c r="AT12" i="3" s="1"/>
  <c r="AH21" i="3"/>
  <c r="AT21" i="3" s="1"/>
  <c r="AH23" i="3"/>
  <c r="AT23" i="3" s="1"/>
  <c r="AH27" i="3"/>
  <c r="AT27" i="3" s="1"/>
  <c r="AH30" i="3"/>
  <c r="AT30" i="3" s="1"/>
  <c r="AH32" i="3"/>
  <c r="AT32" i="3" s="1"/>
  <c r="AH67" i="3"/>
  <c r="AT67" i="3" s="1"/>
  <c r="AH69" i="3"/>
  <c r="AT69" i="3" s="1"/>
  <c r="AH80" i="3"/>
  <c r="AT80" i="3" s="1"/>
  <c r="AH84" i="3"/>
  <c r="AT84" i="3" s="1"/>
  <c r="AH96" i="3"/>
  <c r="AT96" i="3" s="1"/>
  <c r="AH100" i="3"/>
  <c r="AT100" i="3" s="1"/>
  <c r="AH108" i="3"/>
  <c r="AT108" i="3" s="1"/>
  <c r="AH115" i="3"/>
  <c r="AT115" i="3" s="1"/>
  <c r="AI120" i="3"/>
  <c r="AU120" i="3" s="1"/>
  <c r="AH125" i="3"/>
  <c r="AT125" i="3" s="1"/>
  <c r="AH128" i="3"/>
  <c r="AT128" i="3" s="1"/>
  <c r="AH136" i="3"/>
  <c r="AT136" i="3" s="1"/>
  <c r="AH138" i="3"/>
  <c r="AT138" i="3" s="1"/>
  <c r="AI141" i="3"/>
  <c r="AU141" i="3" s="1"/>
  <c r="AH243" i="3"/>
  <c r="AT243" i="3" s="1"/>
  <c r="AH293" i="3"/>
  <c r="AT293" i="3" s="1"/>
  <c r="AI310" i="3"/>
  <c r="AU310" i="3" s="1"/>
  <c r="AH328" i="3"/>
  <c r="AT328" i="3" s="1"/>
  <c r="AH395" i="3"/>
  <c r="AT395" i="3" s="1"/>
  <c r="AH399" i="3"/>
  <c r="AT399" i="3" s="1"/>
  <c r="AH528" i="3"/>
  <c r="AT528" i="3" s="1"/>
  <c r="AH536" i="3"/>
  <c r="AT536" i="3" s="1"/>
  <c r="AH539" i="3"/>
  <c r="AT539" i="3" s="1"/>
  <c r="AH740" i="3"/>
  <c r="AT740" i="3" s="1"/>
  <c r="AI654" i="3"/>
  <c r="AU654" i="3" s="1"/>
  <c r="B724" i="3"/>
  <c r="B725" i="3" s="1"/>
  <c r="C723" i="3"/>
  <c r="AH22" i="3"/>
  <c r="AT22" i="3" s="1"/>
  <c r="AH70" i="3"/>
  <c r="AT70" i="3" s="1"/>
  <c r="AH74" i="3"/>
  <c r="AT74" i="3" s="1"/>
  <c r="AH95" i="3"/>
  <c r="AT95" i="3" s="1"/>
  <c r="AH118" i="3"/>
  <c r="AT118" i="3" s="1"/>
  <c r="AI14" i="3"/>
  <c r="AU14" i="3" s="1"/>
  <c r="AH19" i="3"/>
  <c r="AT19" i="3" s="1"/>
  <c r="AH66" i="3"/>
  <c r="AT66" i="3" s="1"/>
  <c r="AH86" i="3"/>
  <c r="AT86" i="3" s="1"/>
  <c r="AH116" i="3"/>
  <c r="AT116" i="3" s="1"/>
  <c r="AH124" i="3"/>
  <c r="AT124" i="3" s="1"/>
  <c r="AH145" i="3"/>
  <c r="AT145" i="3" s="1"/>
  <c r="AI173" i="3"/>
  <c r="AU173" i="3" s="1"/>
  <c r="AH198" i="3"/>
  <c r="AT198" i="3" s="1"/>
  <c r="AH200" i="3"/>
  <c r="AT200" i="3" s="1"/>
  <c r="AH213" i="3"/>
  <c r="AT213" i="3" s="1"/>
  <c r="AH220" i="3"/>
  <c r="AT220" i="3" s="1"/>
  <c r="AH223" i="3"/>
  <c r="AT223" i="3" s="1"/>
  <c r="AH227" i="3"/>
  <c r="AT227" i="3" s="1"/>
  <c r="AH231" i="3"/>
  <c r="AT231" i="3" s="1"/>
  <c r="AH259" i="3"/>
  <c r="AT259" i="3" s="1"/>
  <c r="AH263" i="3"/>
  <c r="AT263" i="3" s="1"/>
  <c r="AH277" i="3"/>
  <c r="AT277" i="3" s="1"/>
  <c r="AH314" i="3"/>
  <c r="AT314" i="3" s="1"/>
  <c r="AH321" i="3"/>
  <c r="AT321" i="3" s="1"/>
  <c r="AH428" i="3"/>
  <c r="AT428" i="3" s="1"/>
  <c r="AI673" i="3"/>
  <c r="AU673" i="3" s="1"/>
  <c r="AI735" i="3"/>
  <c r="AU735" i="3" s="1"/>
  <c r="AH301" i="3"/>
  <c r="AT301" i="3" s="1"/>
  <c r="AH304" i="3"/>
  <c r="AT304" i="3" s="1"/>
  <c r="AH317" i="3"/>
  <c r="AT317" i="3" s="1"/>
  <c r="AH479" i="3"/>
  <c r="AT479" i="3" s="1"/>
  <c r="AH487" i="3"/>
  <c r="AT487" i="3" s="1"/>
  <c r="AI498" i="3"/>
  <c r="AU498" i="3" s="1"/>
  <c r="AH499" i="3"/>
  <c r="AT499" i="3" s="1"/>
  <c r="AI634" i="3"/>
  <c r="AU634" i="3" s="1"/>
  <c r="AH637" i="3"/>
  <c r="AT637" i="3" s="1"/>
  <c r="AH137" i="3"/>
  <c r="AT137" i="3" s="1"/>
  <c r="AH158" i="3"/>
  <c r="AT158" i="3" s="1"/>
  <c r="AH172" i="3"/>
  <c r="AT172" i="3" s="1"/>
  <c r="AH185" i="3"/>
  <c r="AT185" i="3" s="1"/>
  <c r="AH195" i="3"/>
  <c r="AT195" i="3" s="1"/>
  <c r="AH199" i="3"/>
  <c r="AT199" i="3" s="1"/>
  <c r="AH208" i="3"/>
  <c r="AT208" i="3" s="1"/>
  <c r="AH210" i="3"/>
  <c r="AT210" i="3" s="1"/>
  <c r="AH214" i="3"/>
  <c r="AT214" i="3" s="1"/>
  <c r="AH224" i="3"/>
  <c r="AT224" i="3" s="1"/>
  <c r="AH226" i="3"/>
  <c r="AT226" i="3" s="1"/>
  <c r="AH240" i="3"/>
  <c r="AT240" i="3" s="1"/>
  <c r="AH242" i="3"/>
  <c r="AT242" i="3" s="1"/>
  <c r="AH245" i="3"/>
  <c r="AT245" i="3" s="1"/>
  <c r="AH248" i="3"/>
  <c r="AT248" i="3" s="1"/>
  <c r="AH260" i="3"/>
  <c r="AT260" i="3" s="1"/>
  <c r="AH264" i="3"/>
  <c r="AT264" i="3" s="1"/>
  <c r="AH268" i="3"/>
  <c r="AT268" i="3" s="1"/>
  <c r="AH276" i="3"/>
  <c r="AT276" i="3" s="1"/>
  <c r="AH280" i="3"/>
  <c r="AT280" i="3" s="1"/>
  <c r="AH284" i="3"/>
  <c r="AT284" i="3" s="1"/>
  <c r="AH292" i="3"/>
  <c r="AT292" i="3" s="1"/>
  <c r="AH296" i="3"/>
  <c r="AT296" i="3" s="1"/>
  <c r="AH300" i="3"/>
  <c r="AT300" i="3" s="1"/>
  <c r="AH313" i="3"/>
  <c r="AT313" i="3" s="1"/>
  <c r="AH323" i="3"/>
  <c r="AT323" i="3" s="1"/>
  <c r="AH327" i="3"/>
  <c r="AT327" i="3" s="1"/>
  <c r="AH340" i="3"/>
  <c r="AT340" i="3" s="1"/>
  <c r="AH415" i="3"/>
  <c r="AT415" i="3" s="1"/>
  <c r="AH436" i="3"/>
  <c r="AT436" i="3" s="1"/>
  <c r="AH440" i="3"/>
  <c r="AT440" i="3" s="1"/>
  <c r="AH444" i="3"/>
  <c r="AT444" i="3" s="1"/>
  <c r="AH448" i="3"/>
  <c r="AT448" i="3" s="1"/>
  <c r="AH452" i="3"/>
  <c r="AT452" i="3" s="1"/>
  <c r="AH464" i="3"/>
  <c r="AT464" i="3" s="1"/>
  <c r="AH470" i="3"/>
  <c r="AT470" i="3" s="1"/>
  <c r="AI490" i="3"/>
  <c r="AU490" i="3" s="1"/>
  <c r="AH491" i="3"/>
  <c r="AT491" i="3" s="1"/>
  <c r="AH495" i="3"/>
  <c r="AT495" i="3" s="1"/>
  <c r="AH542" i="3"/>
  <c r="AT542" i="3" s="1"/>
  <c r="AH548" i="3"/>
  <c r="AT548" i="3" s="1"/>
  <c r="AH613" i="3"/>
  <c r="AT613" i="3" s="1"/>
  <c r="AH367" i="3"/>
  <c r="AT367" i="3" s="1"/>
  <c r="AH394" i="3"/>
  <c r="AT394" i="3" s="1"/>
  <c r="AH401" i="3"/>
  <c r="AT401" i="3" s="1"/>
  <c r="AH403" i="3"/>
  <c r="AT403" i="3" s="1"/>
  <c r="AH411" i="3"/>
  <c r="AT411" i="3" s="1"/>
  <c r="AH419" i="3"/>
  <c r="AT419" i="3" s="1"/>
  <c r="AH427" i="3"/>
  <c r="AT427" i="3" s="1"/>
  <c r="AH432" i="3"/>
  <c r="AT432" i="3" s="1"/>
  <c r="AH471" i="3"/>
  <c r="AT471" i="3" s="1"/>
  <c r="AH474" i="3"/>
  <c r="AT474" i="3" s="1"/>
  <c r="AH478" i="3"/>
  <c r="AT478" i="3" s="1"/>
  <c r="AH511" i="3"/>
  <c r="AT511" i="3" s="1"/>
  <c r="AH520" i="3"/>
  <c r="AT520" i="3" s="1"/>
  <c r="AH523" i="3"/>
  <c r="AT523" i="3" s="1"/>
  <c r="AH561" i="3"/>
  <c r="AT561" i="3" s="1"/>
  <c r="AH565" i="3"/>
  <c r="AT565" i="3" s="1"/>
  <c r="AH567" i="3"/>
  <c r="AT567" i="3" s="1"/>
  <c r="AH571" i="3"/>
  <c r="AT571" i="3" s="1"/>
  <c r="AH575" i="3"/>
  <c r="AT575" i="3" s="1"/>
  <c r="AH641" i="3"/>
  <c r="AT641" i="3" s="1"/>
  <c r="AH703" i="3"/>
  <c r="AT703" i="3" s="1"/>
  <c r="AH712" i="3"/>
  <c r="AT712" i="3" s="1"/>
  <c r="AH716" i="3"/>
  <c r="AT716" i="3" s="1"/>
  <c r="AH723" i="3"/>
  <c r="AT723" i="3" s="1"/>
  <c r="AI743" i="3"/>
  <c r="AU743" i="3" s="1"/>
  <c r="AH772" i="3"/>
  <c r="AT772" i="3" s="1"/>
  <c r="AH776" i="3"/>
  <c r="AT776" i="3" s="1"/>
  <c r="AH809" i="3"/>
  <c r="AT809" i="3" s="1"/>
  <c r="AH648" i="3"/>
  <c r="AT648" i="3" s="1"/>
  <c r="AH655" i="3"/>
  <c r="AT655" i="3" s="1"/>
  <c r="AH660" i="3"/>
  <c r="AT660" i="3" s="1"/>
  <c r="AH668" i="3"/>
  <c r="AT668" i="3" s="1"/>
  <c r="AH675" i="3"/>
  <c r="AT675" i="3" s="1"/>
  <c r="AH683" i="3"/>
  <c r="AT683" i="3" s="1"/>
  <c r="AH692" i="3"/>
  <c r="AT692" i="3" s="1"/>
  <c r="AH696" i="3"/>
  <c r="AT696" i="3" s="1"/>
  <c r="AH729" i="3"/>
  <c r="AT729" i="3" s="1"/>
  <c r="AH755" i="3"/>
  <c r="AT755" i="3" s="1"/>
  <c r="AH757" i="3"/>
  <c r="AT757" i="3" s="1"/>
  <c r="AH761" i="3"/>
  <c r="AT761" i="3" s="1"/>
  <c r="AH780" i="3"/>
  <c r="AT780" i="3" s="1"/>
  <c r="AH784" i="3"/>
  <c r="AT784" i="3" s="1"/>
  <c r="AH790" i="3"/>
  <c r="AT790" i="3" s="1"/>
  <c r="AH794" i="3"/>
  <c r="AT794" i="3" s="1"/>
  <c r="AH492" i="3"/>
  <c r="AT492" i="3" s="1"/>
  <c r="AH494" i="3"/>
  <c r="AT494" i="3" s="1"/>
  <c r="AH502" i="3"/>
  <c r="AT502" i="3" s="1"/>
  <c r="AH512" i="3"/>
  <c r="AT512" i="3" s="1"/>
  <c r="AH515" i="3"/>
  <c r="AT515" i="3" s="1"/>
  <c r="AH519" i="3"/>
  <c r="AT519" i="3" s="1"/>
  <c r="AH527" i="3"/>
  <c r="AT527" i="3" s="1"/>
  <c r="AH531" i="3"/>
  <c r="AT531" i="3" s="1"/>
  <c r="AH535" i="3"/>
  <c r="AT535" i="3" s="1"/>
  <c r="AH543" i="3"/>
  <c r="AT543" i="3" s="1"/>
  <c r="AH564" i="3"/>
  <c r="AT564" i="3" s="1"/>
  <c r="AH570" i="3"/>
  <c r="AT570" i="3" s="1"/>
  <c r="AH605" i="3"/>
  <c r="AT605" i="3" s="1"/>
  <c r="AH609" i="3"/>
  <c r="AT609" i="3" s="1"/>
  <c r="AH617" i="3"/>
  <c r="AT617" i="3" s="1"/>
  <c r="AH633" i="3"/>
  <c r="AT633" i="3" s="1"/>
  <c r="AH636" i="3"/>
  <c r="AT636" i="3" s="1"/>
  <c r="AH656" i="3"/>
  <c r="AT656" i="3" s="1"/>
  <c r="AH659" i="3"/>
  <c r="AT659" i="3" s="1"/>
  <c r="AH664" i="3"/>
  <c r="AT664" i="3" s="1"/>
  <c r="AH680" i="3"/>
  <c r="AT680" i="3" s="1"/>
  <c r="AH684" i="3"/>
  <c r="AT684" i="3" s="1"/>
  <c r="AH699" i="3"/>
  <c r="AT699" i="3" s="1"/>
  <c r="AH704" i="3"/>
  <c r="AT704" i="3" s="1"/>
  <c r="AH713" i="3"/>
  <c r="AT713" i="3" s="1"/>
  <c r="AH719" i="3"/>
  <c r="AT719" i="3" s="1"/>
  <c r="AH732" i="3"/>
  <c r="AT732" i="3" s="1"/>
  <c r="AH737" i="3"/>
  <c r="AT737" i="3" s="1"/>
  <c r="AH747" i="3"/>
  <c r="AT747" i="3" s="1"/>
  <c r="AH760" i="3"/>
  <c r="AT760" i="3" s="1"/>
  <c r="AH764" i="3"/>
  <c r="AT764" i="3" s="1"/>
  <c r="AH775" i="3"/>
  <c r="AT775" i="3" s="1"/>
  <c r="AH786" i="3"/>
  <c r="AT786" i="3" s="1"/>
  <c r="AH789" i="3"/>
  <c r="AT789" i="3" s="1"/>
  <c r="AH793" i="3"/>
  <c r="AT793" i="3" s="1"/>
  <c r="AH810" i="3"/>
  <c r="AT810" i="3" s="1"/>
  <c r="AI111" i="3"/>
  <c r="AU111" i="3" s="1"/>
  <c r="AH182" i="3"/>
  <c r="AT182" i="3" s="1"/>
  <c r="AI212" i="3"/>
  <c r="AU212" i="3" s="1"/>
  <c r="AI216" i="3"/>
  <c r="AU216" i="3" s="1"/>
  <c r="AI229" i="3"/>
  <c r="AU229" i="3" s="1"/>
  <c r="AI261" i="3"/>
  <c r="AU261" i="3" s="1"/>
  <c r="AI278" i="3"/>
  <c r="AU278" i="3" s="1"/>
  <c r="AI516" i="3"/>
  <c r="AU516" i="3" s="1"/>
  <c r="AH671" i="3"/>
  <c r="AT671" i="3" s="1"/>
  <c r="AH14" i="3"/>
  <c r="AT14" i="3" s="1"/>
  <c r="AH38" i="3"/>
  <c r="AT38" i="3" s="1"/>
  <c r="AH87" i="3"/>
  <c r="AT87" i="3" s="1"/>
  <c r="AI108" i="3"/>
  <c r="AU108" i="3" s="1"/>
  <c r="AH114" i="3"/>
  <c r="AT114" i="3" s="1"/>
  <c r="AI161" i="3"/>
  <c r="AU161" i="3" s="1"/>
  <c r="AI244" i="3"/>
  <c r="AU244" i="3" s="1"/>
  <c r="AI265" i="3"/>
  <c r="AU265" i="3" s="1"/>
  <c r="AI297" i="3"/>
  <c r="AU297" i="3" s="1"/>
  <c r="AI357" i="3"/>
  <c r="AU357" i="3" s="1"/>
  <c r="AI366" i="3"/>
  <c r="AU366" i="3" s="1"/>
  <c r="AH429" i="3"/>
  <c r="AT429" i="3" s="1"/>
  <c r="B425" i="3"/>
  <c r="C424" i="3"/>
  <c r="AH488" i="3"/>
  <c r="AT488" i="3" s="1"/>
  <c r="AH6" i="3"/>
  <c r="AT6" i="3" s="1"/>
  <c r="AH106" i="3"/>
  <c r="AT106" i="3" s="1"/>
  <c r="AI125" i="3"/>
  <c r="AU125" i="3" s="1"/>
  <c r="AH127" i="3"/>
  <c r="AT127" i="3" s="1"/>
  <c r="AH135" i="3"/>
  <c r="AT135" i="3" s="1"/>
  <c r="AI137" i="3"/>
  <c r="AU137" i="3" s="1"/>
  <c r="AH170" i="3"/>
  <c r="AT170" i="3" s="1"/>
  <c r="AI181" i="3"/>
  <c r="AU181" i="3" s="1"/>
  <c r="AI189" i="3"/>
  <c r="AU189" i="3" s="1"/>
  <c r="AI197" i="3"/>
  <c r="AU197" i="3" s="1"/>
  <c r="AH207" i="3"/>
  <c r="AT207" i="3" s="1"/>
  <c r="AI209" i="3"/>
  <c r="AU209" i="3" s="1"/>
  <c r="AH236" i="3"/>
  <c r="AT236" i="3" s="1"/>
  <c r="AH239" i="3"/>
  <c r="AT239" i="3" s="1"/>
  <c r="AI241" i="3"/>
  <c r="AU241" i="3" s="1"/>
  <c r="AH253" i="3"/>
  <c r="AT253" i="3" s="1"/>
  <c r="AI258" i="3"/>
  <c r="AU258" i="3" s="1"/>
  <c r="AH285" i="3"/>
  <c r="AT285" i="3" s="1"/>
  <c r="AI290" i="3"/>
  <c r="AU290" i="3" s="1"/>
  <c r="AI329" i="3"/>
  <c r="AU329" i="3" s="1"/>
  <c r="AI397" i="3"/>
  <c r="AU397" i="3" s="1"/>
  <c r="AI426" i="3"/>
  <c r="AU426" i="3" s="1"/>
  <c r="AI436" i="3"/>
  <c r="AU436" i="3" s="1"/>
  <c r="AI440" i="3"/>
  <c r="AU440" i="3" s="1"/>
  <c r="AI444" i="3"/>
  <c r="AU444" i="3" s="1"/>
  <c r="AI448" i="3"/>
  <c r="AU448" i="3" s="1"/>
  <c r="AI452" i="3"/>
  <c r="AU452" i="3" s="1"/>
  <c r="AI456" i="3"/>
  <c r="AU456" i="3" s="1"/>
  <c r="AI460" i="3"/>
  <c r="AU460" i="3" s="1"/>
  <c r="AI467" i="3"/>
  <c r="AU467" i="3" s="1"/>
  <c r="AI492" i="3"/>
  <c r="AU492" i="3" s="1"/>
  <c r="AI501" i="3"/>
  <c r="AU501" i="3" s="1"/>
  <c r="AH577" i="3"/>
  <c r="AT577" i="3" s="1"/>
  <c r="AH581" i="3"/>
  <c r="AT581" i="3" s="1"/>
  <c r="AH585" i="3"/>
  <c r="AT585" i="3" s="1"/>
  <c r="AH589" i="3"/>
  <c r="AT589" i="3" s="1"/>
  <c r="AH593" i="3"/>
  <c r="AT593" i="3" s="1"/>
  <c r="AH597" i="3"/>
  <c r="AT597" i="3" s="1"/>
  <c r="AH601" i="3"/>
  <c r="AT601" i="3" s="1"/>
  <c r="AH610" i="3"/>
  <c r="AT610" i="3" s="1"/>
  <c r="AH618" i="3"/>
  <c r="AT618" i="3" s="1"/>
  <c r="AI631" i="3"/>
  <c r="AU631" i="3" s="1"/>
  <c r="AI706" i="3"/>
  <c r="AU706" i="3" s="1"/>
  <c r="AH807" i="3"/>
  <c r="AT807" i="3" s="1"/>
  <c r="AH8" i="3"/>
  <c r="AT8" i="3" s="1"/>
  <c r="AH18" i="3"/>
  <c r="AT18" i="3" s="1"/>
  <c r="AI18" i="3"/>
  <c r="AU18" i="3" s="1"/>
  <c r="AI23" i="3"/>
  <c r="AU23" i="3" s="1"/>
  <c r="AI27" i="3"/>
  <c r="AU27" i="3" s="1"/>
  <c r="AH31" i="3"/>
  <c r="AT31" i="3" s="1"/>
  <c r="AH35" i="3"/>
  <c r="AT35" i="3" s="1"/>
  <c r="AI36" i="3"/>
  <c r="AU36" i="3" s="1"/>
  <c r="AH68" i="3"/>
  <c r="AT68" i="3" s="1"/>
  <c r="AH72" i="3"/>
  <c r="AT72" i="3" s="1"/>
  <c r="AH76" i="3"/>
  <c r="AT76" i="3" s="1"/>
  <c r="AI80" i="3"/>
  <c r="AU80" i="3" s="1"/>
  <c r="AH83" i="3"/>
  <c r="AT83" i="3" s="1"/>
  <c r="AI83" i="3"/>
  <c r="AU83" i="3" s="1"/>
  <c r="AH89" i="3"/>
  <c r="AT89" i="3" s="1"/>
  <c r="AH92" i="3"/>
  <c r="AT92" i="3" s="1"/>
  <c r="AI96" i="3"/>
  <c r="AU96" i="3" s="1"/>
  <c r="AH99" i="3"/>
  <c r="AT99" i="3" s="1"/>
  <c r="AI99" i="3"/>
  <c r="AU99" i="3" s="1"/>
  <c r="AH102" i="3"/>
  <c r="AT102" i="3" s="1"/>
  <c r="AH105" i="3"/>
  <c r="AT105" i="3" s="1"/>
  <c r="AH113" i="3"/>
  <c r="AT113" i="3" s="1"/>
  <c r="AH122" i="3"/>
  <c r="AT122" i="3" s="1"/>
  <c r="AI124" i="3"/>
  <c r="AU124" i="3" s="1"/>
  <c r="AH129" i="3"/>
  <c r="AT129" i="3" s="1"/>
  <c r="AH130" i="3"/>
  <c r="AT130" i="3" s="1"/>
  <c r="AH133" i="3"/>
  <c r="AT133" i="3" s="1"/>
  <c r="AH141" i="3"/>
  <c r="AT141" i="3" s="1"/>
  <c r="AH142" i="3"/>
  <c r="AT142" i="3" s="1"/>
  <c r="AI145" i="3"/>
  <c r="AU145" i="3" s="1"/>
  <c r="AH164" i="3"/>
  <c r="AT164" i="3" s="1"/>
  <c r="AH174" i="3"/>
  <c r="AT174" i="3" s="1"/>
  <c r="AH183" i="3"/>
  <c r="AT183" i="3" s="1"/>
  <c r="AH194" i="3"/>
  <c r="AT194" i="3" s="1"/>
  <c r="AH203" i="3"/>
  <c r="AT203" i="3" s="1"/>
  <c r="AI213" i="3"/>
  <c r="AU213" i="3" s="1"/>
  <c r="AI228" i="3"/>
  <c r="AU228" i="3" s="1"/>
  <c r="AI232" i="3"/>
  <c r="AU232" i="3" s="1"/>
  <c r="AH235" i="3"/>
  <c r="AT235" i="3" s="1"/>
  <c r="B244" i="3"/>
  <c r="B245" i="3" s="1"/>
  <c r="B246" i="3" s="1"/>
  <c r="B247" i="3" s="1"/>
  <c r="C243" i="3"/>
  <c r="AI249" i="3"/>
  <c r="AU249" i="3" s="1"/>
  <c r="AH252" i="3"/>
  <c r="AT252" i="3" s="1"/>
  <c r="AI262" i="3"/>
  <c r="AU262" i="3" s="1"/>
  <c r="AI277" i="3"/>
  <c r="AU277" i="3" s="1"/>
  <c r="AI281" i="3"/>
  <c r="AU281" i="3" s="1"/>
  <c r="AI294" i="3"/>
  <c r="AU294" i="3" s="1"/>
  <c r="AI324" i="3"/>
  <c r="AU324" i="3" s="1"/>
  <c r="AH338" i="3"/>
  <c r="AT338" i="3" s="1"/>
  <c r="AI354" i="3"/>
  <c r="AU354" i="3" s="1"/>
  <c r="AH373" i="3"/>
  <c r="AT373" i="3" s="1"/>
  <c r="AH381" i="3"/>
  <c r="AT381" i="3" s="1"/>
  <c r="AH389" i="3"/>
  <c r="AT389" i="3" s="1"/>
  <c r="AI480" i="3"/>
  <c r="AU480" i="3" s="1"/>
  <c r="AI485" i="3"/>
  <c r="AU485" i="3" s="1"/>
  <c r="AH530" i="3"/>
  <c r="AT530" i="3" s="1"/>
  <c r="AI562" i="3"/>
  <c r="AU562" i="3" s="1"/>
  <c r="AI677" i="3"/>
  <c r="AU677" i="3" s="1"/>
  <c r="AH150" i="3"/>
  <c r="AT150" i="3" s="1"/>
  <c r="AH178" i="3"/>
  <c r="AT178" i="3" s="1"/>
  <c r="AH219" i="3"/>
  <c r="AT219" i="3" s="1"/>
  <c r="AI293" i="3"/>
  <c r="AU293" i="3" s="1"/>
  <c r="AI472" i="3"/>
  <c r="AU472" i="3" s="1"/>
  <c r="AI639" i="3"/>
  <c r="AU639" i="3" s="1"/>
  <c r="AI642" i="3"/>
  <c r="AU642" i="3" s="1"/>
  <c r="AI153" i="3"/>
  <c r="AU153" i="3" s="1"/>
  <c r="AH154" i="3"/>
  <c r="AT154" i="3" s="1"/>
  <c r="AH16" i="3"/>
  <c r="AT16" i="3" s="1"/>
  <c r="AH20" i="3"/>
  <c r="AT20" i="3" s="1"/>
  <c r="AI22" i="3"/>
  <c r="AU22" i="3" s="1"/>
  <c r="AI26" i="3"/>
  <c r="AU26" i="3" s="1"/>
  <c r="AI31" i="3"/>
  <c r="AU31" i="3" s="1"/>
  <c r="AI72" i="3"/>
  <c r="AU72" i="3" s="1"/>
  <c r="AH73" i="3"/>
  <c r="AT73" i="3" s="1"/>
  <c r="AI76" i="3"/>
  <c r="AU76" i="3" s="1"/>
  <c r="AI79" i="3"/>
  <c r="AU79" i="3" s="1"/>
  <c r="AH85" i="3"/>
  <c r="AT85" i="3" s="1"/>
  <c r="AH88" i="3"/>
  <c r="AT88" i="3" s="1"/>
  <c r="AI92" i="3"/>
  <c r="AU92" i="3" s="1"/>
  <c r="AI95" i="3"/>
  <c r="AU95" i="3" s="1"/>
  <c r="AH101" i="3"/>
  <c r="AT101" i="3" s="1"/>
  <c r="AH104" i="3"/>
  <c r="AT104" i="3" s="1"/>
  <c r="AH112" i="3"/>
  <c r="AT112" i="3" s="1"/>
  <c r="AI115" i="3"/>
  <c r="AU115" i="3" s="1"/>
  <c r="AI133" i="3"/>
  <c r="AU133" i="3" s="1"/>
  <c r="AH155" i="3"/>
  <c r="AT155" i="3" s="1"/>
  <c r="AH162" i="3"/>
  <c r="AT162" i="3" s="1"/>
  <c r="AI163" i="3"/>
  <c r="AU163" i="3" s="1"/>
  <c r="AI196" i="3"/>
  <c r="AU196" i="3" s="1"/>
  <c r="AI200" i="3"/>
  <c r="AU200" i="3" s="1"/>
  <c r="AH217" i="3"/>
  <c r="AT217" i="3" s="1"/>
  <c r="AI225" i="3"/>
  <c r="AU225" i="3" s="1"/>
  <c r="AH230" i="3"/>
  <c r="AT230" i="3" s="1"/>
  <c r="AI245" i="3"/>
  <c r="AU245" i="3" s="1"/>
  <c r="AH247" i="3"/>
  <c r="AT247" i="3" s="1"/>
  <c r="AH266" i="3"/>
  <c r="AT266" i="3" s="1"/>
  <c r="AI274" i="3"/>
  <c r="AU274" i="3" s="1"/>
  <c r="AH279" i="3"/>
  <c r="AT279" i="3" s="1"/>
  <c r="AH298" i="3"/>
  <c r="AT298" i="3" s="1"/>
  <c r="AI360" i="3"/>
  <c r="AU360" i="3" s="1"/>
  <c r="AI475" i="3"/>
  <c r="AU475" i="3" s="1"/>
  <c r="AI488" i="3"/>
  <c r="AU488" i="3" s="1"/>
  <c r="AI504" i="3"/>
  <c r="AU504" i="3" s="1"/>
  <c r="AH517" i="3"/>
  <c r="AT517" i="3" s="1"/>
  <c r="AI525" i="3"/>
  <c r="AU525" i="3" s="1"/>
  <c r="AI529" i="3"/>
  <c r="AU529" i="3" s="1"/>
  <c r="AH111" i="3"/>
  <c r="AT111" i="3" s="1"/>
  <c r="AH117" i="3"/>
  <c r="AT117" i="3" s="1"/>
  <c r="AH120" i="3"/>
  <c r="AT120" i="3" s="1"/>
  <c r="AH126" i="3"/>
  <c r="AT126" i="3" s="1"/>
  <c r="AH144" i="3"/>
  <c r="AT144" i="3" s="1"/>
  <c r="AH146" i="3"/>
  <c r="AT146" i="3" s="1"/>
  <c r="AH151" i="3"/>
  <c r="AT151" i="3" s="1"/>
  <c r="AH152" i="3"/>
  <c r="AT152" i="3" s="1"/>
  <c r="AH159" i="3"/>
  <c r="AT159" i="3" s="1"/>
  <c r="AH160" i="3"/>
  <c r="AT160" i="3" s="1"/>
  <c r="AH161" i="3"/>
  <c r="AT161" i="3" s="1"/>
  <c r="AH186" i="3"/>
  <c r="AT186" i="3" s="1"/>
  <c r="AH189" i="3"/>
  <c r="AT189" i="3" s="1"/>
  <c r="AH193" i="3"/>
  <c r="AT193" i="3" s="1"/>
  <c r="AH206" i="3"/>
  <c r="AT206" i="3" s="1"/>
  <c r="AH209" i="3"/>
  <c r="AT209" i="3" s="1"/>
  <c r="AH216" i="3"/>
  <c r="AT216" i="3" s="1"/>
  <c r="AH222" i="3"/>
  <c r="AT222" i="3" s="1"/>
  <c r="AH225" i="3"/>
  <c r="AT225" i="3" s="1"/>
  <c r="AH232" i="3"/>
  <c r="AT232" i="3" s="1"/>
  <c r="AH238" i="3"/>
  <c r="AT238" i="3" s="1"/>
  <c r="AH241" i="3"/>
  <c r="AT241" i="3" s="1"/>
  <c r="AH249" i="3"/>
  <c r="AT249" i="3" s="1"/>
  <c r="AH255" i="3"/>
  <c r="AT255" i="3" s="1"/>
  <c r="AH258" i="3"/>
  <c r="AT258" i="3" s="1"/>
  <c r="AH265" i="3"/>
  <c r="AT265" i="3" s="1"/>
  <c r="AH271" i="3"/>
  <c r="AT271" i="3" s="1"/>
  <c r="AH274" i="3"/>
  <c r="AT274" i="3" s="1"/>
  <c r="AH281" i="3"/>
  <c r="AT281" i="3" s="1"/>
  <c r="AH287" i="3"/>
  <c r="AT287" i="3" s="1"/>
  <c r="AH290" i="3"/>
  <c r="AT290" i="3" s="1"/>
  <c r="AH297" i="3"/>
  <c r="AT297" i="3" s="1"/>
  <c r="AH303" i="3"/>
  <c r="AT303" i="3" s="1"/>
  <c r="AH308" i="3"/>
  <c r="AT308" i="3" s="1"/>
  <c r="AI330" i="3"/>
  <c r="AU330" i="3" s="1"/>
  <c r="AI353" i="3"/>
  <c r="AU353" i="3" s="1"/>
  <c r="AI356" i="3"/>
  <c r="AU356" i="3" s="1"/>
  <c r="AI365" i="3"/>
  <c r="AU365" i="3" s="1"/>
  <c r="AH377" i="3"/>
  <c r="AT377" i="3" s="1"/>
  <c r="AH385" i="3"/>
  <c r="AT385" i="3" s="1"/>
  <c r="AI416" i="3"/>
  <c r="AU416" i="3" s="1"/>
  <c r="AH422" i="3"/>
  <c r="AT422" i="3" s="1"/>
  <c r="AH433" i="3"/>
  <c r="AT433" i="3" s="1"/>
  <c r="AH456" i="3"/>
  <c r="AT456" i="3" s="1"/>
  <c r="AH460" i="3"/>
  <c r="AT460" i="3" s="1"/>
  <c r="AI479" i="3"/>
  <c r="AU479" i="3" s="1"/>
  <c r="AI481" i="3"/>
  <c r="AU481" i="3" s="1"/>
  <c r="AI496" i="3"/>
  <c r="AU496" i="3" s="1"/>
  <c r="AI545" i="3"/>
  <c r="AU545" i="3" s="1"/>
  <c r="AI570" i="3"/>
  <c r="AU570" i="3" s="1"/>
  <c r="AI574" i="3"/>
  <c r="AU574" i="3" s="1"/>
  <c r="AI578" i="3"/>
  <c r="AU578" i="3" s="1"/>
  <c r="AI582" i="3"/>
  <c r="AU582" i="3" s="1"/>
  <c r="AI586" i="3"/>
  <c r="AU586" i="3" s="1"/>
  <c r="AI590" i="3"/>
  <c r="AU590" i="3" s="1"/>
  <c r="AI594" i="3"/>
  <c r="AU594" i="3" s="1"/>
  <c r="AI598" i="3"/>
  <c r="AU598" i="3" s="1"/>
  <c r="AI602" i="3"/>
  <c r="AU602" i="3" s="1"/>
  <c r="AI649" i="3"/>
  <c r="AU649" i="3" s="1"/>
  <c r="AI682" i="3"/>
  <c r="AU682" i="3" s="1"/>
  <c r="AI698" i="3"/>
  <c r="AU698" i="3" s="1"/>
  <c r="AH179" i="3"/>
  <c r="AT179" i="3" s="1"/>
  <c r="AH180" i="3"/>
  <c r="AT180" i="3" s="1"/>
  <c r="AH192" i="3"/>
  <c r="AT192" i="3" s="1"/>
  <c r="AH202" i="3"/>
  <c r="AT202" i="3" s="1"/>
  <c r="AH205" i="3"/>
  <c r="AT205" i="3" s="1"/>
  <c r="AH218" i="3"/>
  <c r="AT218" i="3" s="1"/>
  <c r="AH221" i="3"/>
  <c r="AT221" i="3" s="1"/>
  <c r="AH234" i="3"/>
  <c r="AT234" i="3" s="1"/>
  <c r="AH237" i="3"/>
  <c r="AT237" i="3" s="1"/>
  <c r="AH251" i="3"/>
  <c r="AT251" i="3" s="1"/>
  <c r="AH254" i="3"/>
  <c r="AT254" i="3" s="1"/>
  <c r="AH267" i="3"/>
  <c r="AT267" i="3" s="1"/>
  <c r="AH270" i="3"/>
  <c r="AT270" i="3" s="1"/>
  <c r="AH283" i="3"/>
  <c r="AT283" i="3" s="1"/>
  <c r="AH286" i="3"/>
  <c r="AT286" i="3" s="1"/>
  <c r="AH299" i="3"/>
  <c r="AT299" i="3" s="1"/>
  <c r="AH302" i="3"/>
  <c r="AT302" i="3" s="1"/>
  <c r="AH332" i="3"/>
  <c r="AT332" i="3" s="1"/>
  <c r="AI348" i="3"/>
  <c r="AU348" i="3" s="1"/>
  <c r="AH358" i="3"/>
  <c r="AT358" i="3" s="1"/>
  <c r="AI361" i="3"/>
  <c r="AU361" i="3" s="1"/>
  <c r="AH364" i="3"/>
  <c r="AT364" i="3" s="1"/>
  <c r="AH365" i="3"/>
  <c r="AT365" i="3" s="1"/>
  <c r="AH404" i="3"/>
  <c r="AT404" i="3" s="1"/>
  <c r="AI424" i="3"/>
  <c r="AU424" i="3" s="1"/>
  <c r="AI437" i="3"/>
  <c r="AU437" i="3" s="1"/>
  <c r="AI441" i="3"/>
  <c r="AU441" i="3" s="1"/>
  <c r="AI445" i="3"/>
  <c r="AU445" i="3" s="1"/>
  <c r="AI449" i="3"/>
  <c r="AU449" i="3" s="1"/>
  <c r="AI453" i="3"/>
  <c r="AU453" i="3" s="1"/>
  <c r="AI457" i="3"/>
  <c r="AU457" i="3" s="1"/>
  <c r="AI461" i="3"/>
  <c r="AU461" i="3" s="1"/>
  <c r="AI473" i="3"/>
  <c r="AU473" i="3" s="1"/>
  <c r="AH483" i="3"/>
  <c r="AT483" i="3" s="1"/>
  <c r="AI500" i="3"/>
  <c r="AU500" i="3" s="1"/>
  <c r="AI505" i="3"/>
  <c r="AU505" i="3" s="1"/>
  <c r="AH513" i="3"/>
  <c r="AT513" i="3" s="1"/>
  <c r="AI528" i="3"/>
  <c r="AU528" i="3" s="1"/>
  <c r="AI532" i="3"/>
  <c r="AU532" i="3" s="1"/>
  <c r="AI563" i="3"/>
  <c r="AU563" i="3" s="1"/>
  <c r="AI565" i="3"/>
  <c r="AU565" i="3" s="1"/>
  <c r="AH657" i="3"/>
  <c r="AT657" i="3" s="1"/>
  <c r="AI662" i="3"/>
  <c r="AU662" i="3" s="1"/>
  <c r="AH689" i="3"/>
  <c r="AT689" i="3" s="1"/>
  <c r="AI693" i="3"/>
  <c r="AU693" i="3" s="1"/>
  <c r="AH336" i="3"/>
  <c r="AT336" i="3" s="1"/>
  <c r="AH350" i="3"/>
  <c r="AT350" i="3" s="1"/>
  <c r="AH354" i="3"/>
  <c r="AT354" i="3" s="1"/>
  <c r="AH371" i="3"/>
  <c r="AT371" i="3" s="1"/>
  <c r="AH407" i="3"/>
  <c r="AT407" i="3" s="1"/>
  <c r="AH469" i="3"/>
  <c r="AT469" i="3" s="1"/>
  <c r="AH473" i="3"/>
  <c r="AT473" i="3" s="1"/>
  <c r="AH500" i="3"/>
  <c r="AT500" i="3" s="1"/>
  <c r="AH505" i="3"/>
  <c r="AT505" i="3" s="1"/>
  <c r="AH506" i="3"/>
  <c r="AT506" i="3" s="1"/>
  <c r="AH516" i="3"/>
  <c r="AT516" i="3" s="1"/>
  <c r="AH522" i="3"/>
  <c r="AT522" i="3" s="1"/>
  <c r="AH525" i="3"/>
  <c r="AT525" i="3" s="1"/>
  <c r="AI544" i="3"/>
  <c r="AU544" i="3" s="1"/>
  <c r="AI548" i="3"/>
  <c r="AU548" i="3" s="1"/>
  <c r="AI557" i="3"/>
  <c r="AU557" i="3" s="1"/>
  <c r="AH614" i="3"/>
  <c r="AT614" i="3" s="1"/>
  <c r="AH622" i="3"/>
  <c r="AT622" i="3" s="1"/>
  <c r="AH629" i="3"/>
  <c r="AT629" i="3" s="1"/>
  <c r="AI630" i="3"/>
  <c r="AU630" i="3" s="1"/>
  <c r="AI646" i="3"/>
  <c r="AU646" i="3" s="1"/>
  <c r="AI681" i="3"/>
  <c r="AU681" i="3" s="1"/>
  <c r="AI685" i="3"/>
  <c r="AU685" i="3" s="1"/>
  <c r="AI697" i="3"/>
  <c r="AU697" i="3" s="1"/>
  <c r="AH730" i="3"/>
  <c r="AT730" i="3" s="1"/>
  <c r="AH311" i="3"/>
  <c r="AT311" i="3" s="1"/>
  <c r="AH315" i="3"/>
  <c r="AT315" i="3" s="1"/>
  <c r="AH319" i="3"/>
  <c r="AT319" i="3" s="1"/>
  <c r="AH342" i="3"/>
  <c r="AT342" i="3" s="1"/>
  <c r="AH375" i="3"/>
  <c r="AT375" i="3" s="1"/>
  <c r="AH379" i="3"/>
  <c r="AT379" i="3" s="1"/>
  <c r="AH383" i="3"/>
  <c r="AT383" i="3" s="1"/>
  <c r="AH387" i="3"/>
  <c r="AT387" i="3" s="1"/>
  <c r="AH391" i="3"/>
  <c r="AT391" i="3" s="1"/>
  <c r="AH406" i="3"/>
  <c r="AT406" i="3" s="1"/>
  <c r="AH417" i="3"/>
  <c r="AT417" i="3" s="1"/>
  <c r="AH431" i="3"/>
  <c r="AT431" i="3" s="1"/>
  <c r="AH435" i="3"/>
  <c r="AT435" i="3" s="1"/>
  <c r="AH486" i="3"/>
  <c r="AT486" i="3" s="1"/>
  <c r="AH490" i="3"/>
  <c r="AT490" i="3" s="1"/>
  <c r="AH498" i="3"/>
  <c r="AT498" i="3" s="1"/>
  <c r="AH510" i="3"/>
  <c r="AT510" i="3" s="1"/>
  <c r="AH518" i="3"/>
  <c r="AT518" i="3" s="1"/>
  <c r="AH521" i="3"/>
  <c r="AT521" i="3" s="1"/>
  <c r="AI541" i="3"/>
  <c r="AU541" i="3" s="1"/>
  <c r="AH546" i="3"/>
  <c r="AT546" i="3" s="1"/>
  <c r="AI573" i="3"/>
  <c r="AU573" i="3" s="1"/>
  <c r="AI577" i="3"/>
  <c r="AU577" i="3" s="1"/>
  <c r="AI581" i="3"/>
  <c r="AU581" i="3" s="1"/>
  <c r="AI585" i="3"/>
  <c r="AU585" i="3" s="1"/>
  <c r="AI589" i="3"/>
  <c r="AU589" i="3" s="1"/>
  <c r="AI593" i="3"/>
  <c r="AU593" i="3" s="1"/>
  <c r="AI597" i="3"/>
  <c r="AU597" i="3" s="1"/>
  <c r="AI601" i="3"/>
  <c r="AU601" i="3" s="1"/>
  <c r="AI638" i="3"/>
  <c r="AU638" i="3" s="1"/>
  <c r="AI678" i="3"/>
  <c r="AU678" i="3" s="1"/>
  <c r="AH685" i="3"/>
  <c r="AT685" i="3" s="1"/>
  <c r="AI694" i="3"/>
  <c r="AU694" i="3" s="1"/>
  <c r="AI701" i="3"/>
  <c r="AU701" i="3" s="1"/>
  <c r="AI713" i="3"/>
  <c r="AU713" i="3" s="1"/>
  <c r="AH532" i="3"/>
  <c r="AT532" i="3" s="1"/>
  <c r="AH538" i="3"/>
  <c r="AT538" i="3" s="1"/>
  <c r="AH541" i="3"/>
  <c r="AT541" i="3" s="1"/>
  <c r="AH562" i="3"/>
  <c r="AT562" i="3" s="1"/>
  <c r="AH563" i="3"/>
  <c r="AT563" i="3" s="1"/>
  <c r="AH625" i="3"/>
  <c r="AT625" i="3" s="1"/>
  <c r="AH649" i="3"/>
  <c r="AT649" i="3" s="1"/>
  <c r="AI690" i="3"/>
  <c r="AU690" i="3" s="1"/>
  <c r="AI705" i="3"/>
  <c r="AU705" i="3" s="1"/>
  <c r="AI710" i="3"/>
  <c r="AU710" i="3" s="1"/>
  <c r="AI714" i="3"/>
  <c r="AU714" i="3" s="1"/>
  <c r="AI799" i="3"/>
  <c r="AU799" i="3" s="1"/>
  <c r="AI810" i="3"/>
  <c r="AU810" i="3" s="1"/>
  <c r="AH537" i="3"/>
  <c r="AT537" i="3" s="1"/>
  <c r="AH551" i="3"/>
  <c r="AT551" i="3" s="1"/>
  <c r="AH554" i="3"/>
  <c r="AT554" i="3" s="1"/>
  <c r="AH555" i="3"/>
  <c r="AT555" i="3" s="1"/>
  <c r="AH627" i="3"/>
  <c r="AT627" i="3" s="1"/>
  <c r="AH645" i="3"/>
  <c r="AT645" i="3" s="1"/>
  <c r="AH651" i="3"/>
  <c r="AT651" i="3" s="1"/>
  <c r="AH654" i="3"/>
  <c r="AT654" i="3" s="1"/>
  <c r="AH658" i="3"/>
  <c r="AT658" i="3" s="1"/>
  <c r="AH666" i="3"/>
  <c r="AT666" i="3" s="1"/>
  <c r="AH669" i="3"/>
  <c r="AT669" i="3" s="1"/>
  <c r="AH674" i="3"/>
  <c r="AT674" i="3" s="1"/>
  <c r="AH677" i="3"/>
  <c r="AT677" i="3" s="1"/>
  <c r="AH679" i="3"/>
  <c r="AT679" i="3" s="1"/>
  <c r="AH687" i="3"/>
  <c r="AT687" i="3" s="1"/>
  <c r="AI689" i="3"/>
  <c r="AU689" i="3" s="1"/>
  <c r="AH693" i="3"/>
  <c r="AT693" i="3" s="1"/>
  <c r="AH695" i="3"/>
  <c r="AT695" i="3" s="1"/>
  <c r="AI702" i="3"/>
  <c r="AU702" i="3" s="1"/>
  <c r="AI709" i="3"/>
  <c r="AU709" i="3" s="1"/>
  <c r="AI773" i="3"/>
  <c r="AU773" i="3" s="1"/>
  <c r="AH782" i="3"/>
  <c r="AT782" i="3" s="1"/>
  <c r="AI791" i="3"/>
  <c r="AU791" i="3" s="1"/>
  <c r="AH771" i="3"/>
  <c r="AT771" i="3" s="1"/>
  <c r="AH722" i="3"/>
  <c r="AT722" i="3" s="1"/>
  <c r="AH727" i="3"/>
  <c r="AT727" i="3" s="1"/>
  <c r="AH735" i="3"/>
  <c r="AT735" i="3" s="1"/>
  <c r="AH743" i="3"/>
  <c r="AT743" i="3" s="1"/>
  <c r="AH751" i="3"/>
  <c r="AT751" i="3" s="1"/>
  <c r="AH759" i="3"/>
  <c r="AT759" i="3" s="1"/>
  <c r="AH777" i="3"/>
  <c r="AT777" i="3" s="1"/>
  <c r="AH787" i="3"/>
  <c r="AT787" i="3" s="1"/>
  <c r="AH788" i="3"/>
  <c r="AT788" i="3" s="1"/>
  <c r="AH795" i="3"/>
  <c r="AT795" i="3" s="1"/>
  <c r="AH796" i="3"/>
  <c r="AT796" i="3" s="1"/>
  <c r="AH803" i="3"/>
  <c r="AT803" i="3" s="1"/>
  <c r="AH804" i="3"/>
  <c r="AT804" i="3" s="1"/>
  <c r="AI718" i="3"/>
  <c r="AU718" i="3" s="1"/>
  <c r="AH746" i="3"/>
  <c r="AT746" i="3" s="1"/>
  <c r="AH754" i="3"/>
  <c r="AT754" i="3" s="1"/>
  <c r="AH762" i="3"/>
  <c r="AT762" i="3" s="1"/>
  <c r="AH769" i="3"/>
  <c r="AT769" i="3" s="1"/>
  <c r="AI774" i="3"/>
  <c r="AU774" i="3" s="1"/>
  <c r="AH781" i="3"/>
  <c r="AT781" i="3" s="1"/>
  <c r="AI782" i="3"/>
  <c r="AU782" i="3" s="1"/>
  <c r="AH791" i="3"/>
  <c r="AT791" i="3" s="1"/>
  <c r="AH792" i="3"/>
  <c r="AT792" i="3" s="1"/>
  <c r="AH799" i="3"/>
  <c r="AT799" i="3" s="1"/>
  <c r="AH800" i="3"/>
  <c r="AT800" i="3" s="1"/>
  <c r="AH806" i="3"/>
  <c r="AT806" i="3" s="1"/>
  <c r="AI806" i="3"/>
  <c r="AU806" i="3" s="1"/>
  <c r="AI807" i="3"/>
  <c r="AU807" i="3" s="1"/>
  <c r="AH811" i="3"/>
  <c r="AT811" i="3" s="1"/>
  <c r="B126" i="3"/>
  <c r="C125" i="3"/>
  <c r="C4" i="3"/>
  <c r="B5" i="3"/>
  <c r="AJ32" i="3"/>
  <c r="AI70" i="3"/>
  <c r="AU70" i="3" s="1"/>
  <c r="C124" i="3"/>
  <c r="AH148" i="3"/>
  <c r="AT148" i="3" s="1"/>
  <c r="AI157" i="3"/>
  <c r="AU157" i="3" s="1"/>
  <c r="AI177" i="3"/>
  <c r="AU177" i="3" s="1"/>
  <c r="C3" i="3"/>
  <c r="AH7" i="3"/>
  <c r="AT7" i="3" s="1"/>
  <c r="AH11" i="3"/>
  <c r="AT11" i="3" s="1"/>
  <c r="AI12" i="3"/>
  <c r="AU12" i="3" s="1"/>
  <c r="AI28" i="3"/>
  <c r="AU28" i="3" s="1"/>
  <c r="AI38" i="3"/>
  <c r="AU38" i="3" s="1"/>
  <c r="AI65" i="3"/>
  <c r="AU65" i="3" s="1"/>
  <c r="AI126" i="3"/>
  <c r="AU126" i="3" s="1"/>
  <c r="AI130" i="3"/>
  <c r="AU130" i="3" s="1"/>
  <c r="AI134" i="3"/>
  <c r="AU134" i="3" s="1"/>
  <c r="AI138" i="3"/>
  <c r="AU138" i="3" s="1"/>
  <c r="AI142" i="3"/>
  <c r="AU142" i="3" s="1"/>
  <c r="AI146" i="3"/>
  <c r="AU146" i="3" s="1"/>
  <c r="AI149" i="3"/>
  <c r="AU149" i="3" s="1"/>
  <c r="AH166" i="3"/>
  <c r="AT166" i="3" s="1"/>
  <c r="AI169" i="3"/>
  <c r="AU169" i="3" s="1"/>
  <c r="AH36" i="3"/>
  <c r="AT36" i="3" s="1"/>
  <c r="AI74" i="3"/>
  <c r="AU74" i="3" s="1"/>
  <c r="AI77" i="3"/>
  <c r="AU77" i="3" s="1"/>
  <c r="AI81" i="3"/>
  <c r="AU81" i="3" s="1"/>
  <c r="AI85" i="3"/>
  <c r="AU85" i="3" s="1"/>
  <c r="AI89" i="3"/>
  <c r="AU89" i="3" s="1"/>
  <c r="AI93" i="3"/>
  <c r="AU93" i="3" s="1"/>
  <c r="AI97" i="3"/>
  <c r="AU97" i="3" s="1"/>
  <c r="AI101" i="3"/>
  <c r="AU101" i="3" s="1"/>
  <c r="AI105" i="3"/>
  <c r="AU105" i="3" s="1"/>
  <c r="AI109" i="3"/>
  <c r="AU109" i="3" s="1"/>
  <c r="AI113" i="3"/>
  <c r="AU113" i="3" s="1"/>
  <c r="AI117" i="3"/>
  <c r="AU117" i="3" s="1"/>
  <c r="AI121" i="3"/>
  <c r="AU121" i="3" s="1"/>
  <c r="AH156" i="3"/>
  <c r="AT156" i="3" s="1"/>
  <c r="AH176" i="3"/>
  <c r="AT176" i="3" s="1"/>
  <c r="B184" i="3"/>
  <c r="C183" i="3"/>
  <c r="AI202" i="3"/>
  <c r="AU202" i="3" s="1"/>
  <c r="AI206" i="3"/>
  <c r="AU206" i="3" s="1"/>
  <c r="AI210" i="3"/>
  <c r="AU210" i="3" s="1"/>
  <c r="AI214" i="3"/>
  <c r="AU214" i="3" s="1"/>
  <c r="AI218" i="3"/>
  <c r="AU218" i="3" s="1"/>
  <c r="AI222" i="3"/>
  <c r="AU222" i="3" s="1"/>
  <c r="AI226" i="3"/>
  <c r="AU226" i="3" s="1"/>
  <c r="AI230" i="3"/>
  <c r="AU230" i="3" s="1"/>
  <c r="AI234" i="3"/>
  <c r="AU234" i="3" s="1"/>
  <c r="AI238" i="3"/>
  <c r="AU238" i="3" s="1"/>
  <c r="AI242" i="3"/>
  <c r="AU242" i="3" s="1"/>
  <c r="AI247" i="3"/>
  <c r="AU247" i="3" s="1"/>
  <c r="AI251" i="3"/>
  <c r="AU251" i="3" s="1"/>
  <c r="AI255" i="3"/>
  <c r="AU255" i="3" s="1"/>
  <c r="AI259" i="3"/>
  <c r="AU259" i="3" s="1"/>
  <c r="AI263" i="3"/>
  <c r="AU263" i="3" s="1"/>
  <c r="AI267" i="3"/>
  <c r="AU267" i="3" s="1"/>
  <c r="AI271" i="3"/>
  <c r="AU271" i="3" s="1"/>
  <c r="AI275" i="3"/>
  <c r="AU275" i="3" s="1"/>
  <c r="AI279" i="3"/>
  <c r="AU279" i="3" s="1"/>
  <c r="B305" i="3"/>
  <c r="C304" i="3"/>
  <c r="AH149" i="3"/>
  <c r="AT149" i="3" s="1"/>
  <c r="AH157" i="3"/>
  <c r="AT157" i="3" s="1"/>
  <c r="AH169" i="3"/>
  <c r="AT169" i="3" s="1"/>
  <c r="AH177" i="3"/>
  <c r="AT177" i="3" s="1"/>
  <c r="AH184" i="3"/>
  <c r="AT184" i="3" s="1"/>
  <c r="AH187" i="3"/>
  <c r="AT187" i="3" s="1"/>
  <c r="AH188" i="3"/>
  <c r="AT188" i="3" s="1"/>
  <c r="AI198" i="3"/>
  <c r="AU198" i="3" s="1"/>
  <c r="AH204" i="3"/>
  <c r="AT204" i="3" s="1"/>
  <c r="AI194" i="3"/>
  <c r="AU194" i="3" s="1"/>
  <c r="AI147" i="3"/>
  <c r="AU147" i="3" s="1"/>
  <c r="AH153" i="3"/>
  <c r="AT153" i="3" s="1"/>
  <c r="AI155" i="3"/>
  <c r="AU155" i="3" s="1"/>
  <c r="AH163" i="3"/>
  <c r="AT163" i="3" s="1"/>
  <c r="AI165" i="3"/>
  <c r="AU165" i="3" s="1"/>
  <c r="AI167" i="3"/>
  <c r="AU167" i="3" s="1"/>
  <c r="AH173" i="3"/>
  <c r="AT173" i="3" s="1"/>
  <c r="AI175" i="3"/>
  <c r="AU175" i="3" s="1"/>
  <c r="AH181" i="3"/>
  <c r="AT181" i="3" s="1"/>
  <c r="AI183" i="3"/>
  <c r="AU183" i="3" s="1"/>
  <c r="AI186" i="3"/>
  <c r="AU186" i="3" s="1"/>
  <c r="AI190" i="3"/>
  <c r="AU190" i="3" s="1"/>
  <c r="AH196" i="3"/>
  <c r="AT196" i="3" s="1"/>
  <c r="AI150" i="3"/>
  <c r="AU150" i="3" s="1"/>
  <c r="AI154" i="3"/>
  <c r="AU154" i="3" s="1"/>
  <c r="AI158" i="3"/>
  <c r="AU158" i="3" s="1"/>
  <c r="AI170" i="3"/>
  <c r="AU170" i="3" s="1"/>
  <c r="AI174" i="3"/>
  <c r="AU174" i="3" s="1"/>
  <c r="AI178" i="3"/>
  <c r="AU178" i="3" s="1"/>
  <c r="AI182" i="3"/>
  <c r="AU182" i="3" s="1"/>
  <c r="AI187" i="3"/>
  <c r="AU187" i="3" s="1"/>
  <c r="AI191" i="3"/>
  <c r="AU191" i="3" s="1"/>
  <c r="AI195" i="3"/>
  <c r="AU195" i="3" s="1"/>
  <c r="AI199" i="3"/>
  <c r="AU199" i="3" s="1"/>
  <c r="AI203" i="3"/>
  <c r="AU203" i="3" s="1"/>
  <c r="AI207" i="3"/>
  <c r="AU207" i="3" s="1"/>
  <c r="AI211" i="3"/>
  <c r="AU211" i="3" s="1"/>
  <c r="AI215" i="3"/>
  <c r="AU215" i="3" s="1"/>
  <c r="AI219" i="3"/>
  <c r="AU219" i="3" s="1"/>
  <c r="AI223" i="3"/>
  <c r="AU223" i="3" s="1"/>
  <c r="AI227" i="3"/>
  <c r="AU227" i="3" s="1"/>
  <c r="AI231" i="3"/>
  <c r="AU231" i="3" s="1"/>
  <c r="AI235" i="3"/>
  <c r="AU235" i="3" s="1"/>
  <c r="AI239" i="3"/>
  <c r="AU239" i="3" s="1"/>
  <c r="AI243" i="3"/>
  <c r="AU243" i="3" s="1"/>
  <c r="AI248" i="3"/>
  <c r="AU248" i="3" s="1"/>
  <c r="AI252" i="3"/>
  <c r="AU252" i="3" s="1"/>
  <c r="AI256" i="3"/>
  <c r="AU256" i="3" s="1"/>
  <c r="AI260" i="3"/>
  <c r="AU260" i="3" s="1"/>
  <c r="AI264" i="3"/>
  <c r="AU264" i="3" s="1"/>
  <c r="AI268" i="3"/>
  <c r="AU268" i="3" s="1"/>
  <c r="AI272" i="3"/>
  <c r="AU272" i="3" s="1"/>
  <c r="AI276" i="3"/>
  <c r="AU276" i="3" s="1"/>
  <c r="AI280" i="3"/>
  <c r="AU280" i="3" s="1"/>
  <c r="AI284" i="3"/>
  <c r="AU284" i="3" s="1"/>
  <c r="AI288" i="3"/>
  <c r="AU288" i="3" s="1"/>
  <c r="AI292" i="3"/>
  <c r="AU292" i="3" s="1"/>
  <c r="AI296" i="3"/>
  <c r="AU296" i="3" s="1"/>
  <c r="AI300" i="3"/>
  <c r="AU300" i="3" s="1"/>
  <c r="AI304" i="3"/>
  <c r="AU304" i="3" s="1"/>
  <c r="AI305" i="3"/>
  <c r="AU305" i="3" s="1"/>
  <c r="AI309" i="3"/>
  <c r="AU309" i="3" s="1"/>
  <c r="AH312" i="3"/>
  <c r="AT312" i="3" s="1"/>
  <c r="AI313" i="3"/>
  <c r="AU313" i="3" s="1"/>
  <c r="AH316" i="3"/>
  <c r="AT316" i="3" s="1"/>
  <c r="AI317" i="3"/>
  <c r="AU317" i="3" s="1"/>
  <c r="AH320" i="3"/>
  <c r="AT320" i="3" s="1"/>
  <c r="AI321" i="3"/>
  <c r="AU321" i="3" s="1"/>
  <c r="AI323" i="3"/>
  <c r="AU323" i="3" s="1"/>
  <c r="AI331" i="3"/>
  <c r="AU331" i="3" s="1"/>
  <c r="AI339" i="3"/>
  <c r="AU339" i="3" s="1"/>
  <c r="AI347" i="3"/>
  <c r="AU347" i="3" s="1"/>
  <c r="AI355" i="3"/>
  <c r="AU355" i="3" s="1"/>
  <c r="AH325" i="3"/>
  <c r="AT325" i="3" s="1"/>
  <c r="AH333" i="3"/>
  <c r="AT333" i="3" s="1"/>
  <c r="AH341" i="3"/>
  <c r="AT341" i="3" s="1"/>
  <c r="AH349" i="3"/>
  <c r="AT349" i="3" s="1"/>
  <c r="B604" i="3"/>
  <c r="C603" i="3"/>
  <c r="AI368" i="3"/>
  <c r="AU368" i="3" s="1"/>
  <c r="C303" i="3"/>
  <c r="AI327" i="3"/>
  <c r="AU327" i="3" s="1"/>
  <c r="AI335" i="3"/>
  <c r="AU335" i="3" s="1"/>
  <c r="AI343" i="3"/>
  <c r="AU343" i="3" s="1"/>
  <c r="AI351" i="3"/>
  <c r="AU351" i="3" s="1"/>
  <c r="AI359" i="3"/>
  <c r="AU359" i="3" s="1"/>
  <c r="AI372" i="3"/>
  <c r="AU372" i="3" s="1"/>
  <c r="AH329" i="3"/>
  <c r="AT329" i="3" s="1"/>
  <c r="AH345" i="3"/>
  <c r="AT345" i="3" s="1"/>
  <c r="AH353" i="3"/>
  <c r="AT353" i="3" s="1"/>
  <c r="AI363" i="3"/>
  <c r="AU363" i="3" s="1"/>
  <c r="B364" i="3"/>
  <c r="C363" i="3"/>
  <c r="AH357" i="3"/>
  <c r="AT357" i="3" s="1"/>
  <c r="AI358" i="3"/>
  <c r="AU358" i="3" s="1"/>
  <c r="AH361" i="3"/>
  <c r="AT361" i="3" s="1"/>
  <c r="AI362" i="3"/>
  <c r="AU362" i="3" s="1"/>
  <c r="AH366" i="3"/>
  <c r="AT366" i="3" s="1"/>
  <c r="AI367" i="3"/>
  <c r="AU367" i="3" s="1"/>
  <c r="AH370" i="3"/>
  <c r="AT370" i="3" s="1"/>
  <c r="AI371" i="3"/>
  <c r="AU371" i="3" s="1"/>
  <c r="AH374" i="3"/>
  <c r="AT374" i="3" s="1"/>
  <c r="AI375" i="3"/>
  <c r="AU375" i="3" s="1"/>
  <c r="AH378" i="3"/>
  <c r="AT378" i="3" s="1"/>
  <c r="AI379" i="3"/>
  <c r="AU379" i="3" s="1"/>
  <c r="AH382" i="3"/>
  <c r="AT382" i="3" s="1"/>
  <c r="AI383" i="3"/>
  <c r="AU383" i="3" s="1"/>
  <c r="AH386" i="3"/>
  <c r="AT386" i="3" s="1"/>
  <c r="AI387" i="3"/>
  <c r="AU387" i="3" s="1"/>
  <c r="AH390" i="3"/>
  <c r="AT390" i="3" s="1"/>
  <c r="AI391" i="3"/>
  <c r="AU391" i="3" s="1"/>
  <c r="AI395" i="3"/>
  <c r="AU395" i="3" s="1"/>
  <c r="AI401" i="3"/>
  <c r="AU401" i="3" s="1"/>
  <c r="AH405" i="3"/>
  <c r="AT405" i="3" s="1"/>
  <c r="AH408" i="3"/>
  <c r="AT408" i="3" s="1"/>
  <c r="AI411" i="3"/>
  <c r="AU411" i="3" s="1"/>
  <c r="AI417" i="3"/>
  <c r="AU417" i="3" s="1"/>
  <c r="AI419" i="3"/>
  <c r="AU419" i="3" s="1"/>
  <c r="AI428" i="3"/>
  <c r="AU428" i="3" s="1"/>
  <c r="AH393" i="3"/>
  <c r="AT393" i="3" s="1"/>
  <c r="AH396" i="3"/>
  <c r="AT396" i="3" s="1"/>
  <c r="AI399" i="3"/>
  <c r="AU399" i="3" s="1"/>
  <c r="AI405" i="3"/>
  <c r="AU405" i="3" s="1"/>
  <c r="AH409" i="3"/>
  <c r="AT409" i="3" s="1"/>
  <c r="AH412" i="3"/>
  <c r="AT412" i="3" s="1"/>
  <c r="AI415" i="3"/>
  <c r="AU415" i="3" s="1"/>
  <c r="AH421" i="3"/>
  <c r="AT421" i="3" s="1"/>
  <c r="AH426" i="3"/>
  <c r="AT426" i="3" s="1"/>
  <c r="AI427" i="3"/>
  <c r="AU427" i="3" s="1"/>
  <c r="AI432" i="3"/>
  <c r="AU432" i="3" s="1"/>
  <c r="AH397" i="3"/>
  <c r="AT397" i="3" s="1"/>
  <c r="AH413" i="3"/>
  <c r="AT413" i="3" s="1"/>
  <c r="AI423" i="3"/>
  <c r="AU423" i="3" s="1"/>
  <c r="AH437" i="3"/>
  <c r="AT437" i="3" s="1"/>
  <c r="AI438" i="3"/>
  <c r="AU438" i="3" s="1"/>
  <c r="AH441" i="3"/>
  <c r="AT441" i="3" s="1"/>
  <c r="AI442" i="3"/>
  <c r="AU442" i="3" s="1"/>
  <c r="AH445" i="3"/>
  <c r="AT445" i="3" s="1"/>
  <c r="AI446" i="3"/>
  <c r="AU446" i="3" s="1"/>
  <c r="AH449" i="3"/>
  <c r="AT449" i="3" s="1"/>
  <c r="AI450" i="3"/>
  <c r="AU450" i="3" s="1"/>
  <c r="AH453" i="3"/>
  <c r="AT453" i="3" s="1"/>
  <c r="AI454" i="3"/>
  <c r="AU454" i="3" s="1"/>
  <c r="AH457" i="3"/>
  <c r="AT457" i="3" s="1"/>
  <c r="AI458" i="3"/>
  <c r="AU458" i="3" s="1"/>
  <c r="AH461" i="3"/>
  <c r="AT461" i="3" s="1"/>
  <c r="AI462" i="3"/>
  <c r="AU462" i="3" s="1"/>
  <c r="AI464" i="3"/>
  <c r="AU464" i="3" s="1"/>
  <c r="AH472" i="3"/>
  <c r="AT472" i="3" s="1"/>
  <c r="AH480" i="3"/>
  <c r="AT480" i="3" s="1"/>
  <c r="AH485" i="3"/>
  <c r="AT485" i="3" s="1"/>
  <c r="AI487" i="3"/>
  <c r="AU487" i="3" s="1"/>
  <c r="AI495" i="3"/>
  <c r="AU495" i="3" s="1"/>
  <c r="AH430" i="3"/>
  <c r="AT430" i="3" s="1"/>
  <c r="AI431" i="3"/>
  <c r="AU431" i="3" s="1"/>
  <c r="AH434" i="3"/>
  <c r="AT434" i="3" s="1"/>
  <c r="AI435" i="3"/>
  <c r="AU435" i="3" s="1"/>
  <c r="AH438" i="3"/>
  <c r="AT438" i="3" s="1"/>
  <c r="AI439" i="3"/>
  <c r="AU439" i="3" s="1"/>
  <c r="AH442" i="3"/>
  <c r="AT442" i="3" s="1"/>
  <c r="AI443" i="3"/>
  <c r="AU443" i="3" s="1"/>
  <c r="AH446" i="3"/>
  <c r="AT446" i="3" s="1"/>
  <c r="AI447" i="3"/>
  <c r="AU447" i="3" s="1"/>
  <c r="AH450" i="3"/>
  <c r="AT450" i="3" s="1"/>
  <c r="AI451" i="3"/>
  <c r="AU451" i="3" s="1"/>
  <c r="AH454" i="3"/>
  <c r="AT454" i="3" s="1"/>
  <c r="AI455" i="3"/>
  <c r="AU455" i="3" s="1"/>
  <c r="AH458" i="3"/>
  <c r="AT458" i="3" s="1"/>
  <c r="AI459" i="3"/>
  <c r="AU459" i="3" s="1"/>
  <c r="AH462" i="3"/>
  <c r="AT462" i="3" s="1"/>
  <c r="AI463" i="3"/>
  <c r="AU463" i="3" s="1"/>
  <c r="AI474" i="3"/>
  <c r="AU474" i="3" s="1"/>
  <c r="AI482" i="3"/>
  <c r="AU482" i="3" s="1"/>
  <c r="AH489" i="3"/>
  <c r="AT489" i="3" s="1"/>
  <c r="AH497" i="3"/>
  <c r="AT497" i="3" s="1"/>
  <c r="AH468" i="3"/>
  <c r="AT468" i="3" s="1"/>
  <c r="AH476" i="3"/>
  <c r="AT476" i="3" s="1"/>
  <c r="AH484" i="3"/>
  <c r="AT484" i="3" s="1"/>
  <c r="AI491" i="3"/>
  <c r="AU491" i="3" s="1"/>
  <c r="AI499" i="3"/>
  <c r="AU499" i="3" s="1"/>
  <c r="AI470" i="3"/>
  <c r="AU470" i="3" s="1"/>
  <c r="AI478" i="3"/>
  <c r="AU478" i="3" s="1"/>
  <c r="AI502" i="3"/>
  <c r="AU502" i="3" s="1"/>
  <c r="AI506" i="3"/>
  <c r="AU506" i="3" s="1"/>
  <c r="AI510" i="3"/>
  <c r="AU510" i="3" s="1"/>
  <c r="AI514" i="3"/>
  <c r="AU514" i="3" s="1"/>
  <c r="AI552" i="3"/>
  <c r="AU552" i="3" s="1"/>
  <c r="AI560" i="3"/>
  <c r="AU560" i="3" s="1"/>
  <c r="AI568" i="3"/>
  <c r="AU568" i="3" s="1"/>
  <c r="AI572" i="3"/>
  <c r="AU572" i="3" s="1"/>
  <c r="B546" i="3"/>
  <c r="C545" i="3"/>
  <c r="AI571" i="3"/>
  <c r="AU571" i="3" s="1"/>
  <c r="AI549" i="3"/>
  <c r="AU549" i="3" s="1"/>
  <c r="AI556" i="3"/>
  <c r="AU556" i="3" s="1"/>
  <c r="AI564" i="3"/>
  <c r="AU564" i="3" s="1"/>
  <c r="AH550" i="3"/>
  <c r="AT550" i="3" s="1"/>
  <c r="AH566" i="3"/>
  <c r="AT566" i="3" s="1"/>
  <c r="AH574" i="3"/>
  <c r="AT574" i="3" s="1"/>
  <c r="AI575" i="3"/>
  <c r="AU575" i="3" s="1"/>
  <c r="AH578" i="3"/>
  <c r="AT578" i="3" s="1"/>
  <c r="AI579" i="3"/>
  <c r="AU579" i="3" s="1"/>
  <c r="AH582" i="3"/>
  <c r="AT582" i="3" s="1"/>
  <c r="AI583" i="3"/>
  <c r="AU583" i="3" s="1"/>
  <c r="AH586" i="3"/>
  <c r="AT586" i="3" s="1"/>
  <c r="AI587" i="3"/>
  <c r="AU587" i="3" s="1"/>
  <c r="AH590" i="3"/>
  <c r="AT590" i="3" s="1"/>
  <c r="AI591" i="3"/>
  <c r="AU591" i="3" s="1"/>
  <c r="AH594" i="3"/>
  <c r="AT594" i="3" s="1"/>
  <c r="AI595" i="3"/>
  <c r="AU595" i="3" s="1"/>
  <c r="AH598" i="3"/>
  <c r="AT598" i="3" s="1"/>
  <c r="AI599" i="3"/>
  <c r="AU599" i="3" s="1"/>
  <c r="AH602" i="3"/>
  <c r="AT602" i="3" s="1"/>
  <c r="AI603" i="3"/>
  <c r="AU603" i="3" s="1"/>
  <c r="C544" i="3"/>
  <c r="AH607" i="3"/>
  <c r="AT607" i="3" s="1"/>
  <c r="AI608" i="3"/>
  <c r="AU608" i="3" s="1"/>
  <c r="AH611" i="3"/>
  <c r="AT611" i="3" s="1"/>
  <c r="AI612" i="3"/>
  <c r="AU612" i="3" s="1"/>
  <c r="AH615" i="3"/>
  <c r="AT615" i="3" s="1"/>
  <c r="AI616" i="3"/>
  <c r="AU616" i="3" s="1"/>
  <c r="AH619" i="3"/>
  <c r="AT619" i="3" s="1"/>
  <c r="AI620" i="3"/>
  <c r="AU620" i="3" s="1"/>
  <c r="AH623" i="3"/>
  <c r="AT623" i="3" s="1"/>
  <c r="AI624" i="3"/>
  <c r="AU624" i="3" s="1"/>
  <c r="AI628" i="3"/>
  <c r="AU628" i="3" s="1"/>
  <c r="AH638" i="3"/>
  <c r="AT638" i="3" s="1"/>
  <c r="AH646" i="3"/>
  <c r="AT646" i="3" s="1"/>
  <c r="AI576" i="3"/>
  <c r="AU576" i="3" s="1"/>
  <c r="AH579" i="3"/>
  <c r="AT579" i="3" s="1"/>
  <c r="AI580" i="3"/>
  <c r="AU580" i="3" s="1"/>
  <c r="AH583" i="3"/>
  <c r="AT583" i="3" s="1"/>
  <c r="AI584" i="3"/>
  <c r="AU584" i="3" s="1"/>
  <c r="AH587" i="3"/>
  <c r="AT587" i="3" s="1"/>
  <c r="AI588" i="3"/>
  <c r="AU588" i="3" s="1"/>
  <c r="AH591" i="3"/>
  <c r="AT591" i="3" s="1"/>
  <c r="AI592" i="3"/>
  <c r="AU592" i="3" s="1"/>
  <c r="AH595" i="3"/>
  <c r="AT595" i="3" s="1"/>
  <c r="AI596" i="3"/>
  <c r="AU596" i="3" s="1"/>
  <c r="AH599" i="3"/>
  <c r="AT599" i="3" s="1"/>
  <c r="AI600" i="3"/>
  <c r="AU600" i="3" s="1"/>
  <c r="AH603" i="3"/>
  <c r="AT603" i="3" s="1"/>
  <c r="AI604" i="3"/>
  <c r="AU604" i="3" s="1"/>
  <c r="AI605" i="3"/>
  <c r="AU605" i="3" s="1"/>
  <c r="AH608" i="3"/>
  <c r="AT608" i="3" s="1"/>
  <c r="AI609" i="3"/>
  <c r="AU609" i="3" s="1"/>
  <c r="AH612" i="3"/>
  <c r="AT612" i="3" s="1"/>
  <c r="AI613" i="3"/>
  <c r="AU613" i="3" s="1"/>
  <c r="AH616" i="3"/>
  <c r="AT616" i="3" s="1"/>
  <c r="AI617" i="3"/>
  <c r="AU617" i="3" s="1"/>
  <c r="AH620" i="3"/>
  <c r="AT620" i="3" s="1"/>
  <c r="AI621" i="3"/>
  <c r="AU621" i="3" s="1"/>
  <c r="AH624" i="3"/>
  <c r="AT624" i="3" s="1"/>
  <c r="AI625" i="3"/>
  <c r="AU625" i="3" s="1"/>
  <c r="AH628" i="3"/>
  <c r="AT628" i="3" s="1"/>
  <c r="AI629" i="3"/>
  <c r="AU629" i="3" s="1"/>
  <c r="AI632" i="3"/>
  <c r="AU632" i="3" s="1"/>
  <c r="AI640" i="3"/>
  <c r="AU640" i="3" s="1"/>
  <c r="AI648" i="3"/>
  <c r="AU648" i="3" s="1"/>
  <c r="AH634" i="3"/>
  <c r="AT634" i="3" s="1"/>
  <c r="AH642" i="3"/>
  <c r="AT642" i="3" s="1"/>
  <c r="AH650" i="3"/>
  <c r="AT650" i="3" s="1"/>
  <c r="AI636" i="3"/>
  <c r="AU636" i="3" s="1"/>
  <c r="AI644" i="3"/>
  <c r="AU644" i="3" s="1"/>
  <c r="AI652" i="3"/>
  <c r="AU652" i="3" s="1"/>
  <c r="AI655" i="3"/>
  <c r="AU655" i="3" s="1"/>
  <c r="AI659" i="3"/>
  <c r="AU659" i="3" s="1"/>
  <c r="AH662" i="3"/>
  <c r="AT662" i="3" s="1"/>
  <c r="AI663" i="3"/>
  <c r="AU663" i="3" s="1"/>
  <c r="AI666" i="3"/>
  <c r="AU666" i="3" s="1"/>
  <c r="AH670" i="3"/>
  <c r="AT670" i="3" s="1"/>
  <c r="AI688" i="3"/>
  <c r="AU688" i="3" s="1"/>
  <c r="AI656" i="3"/>
  <c r="AU656" i="3" s="1"/>
  <c r="AI660" i="3"/>
  <c r="AU660" i="3" s="1"/>
  <c r="AI664" i="3"/>
  <c r="AU664" i="3" s="1"/>
  <c r="AI665" i="3"/>
  <c r="AU665" i="3" s="1"/>
  <c r="B664" i="3"/>
  <c r="C663" i="3"/>
  <c r="AI670" i="3"/>
  <c r="AU670" i="3" s="1"/>
  <c r="AI672" i="3"/>
  <c r="AU672" i="3" s="1"/>
  <c r="AI676" i="3"/>
  <c r="AU676" i="3" s="1"/>
  <c r="AI692" i="3"/>
  <c r="AU692" i="3" s="1"/>
  <c r="AI675" i="3"/>
  <c r="AU675" i="3" s="1"/>
  <c r="AI680" i="3"/>
  <c r="AU680" i="3" s="1"/>
  <c r="AI696" i="3"/>
  <c r="AU696" i="3" s="1"/>
  <c r="AI684" i="3"/>
  <c r="AU684" i="3" s="1"/>
  <c r="AH678" i="3"/>
  <c r="AT678" i="3" s="1"/>
  <c r="AI679" i="3"/>
  <c r="AU679" i="3" s="1"/>
  <c r="AH682" i="3"/>
  <c r="AT682" i="3" s="1"/>
  <c r="AI683" i="3"/>
  <c r="AU683" i="3" s="1"/>
  <c r="AH686" i="3"/>
  <c r="AT686" i="3" s="1"/>
  <c r="AI687" i="3"/>
  <c r="AU687" i="3" s="1"/>
  <c r="AH690" i="3"/>
  <c r="AT690" i="3" s="1"/>
  <c r="AI691" i="3"/>
  <c r="AU691" i="3" s="1"/>
  <c r="AH694" i="3"/>
  <c r="AT694" i="3" s="1"/>
  <c r="AI695" i="3"/>
  <c r="AU695" i="3" s="1"/>
  <c r="AH698" i="3"/>
  <c r="AT698" i="3" s="1"/>
  <c r="AI699" i="3"/>
  <c r="AU699" i="3" s="1"/>
  <c r="AH702" i="3"/>
  <c r="AT702" i="3" s="1"/>
  <c r="AI703" i="3"/>
  <c r="AU703" i="3" s="1"/>
  <c r="AH706" i="3"/>
  <c r="AT706" i="3" s="1"/>
  <c r="AI707" i="3"/>
  <c r="AU707" i="3" s="1"/>
  <c r="AH710" i="3"/>
  <c r="AT710" i="3" s="1"/>
  <c r="AI711" i="3"/>
  <c r="AU711" i="3" s="1"/>
  <c r="AH714" i="3"/>
  <c r="AT714" i="3" s="1"/>
  <c r="AI715" i="3"/>
  <c r="AU715" i="3" s="1"/>
  <c r="AI716" i="3"/>
  <c r="AU716" i="3" s="1"/>
  <c r="AI722" i="3"/>
  <c r="AU722" i="3" s="1"/>
  <c r="AI727" i="3"/>
  <c r="AU727" i="3" s="1"/>
  <c r="AH731" i="3"/>
  <c r="AT731" i="3" s="1"/>
  <c r="AI732" i="3"/>
  <c r="AU732" i="3" s="1"/>
  <c r="AI740" i="3"/>
  <c r="AU740" i="3" s="1"/>
  <c r="AI748" i="3"/>
  <c r="AU748" i="3" s="1"/>
  <c r="AI756" i="3"/>
  <c r="AU756" i="3" s="1"/>
  <c r="AI764" i="3"/>
  <c r="AU764" i="3" s="1"/>
  <c r="AI768" i="3"/>
  <c r="AU768" i="3" s="1"/>
  <c r="AH717" i="3"/>
  <c r="AT717" i="3" s="1"/>
  <c r="AI720" i="3"/>
  <c r="AU720" i="3" s="1"/>
  <c r="AI725" i="3"/>
  <c r="AU725" i="3" s="1"/>
  <c r="AH734" i="3"/>
  <c r="AT734" i="3" s="1"/>
  <c r="AH742" i="3"/>
  <c r="AT742" i="3" s="1"/>
  <c r="AH750" i="3"/>
  <c r="AT750" i="3" s="1"/>
  <c r="AH758" i="3"/>
  <c r="AT758" i="3" s="1"/>
  <c r="AI771" i="3"/>
  <c r="AU771" i="3" s="1"/>
  <c r="B784" i="3"/>
  <c r="C783" i="3"/>
  <c r="AH718" i="3"/>
  <c r="AT718" i="3" s="1"/>
  <c r="AI736" i="3"/>
  <c r="AU736" i="3" s="1"/>
  <c r="AI744" i="3"/>
  <c r="AU744" i="3" s="1"/>
  <c r="AI752" i="3"/>
  <c r="AU752" i="3" s="1"/>
  <c r="AI760" i="3"/>
  <c r="AU760" i="3" s="1"/>
  <c r="AH770" i="3"/>
  <c r="AT770" i="3" s="1"/>
  <c r="AI772" i="3"/>
  <c r="AU772" i="3" s="1"/>
  <c r="AI775" i="3"/>
  <c r="AU775" i="3" s="1"/>
  <c r="AI779" i="3"/>
  <c r="AU779" i="3" s="1"/>
  <c r="AI783" i="3"/>
  <c r="AU783" i="3" s="1"/>
  <c r="AI788" i="3"/>
  <c r="AU788" i="3" s="1"/>
  <c r="AI792" i="3"/>
  <c r="AU792" i="3" s="1"/>
  <c r="AI796" i="3"/>
  <c r="AU796" i="3" s="1"/>
  <c r="AI800" i="3"/>
  <c r="AU800" i="3" s="1"/>
  <c r="AI804" i="3"/>
  <c r="AU804" i="3" s="1"/>
  <c r="AI808" i="3"/>
  <c r="AU808" i="3" s="1"/>
  <c r="AH774" i="3"/>
  <c r="AT774" i="3" s="1"/>
  <c r="B32" i="5" l="1"/>
  <c r="B10" i="28"/>
  <c r="AI39" i="3"/>
  <c r="AU39" i="3" s="1"/>
  <c r="BF39" i="3"/>
  <c r="BG39" i="3"/>
  <c r="AZ68" i="3"/>
  <c r="AM68" i="3" s="1"/>
  <c r="AZ803" i="3"/>
  <c r="AM803" i="3" s="1"/>
  <c r="B558" i="27"/>
  <c r="C557" i="27"/>
  <c r="B738" i="27"/>
  <c r="C737" i="27"/>
  <c r="B378" i="27"/>
  <c r="C377" i="27"/>
  <c r="B439" i="27"/>
  <c r="C438" i="27"/>
  <c r="C678" i="27"/>
  <c r="B679" i="27"/>
  <c r="B619" i="27"/>
  <c r="C618" i="27"/>
  <c r="B79" i="27"/>
  <c r="C78" i="27"/>
  <c r="B259" i="27"/>
  <c r="C258" i="27"/>
  <c r="C799" i="27"/>
  <c r="B800" i="27"/>
  <c r="B200" i="27"/>
  <c r="C199" i="27"/>
  <c r="C19" i="27"/>
  <c r="B20" i="27"/>
  <c r="C139" i="27"/>
  <c r="B140" i="27"/>
  <c r="B319" i="27"/>
  <c r="C318" i="27"/>
  <c r="AF40" i="3"/>
  <c r="AJ40" i="3" s="1"/>
  <c r="AK39" i="3"/>
  <c r="AZ218" i="3"/>
  <c r="AM218" i="3" s="1"/>
  <c r="AZ202" i="3"/>
  <c r="AZ190" i="3"/>
  <c r="AM190" i="3" s="1"/>
  <c r="BG75" i="3"/>
  <c r="BF75" i="3"/>
  <c r="BH444" i="3"/>
  <c r="BI444" i="3"/>
  <c r="BJ427" i="3"/>
  <c r="BK427" i="3"/>
  <c r="AP427" i="3"/>
  <c r="BC803" i="3"/>
  <c r="BJ803" i="3" s="1"/>
  <c r="AY28" i="3"/>
  <c r="AL28" i="3" s="1"/>
  <c r="BI754" i="3"/>
  <c r="AO754" i="3"/>
  <c r="BH754" i="3"/>
  <c r="BF171" i="3"/>
  <c r="BG171" i="3"/>
  <c r="AN171" i="3"/>
  <c r="BK75" i="3"/>
  <c r="BJ75" i="3"/>
  <c r="AP75" i="3"/>
  <c r="BF733" i="3"/>
  <c r="BG733" i="3"/>
  <c r="BK162" i="3"/>
  <c r="AP162" i="3"/>
  <c r="BJ162" i="3"/>
  <c r="BJ744" i="3"/>
  <c r="BK744" i="3"/>
  <c r="AP744" i="3"/>
  <c r="BG527" i="3"/>
  <c r="BF527" i="3"/>
  <c r="BI519" i="3"/>
  <c r="AO519" i="3"/>
  <c r="BH519" i="3"/>
  <c r="BF299" i="3"/>
  <c r="BG299" i="3"/>
  <c r="BK192" i="3"/>
  <c r="AP192" i="3"/>
  <c r="BJ192" i="3"/>
  <c r="BI88" i="3"/>
  <c r="AO88" i="3"/>
  <c r="BH88" i="3"/>
  <c r="BG771" i="3"/>
  <c r="BF771" i="3"/>
  <c r="BJ739" i="3"/>
  <c r="BK739" i="3"/>
  <c r="AP739" i="3"/>
  <c r="BH554" i="3"/>
  <c r="AO554" i="3"/>
  <c r="BI554" i="3"/>
  <c r="BF427" i="3"/>
  <c r="AN427" i="3"/>
  <c r="BG427" i="3"/>
  <c r="BG282" i="3"/>
  <c r="BF282" i="3"/>
  <c r="BJ171" i="3"/>
  <c r="BK171" i="3"/>
  <c r="BK733" i="3"/>
  <c r="BJ733" i="3"/>
  <c r="AP733" i="3"/>
  <c r="AN24" i="3"/>
  <c r="BF24" i="3"/>
  <c r="BG24" i="3"/>
  <c r="BG546" i="3"/>
  <c r="BF546" i="3"/>
  <c r="BB222" i="3"/>
  <c r="BH222" i="3" s="1"/>
  <c r="AY16" i="3"/>
  <c r="AL16" i="3" s="1"/>
  <c r="BH592" i="3"/>
  <c r="BI592" i="3"/>
  <c r="AO592" i="3"/>
  <c r="BI576" i="3"/>
  <c r="BH576" i="3"/>
  <c r="AO576" i="3"/>
  <c r="BF98" i="3"/>
  <c r="BG98" i="3"/>
  <c r="BG776" i="3"/>
  <c r="BF776" i="3"/>
  <c r="BF507" i="3"/>
  <c r="BG507" i="3"/>
  <c r="AO495" i="3"/>
  <c r="BI495" i="3"/>
  <c r="BH495" i="3"/>
  <c r="BI247" i="3"/>
  <c r="BH247" i="3"/>
  <c r="BH486" i="3"/>
  <c r="BI486" i="3"/>
  <c r="AO486" i="3"/>
  <c r="BF317" i="3"/>
  <c r="BG317" i="3"/>
  <c r="AN317" i="3"/>
  <c r="BJ154" i="3"/>
  <c r="BK154" i="3"/>
  <c r="AP154" i="3"/>
  <c r="BJ122" i="3"/>
  <c r="AP122" i="3"/>
  <c r="BK122" i="3"/>
  <c r="AO527" i="3"/>
  <c r="BH527" i="3"/>
  <c r="BI527" i="3"/>
  <c r="BJ247" i="3"/>
  <c r="BK247" i="3"/>
  <c r="AP247" i="3"/>
  <c r="BI282" i="3"/>
  <c r="AO282" i="3"/>
  <c r="BH282" i="3"/>
  <c r="BA222" i="3"/>
  <c r="BF222" i="3" s="1"/>
  <c r="BB16" i="3"/>
  <c r="BI16" i="3" s="1"/>
  <c r="AY198" i="3"/>
  <c r="AL198" i="3" s="1"/>
  <c r="BH6" i="3"/>
  <c r="AO6" i="3"/>
  <c r="BI6" i="3"/>
  <c r="BJ749" i="3"/>
  <c r="AP749" i="3"/>
  <c r="BK749" i="3"/>
  <c r="BH733" i="3"/>
  <c r="BI733" i="3"/>
  <c r="AO733" i="3"/>
  <c r="AN229" i="3"/>
  <c r="BG229" i="3"/>
  <c r="BF229" i="3"/>
  <c r="BG162" i="3"/>
  <c r="AN162" i="3"/>
  <c r="BF162" i="3"/>
  <c r="BH98" i="3"/>
  <c r="BI98" i="3"/>
  <c r="AO98" i="3"/>
  <c r="BJ137" i="3"/>
  <c r="BK137" i="3"/>
  <c r="AP137" i="3"/>
  <c r="BJ776" i="3"/>
  <c r="BK776" i="3"/>
  <c r="AP776" i="3"/>
  <c r="BF563" i="3"/>
  <c r="BG563" i="3"/>
  <c r="BJ527" i="3"/>
  <c r="AP527" i="3"/>
  <c r="BK527" i="3"/>
  <c r="BH507" i="3"/>
  <c r="BI507" i="3"/>
  <c r="AO507" i="3"/>
  <c r="BF495" i="3"/>
  <c r="BG495" i="3"/>
  <c r="BK299" i="3"/>
  <c r="AP299" i="3"/>
  <c r="BJ299" i="3"/>
  <c r="BJ236" i="3"/>
  <c r="BK236" i="3"/>
  <c r="AP236" i="3"/>
  <c r="BH192" i="3"/>
  <c r="AO192" i="3"/>
  <c r="BI192" i="3"/>
  <c r="BK81" i="3"/>
  <c r="AP81" i="3"/>
  <c r="BJ81" i="3"/>
  <c r="AP771" i="3"/>
  <c r="BJ771" i="3"/>
  <c r="BK771" i="3"/>
  <c r="BH727" i="3"/>
  <c r="BI727" i="3"/>
  <c r="AO727" i="3"/>
  <c r="BF486" i="3"/>
  <c r="BG486" i="3"/>
  <c r="BH427" i="3"/>
  <c r="BI427" i="3"/>
  <c r="BJ317" i="3"/>
  <c r="AP317" i="3"/>
  <c r="BK317" i="3"/>
  <c r="BF108" i="3"/>
  <c r="BG108" i="3"/>
  <c r="BG361" i="3"/>
  <c r="AN361" i="3"/>
  <c r="BF361" i="3"/>
  <c r="AY222" i="3"/>
  <c r="AL222" i="3" s="1"/>
  <c r="BJ766" i="3"/>
  <c r="BK766" i="3"/>
  <c r="AP766" i="3"/>
  <c r="AP754" i="3"/>
  <c r="BJ754" i="3"/>
  <c r="BK754" i="3"/>
  <c r="AN6" i="3"/>
  <c r="BF6" i="3"/>
  <c r="BG6" i="3"/>
  <c r="BH75" i="3"/>
  <c r="BI75" i="3"/>
  <c r="AO75" i="3"/>
  <c r="BH749" i="3"/>
  <c r="BI749" i="3"/>
  <c r="AO749" i="3"/>
  <c r="BF729" i="3"/>
  <c r="BG729" i="3"/>
  <c r="AN729" i="3"/>
  <c r="BG592" i="3"/>
  <c r="BF592" i="3"/>
  <c r="BI162" i="3"/>
  <c r="BH162" i="3"/>
  <c r="BJ98" i="3"/>
  <c r="BK98" i="3"/>
  <c r="AP98" i="3"/>
  <c r="BH563" i="3"/>
  <c r="BI563" i="3"/>
  <c r="AO563" i="3"/>
  <c r="BF444" i="3"/>
  <c r="BG444" i="3"/>
  <c r="AN444" i="3"/>
  <c r="BF192" i="3"/>
  <c r="BG192" i="3"/>
  <c r="BH81" i="3"/>
  <c r="BI81" i="3"/>
  <c r="AO81" i="3"/>
  <c r="BG727" i="3"/>
  <c r="BF727" i="3"/>
  <c r="BJ554" i="3"/>
  <c r="BK554" i="3"/>
  <c r="AP554" i="3"/>
  <c r="BH766" i="3"/>
  <c r="AO766" i="3"/>
  <c r="BI766" i="3"/>
  <c r="BF754" i="3"/>
  <c r="BG754" i="3"/>
  <c r="AO154" i="3"/>
  <c r="BH154" i="3"/>
  <c r="BI154" i="3"/>
  <c r="BH729" i="3"/>
  <c r="BI729" i="3"/>
  <c r="AO729" i="3"/>
  <c r="AP592" i="3"/>
  <c r="BJ592" i="3"/>
  <c r="BK592" i="3"/>
  <c r="BH229" i="3"/>
  <c r="BI229" i="3"/>
  <c r="AO229" i="3"/>
  <c r="BI122" i="3"/>
  <c r="BH122" i="3"/>
  <c r="BJ24" i="3"/>
  <c r="BK24" i="3"/>
  <c r="AP24" i="3"/>
  <c r="BH776" i="3"/>
  <c r="BI776" i="3"/>
  <c r="AO776" i="3"/>
  <c r="BJ507" i="3"/>
  <c r="AP507" i="3"/>
  <c r="BK507" i="3"/>
  <c r="BH299" i="3"/>
  <c r="BI299" i="3"/>
  <c r="AO299" i="3"/>
  <c r="BF88" i="3"/>
  <c r="BG88" i="3"/>
  <c r="BG81" i="3"/>
  <c r="BF81" i="3"/>
  <c r="BI771" i="3"/>
  <c r="AO771" i="3"/>
  <c r="BH771" i="3"/>
  <c r="BJ486" i="3"/>
  <c r="BK486" i="3"/>
  <c r="AP486" i="3"/>
  <c r="BJ361" i="3"/>
  <c r="AP361" i="3"/>
  <c r="BK361" i="3"/>
  <c r="BH317" i="3"/>
  <c r="BI317" i="3"/>
  <c r="BJ108" i="3"/>
  <c r="BK108" i="3"/>
  <c r="AP108" i="3"/>
  <c r="BJ576" i="3"/>
  <c r="BK576" i="3"/>
  <c r="AP576" i="3"/>
  <c r="BK6" i="3"/>
  <c r="BJ6" i="3"/>
  <c r="BF154" i="3"/>
  <c r="BG154" i="3"/>
  <c r="BG749" i="3"/>
  <c r="BF749" i="3"/>
  <c r="BK729" i="3"/>
  <c r="BJ729" i="3"/>
  <c r="BF576" i="3"/>
  <c r="BG576" i="3"/>
  <c r="BG122" i="3"/>
  <c r="AN122" i="3"/>
  <c r="BF122" i="3"/>
  <c r="BH744" i="3"/>
  <c r="AO744" i="3"/>
  <c r="BI744" i="3"/>
  <c r="BJ563" i="3"/>
  <c r="BK563" i="3"/>
  <c r="AP563" i="3"/>
  <c r="BG519" i="3"/>
  <c r="BF519" i="3"/>
  <c r="AP444" i="3"/>
  <c r="BJ444" i="3"/>
  <c r="BK444" i="3"/>
  <c r="BF247" i="3"/>
  <c r="BG247" i="3"/>
  <c r="AN247" i="3"/>
  <c r="BH236" i="3"/>
  <c r="BI236" i="3"/>
  <c r="AO236" i="3"/>
  <c r="BH739" i="3"/>
  <c r="BI739" i="3"/>
  <c r="BJ727" i="3"/>
  <c r="BK727" i="3"/>
  <c r="AP727" i="3"/>
  <c r="BJ546" i="3"/>
  <c r="BK546" i="3"/>
  <c r="AP546" i="3"/>
  <c r="BJ282" i="3"/>
  <c r="BK282" i="3"/>
  <c r="AP282" i="3"/>
  <c r="BF137" i="3"/>
  <c r="BG137" i="3"/>
  <c r="BF554" i="3"/>
  <c r="BG554" i="3"/>
  <c r="BA190" i="3"/>
  <c r="BF190" i="3" s="1"/>
  <c r="BF766" i="3"/>
  <c r="BG766" i="3"/>
  <c r="AO171" i="3"/>
  <c r="BH171" i="3"/>
  <c r="BI171" i="3"/>
  <c r="BJ229" i="3"/>
  <c r="BK229" i="3"/>
  <c r="BH137" i="3"/>
  <c r="BI137" i="3"/>
  <c r="AO137" i="3"/>
  <c r="BI24" i="3"/>
  <c r="BH24" i="3"/>
  <c r="BG744" i="3"/>
  <c r="BF744" i="3"/>
  <c r="BK519" i="3"/>
  <c r="BJ519" i="3"/>
  <c r="AP519" i="3"/>
  <c r="BK495" i="3"/>
  <c r="BJ495" i="3"/>
  <c r="AP495" i="3"/>
  <c r="BF236" i="3"/>
  <c r="BG236" i="3"/>
  <c r="BJ88" i="3"/>
  <c r="BK88" i="3"/>
  <c r="AP88" i="3"/>
  <c r="AZ7" i="3"/>
  <c r="AM7" i="3" s="1"/>
  <c r="BA7" i="3"/>
  <c r="AN7" i="3" s="1"/>
  <c r="BC7" i="3"/>
  <c r="BB7" i="3"/>
  <c r="AY7" i="3"/>
  <c r="AL7" i="3" s="1"/>
  <c r="BG739" i="3"/>
  <c r="BF739" i="3"/>
  <c r="AN739" i="3"/>
  <c r="BI546" i="3"/>
  <c r="BH546" i="3"/>
  <c r="AO546" i="3"/>
  <c r="BI361" i="3"/>
  <c r="BH361" i="3"/>
  <c r="BH108" i="3"/>
  <c r="BI108" i="3"/>
  <c r="AO108" i="3"/>
  <c r="BB12" i="3"/>
  <c r="BI12" i="3" s="1"/>
  <c r="AY32" i="3"/>
  <c r="AL32" i="3" s="1"/>
  <c r="BB32" i="3"/>
  <c r="BC32" i="3"/>
  <c r="AZ32" i="3"/>
  <c r="AM32" i="3" s="1"/>
  <c r="BA32" i="3"/>
  <c r="BC186" i="3"/>
  <c r="BJ186" i="3" s="1"/>
  <c r="BC8" i="3"/>
  <c r="BJ8" i="3" s="1"/>
  <c r="BB214" i="3"/>
  <c r="BH214" i="3" s="1"/>
  <c r="BC181" i="3"/>
  <c r="BJ181" i="3" s="1"/>
  <c r="BA214" i="3"/>
  <c r="AN214" i="3" s="1"/>
  <c r="BB173" i="3"/>
  <c r="BH173" i="3" s="1"/>
  <c r="BB206" i="3"/>
  <c r="BI206" i="3" s="1"/>
  <c r="BA173" i="3"/>
  <c r="BF173" i="3" s="1"/>
  <c r="BC206" i="3"/>
  <c r="BJ206" i="3" s="1"/>
  <c r="BA76" i="3"/>
  <c r="BG76" i="3" s="1"/>
  <c r="AY206" i="3"/>
  <c r="AL206" i="3" s="1"/>
  <c r="AZ76" i="3"/>
  <c r="AM76" i="3" s="1"/>
  <c r="AZ60" i="3"/>
  <c r="AM60" i="3" s="1"/>
  <c r="BA60" i="3"/>
  <c r="AN60" i="3" s="1"/>
  <c r="BB36" i="3"/>
  <c r="BI36" i="3" s="1"/>
  <c r="BC218" i="3"/>
  <c r="BJ218" i="3" s="1"/>
  <c r="BB181" i="3"/>
  <c r="BH181" i="3" s="1"/>
  <c r="AY8" i="3"/>
  <c r="AL8" i="3" s="1"/>
  <c r="AZ801" i="3"/>
  <c r="AM801" i="3" s="1"/>
  <c r="AY214" i="3"/>
  <c r="AL214" i="3" s="1"/>
  <c r="BB198" i="3"/>
  <c r="BH198" i="3" s="1"/>
  <c r="BB76" i="3"/>
  <c r="BI76" i="3" s="1"/>
  <c r="BA36" i="3"/>
  <c r="BG36" i="3" s="1"/>
  <c r="BA202" i="3"/>
  <c r="BF202" i="3" s="1"/>
  <c r="AZ186" i="3"/>
  <c r="AM186" i="3" s="1"/>
  <c r="BC28" i="3"/>
  <c r="AP28" i="3" s="1"/>
  <c r="AY12" i="3"/>
  <c r="AL12" i="3" s="1"/>
  <c r="AY801" i="3"/>
  <c r="AL801" i="3" s="1"/>
  <c r="BA198" i="3"/>
  <c r="AN198" i="3" s="1"/>
  <c r="BC36" i="3"/>
  <c r="BJ36" i="3" s="1"/>
  <c r="BA803" i="3"/>
  <c r="BG803" i="3" s="1"/>
  <c r="AY803" i="3"/>
  <c r="AL803" i="3" s="1"/>
  <c r="BB218" i="3"/>
  <c r="BH218" i="3" s="1"/>
  <c r="AY218" i="3"/>
  <c r="AL218" i="3" s="1"/>
  <c r="BC202" i="3"/>
  <c r="BK202" i="3" s="1"/>
  <c r="BB186" i="3"/>
  <c r="BH186" i="3" s="1"/>
  <c r="AY186" i="3"/>
  <c r="AL186" i="3" s="1"/>
  <c r="BA181" i="3"/>
  <c r="BG181" i="3" s="1"/>
  <c r="BB28" i="3"/>
  <c r="AZ12" i="3"/>
  <c r="AM12" i="3" s="1"/>
  <c r="BA12" i="3"/>
  <c r="BG12" i="3" s="1"/>
  <c r="BB8" i="3"/>
  <c r="BI8" i="3" s="1"/>
  <c r="BB801" i="3"/>
  <c r="BH801" i="3" s="1"/>
  <c r="AZ214" i="3"/>
  <c r="AM214" i="3" s="1"/>
  <c r="AZ198" i="3"/>
  <c r="AM198" i="3" s="1"/>
  <c r="BB202" i="3"/>
  <c r="BH202" i="3" s="1"/>
  <c r="AY181" i="3"/>
  <c r="AL181" i="3" s="1"/>
  <c r="AZ28" i="3"/>
  <c r="AM28" i="3" s="1"/>
  <c r="AZ8" i="3"/>
  <c r="AM8" i="3" s="1"/>
  <c r="BC801" i="3"/>
  <c r="BK801" i="3" s="1"/>
  <c r="BA20" i="3"/>
  <c r="BG20" i="3" s="1"/>
  <c r="BC68" i="3"/>
  <c r="AP68" i="3" s="1"/>
  <c r="AZ222" i="3"/>
  <c r="AM222" i="3" s="1"/>
  <c r="BC190" i="3"/>
  <c r="BJ190" i="3" s="1"/>
  <c r="BC173" i="3"/>
  <c r="BJ173" i="3" s="1"/>
  <c r="AZ173" i="3"/>
  <c r="AM173" i="3" s="1"/>
  <c r="AZ16" i="3"/>
  <c r="AM16" i="3" s="1"/>
  <c r="BA16" i="3"/>
  <c r="BF16" i="3" s="1"/>
  <c r="BA84" i="3"/>
  <c r="BF84" i="3" s="1"/>
  <c r="BA48" i="3"/>
  <c r="BF48" i="3" s="1"/>
  <c r="BA206" i="3"/>
  <c r="AN206" i="3" s="1"/>
  <c r="BB190" i="3"/>
  <c r="AO190" i="3" s="1"/>
  <c r="BA80" i="3"/>
  <c r="BB194" i="3"/>
  <c r="BH194" i="3" s="1"/>
  <c r="AY194" i="3"/>
  <c r="AL194" i="3" s="1"/>
  <c r="AY177" i="3"/>
  <c r="AL177" i="3" s="1"/>
  <c r="AZ210" i="3"/>
  <c r="AM210" i="3" s="1"/>
  <c r="AZ177" i="3"/>
  <c r="AM177" i="3" s="1"/>
  <c r="AZ20" i="3"/>
  <c r="AM20" i="3" s="1"/>
  <c r="BA226" i="3"/>
  <c r="BG226" i="3" s="1"/>
  <c r="BC210" i="3"/>
  <c r="BJ210" i="3" s="1"/>
  <c r="BA194" i="3"/>
  <c r="BF194" i="3" s="1"/>
  <c r="BC177" i="3"/>
  <c r="AP177" i="3" s="1"/>
  <c r="BC20" i="3"/>
  <c r="BK20" i="3" s="1"/>
  <c r="AZ226" i="3"/>
  <c r="AM226" i="3" s="1"/>
  <c r="BB210" i="3"/>
  <c r="BH210" i="3" s="1"/>
  <c r="AY210" i="3"/>
  <c r="AL210" i="3" s="1"/>
  <c r="AZ194" i="3"/>
  <c r="AM194" i="3" s="1"/>
  <c r="BB177" i="3"/>
  <c r="BH177" i="3" s="1"/>
  <c r="AY20" i="3"/>
  <c r="AL20" i="3" s="1"/>
  <c r="BC226" i="3"/>
  <c r="BJ226" i="3" s="1"/>
  <c r="BB226" i="3"/>
  <c r="BI226" i="3" s="1"/>
  <c r="AY44" i="3"/>
  <c r="AL44" i="3" s="1"/>
  <c r="AZ64" i="3"/>
  <c r="AM64" i="3" s="1"/>
  <c r="BA64" i="3"/>
  <c r="BF64" i="3" s="1"/>
  <c r="BB44" i="3"/>
  <c r="BI44" i="3" s="1"/>
  <c r="BC64" i="3"/>
  <c r="BJ64" i="3" s="1"/>
  <c r="AZ44" i="3"/>
  <c r="AM44" i="3" s="1"/>
  <c r="BA68" i="3"/>
  <c r="BG68" i="3" s="1"/>
  <c r="AZ84" i="3"/>
  <c r="AM84" i="3" s="1"/>
  <c r="AZ48" i="3"/>
  <c r="AM48" i="3" s="1"/>
  <c r="BB84" i="3"/>
  <c r="BI84" i="3" s="1"/>
  <c r="BB92" i="3"/>
  <c r="BH92" i="3" s="1"/>
  <c r="AY68" i="3"/>
  <c r="AL68" i="3" s="1"/>
  <c r="BC84" i="3"/>
  <c r="BJ84" i="3" s="1"/>
  <c r="BC48" i="3"/>
  <c r="BK48" i="3" s="1"/>
  <c r="BA52" i="3"/>
  <c r="BF52" i="3" s="1"/>
  <c r="AZ52" i="3"/>
  <c r="AM52" i="3" s="1"/>
  <c r="BC72" i="3"/>
  <c r="AP72" i="3" s="1"/>
  <c r="AZ92" i="3"/>
  <c r="AM92" i="3" s="1"/>
  <c r="BA92" i="3"/>
  <c r="BG92" i="3" s="1"/>
  <c r="BC52" i="3"/>
  <c r="BK52" i="3" s="1"/>
  <c r="AY72" i="3"/>
  <c r="AL72" i="3" s="1"/>
  <c r="BC92" i="3"/>
  <c r="BJ92" i="3" s="1"/>
  <c r="AY52" i="3"/>
  <c r="AL52" i="3" s="1"/>
  <c r="BB72" i="3"/>
  <c r="BI72" i="3" s="1"/>
  <c r="AZ72" i="3"/>
  <c r="AM72" i="3" s="1"/>
  <c r="BC76" i="3"/>
  <c r="BJ76" i="3" s="1"/>
  <c r="AZ80" i="3"/>
  <c r="AM80" i="3" s="1"/>
  <c r="BC80" i="3"/>
  <c r="AP80" i="3" s="1"/>
  <c r="AY80" i="3"/>
  <c r="AL80" i="3" s="1"/>
  <c r="BA789" i="3"/>
  <c r="BB789" i="3"/>
  <c r="BC789" i="3"/>
  <c r="AZ789" i="3"/>
  <c r="AM789" i="3" s="1"/>
  <c r="AY789" i="3"/>
  <c r="AL789" i="3" s="1"/>
  <c r="BA753" i="3"/>
  <c r="BB753" i="3"/>
  <c r="AY753" i="3"/>
  <c r="AL753" i="3" s="1"/>
  <c r="AZ753" i="3"/>
  <c r="AM753" i="3" s="1"/>
  <c r="BC753" i="3"/>
  <c r="AY783" i="3"/>
  <c r="AL783" i="3" s="1"/>
  <c r="BC783" i="3"/>
  <c r="AZ783" i="3"/>
  <c r="AM783" i="3" s="1"/>
  <c r="BA783" i="3"/>
  <c r="BB783" i="3"/>
  <c r="AY747" i="3"/>
  <c r="AL747" i="3" s="1"/>
  <c r="BC747" i="3"/>
  <c r="AZ747" i="3"/>
  <c r="AM747" i="3" s="1"/>
  <c r="BA747" i="3"/>
  <c r="BB747" i="3"/>
  <c r="AZ706" i="3"/>
  <c r="AM706" i="3" s="1"/>
  <c r="BA706" i="3"/>
  <c r="BB706" i="3"/>
  <c r="BC706" i="3"/>
  <c r="AY706" i="3"/>
  <c r="AL706" i="3" s="1"/>
  <c r="AZ674" i="3"/>
  <c r="AM674" i="3" s="1"/>
  <c r="BA674" i="3"/>
  <c r="BB674" i="3"/>
  <c r="BC674" i="3"/>
  <c r="AY674" i="3"/>
  <c r="AL674" i="3" s="1"/>
  <c r="BA641" i="3"/>
  <c r="BB641" i="3"/>
  <c r="AY641" i="3"/>
  <c r="AL641" i="3" s="1"/>
  <c r="AZ641" i="3"/>
  <c r="AM641" i="3" s="1"/>
  <c r="BC641" i="3"/>
  <c r="BA609" i="3"/>
  <c r="BB609" i="3"/>
  <c r="AY609" i="3"/>
  <c r="AL609" i="3" s="1"/>
  <c r="AZ609" i="3"/>
  <c r="AM609" i="3" s="1"/>
  <c r="BC609" i="3"/>
  <c r="BB588" i="3"/>
  <c r="AY588" i="3"/>
  <c r="AL588" i="3" s="1"/>
  <c r="BC588" i="3"/>
  <c r="AZ588" i="3"/>
  <c r="AM588" i="3" s="1"/>
  <c r="BA588" i="3"/>
  <c r="BB552" i="3"/>
  <c r="AY552" i="3"/>
  <c r="AL552" i="3" s="1"/>
  <c r="BC552" i="3"/>
  <c r="AZ552" i="3"/>
  <c r="AM552" i="3" s="1"/>
  <c r="BA552" i="3"/>
  <c r="BB504" i="3"/>
  <c r="AY504" i="3"/>
  <c r="AL504" i="3" s="1"/>
  <c r="BC504" i="3"/>
  <c r="BA504" i="3"/>
  <c r="AZ504" i="3"/>
  <c r="AM504" i="3" s="1"/>
  <c r="BB471" i="3"/>
  <c r="AY471" i="3"/>
  <c r="AL471" i="3" s="1"/>
  <c r="BC471" i="3"/>
  <c r="AZ471" i="3"/>
  <c r="AM471" i="3" s="1"/>
  <c r="BA471" i="3"/>
  <c r="BB455" i="3"/>
  <c r="AY455" i="3"/>
  <c r="AL455" i="3" s="1"/>
  <c r="BC455" i="3"/>
  <c r="AZ455" i="3"/>
  <c r="AM455" i="3" s="1"/>
  <c r="BA455" i="3"/>
  <c r="BB419" i="3"/>
  <c r="AY419" i="3"/>
  <c r="AL419" i="3" s="1"/>
  <c r="BC419" i="3"/>
  <c r="AZ419" i="3"/>
  <c r="AM419" i="3" s="1"/>
  <c r="BA419" i="3"/>
  <c r="BB387" i="3"/>
  <c r="AY387" i="3"/>
  <c r="AL387" i="3" s="1"/>
  <c r="BC387" i="3"/>
  <c r="AZ387" i="3"/>
  <c r="AM387" i="3" s="1"/>
  <c r="BA387" i="3"/>
  <c r="AY338" i="3"/>
  <c r="AL338" i="3" s="1"/>
  <c r="BC338" i="3"/>
  <c r="AZ338" i="3"/>
  <c r="AM338" i="3" s="1"/>
  <c r="BA338" i="3"/>
  <c r="BB338" i="3"/>
  <c r="AY306" i="3"/>
  <c r="AL306" i="3" s="1"/>
  <c r="BC306" i="3"/>
  <c r="AZ306" i="3"/>
  <c r="AM306" i="3" s="1"/>
  <c r="BA306" i="3"/>
  <c r="BB306" i="3"/>
  <c r="AZ273" i="3"/>
  <c r="AM273" i="3" s="1"/>
  <c r="BA273" i="3"/>
  <c r="BB273" i="3"/>
  <c r="AY273" i="3"/>
  <c r="AL273" i="3" s="1"/>
  <c r="BC273" i="3"/>
  <c r="BA240" i="3"/>
  <c r="BB240" i="3"/>
  <c r="AY240" i="3"/>
  <c r="AL240" i="3" s="1"/>
  <c r="BC240" i="3"/>
  <c r="AZ240" i="3"/>
  <c r="AM240" i="3" s="1"/>
  <c r="BA204" i="3"/>
  <c r="BB204" i="3"/>
  <c r="AY204" i="3"/>
  <c r="AL204" i="3" s="1"/>
  <c r="BC204" i="3"/>
  <c r="AZ204" i="3"/>
  <c r="AM204" i="3" s="1"/>
  <c r="BB159" i="3"/>
  <c r="AY159" i="3"/>
  <c r="AL159" i="3" s="1"/>
  <c r="BC159" i="3"/>
  <c r="AZ159" i="3"/>
  <c r="AM159" i="3" s="1"/>
  <c r="BA159" i="3"/>
  <c r="BB127" i="3"/>
  <c r="AY127" i="3"/>
  <c r="AL127" i="3" s="1"/>
  <c r="BC127" i="3"/>
  <c r="AZ127" i="3"/>
  <c r="AM127" i="3" s="1"/>
  <c r="BA127" i="3"/>
  <c r="AY86" i="3"/>
  <c r="AL86" i="3" s="1"/>
  <c r="BC86" i="3"/>
  <c r="AZ86" i="3"/>
  <c r="AM86" i="3" s="1"/>
  <c r="BA86" i="3"/>
  <c r="BB86" i="3"/>
  <c r="AZ49" i="3"/>
  <c r="AM49" i="3" s="1"/>
  <c r="BA49" i="3"/>
  <c r="BB49" i="3"/>
  <c r="BC49" i="3"/>
  <c r="AY49" i="3"/>
  <c r="AL49" i="3" s="1"/>
  <c r="AZ17" i="3"/>
  <c r="AM17" i="3" s="1"/>
  <c r="BA17" i="3"/>
  <c r="BB17" i="3"/>
  <c r="BC17" i="3"/>
  <c r="AY17" i="3"/>
  <c r="AL17" i="3" s="1"/>
  <c r="AZ802" i="3"/>
  <c r="AM802" i="3" s="1"/>
  <c r="BA802" i="3"/>
  <c r="BB802" i="3"/>
  <c r="AY802" i="3"/>
  <c r="AL802" i="3" s="1"/>
  <c r="BC802" i="3"/>
  <c r="BA769" i="3"/>
  <c r="BB769" i="3"/>
  <c r="AY769" i="3"/>
  <c r="AL769" i="3" s="1"/>
  <c r="AZ769" i="3"/>
  <c r="AM769" i="3" s="1"/>
  <c r="BC769" i="3"/>
  <c r="BB716" i="3"/>
  <c r="AY716" i="3"/>
  <c r="AL716" i="3" s="1"/>
  <c r="BC716" i="3"/>
  <c r="AZ716" i="3"/>
  <c r="AM716" i="3" s="1"/>
  <c r="BA716" i="3"/>
  <c r="BB684" i="3"/>
  <c r="AY684" i="3"/>
  <c r="AL684" i="3" s="1"/>
  <c r="BC684" i="3"/>
  <c r="AZ684" i="3"/>
  <c r="AM684" i="3" s="1"/>
  <c r="BA684" i="3"/>
  <c r="AY651" i="3"/>
  <c r="AL651" i="3" s="1"/>
  <c r="BC651" i="3"/>
  <c r="AZ651" i="3"/>
  <c r="AM651" i="3" s="1"/>
  <c r="BB651" i="3"/>
  <c r="BA651" i="3"/>
  <c r="AY619" i="3"/>
  <c r="AL619" i="3" s="1"/>
  <c r="BC619" i="3"/>
  <c r="AZ619" i="3"/>
  <c r="AM619" i="3" s="1"/>
  <c r="BB619" i="3"/>
  <c r="BA619" i="3"/>
  <c r="AZ586" i="3"/>
  <c r="AM586" i="3" s="1"/>
  <c r="BA586" i="3"/>
  <c r="BB586" i="3"/>
  <c r="BC586" i="3"/>
  <c r="AY586" i="3"/>
  <c r="AL586" i="3" s="1"/>
  <c r="AZ550" i="3"/>
  <c r="AM550" i="3" s="1"/>
  <c r="BA550" i="3"/>
  <c r="BC550" i="3"/>
  <c r="AY550" i="3"/>
  <c r="AL550" i="3" s="1"/>
  <c r="BB550" i="3"/>
  <c r="AZ514" i="3"/>
  <c r="AM514" i="3" s="1"/>
  <c r="BA514" i="3"/>
  <c r="BB514" i="3"/>
  <c r="BC514" i="3"/>
  <c r="AY514" i="3"/>
  <c r="AL514" i="3" s="1"/>
  <c r="AZ477" i="3"/>
  <c r="AM477" i="3" s="1"/>
  <c r="BA477" i="3"/>
  <c r="BB477" i="3"/>
  <c r="AY477" i="3"/>
  <c r="AL477" i="3" s="1"/>
  <c r="BC477" i="3"/>
  <c r="AZ445" i="3"/>
  <c r="AM445" i="3" s="1"/>
  <c r="BA445" i="3"/>
  <c r="BB445" i="3"/>
  <c r="AY445" i="3"/>
  <c r="AL445" i="3" s="1"/>
  <c r="BC445" i="3"/>
  <c r="BA420" i="3"/>
  <c r="BB420" i="3"/>
  <c r="AY420" i="3"/>
  <c r="AL420" i="3" s="1"/>
  <c r="BC420" i="3"/>
  <c r="AZ420" i="3"/>
  <c r="AM420" i="3" s="1"/>
  <c r="BA388" i="3"/>
  <c r="BB388" i="3"/>
  <c r="AY388" i="3"/>
  <c r="AL388" i="3" s="1"/>
  <c r="BC388" i="3"/>
  <c r="AZ388" i="3"/>
  <c r="AM388" i="3" s="1"/>
  <c r="BB355" i="3"/>
  <c r="AY355" i="3"/>
  <c r="AL355" i="3" s="1"/>
  <c r="BC355" i="3"/>
  <c r="AZ355" i="3"/>
  <c r="AM355" i="3" s="1"/>
  <c r="BA355" i="3"/>
  <c r="BB323" i="3"/>
  <c r="AY323" i="3"/>
  <c r="AL323" i="3" s="1"/>
  <c r="BC323" i="3"/>
  <c r="AZ323" i="3"/>
  <c r="AM323" i="3" s="1"/>
  <c r="BA323" i="3"/>
  <c r="AY290" i="3"/>
  <c r="AL290" i="3" s="1"/>
  <c r="BC290" i="3"/>
  <c r="AZ290" i="3"/>
  <c r="AM290" i="3" s="1"/>
  <c r="BA290" i="3"/>
  <c r="BB290" i="3"/>
  <c r="AY254" i="3"/>
  <c r="AL254" i="3" s="1"/>
  <c r="BC254" i="3"/>
  <c r="AZ254" i="3"/>
  <c r="AM254" i="3" s="1"/>
  <c r="BA254" i="3"/>
  <c r="BB254" i="3"/>
  <c r="AZ213" i="3"/>
  <c r="AM213" i="3" s="1"/>
  <c r="BA213" i="3"/>
  <c r="BB213" i="3"/>
  <c r="BC213" i="3"/>
  <c r="AY213" i="3"/>
  <c r="AL213" i="3" s="1"/>
  <c r="BA164" i="3"/>
  <c r="BB164" i="3"/>
  <c r="AY164" i="3"/>
  <c r="AL164" i="3" s="1"/>
  <c r="BC164" i="3"/>
  <c r="AZ164" i="3"/>
  <c r="AM164" i="3" s="1"/>
  <c r="BA132" i="3"/>
  <c r="BB132" i="3"/>
  <c r="AY132" i="3"/>
  <c r="AL132" i="3" s="1"/>
  <c r="BC132" i="3"/>
  <c r="AZ132" i="3"/>
  <c r="AM132" i="3" s="1"/>
  <c r="BB103" i="3"/>
  <c r="AY103" i="3"/>
  <c r="AL103" i="3" s="1"/>
  <c r="BC103" i="3"/>
  <c r="AZ103" i="3"/>
  <c r="AM103" i="3" s="1"/>
  <c r="BA103" i="3"/>
  <c r="BB67" i="3"/>
  <c r="AY67" i="3"/>
  <c r="AL67" i="3" s="1"/>
  <c r="BC67" i="3"/>
  <c r="AZ67" i="3"/>
  <c r="AM67" i="3" s="1"/>
  <c r="BA67" i="3"/>
  <c r="AY34" i="3"/>
  <c r="AL34" i="3" s="1"/>
  <c r="BC34" i="3"/>
  <c r="AZ34" i="3"/>
  <c r="AM34" i="3" s="1"/>
  <c r="BA34" i="3"/>
  <c r="BB34" i="3"/>
  <c r="AZ365" i="3"/>
  <c r="AM365" i="3" s="1"/>
  <c r="BA365" i="3"/>
  <c r="BB365" i="3"/>
  <c r="AY365" i="3"/>
  <c r="AL365" i="3" s="1"/>
  <c r="BC365" i="3"/>
  <c r="BB47" i="3"/>
  <c r="AY47" i="3"/>
  <c r="AL47" i="3" s="1"/>
  <c r="BC47" i="3"/>
  <c r="AZ47" i="3"/>
  <c r="AM47" i="3" s="1"/>
  <c r="BA47" i="3"/>
  <c r="AY410" i="3"/>
  <c r="AL410" i="3" s="1"/>
  <c r="BC410" i="3"/>
  <c r="AZ410" i="3"/>
  <c r="AM410" i="3" s="1"/>
  <c r="BA410" i="3"/>
  <c r="BB410" i="3"/>
  <c r="AZ357" i="3"/>
  <c r="AM357" i="3" s="1"/>
  <c r="BA357" i="3"/>
  <c r="BB357" i="3"/>
  <c r="BC357" i="3"/>
  <c r="AY357" i="3"/>
  <c r="AL357" i="3" s="1"/>
  <c r="AZ325" i="3"/>
  <c r="AM325" i="3" s="1"/>
  <c r="BA325" i="3"/>
  <c r="BB325" i="3"/>
  <c r="BC325" i="3"/>
  <c r="AY325" i="3"/>
  <c r="AL325" i="3" s="1"/>
  <c r="BA288" i="3"/>
  <c r="BB288" i="3"/>
  <c r="AY288" i="3"/>
  <c r="AL288" i="3" s="1"/>
  <c r="BC288" i="3"/>
  <c r="AZ288" i="3"/>
  <c r="AM288" i="3" s="1"/>
  <c r="BA256" i="3"/>
  <c r="BB256" i="3"/>
  <c r="AY256" i="3"/>
  <c r="AL256" i="3" s="1"/>
  <c r="BC256" i="3"/>
  <c r="AZ256" i="3"/>
  <c r="AM256" i="3" s="1"/>
  <c r="BB223" i="3"/>
  <c r="AY223" i="3"/>
  <c r="AL223" i="3" s="1"/>
  <c r="BC223" i="3"/>
  <c r="AZ223" i="3"/>
  <c r="AM223" i="3" s="1"/>
  <c r="BA223" i="3"/>
  <c r="BB191" i="3"/>
  <c r="AY191" i="3"/>
  <c r="AL191" i="3" s="1"/>
  <c r="BC191" i="3"/>
  <c r="AZ191" i="3"/>
  <c r="AM191" i="3" s="1"/>
  <c r="BA191" i="3"/>
  <c r="AY150" i="3"/>
  <c r="AL150" i="3" s="1"/>
  <c r="BC150" i="3"/>
  <c r="AZ150" i="3"/>
  <c r="AM150" i="3" s="1"/>
  <c r="BA150" i="3"/>
  <c r="BB150" i="3"/>
  <c r="AZ117" i="3"/>
  <c r="AM117" i="3" s="1"/>
  <c r="BA117" i="3"/>
  <c r="BB117" i="3"/>
  <c r="BC117" i="3"/>
  <c r="AY117" i="3"/>
  <c r="AL117" i="3" s="1"/>
  <c r="AY811" i="3"/>
  <c r="AL811" i="3" s="1"/>
  <c r="BC811" i="3"/>
  <c r="AZ811" i="3"/>
  <c r="AM811" i="3" s="1"/>
  <c r="BB811" i="3"/>
  <c r="BA811" i="3"/>
  <c r="AZ774" i="3"/>
  <c r="AM774" i="3" s="1"/>
  <c r="BA774" i="3"/>
  <c r="AY774" i="3"/>
  <c r="AL774" i="3" s="1"/>
  <c r="BB774" i="3"/>
  <c r="BC774" i="3"/>
  <c r="AZ734" i="3"/>
  <c r="AM734" i="3" s="1"/>
  <c r="BA734" i="3"/>
  <c r="AY734" i="3"/>
  <c r="AL734" i="3" s="1"/>
  <c r="BB734" i="3"/>
  <c r="BC734" i="3"/>
  <c r="BA104" i="3"/>
  <c r="BB104" i="3"/>
  <c r="AY104" i="3"/>
  <c r="AL104" i="3" s="1"/>
  <c r="BC104" i="3"/>
  <c r="AZ104" i="3"/>
  <c r="AM104" i="3" s="1"/>
  <c r="BB748" i="3"/>
  <c r="AY748" i="3"/>
  <c r="AL748" i="3" s="1"/>
  <c r="BC748" i="3"/>
  <c r="AZ748" i="3"/>
  <c r="AM748" i="3" s="1"/>
  <c r="BA748" i="3"/>
  <c r="AY707" i="3"/>
  <c r="AL707" i="3" s="1"/>
  <c r="BC707" i="3"/>
  <c r="AZ707" i="3"/>
  <c r="AM707" i="3" s="1"/>
  <c r="BB707" i="3"/>
  <c r="BA707" i="3"/>
  <c r="AY675" i="3"/>
  <c r="AL675" i="3" s="1"/>
  <c r="BC675" i="3"/>
  <c r="AZ675" i="3"/>
  <c r="AM675" i="3" s="1"/>
  <c r="BA675" i="3"/>
  <c r="BB675" i="3"/>
  <c r="AZ642" i="3"/>
  <c r="AM642" i="3" s="1"/>
  <c r="BA642" i="3"/>
  <c r="BB642" i="3"/>
  <c r="AY642" i="3"/>
  <c r="AL642" i="3" s="1"/>
  <c r="BC642" i="3"/>
  <c r="AZ610" i="3"/>
  <c r="AM610" i="3" s="1"/>
  <c r="BA610" i="3"/>
  <c r="BB610" i="3"/>
  <c r="BC610" i="3"/>
  <c r="AY610" i="3"/>
  <c r="AL610" i="3" s="1"/>
  <c r="BA577" i="3"/>
  <c r="BB577" i="3"/>
  <c r="AY577" i="3"/>
  <c r="AL577" i="3" s="1"/>
  <c r="AZ577" i="3"/>
  <c r="AM577" i="3" s="1"/>
  <c r="BC577" i="3"/>
  <c r="BA545" i="3"/>
  <c r="BB545" i="3"/>
  <c r="AY545" i="3"/>
  <c r="AL545" i="3" s="1"/>
  <c r="AZ545" i="3"/>
  <c r="AM545" i="3" s="1"/>
  <c r="BC545" i="3"/>
  <c r="BA513" i="3"/>
  <c r="BB513" i="3"/>
  <c r="AY513" i="3"/>
  <c r="AL513" i="3" s="1"/>
  <c r="AZ513" i="3"/>
  <c r="AM513" i="3" s="1"/>
  <c r="BC513" i="3"/>
  <c r="BA480" i="3"/>
  <c r="BB480" i="3"/>
  <c r="AY480" i="3"/>
  <c r="AL480" i="3" s="1"/>
  <c r="BC480" i="3"/>
  <c r="AZ480" i="3"/>
  <c r="AM480" i="3" s="1"/>
  <c r="BA677" i="3"/>
  <c r="BB677" i="3"/>
  <c r="BC677" i="3"/>
  <c r="AZ677" i="3"/>
  <c r="AM677" i="3" s="1"/>
  <c r="AY677" i="3"/>
  <c r="AL677" i="3" s="1"/>
  <c r="BB644" i="3"/>
  <c r="AY644" i="3"/>
  <c r="AL644" i="3" s="1"/>
  <c r="BC644" i="3"/>
  <c r="AZ644" i="3"/>
  <c r="AM644" i="3" s="1"/>
  <c r="BA644" i="3"/>
  <c r="BB612" i="3"/>
  <c r="AY612" i="3"/>
  <c r="AL612" i="3" s="1"/>
  <c r="BC612" i="3"/>
  <c r="AZ612" i="3"/>
  <c r="AM612" i="3" s="1"/>
  <c r="BA612" i="3"/>
  <c r="AY579" i="3"/>
  <c r="AL579" i="3" s="1"/>
  <c r="BC579" i="3"/>
  <c r="AZ579" i="3"/>
  <c r="AM579" i="3" s="1"/>
  <c r="BB579" i="3"/>
  <c r="BA579" i="3"/>
  <c r="AY559" i="3"/>
  <c r="AL559" i="3" s="1"/>
  <c r="BC559" i="3"/>
  <c r="AZ559" i="3"/>
  <c r="AM559" i="3" s="1"/>
  <c r="BA559" i="3"/>
  <c r="BB559" i="3"/>
  <c r="AY523" i="3"/>
  <c r="AL523" i="3" s="1"/>
  <c r="BC523" i="3"/>
  <c r="AZ523" i="3"/>
  <c r="AM523" i="3" s="1"/>
  <c r="BA523" i="3"/>
  <c r="BB523" i="3"/>
  <c r="AY462" i="3"/>
  <c r="AL462" i="3" s="1"/>
  <c r="BC462" i="3"/>
  <c r="AZ462" i="3"/>
  <c r="AM462" i="3" s="1"/>
  <c r="BA462" i="3"/>
  <c r="BB462" i="3"/>
  <c r="AY430" i="3"/>
  <c r="AL430" i="3" s="1"/>
  <c r="BC430" i="3"/>
  <c r="AZ430" i="3"/>
  <c r="AM430" i="3" s="1"/>
  <c r="BA430" i="3"/>
  <c r="BB430" i="3"/>
  <c r="AZ397" i="3"/>
  <c r="AM397" i="3" s="1"/>
  <c r="BA397" i="3"/>
  <c r="BB397" i="3"/>
  <c r="AY397" i="3"/>
  <c r="AL397" i="3" s="1"/>
  <c r="BC397" i="3"/>
  <c r="BA364" i="3"/>
  <c r="BB364" i="3"/>
  <c r="AY364" i="3"/>
  <c r="AL364" i="3" s="1"/>
  <c r="BC364" i="3"/>
  <c r="AZ364" i="3"/>
  <c r="AM364" i="3" s="1"/>
  <c r="BA332" i="3"/>
  <c r="BB332" i="3"/>
  <c r="AY332" i="3"/>
  <c r="AL332" i="3" s="1"/>
  <c r="BC332" i="3"/>
  <c r="AZ332" i="3"/>
  <c r="AM332" i="3" s="1"/>
  <c r="BB295" i="3"/>
  <c r="AY295" i="3"/>
  <c r="AL295" i="3" s="1"/>
  <c r="BC295" i="3"/>
  <c r="AZ295" i="3"/>
  <c r="AM295" i="3" s="1"/>
  <c r="BA295" i="3"/>
  <c r="BA721" i="3"/>
  <c r="BB721" i="3"/>
  <c r="AY721" i="3"/>
  <c r="AL721" i="3" s="1"/>
  <c r="AZ721" i="3"/>
  <c r="AM721" i="3" s="1"/>
  <c r="BC721" i="3"/>
  <c r="BA689" i="3"/>
  <c r="BB689" i="3"/>
  <c r="AY689" i="3"/>
  <c r="AL689" i="3" s="1"/>
  <c r="AZ689" i="3"/>
  <c r="AM689" i="3" s="1"/>
  <c r="BC689" i="3"/>
  <c r="BB267" i="3"/>
  <c r="AY267" i="3"/>
  <c r="AL267" i="3" s="1"/>
  <c r="BC267" i="3"/>
  <c r="AZ267" i="3"/>
  <c r="AM267" i="3" s="1"/>
  <c r="BA267" i="3"/>
  <c r="AZ169" i="3"/>
  <c r="AM169" i="3" s="1"/>
  <c r="BA169" i="3"/>
  <c r="BB169" i="3"/>
  <c r="AY169" i="3"/>
  <c r="AL169" i="3" s="1"/>
  <c r="BC169" i="3"/>
  <c r="AZ133" i="3"/>
  <c r="AM133" i="3" s="1"/>
  <c r="BA133" i="3"/>
  <c r="BB133" i="3"/>
  <c r="BC133" i="3"/>
  <c r="AY133" i="3"/>
  <c r="AL133" i="3" s="1"/>
  <c r="BH803" i="3"/>
  <c r="BI803" i="3"/>
  <c r="AO803" i="3"/>
  <c r="BA805" i="3"/>
  <c r="BB805" i="3"/>
  <c r="BC805" i="3"/>
  <c r="AY805" i="3"/>
  <c r="AL805" i="3" s="1"/>
  <c r="AZ805" i="3"/>
  <c r="AM805" i="3" s="1"/>
  <c r="BB784" i="3"/>
  <c r="AY784" i="3"/>
  <c r="AL784" i="3" s="1"/>
  <c r="BC784" i="3"/>
  <c r="BA784" i="3"/>
  <c r="AZ784" i="3"/>
  <c r="AM784" i="3" s="1"/>
  <c r="BA785" i="3"/>
  <c r="BB785" i="3"/>
  <c r="AY785" i="3"/>
  <c r="AL785" i="3" s="1"/>
  <c r="AZ785" i="3"/>
  <c r="AM785" i="3" s="1"/>
  <c r="BC785" i="3"/>
  <c r="BB796" i="3"/>
  <c r="AY796" i="3"/>
  <c r="AL796" i="3" s="1"/>
  <c r="BC796" i="3"/>
  <c r="AZ796" i="3"/>
  <c r="AM796" i="3" s="1"/>
  <c r="BA796" i="3"/>
  <c r="AY779" i="3"/>
  <c r="AL779" i="3" s="1"/>
  <c r="BC779" i="3"/>
  <c r="AZ779" i="3"/>
  <c r="AM779" i="3" s="1"/>
  <c r="BA779" i="3"/>
  <c r="BB779" i="3"/>
  <c r="AY759" i="3"/>
  <c r="AL759" i="3" s="1"/>
  <c r="BC759" i="3"/>
  <c r="AZ759" i="3"/>
  <c r="AM759" i="3" s="1"/>
  <c r="BA759" i="3"/>
  <c r="BB759" i="3"/>
  <c r="AY743" i="3"/>
  <c r="AL743" i="3" s="1"/>
  <c r="BC743" i="3"/>
  <c r="AZ743" i="3"/>
  <c r="AM743" i="3" s="1"/>
  <c r="BA743" i="3"/>
  <c r="BB743" i="3"/>
  <c r="AZ718" i="3"/>
  <c r="AM718" i="3" s="1"/>
  <c r="BA718" i="3"/>
  <c r="AY718" i="3"/>
  <c r="AL718" i="3" s="1"/>
  <c r="BB718" i="3"/>
  <c r="BC718" i="3"/>
  <c r="AZ702" i="3"/>
  <c r="AM702" i="3" s="1"/>
  <c r="BA702" i="3"/>
  <c r="AY702" i="3"/>
  <c r="AL702" i="3" s="1"/>
  <c r="BB702" i="3"/>
  <c r="BC702" i="3"/>
  <c r="AZ686" i="3"/>
  <c r="AM686" i="3" s="1"/>
  <c r="BA686" i="3"/>
  <c r="BC686" i="3"/>
  <c r="AY686" i="3"/>
  <c r="AL686" i="3" s="1"/>
  <c r="BB686" i="3"/>
  <c r="AZ670" i="3"/>
  <c r="AM670" i="3" s="1"/>
  <c r="BA670" i="3"/>
  <c r="BC670" i="3"/>
  <c r="AY670" i="3"/>
  <c r="AL670" i="3" s="1"/>
  <c r="BB670" i="3"/>
  <c r="BA653" i="3"/>
  <c r="BB653" i="3"/>
  <c r="BC653" i="3"/>
  <c r="AY653" i="3"/>
  <c r="AL653" i="3" s="1"/>
  <c r="AZ653" i="3"/>
  <c r="AM653" i="3" s="1"/>
  <c r="BA637" i="3"/>
  <c r="BB637" i="3"/>
  <c r="BC637" i="3"/>
  <c r="AZ637" i="3"/>
  <c r="AM637" i="3" s="1"/>
  <c r="AY637" i="3"/>
  <c r="AL637" i="3" s="1"/>
  <c r="BA621" i="3"/>
  <c r="BB621" i="3"/>
  <c r="BC621" i="3"/>
  <c r="AZ621" i="3"/>
  <c r="AM621" i="3" s="1"/>
  <c r="AY621" i="3"/>
  <c r="AL621" i="3" s="1"/>
  <c r="BB604" i="3"/>
  <c r="AY604" i="3"/>
  <c r="AL604" i="3" s="1"/>
  <c r="BC604" i="3"/>
  <c r="AZ604" i="3"/>
  <c r="AM604" i="3" s="1"/>
  <c r="BA604" i="3"/>
  <c r="BB584" i="3"/>
  <c r="AY584" i="3"/>
  <c r="AL584" i="3" s="1"/>
  <c r="BC584" i="3"/>
  <c r="BA584" i="3"/>
  <c r="AZ584" i="3"/>
  <c r="AM584" i="3" s="1"/>
  <c r="BB564" i="3"/>
  <c r="AY564" i="3"/>
  <c r="AL564" i="3" s="1"/>
  <c r="BC564" i="3"/>
  <c r="AZ564" i="3"/>
  <c r="AM564" i="3" s="1"/>
  <c r="BA564" i="3"/>
  <c r="BB548" i="3"/>
  <c r="AY548" i="3"/>
  <c r="AL548" i="3" s="1"/>
  <c r="BC548" i="3"/>
  <c r="AZ548" i="3"/>
  <c r="AM548" i="3" s="1"/>
  <c r="BA548" i="3"/>
  <c r="BB532" i="3"/>
  <c r="AY532" i="3"/>
  <c r="AL532" i="3" s="1"/>
  <c r="BC532" i="3"/>
  <c r="AZ532" i="3"/>
  <c r="AM532" i="3" s="1"/>
  <c r="BA532" i="3"/>
  <c r="BB516" i="3"/>
  <c r="AY516" i="3"/>
  <c r="AL516" i="3" s="1"/>
  <c r="BC516" i="3"/>
  <c r="AZ516" i="3"/>
  <c r="AM516" i="3" s="1"/>
  <c r="BA516" i="3"/>
  <c r="BB500" i="3"/>
  <c r="AY500" i="3"/>
  <c r="AL500" i="3" s="1"/>
  <c r="BC500" i="3"/>
  <c r="AZ500" i="3"/>
  <c r="AM500" i="3" s="1"/>
  <c r="BA500" i="3"/>
  <c r="BB483" i="3"/>
  <c r="AY483" i="3"/>
  <c r="AL483" i="3" s="1"/>
  <c r="BC483" i="3"/>
  <c r="AZ483" i="3"/>
  <c r="AM483" i="3" s="1"/>
  <c r="BA483" i="3"/>
  <c r="BB467" i="3"/>
  <c r="AY467" i="3"/>
  <c r="AL467" i="3" s="1"/>
  <c r="BC467" i="3"/>
  <c r="AZ467" i="3"/>
  <c r="AM467" i="3" s="1"/>
  <c r="BA467" i="3"/>
  <c r="BB451" i="3"/>
  <c r="AY451" i="3"/>
  <c r="AL451" i="3" s="1"/>
  <c r="BC451" i="3"/>
  <c r="AZ451" i="3"/>
  <c r="AM451" i="3" s="1"/>
  <c r="BA451" i="3"/>
  <c r="BA432" i="3"/>
  <c r="BB432" i="3"/>
  <c r="AY432" i="3"/>
  <c r="AL432" i="3" s="1"/>
  <c r="BC432" i="3"/>
  <c r="AZ432" i="3"/>
  <c r="AM432" i="3" s="1"/>
  <c r="BB415" i="3"/>
  <c r="AY415" i="3"/>
  <c r="AL415" i="3" s="1"/>
  <c r="BC415" i="3"/>
  <c r="AZ415" i="3"/>
  <c r="AM415" i="3" s="1"/>
  <c r="BA415" i="3"/>
  <c r="BB399" i="3"/>
  <c r="AY399" i="3"/>
  <c r="AL399" i="3" s="1"/>
  <c r="BC399" i="3"/>
  <c r="AZ399" i="3"/>
  <c r="AM399" i="3" s="1"/>
  <c r="BA399" i="3"/>
  <c r="BB383" i="3"/>
  <c r="AY383" i="3"/>
  <c r="AL383" i="3" s="1"/>
  <c r="BC383" i="3"/>
  <c r="AZ383" i="3"/>
  <c r="AM383" i="3" s="1"/>
  <c r="BA383" i="3"/>
  <c r="BB367" i="3"/>
  <c r="AY367" i="3"/>
  <c r="AL367" i="3" s="1"/>
  <c r="BC367" i="3"/>
  <c r="AZ367" i="3"/>
  <c r="AM367" i="3" s="1"/>
  <c r="BA367" i="3"/>
  <c r="AY350" i="3"/>
  <c r="AL350" i="3" s="1"/>
  <c r="BC350" i="3"/>
  <c r="AZ350" i="3"/>
  <c r="AM350" i="3" s="1"/>
  <c r="BA350" i="3"/>
  <c r="BB350" i="3"/>
  <c r="AY334" i="3"/>
  <c r="AL334" i="3" s="1"/>
  <c r="BC334" i="3"/>
  <c r="AZ334" i="3"/>
  <c r="AM334" i="3" s="1"/>
  <c r="BA334" i="3"/>
  <c r="BB334" i="3"/>
  <c r="AY318" i="3"/>
  <c r="AL318" i="3" s="1"/>
  <c r="BC318" i="3"/>
  <c r="AZ318" i="3"/>
  <c r="AM318" i="3" s="1"/>
  <c r="BA318" i="3"/>
  <c r="BB318" i="3"/>
  <c r="AZ301" i="3"/>
  <c r="AM301" i="3" s="1"/>
  <c r="BA301" i="3"/>
  <c r="BB301" i="3"/>
  <c r="AY301" i="3"/>
  <c r="AL301" i="3" s="1"/>
  <c r="BC301" i="3"/>
  <c r="AZ285" i="3"/>
  <c r="AM285" i="3" s="1"/>
  <c r="BA285" i="3"/>
  <c r="BB285" i="3"/>
  <c r="AY285" i="3"/>
  <c r="AL285" i="3" s="1"/>
  <c r="BC285" i="3"/>
  <c r="AZ269" i="3"/>
  <c r="AM269" i="3" s="1"/>
  <c r="BA269" i="3"/>
  <c r="BB269" i="3"/>
  <c r="AY269" i="3"/>
  <c r="AL269" i="3" s="1"/>
  <c r="BC269" i="3"/>
  <c r="AZ253" i="3"/>
  <c r="AM253" i="3" s="1"/>
  <c r="BA253" i="3"/>
  <c r="BB253" i="3"/>
  <c r="AY253" i="3"/>
  <c r="AL253" i="3" s="1"/>
  <c r="BC253" i="3"/>
  <c r="BA232" i="3"/>
  <c r="BB232" i="3"/>
  <c r="AY232" i="3"/>
  <c r="AL232" i="3" s="1"/>
  <c r="BC232" i="3"/>
  <c r="AZ232" i="3"/>
  <c r="AM232" i="3" s="1"/>
  <c r="BA216" i="3"/>
  <c r="BB216" i="3"/>
  <c r="AY216" i="3"/>
  <c r="AL216" i="3" s="1"/>
  <c r="BC216" i="3"/>
  <c r="AZ216" i="3"/>
  <c r="AM216" i="3" s="1"/>
  <c r="BA200" i="3"/>
  <c r="BB200" i="3"/>
  <c r="AY200" i="3"/>
  <c r="AL200" i="3" s="1"/>
  <c r="BC200" i="3"/>
  <c r="AZ200" i="3"/>
  <c r="AM200" i="3" s="1"/>
  <c r="BB179" i="3"/>
  <c r="AY179" i="3"/>
  <c r="AL179" i="3" s="1"/>
  <c r="BC179" i="3"/>
  <c r="AZ179" i="3"/>
  <c r="AM179" i="3" s="1"/>
  <c r="BA179" i="3"/>
  <c r="BB155" i="3"/>
  <c r="AY155" i="3"/>
  <c r="AL155" i="3" s="1"/>
  <c r="BC155" i="3"/>
  <c r="AZ155" i="3"/>
  <c r="AM155" i="3" s="1"/>
  <c r="BA155" i="3"/>
  <c r="BB139" i="3"/>
  <c r="AY139" i="3"/>
  <c r="AL139" i="3" s="1"/>
  <c r="BC139" i="3"/>
  <c r="AZ139" i="3"/>
  <c r="AM139" i="3" s="1"/>
  <c r="BA139" i="3"/>
  <c r="AY118" i="3"/>
  <c r="AL118" i="3" s="1"/>
  <c r="BC118" i="3"/>
  <c r="AZ118" i="3"/>
  <c r="AM118" i="3" s="1"/>
  <c r="BA118" i="3"/>
  <c r="BB118" i="3"/>
  <c r="AY102" i="3"/>
  <c r="AL102" i="3" s="1"/>
  <c r="BC102" i="3"/>
  <c r="AZ102" i="3"/>
  <c r="AM102" i="3" s="1"/>
  <c r="BA102" i="3"/>
  <c r="BB102" i="3"/>
  <c r="AY82" i="3"/>
  <c r="AL82" i="3" s="1"/>
  <c r="BC82" i="3"/>
  <c r="AZ82" i="3"/>
  <c r="AM82" i="3" s="1"/>
  <c r="BA82" i="3"/>
  <c r="BB82" i="3"/>
  <c r="AY66" i="3"/>
  <c r="AL66" i="3" s="1"/>
  <c r="BC66" i="3"/>
  <c r="AZ66" i="3"/>
  <c r="AM66" i="3" s="1"/>
  <c r="BA66" i="3"/>
  <c r="BB66" i="3"/>
  <c r="AZ45" i="3"/>
  <c r="AM45" i="3" s="1"/>
  <c r="BA45" i="3"/>
  <c r="BB45" i="3"/>
  <c r="AY45" i="3"/>
  <c r="AL45" i="3" s="1"/>
  <c r="BC45" i="3"/>
  <c r="AZ29" i="3"/>
  <c r="AM29" i="3" s="1"/>
  <c r="BA29" i="3"/>
  <c r="BB29" i="3"/>
  <c r="AY29" i="3"/>
  <c r="AL29" i="3" s="1"/>
  <c r="BC29" i="3"/>
  <c r="AZ13" i="3"/>
  <c r="AM13" i="3" s="1"/>
  <c r="BA13" i="3"/>
  <c r="BB13" i="3"/>
  <c r="AY13" i="3"/>
  <c r="AL13" i="3" s="1"/>
  <c r="BC13" i="3"/>
  <c r="AZ798" i="3"/>
  <c r="AM798" i="3" s="1"/>
  <c r="BA798" i="3"/>
  <c r="AY798" i="3"/>
  <c r="AL798" i="3" s="1"/>
  <c r="BC798" i="3"/>
  <c r="BB798" i="3"/>
  <c r="BA781" i="3"/>
  <c r="BB781" i="3"/>
  <c r="BC781" i="3"/>
  <c r="AZ781" i="3"/>
  <c r="AM781" i="3" s="1"/>
  <c r="AY781" i="3"/>
  <c r="AL781" i="3" s="1"/>
  <c r="BA765" i="3"/>
  <c r="BB765" i="3"/>
  <c r="BC765" i="3"/>
  <c r="AZ765" i="3"/>
  <c r="AM765" i="3" s="1"/>
  <c r="AY765" i="3"/>
  <c r="AL765" i="3" s="1"/>
  <c r="BA737" i="3"/>
  <c r="BB737" i="3"/>
  <c r="AY737" i="3"/>
  <c r="AL737" i="3" s="1"/>
  <c r="AZ737" i="3"/>
  <c r="AM737" i="3" s="1"/>
  <c r="BC737" i="3"/>
  <c r="BB712" i="3"/>
  <c r="AY712" i="3"/>
  <c r="AL712" i="3" s="1"/>
  <c r="BC712" i="3"/>
  <c r="BA712" i="3"/>
  <c r="AZ712" i="3"/>
  <c r="AM712" i="3" s="1"/>
  <c r="BB696" i="3"/>
  <c r="AY696" i="3"/>
  <c r="AL696" i="3" s="1"/>
  <c r="BC696" i="3"/>
  <c r="BA696" i="3"/>
  <c r="AZ696" i="3"/>
  <c r="AM696" i="3" s="1"/>
  <c r="BB680" i="3"/>
  <c r="AY680" i="3"/>
  <c r="AL680" i="3" s="1"/>
  <c r="BC680" i="3"/>
  <c r="AZ680" i="3"/>
  <c r="AM680" i="3" s="1"/>
  <c r="BA680" i="3"/>
  <c r="AY663" i="3"/>
  <c r="AL663" i="3" s="1"/>
  <c r="BC663" i="3"/>
  <c r="AZ663" i="3"/>
  <c r="AM663" i="3" s="1"/>
  <c r="BA663" i="3"/>
  <c r="BB663" i="3"/>
  <c r="AY647" i="3"/>
  <c r="AL647" i="3" s="1"/>
  <c r="BC647" i="3"/>
  <c r="AZ647" i="3"/>
  <c r="AM647" i="3" s="1"/>
  <c r="BA647" i="3"/>
  <c r="BB647" i="3"/>
  <c r="AY631" i="3"/>
  <c r="AL631" i="3" s="1"/>
  <c r="BC631" i="3"/>
  <c r="AZ631" i="3"/>
  <c r="AM631" i="3" s="1"/>
  <c r="BA631" i="3"/>
  <c r="BB631" i="3"/>
  <c r="AY615" i="3"/>
  <c r="AL615" i="3" s="1"/>
  <c r="BC615" i="3"/>
  <c r="AZ615" i="3"/>
  <c r="AM615" i="3" s="1"/>
  <c r="BA615" i="3"/>
  <c r="BB615" i="3"/>
  <c r="AZ598" i="3"/>
  <c r="AM598" i="3" s="1"/>
  <c r="BA598" i="3"/>
  <c r="AY598" i="3"/>
  <c r="AL598" i="3" s="1"/>
  <c r="BB598" i="3"/>
  <c r="BC598" i="3"/>
  <c r="AZ582" i="3"/>
  <c r="AM582" i="3" s="1"/>
  <c r="BA582" i="3"/>
  <c r="AY582" i="3"/>
  <c r="AL582" i="3" s="1"/>
  <c r="BB582" i="3"/>
  <c r="BC582" i="3"/>
  <c r="AZ566" i="3"/>
  <c r="AM566" i="3" s="1"/>
  <c r="BA566" i="3"/>
  <c r="BC566" i="3"/>
  <c r="AY566" i="3"/>
  <c r="AL566" i="3" s="1"/>
  <c r="BB566" i="3"/>
  <c r="AZ542" i="3"/>
  <c r="AM542" i="3" s="1"/>
  <c r="BA542" i="3"/>
  <c r="AY542" i="3"/>
  <c r="AL542" i="3" s="1"/>
  <c r="BB542" i="3"/>
  <c r="BC542" i="3"/>
  <c r="AZ526" i="3"/>
  <c r="AM526" i="3" s="1"/>
  <c r="BA526" i="3"/>
  <c r="AY526" i="3"/>
  <c r="AL526" i="3" s="1"/>
  <c r="BB526" i="3"/>
  <c r="BC526" i="3"/>
  <c r="AZ510" i="3"/>
  <c r="AM510" i="3" s="1"/>
  <c r="BA510" i="3"/>
  <c r="AY510" i="3"/>
  <c r="AL510" i="3" s="1"/>
  <c r="BB510" i="3"/>
  <c r="BC510" i="3"/>
  <c r="AY494" i="3"/>
  <c r="AL494" i="3" s="1"/>
  <c r="BC494" i="3"/>
  <c r="AZ494" i="3"/>
  <c r="AM494" i="3" s="1"/>
  <c r="BA494" i="3"/>
  <c r="BB494" i="3"/>
  <c r="AZ473" i="3"/>
  <c r="AM473" i="3" s="1"/>
  <c r="BA473" i="3"/>
  <c r="BB473" i="3"/>
  <c r="AY473" i="3"/>
  <c r="AL473" i="3" s="1"/>
  <c r="BC473" i="3"/>
  <c r="AZ457" i="3"/>
  <c r="AM457" i="3" s="1"/>
  <c r="BA457" i="3"/>
  <c r="BB457" i="3"/>
  <c r="AY457" i="3"/>
  <c r="AL457" i="3" s="1"/>
  <c r="BC457" i="3"/>
  <c r="AZ441" i="3"/>
  <c r="AM441" i="3" s="1"/>
  <c r="BA441" i="3"/>
  <c r="BB441" i="3"/>
  <c r="AY441" i="3"/>
  <c r="AL441" i="3" s="1"/>
  <c r="BC441" i="3"/>
  <c r="AZ433" i="3"/>
  <c r="AM433" i="3" s="1"/>
  <c r="BA433" i="3"/>
  <c r="BB433" i="3"/>
  <c r="AY433" i="3"/>
  <c r="AL433" i="3" s="1"/>
  <c r="BC433" i="3"/>
  <c r="BA416" i="3"/>
  <c r="BB416" i="3"/>
  <c r="AY416" i="3"/>
  <c r="AL416" i="3" s="1"/>
  <c r="BC416" i="3"/>
  <c r="AZ416" i="3"/>
  <c r="AM416" i="3" s="1"/>
  <c r="BA400" i="3"/>
  <c r="BB400" i="3"/>
  <c r="AY400" i="3"/>
  <c r="AL400" i="3" s="1"/>
  <c r="BC400" i="3"/>
  <c r="AZ400" i="3"/>
  <c r="AM400" i="3" s="1"/>
  <c r="BA384" i="3"/>
  <c r="BB384" i="3"/>
  <c r="AY384" i="3"/>
  <c r="AL384" i="3" s="1"/>
  <c r="BC384" i="3"/>
  <c r="AZ384" i="3"/>
  <c r="AM384" i="3" s="1"/>
  <c r="BA368" i="3"/>
  <c r="BB368" i="3"/>
  <c r="AY368" i="3"/>
  <c r="AL368" i="3" s="1"/>
  <c r="BC368" i="3"/>
  <c r="AZ368" i="3"/>
  <c r="AM368" i="3" s="1"/>
  <c r="BB351" i="3"/>
  <c r="AY351" i="3"/>
  <c r="AL351" i="3" s="1"/>
  <c r="BC351" i="3"/>
  <c r="AZ351" i="3"/>
  <c r="AM351" i="3" s="1"/>
  <c r="BA351" i="3"/>
  <c r="BB335" i="3"/>
  <c r="AY335" i="3"/>
  <c r="AL335" i="3" s="1"/>
  <c r="BC335" i="3"/>
  <c r="AZ335" i="3"/>
  <c r="AM335" i="3" s="1"/>
  <c r="BA335" i="3"/>
  <c r="BB319" i="3"/>
  <c r="AY319" i="3"/>
  <c r="AL319" i="3" s="1"/>
  <c r="BC319" i="3"/>
  <c r="AZ319" i="3"/>
  <c r="AM319" i="3" s="1"/>
  <c r="BA319" i="3"/>
  <c r="AY302" i="3"/>
  <c r="AL302" i="3" s="1"/>
  <c r="BC302" i="3"/>
  <c r="AZ302" i="3"/>
  <c r="AM302" i="3" s="1"/>
  <c r="BA302" i="3"/>
  <c r="BB302" i="3"/>
  <c r="AY286" i="3"/>
  <c r="AL286" i="3" s="1"/>
  <c r="BC286" i="3"/>
  <c r="AZ286" i="3"/>
  <c r="AM286" i="3" s="1"/>
  <c r="BA286" i="3"/>
  <c r="BB286" i="3"/>
  <c r="AY266" i="3"/>
  <c r="AL266" i="3" s="1"/>
  <c r="BC266" i="3"/>
  <c r="AZ266" i="3"/>
  <c r="AM266" i="3" s="1"/>
  <c r="BA266" i="3"/>
  <c r="BB266" i="3"/>
  <c r="AY250" i="3"/>
  <c r="AL250" i="3" s="1"/>
  <c r="BC250" i="3"/>
  <c r="AZ250" i="3"/>
  <c r="AM250" i="3" s="1"/>
  <c r="BA250" i="3"/>
  <c r="BB250" i="3"/>
  <c r="AZ225" i="3"/>
  <c r="AM225" i="3" s="1"/>
  <c r="BA225" i="3"/>
  <c r="BB225" i="3"/>
  <c r="BC225" i="3"/>
  <c r="AY225" i="3"/>
  <c r="AL225" i="3" s="1"/>
  <c r="AZ209" i="3"/>
  <c r="AM209" i="3" s="1"/>
  <c r="BA209" i="3"/>
  <c r="BB209" i="3"/>
  <c r="BC209" i="3"/>
  <c r="AY209" i="3"/>
  <c r="AL209" i="3" s="1"/>
  <c r="AZ193" i="3"/>
  <c r="AM193" i="3" s="1"/>
  <c r="BA193" i="3"/>
  <c r="BB193" i="3"/>
  <c r="BC193" i="3"/>
  <c r="AY193" i="3"/>
  <c r="AL193" i="3" s="1"/>
  <c r="BA176" i="3"/>
  <c r="BB176" i="3"/>
  <c r="AY176" i="3"/>
  <c r="AL176" i="3" s="1"/>
  <c r="BC176" i="3"/>
  <c r="AZ176" i="3"/>
  <c r="AM176" i="3" s="1"/>
  <c r="BA160" i="3"/>
  <c r="BB160" i="3"/>
  <c r="AY160" i="3"/>
  <c r="AL160" i="3" s="1"/>
  <c r="BC160" i="3"/>
  <c r="AZ160" i="3"/>
  <c r="AM160" i="3" s="1"/>
  <c r="BA144" i="3"/>
  <c r="BB144" i="3"/>
  <c r="AY144" i="3"/>
  <c r="AL144" i="3" s="1"/>
  <c r="BC144" i="3"/>
  <c r="AZ144" i="3"/>
  <c r="AM144" i="3" s="1"/>
  <c r="BA128" i="3"/>
  <c r="BB128" i="3"/>
  <c r="AY128" i="3"/>
  <c r="AL128" i="3" s="1"/>
  <c r="BC128" i="3"/>
  <c r="AZ128" i="3"/>
  <c r="AM128" i="3" s="1"/>
  <c r="BB111" i="3"/>
  <c r="AY111" i="3"/>
  <c r="AL111" i="3" s="1"/>
  <c r="BC111" i="3"/>
  <c r="AZ111" i="3"/>
  <c r="AM111" i="3" s="1"/>
  <c r="BA111" i="3"/>
  <c r="BB99" i="3"/>
  <c r="AY99" i="3"/>
  <c r="AL99" i="3" s="1"/>
  <c r="BC99" i="3"/>
  <c r="AZ99" i="3"/>
  <c r="AM99" i="3" s="1"/>
  <c r="BA99" i="3"/>
  <c r="BB83" i="3"/>
  <c r="AY83" i="3"/>
  <c r="AL83" i="3" s="1"/>
  <c r="BC83" i="3"/>
  <c r="AZ83" i="3"/>
  <c r="AM83" i="3" s="1"/>
  <c r="BA83" i="3"/>
  <c r="AY62" i="3"/>
  <c r="AL62" i="3" s="1"/>
  <c r="BC62" i="3"/>
  <c r="AZ62" i="3"/>
  <c r="AM62" i="3" s="1"/>
  <c r="BA62" i="3"/>
  <c r="BB62" i="3"/>
  <c r="AY46" i="3"/>
  <c r="AL46" i="3" s="1"/>
  <c r="BC46" i="3"/>
  <c r="AZ46" i="3"/>
  <c r="AM46" i="3" s="1"/>
  <c r="BA46" i="3"/>
  <c r="BB46" i="3"/>
  <c r="AY30" i="3"/>
  <c r="AL30" i="3" s="1"/>
  <c r="BC30" i="3"/>
  <c r="AZ30" i="3"/>
  <c r="AM30" i="3" s="1"/>
  <c r="BA30" i="3"/>
  <c r="BB30" i="3"/>
  <c r="AY14" i="3"/>
  <c r="AL14" i="3" s="1"/>
  <c r="BC14" i="3"/>
  <c r="AZ14" i="3"/>
  <c r="AM14" i="3" s="1"/>
  <c r="BA14" i="3"/>
  <c r="BB14" i="3"/>
  <c r="AZ125" i="3"/>
  <c r="AM125" i="3" s="1"/>
  <c r="BA125" i="3"/>
  <c r="BB125" i="3"/>
  <c r="AY125" i="3"/>
  <c r="AL125" i="3" s="1"/>
  <c r="BC125" i="3"/>
  <c r="BB59" i="3"/>
  <c r="AY59" i="3"/>
  <c r="AL59" i="3" s="1"/>
  <c r="BC59" i="3"/>
  <c r="AZ59" i="3"/>
  <c r="AM59" i="3" s="1"/>
  <c r="BA59" i="3"/>
  <c r="BB43" i="3"/>
  <c r="AY43" i="3"/>
  <c r="AL43" i="3" s="1"/>
  <c r="BC43" i="3"/>
  <c r="AZ43" i="3"/>
  <c r="AM43" i="3" s="1"/>
  <c r="BA43" i="3"/>
  <c r="BB19" i="3"/>
  <c r="AY19" i="3"/>
  <c r="AL19" i="3" s="1"/>
  <c r="BC19" i="3"/>
  <c r="AZ19" i="3"/>
  <c r="AM19" i="3" s="1"/>
  <c r="BA19" i="3"/>
  <c r="AY422" i="3"/>
  <c r="AL422" i="3" s="1"/>
  <c r="BC422" i="3"/>
  <c r="AZ422" i="3"/>
  <c r="AM422" i="3" s="1"/>
  <c r="BA422" i="3"/>
  <c r="BB422" i="3"/>
  <c r="AY406" i="3"/>
  <c r="AL406" i="3" s="1"/>
  <c r="BC406" i="3"/>
  <c r="AZ406" i="3"/>
  <c r="AM406" i="3" s="1"/>
  <c r="BA406" i="3"/>
  <c r="BB406" i="3"/>
  <c r="AY390" i="3"/>
  <c r="AL390" i="3" s="1"/>
  <c r="BC390" i="3"/>
  <c r="AZ390" i="3"/>
  <c r="AM390" i="3" s="1"/>
  <c r="BA390" i="3"/>
  <c r="BB390" i="3"/>
  <c r="AY374" i="3"/>
  <c r="AL374" i="3" s="1"/>
  <c r="BC374" i="3"/>
  <c r="AZ374" i="3"/>
  <c r="AM374" i="3" s="1"/>
  <c r="BA374" i="3"/>
  <c r="BB374" i="3"/>
  <c r="AZ353" i="3"/>
  <c r="AM353" i="3" s="1"/>
  <c r="BA353" i="3"/>
  <c r="BB353" i="3"/>
  <c r="AY353" i="3"/>
  <c r="AL353" i="3" s="1"/>
  <c r="BC353" i="3"/>
  <c r="AZ337" i="3"/>
  <c r="AM337" i="3" s="1"/>
  <c r="BA337" i="3"/>
  <c r="BB337" i="3"/>
  <c r="AY337" i="3"/>
  <c r="AL337" i="3" s="1"/>
  <c r="BC337" i="3"/>
  <c r="AZ321" i="3"/>
  <c r="AM321" i="3" s="1"/>
  <c r="BA321" i="3"/>
  <c r="BB321" i="3"/>
  <c r="AY321" i="3"/>
  <c r="AL321" i="3" s="1"/>
  <c r="BC321" i="3"/>
  <c r="BA300" i="3"/>
  <c r="BB300" i="3"/>
  <c r="AY300" i="3"/>
  <c r="AL300" i="3" s="1"/>
  <c r="BC300" i="3"/>
  <c r="AZ300" i="3"/>
  <c r="AM300" i="3" s="1"/>
  <c r="BA284" i="3"/>
  <c r="BB284" i="3"/>
  <c r="AY284" i="3"/>
  <c r="AL284" i="3" s="1"/>
  <c r="BC284" i="3"/>
  <c r="AZ284" i="3"/>
  <c r="AM284" i="3" s="1"/>
  <c r="BA268" i="3"/>
  <c r="BB268" i="3"/>
  <c r="AY268" i="3"/>
  <c r="AL268" i="3" s="1"/>
  <c r="BC268" i="3"/>
  <c r="AZ268" i="3"/>
  <c r="AM268" i="3" s="1"/>
  <c r="BA252" i="3"/>
  <c r="BB252" i="3"/>
  <c r="AY252" i="3"/>
  <c r="AL252" i="3" s="1"/>
  <c r="BC252" i="3"/>
  <c r="AZ252" i="3"/>
  <c r="AM252" i="3" s="1"/>
  <c r="BB235" i="3"/>
  <c r="AY235" i="3"/>
  <c r="AL235" i="3" s="1"/>
  <c r="BC235" i="3"/>
  <c r="AZ235" i="3"/>
  <c r="AM235" i="3" s="1"/>
  <c r="BA235" i="3"/>
  <c r="BB219" i="3"/>
  <c r="AY219" i="3"/>
  <c r="AL219" i="3" s="1"/>
  <c r="BC219" i="3"/>
  <c r="AZ219" i="3"/>
  <c r="AM219" i="3" s="1"/>
  <c r="BA219" i="3"/>
  <c r="BB203" i="3"/>
  <c r="AY203" i="3"/>
  <c r="AL203" i="3" s="1"/>
  <c r="BC203" i="3"/>
  <c r="AZ203" i="3"/>
  <c r="AM203" i="3" s="1"/>
  <c r="BA203" i="3"/>
  <c r="BB187" i="3"/>
  <c r="AY187" i="3"/>
  <c r="AL187" i="3" s="1"/>
  <c r="BC187" i="3"/>
  <c r="AZ187" i="3"/>
  <c r="AM187" i="3" s="1"/>
  <c r="BA187" i="3"/>
  <c r="AY170" i="3"/>
  <c r="AL170" i="3" s="1"/>
  <c r="BC170" i="3"/>
  <c r="AZ170" i="3"/>
  <c r="AM170" i="3" s="1"/>
  <c r="BA170" i="3"/>
  <c r="BB170" i="3"/>
  <c r="AY146" i="3"/>
  <c r="AL146" i="3" s="1"/>
  <c r="BC146" i="3"/>
  <c r="AZ146" i="3"/>
  <c r="AM146" i="3" s="1"/>
  <c r="BA146" i="3"/>
  <c r="BB146" i="3"/>
  <c r="AY130" i="3"/>
  <c r="AL130" i="3" s="1"/>
  <c r="BC130" i="3"/>
  <c r="AZ130" i="3"/>
  <c r="AM130" i="3" s="1"/>
  <c r="BA130" i="3"/>
  <c r="BB130" i="3"/>
  <c r="AZ113" i="3"/>
  <c r="AM113" i="3" s="1"/>
  <c r="BA113" i="3"/>
  <c r="BB113" i="3"/>
  <c r="BC113" i="3"/>
  <c r="AY113" i="3"/>
  <c r="AL113" i="3" s="1"/>
  <c r="AZ97" i="3"/>
  <c r="AM97" i="3" s="1"/>
  <c r="BA97" i="3"/>
  <c r="BB97" i="3"/>
  <c r="BC97" i="3"/>
  <c r="AY97" i="3"/>
  <c r="AL97" i="3" s="1"/>
  <c r="AY807" i="3"/>
  <c r="AL807" i="3" s="1"/>
  <c r="BC807" i="3"/>
  <c r="AZ807" i="3"/>
  <c r="AM807" i="3" s="1"/>
  <c r="BA807" i="3"/>
  <c r="BB807" i="3"/>
  <c r="AY787" i="3"/>
  <c r="AL787" i="3" s="1"/>
  <c r="BC787" i="3"/>
  <c r="AZ787" i="3"/>
  <c r="AM787" i="3" s="1"/>
  <c r="BA787" i="3"/>
  <c r="BB787" i="3"/>
  <c r="AZ770" i="3"/>
  <c r="AM770" i="3" s="1"/>
  <c r="BA770" i="3"/>
  <c r="BB770" i="3"/>
  <c r="AY770" i="3"/>
  <c r="AL770" i="3" s="1"/>
  <c r="BC770" i="3"/>
  <c r="AZ746" i="3"/>
  <c r="AM746" i="3" s="1"/>
  <c r="BA746" i="3"/>
  <c r="BB746" i="3"/>
  <c r="BC746" i="3"/>
  <c r="AY746" i="3"/>
  <c r="AL746" i="3" s="1"/>
  <c r="AZ730" i="3"/>
  <c r="AM730" i="3" s="1"/>
  <c r="BA730" i="3"/>
  <c r="BB730" i="3"/>
  <c r="BC730" i="3"/>
  <c r="AY730" i="3"/>
  <c r="AL730" i="3" s="1"/>
  <c r="BA120" i="3"/>
  <c r="BB120" i="3"/>
  <c r="AY120" i="3"/>
  <c r="AL120" i="3" s="1"/>
  <c r="BC120" i="3"/>
  <c r="AZ120" i="3"/>
  <c r="AM120" i="3" s="1"/>
  <c r="BA100" i="3"/>
  <c r="BB100" i="3"/>
  <c r="AY100" i="3"/>
  <c r="AL100" i="3" s="1"/>
  <c r="BC100" i="3"/>
  <c r="AZ100" i="3"/>
  <c r="AM100" i="3" s="1"/>
  <c r="BB760" i="3"/>
  <c r="AY760" i="3"/>
  <c r="AL760" i="3" s="1"/>
  <c r="BC760" i="3"/>
  <c r="BA760" i="3"/>
  <c r="AZ760" i="3"/>
  <c r="AM760" i="3" s="1"/>
  <c r="BB736" i="3"/>
  <c r="AY736" i="3"/>
  <c r="AL736" i="3" s="1"/>
  <c r="BC736" i="3"/>
  <c r="BA736" i="3"/>
  <c r="AZ736" i="3"/>
  <c r="AM736" i="3" s="1"/>
  <c r="AY719" i="3"/>
  <c r="AL719" i="3" s="1"/>
  <c r="BC719" i="3"/>
  <c r="AZ719" i="3"/>
  <c r="AM719" i="3" s="1"/>
  <c r="BA719" i="3"/>
  <c r="BB719" i="3"/>
  <c r="AY703" i="3"/>
  <c r="AL703" i="3" s="1"/>
  <c r="BC703" i="3"/>
  <c r="AZ703" i="3"/>
  <c r="AM703" i="3" s="1"/>
  <c r="BA703" i="3"/>
  <c r="BB703" i="3"/>
  <c r="AY687" i="3"/>
  <c r="AL687" i="3" s="1"/>
  <c r="BC687" i="3"/>
  <c r="AZ687" i="3"/>
  <c r="AM687" i="3" s="1"/>
  <c r="BA687" i="3"/>
  <c r="BB687" i="3"/>
  <c r="AY671" i="3"/>
  <c r="AL671" i="3" s="1"/>
  <c r="BC671" i="3"/>
  <c r="AZ671" i="3"/>
  <c r="AM671" i="3" s="1"/>
  <c r="BA671" i="3"/>
  <c r="BB671" i="3"/>
  <c r="AZ654" i="3"/>
  <c r="AM654" i="3" s="1"/>
  <c r="BA654" i="3"/>
  <c r="AY654" i="3"/>
  <c r="AL654" i="3" s="1"/>
  <c r="BC654" i="3"/>
  <c r="BB654" i="3"/>
  <c r="AZ638" i="3"/>
  <c r="AM638" i="3" s="1"/>
  <c r="BA638" i="3"/>
  <c r="AY638" i="3"/>
  <c r="AL638" i="3" s="1"/>
  <c r="BB638" i="3"/>
  <c r="BC638" i="3"/>
  <c r="AZ622" i="3"/>
  <c r="AM622" i="3" s="1"/>
  <c r="BA622" i="3"/>
  <c r="AY622" i="3"/>
  <c r="AL622" i="3" s="1"/>
  <c r="BB622" i="3"/>
  <c r="BC622" i="3"/>
  <c r="AZ606" i="3"/>
  <c r="AM606" i="3" s="1"/>
  <c r="BA606" i="3"/>
  <c r="AY606" i="3"/>
  <c r="AL606" i="3" s="1"/>
  <c r="BB606" i="3"/>
  <c r="BC606" i="3"/>
  <c r="BA589" i="3"/>
  <c r="BB589" i="3"/>
  <c r="BC589" i="3"/>
  <c r="AY589" i="3"/>
  <c r="AL589" i="3" s="1"/>
  <c r="AZ589" i="3"/>
  <c r="AM589" i="3" s="1"/>
  <c r="BA573" i="3"/>
  <c r="BB573" i="3"/>
  <c r="BC573" i="3"/>
  <c r="AY573" i="3"/>
  <c r="AL573" i="3" s="1"/>
  <c r="AZ573" i="3"/>
  <c r="AM573" i="3" s="1"/>
  <c r="BA557" i="3"/>
  <c r="BB557" i="3"/>
  <c r="BC557" i="3"/>
  <c r="AZ557" i="3"/>
  <c r="AM557" i="3" s="1"/>
  <c r="AY557" i="3"/>
  <c r="AL557" i="3" s="1"/>
  <c r="BA541" i="3"/>
  <c r="BB541" i="3"/>
  <c r="BC541" i="3"/>
  <c r="AZ541" i="3"/>
  <c r="AM541" i="3" s="1"/>
  <c r="AY541" i="3"/>
  <c r="AL541" i="3" s="1"/>
  <c r="BA525" i="3"/>
  <c r="BB525" i="3"/>
  <c r="BC525" i="3"/>
  <c r="AZ525" i="3"/>
  <c r="AM525" i="3" s="1"/>
  <c r="AY525" i="3"/>
  <c r="AL525" i="3" s="1"/>
  <c r="BA509" i="3"/>
  <c r="BB509" i="3"/>
  <c r="BC509" i="3"/>
  <c r="AZ509" i="3"/>
  <c r="AM509" i="3" s="1"/>
  <c r="AY509" i="3"/>
  <c r="AL509" i="3" s="1"/>
  <c r="AZ493" i="3"/>
  <c r="AM493" i="3" s="1"/>
  <c r="BA493" i="3"/>
  <c r="BB493" i="3"/>
  <c r="AY493" i="3"/>
  <c r="AL493" i="3" s="1"/>
  <c r="BC493" i="3"/>
  <c r="BA476" i="3"/>
  <c r="BB476" i="3"/>
  <c r="AY476" i="3"/>
  <c r="AL476" i="3" s="1"/>
  <c r="BC476" i="3"/>
  <c r="AZ476" i="3"/>
  <c r="AM476" i="3" s="1"/>
  <c r="BA460" i="3"/>
  <c r="BB460" i="3"/>
  <c r="AY460" i="3"/>
  <c r="AL460" i="3" s="1"/>
  <c r="BC460" i="3"/>
  <c r="AZ460" i="3"/>
  <c r="AM460" i="3" s="1"/>
  <c r="BA673" i="3"/>
  <c r="BB673" i="3"/>
  <c r="AY673" i="3"/>
  <c r="AL673" i="3" s="1"/>
  <c r="AZ673" i="3"/>
  <c r="AM673" i="3" s="1"/>
  <c r="BC673" i="3"/>
  <c r="BB656" i="3"/>
  <c r="AY656" i="3"/>
  <c r="AL656" i="3" s="1"/>
  <c r="BC656" i="3"/>
  <c r="AZ656" i="3"/>
  <c r="AM656" i="3" s="1"/>
  <c r="BA656" i="3"/>
  <c r="BB640" i="3"/>
  <c r="AY640" i="3"/>
  <c r="AL640" i="3" s="1"/>
  <c r="BC640" i="3"/>
  <c r="BA640" i="3"/>
  <c r="AZ640" i="3"/>
  <c r="AM640" i="3" s="1"/>
  <c r="BB624" i="3"/>
  <c r="AY624" i="3"/>
  <c r="AL624" i="3" s="1"/>
  <c r="BC624" i="3"/>
  <c r="BA624" i="3"/>
  <c r="AZ624" i="3"/>
  <c r="AM624" i="3" s="1"/>
  <c r="BB608" i="3"/>
  <c r="AY608" i="3"/>
  <c r="AL608" i="3" s="1"/>
  <c r="BC608" i="3"/>
  <c r="BA608" i="3"/>
  <c r="AZ608" i="3"/>
  <c r="AM608" i="3" s="1"/>
  <c r="AY591" i="3"/>
  <c r="AL591" i="3" s="1"/>
  <c r="BC591" i="3"/>
  <c r="AZ591" i="3"/>
  <c r="AM591" i="3" s="1"/>
  <c r="BA591" i="3"/>
  <c r="BB591" i="3"/>
  <c r="AY575" i="3"/>
  <c r="AL575" i="3" s="1"/>
  <c r="BC575" i="3"/>
  <c r="AZ575" i="3"/>
  <c r="AM575" i="3" s="1"/>
  <c r="BA575" i="3"/>
  <c r="BB575" i="3"/>
  <c r="AY555" i="3"/>
  <c r="AL555" i="3" s="1"/>
  <c r="BC555" i="3"/>
  <c r="AZ555" i="3"/>
  <c r="AM555" i="3" s="1"/>
  <c r="BA555" i="3"/>
  <c r="BB555" i="3"/>
  <c r="AY539" i="3"/>
  <c r="AL539" i="3" s="1"/>
  <c r="BC539" i="3"/>
  <c r="AZ539" i="3"/>
  <c r="AM539" i="3" s="1"/>
  <c r="BA539" i="3"/>
  <c r="BB539" i="3"/>
  <c r="AY515" i="3"/>
  <c r="AL515" i="3" s="1"/>
  <c r="BC515" i="3"/>
  <c r="AZ515" i="3"/>
  <c r="AM515" i="3" s="1"/>
  <c r="BB515" i="3"/>
  <c r="BA515" i="3"/>
  <c r="BB491" i="3"/>
  <c r="AY491" i="3"/>
  <c r="AL491" i="3" s="1"/>
  <c r="BC491" i="3"/>
  <c r="AZ491" i="3"/>
  <c r="AM491" i="3" s="1"/>
  <c r="BA491" i="3"/>
  <c r="AY474" i="3"/>
  <c r="AL474" i="3" s="1"/>
  <c r="BC474" i="3"/>
  <c r="AZ474" i="3"/>
  <c r="AM474" i="3" s="1"/>
  <c r="BA474" i="3"/>
  <c r="BB474" i="3"/>
  <c r="AY458" i="3"/>
  <c r="AL458" i="3" s="1"/>
  <c r="BC458" i="3"/>
  <c r="AZ458" i="3"/>
  <c r="AM458" i="3" s="1"/>
  <c r="BA458" i="3"/>
  <c r="BB458" i="3"/>
  <c r="AY442" i="3"/>
  <c r="AL442" i="3" s="1"/>
  <c r="BC442" i="3"/>
  <c r="AZ442" i="3"/>
  <c r="AM442" i="3" s="1"/>
  <c r="BA442" i="3"/>
  <c r="BB442" i="3"/>
  <c r="AY426" i="3"/>
  <c r="AL426" i="3" s="1"/>
  <c r="BC426" i="3"/>
  <c r="AZ426" i="3"/>
  <c r="AM426" i="3" s="1"/>
  <c r="BA426" i="3"/>
  <c r="BB426" i="3"/>
  <c r="AZ409" i="3"/>
  <c r="AM409" i="3" s="1"/>
  <c r="BA409" i="3"/>
  <c r="BB409" i="3"/>
  <c r="AY409" i="3"/>
  <c r="AL409" i="3" s="1"/>
  <c r="BC409" i="3"/>
  <c r="AZ393" i="3"/>
  <c r="AM393" i="3" s="1"/>
  <c r="BA393" i="3"/>
  <c r="BB393" i="3"/>
  <c r="AY393" i="3"/>
  <c r="AL393" i="3" s="1"/>
  <c r="BC393" i="3"/>
  <c r="AZ377" i="3"/>
  <c r="AM377" i="3" s="1"/>
  <c r="BA377" i="3"/>
  <c r="BB377" i="3"/>
  <c r="AY377" i="3"/>
  <c r="AL377" i="3" s="1"/>
  <c r="BC377" i="3"/>
  <c r="BA360" i="3"/>
  <c r="BB360" i="3"/>
  <c r="AY360" i="3"/>
  <c r="AL360" i="3" s="1"/>
  <c r="BC360" i="3"/>
  <c r="AZ360" i="3"/>
  <c r="AM360" i="3" s="1"/>
  <c r="BA344" i="3"/>
  <c r="BB344" i="3"/>
  <c r="AY344" i="3"/>
  <c r="AL344" i="3" s="1"/>
  <c r="BC344" i="3"/>
  <c r="AZ344" i="3"/>
  <c r="AM344" i="3" s="1"/>
  <c r="BA328" i="3"/>
  <c r="BB328" i="3"/>
  <c r="AY328" i="3"/>
  <c r="AL328" i="3" s="1"/>
  <c r="BC328" i="3"/>
  <c r="AZ328" i="3"/>
  <c r="AM328" i="3" s="1"/>
  <c r="BA312" i="3"/>
  <c r="BB312" i="3"/>
  <c r="AY312" i="3"/>
  <c r="AL312" i="3" s="1"/>
  <c r="BC312" i="3"/>
  <c r="AZ312" i="3"/>
  <c r="AM312" i="3" s="1"/>
  <c r="BB291" i="3"/>
  <c r="AY291" i="3"/>
  <c r="AL291" i="3" s="1"/>
  <c r="BC291" i="3"/>
  <c r="AZ291" i="3"/>
  <c r="AM291" i="3" s="1"/>
  <c r="BA291" i="3"/>
  <c r="AZ69" i="3"/>
  <c r="AM69" i="3" s="1"/>
  <c r="BA69" i="3"/>
  <c r="BB69" i="3"/>
  <c r="BC69" i="3"/>
  <c r="AY69" i="3"/>
  <c r="AL69" i="3" s="1"/>
  <c r="BA717" i="3"/>
  <c r="BB717" i="3"/>
  <c r="BC717" i="3"/>
  <c r="AZ717" i="3"/>
  <c r="AM717" i="3" s="1"/>
  <c r="AY717" i="3"/>
  <c r="AL717" i="3" s="1"/>
  <c r="BA701" i="3"/>
  <c r="BB701" i="3"/>
  <c r="BC701" i="3"/>
  <c r="AZ701" i="3"/>
  <c r="AM701" i="3" s="1"/>
  <c r="AY701" i="3"/>
  <c r="AL701" i="3" s="1"/>
  <c r="BA685" i="3"/>
  <c r="BB685" i="3"/>
  <c r="BC685" i="3"/>
  <c r="AZ685" i="3"/>
  <c r="AM685" i="3" s="1"/>
  <c r="AY685" i="3"/>
  <c r="AL685" i="3" s="1"/>
  <c r="BB279" i="3"/>
  <c r="AY279" i="3"/>
  <c r="AL279" i="3" s="1"/>
  <c r="BC279" i="3"/>
  <c r="AZ279" i="3"/>
  <c r="AM279" i="3" s="1"/>
  <c r="BA279" i="3"/>
  <c r="BB263" i="3"/>
  <c r="AY263" i="3"/>
  <c r="AL263" i="3" s="1"/>
  <c r="BC263" i="3"/>
  <c r="AZ263" i="3"/>
  <c r="AM263" i="3" s="1"/>
  <c r="BA263" i="3"/>
  <c r="AY242" i="3"/>
  <c r="AL242" i="3" s="1"/>
  <c r="BC242" i="3"/>
  <c r="AZ242" i="3"/>
  <c r="AM242" i="3" s="1"/>
  <c r="BA242" i="3"/>
  <c r="BB242" i="3"/>
  <c r="AZ165" i="3"/>
  <c r="AM165" i="3" s="1"/>
  <c r="BA165" i="3"/>
  <c r="BB165" i="3"/>
  <c r="BC165" i="3"/>
  <c r="AY165" i="3"/>
  <c r="AL165" i="3" s="1"/>
  <c r="AZ149" i="3"/>
  <c r="AM149" i="3" s="1"/>
  <c r="BA149" i="3"/>
  <c r="BB149" i="3"/>
  <c r="BC149" i="3"/>
  <c r="AY149" i="3"/>
  <c r="AL149" i="3" s="1"/>
  <c r="AZ129" i="3"/>
  <c r="AM129" i="3" s="1"/>
  <c r="BA129" i="3"/>
  <c r="BB129" i="3"/>
  <c r="BC129" i="3"/>
  <c r="AY129" i="3"/>
  <c r="AL129" i="3" s="1"/>
  <c r="BH60" i="3"/>
  <c r="BI60" i="3"/>
  <c r="AO60" i="3"/>
  <c r="BF44" i="3"/>
  <c r="BG44" i="3"/>
  <c r="AN44" i="3"/>
  <c r="BK173" i="3"/>
  <c r="BI80" i="3"/>
  <c r="BH80" i="3"/>
  <c r="AO80" i="3"/>
  <c r="BJ198" i="3"/>
  <c r="BK198" i="3"/>
  <c r="AP198" i="3"/>
  <c r="BJ175" i="3"/>
  <c r="BK175" i="3"/>
  <c r="AP175" i="3"/>
  <c r="BA809" i="3"/>
  <c r="BB809" i="3"/>
  <c r="AY809" i="3"/>
  <c r="AL809" i="3" s="1"/>
  <c r="AZ809" i="3"/>
  <c r="AM809" i="3" s="1"/>
  <c r="BC809" i="3"/>
  <c r="BB740" i="3"/>
  <c r="AY740" i="3"/>
  <c r="AL740" i="3" s="1"/>
  <c r="BC740" i="3"/>
  <c r="AZ740" i="3"/>
  <c r="AM740" i="3" s="1"/>
  <c r="BA740" i="3"/>
  <c r="BB800" i="3"/>
  <c r="AY800" i="3"/>
  <c r="AL800" i="3" s="1"/>
  <c r="BC800" i="3"/>
  <c r="AZ800" i="3"/>
  <c r="AM800" i="3" s="1"/>
  <c r="BA800" i="3"/>
  <c r="AY763" i="3"/>
  <c r="AL763" i="3" s="1"/>
  <c r="BC763" i="3"/>
  <c r="AZ763" i="3"/>
  <c r="AM763" i="3" s="1"/>
  <c r="BB763" i="3"/>
  <c r="BA763" i="3"/>
  <c r="AZ722" i="3"/>
  <c r="AM722" i="3" s="1"/>
  <c r="BA722" i="3"/>
  <c r="BB722" i="3"/>
  <c r="BC722" i="3"/>
  <c r="AY722" i="3"/>
  <c r="AL722" i="3" s="1"/>
  <c r="AZ690" i="3"/>
  <c r="AM690" i="3" s="1"/>
  <c r="BA690" i="3"/>
  <c r="BB690" i="3"/>
  <c r="BC690" i="3"/>
  <c r="AY690" i="3"/>
  <c r="AL690" i="3" s="1"/>
  <c r="BA657" i="3"/>
  <c r="BB657" i="3"/>
  <c r="AY657" i="3"/>
  <c r="AL657" i="3" s="1"/>
  <c r="AZ657" i="3"/>
  <c r="AM657" i="3" s="1"/>
  <c r="BC657" i="3"/>
  <c r="BA625" i="3"/>
  <c r="BB625" i="3"/>
  <c r="AY625" i="3"/>
  <c r="AL625" i="3" s="1"/>
  <c r="AZ625" i="3"/>
  <c r="AM625" i="3" s="1"/>
  <c r="BC625" i="3"/>
  <c r="BB568" i="3"/>
  <c r="AY568" i="3"/>
  <c r="AL568" i="3" s="1"/>
  <c r="BC568" i="3"/>
  <c r="AZ568" i="3"/>
  <c r="AM568" i="3" s="1"/>
  <c r="BA568" i="3"/>
  <c r="BB536" i="3"/>
  <c r="AY536" i="3"/>
  <c r="AL536" i="3" s="1"/>
  <c r="BC536" i="3"/>
  <c r="BA536" i="3"/>
  <c r="AZ536" i="3"/>
  <c r="AM536" i="3" s="1"/>
  <c r="BB520" i="3"/>
  <c r="AY520" i="3"/>
  <c r="AL520" i="3" s="1"/>
  <c r="BC520" i="3"/>
  <c r="BA520" i="3"/>
  <c r="AZ520" i="3"/>
  <c r="AM520" i="3" s="1"/>
  <c r="BA488" i="3"/>
  <c r="BB488" i="3"/>
  <c r="AY488" i="3"/>
  <c r="AL488" i="3" s="1"/>
  <c r="BC488" i="3"/>
  <c r="AZ488" i="3"/>
  <c r="AM488" i="3" s="1"/>
  <c r="BA436" i="3"/>
  <c r="BB436" i="3"/>
  <c r="AY436" i="3"/>
  <c r="AL436" i="3" s="1"/>
  <c r="BC436" i="3"/>
  <c r="AZ436" i="3"/>
  <c r="AM436" i="3" s="1"/>
  <c r="BB403" i="3"/>
  <c r="AY403" i="3"/>
  <c r="AL403" i="3" s="1"/>
  <c r="BC403" i="3"/>
  <c r="AZ403" i="3"/>
  <c r="AM403" i="3" s="1"/>
  <c r="BA403" i="3"/>
  <c r="BB371" i="3"/>
  <c r="AY371" i="3"/>
  <c r="AL371" i="3" s="1"/>
  <c r="BC371" i="3"/>
  <c r="AZ371" i="3"/>
  <c r="AM371" i="3" s="1"/>
  <c r="BA371" i="3"/>
  <c r="AY354" i="3"/>
  <c r="AL354" i="3" s="1"/>
  <c r="BC354" i="3"/>
  <c r="AZ354" i="3"/>
  <c r="AM354" i="3" s="1"/>
  <c r="BA354" i="3"/>
  <c r="BB354" i="3"/>
  <c r="AY322" i="3"/>
  <c r="AL322" i="3" s="1"/>
  <c r="BC322" i="3"/>
  <c r="AZ322" i="3"/>
  <c r="AM322" i="3" s="1"/>
  <c r="BA322" i="3"/>
  <c r="BB322" i="3"/>
  <c r="AZ289" i="3"/>
  <c r="AM289" i="3" s="1"/>
  <c r="BA289" i="3"/>
  <c r="BB289" i="3"/>
  <c r="AY289" i="3"/>
  <c r="AL289" i="3" s="1"/>
  <c r="BC289" i="3"/>
  <c r="AZ257" i="3"/>
  <c r="AM257" i="3" s="1"/>
  <c r="BA257" i="3"/>
  <c r="BB257" i="3"/>
  <c r="BC257" i="3"/>
  <c r="AY257" i="3"/>
  <c r="AL257" i="3" s="1"/>
  <c r="BA220" i="3"/>
  <c r="BB220" i="3"/>
  <c r="AY220" i="3"/>
  <c r="AL220" i="3" s="1"/>
  <c r="BC220" i="3"/>
  <c r="AZ220" i="3"/>
  <c r="AM220" i="3" s="1"/>
  <c r="BB183" i="3"/>
  <c r="AY183" i="3"/>
  <c r="AL183" i="3" s="1"/>
  <c r="BC183" i="3"/>
  <c r="AZ183" i="3"/>
  <c r="AM183" i="3" s="1"/>
  <c r="BA183" i="3"/>
  <c r="BB143" i="3"/>
  <c r="AY143" i="3"/>
  <c r="AL143" i="3" s="1"/>
  <c r="BC143" i="3"/>
  <c r="AZ143" i="3"/>
  <c r="AM143" i="3" s="1"/>
  <c r="BA143" i="3"/>
  <c r="AY106" i="3"/>
  <c r="AL106" i="3" s="1"/>
  <c r="BC106" i="3"/>
  <c r="AZ106" i="3"/>
  <c r="AM106" i="3" s="1"/>
  <c r="BA106" i="3"/>
  <c r="BB106" i="3"/>
  <c r="AY70" i="3"/>
  <c r="AL70" i="3" s="1"/>
  <c r="BC70" i="3"/>
  <c r="AZ70" i="3"/>
  <c r="AM70" i="3" s="1"/>
  <c r="BA70" i="3"/>
  <c r="BB70" i="3"/>
  <c r="AZ33" i="3"/>
  <c r="AM33" i="3" s="1"/>
  <c r="BA33" i="3"/>
  <c r="BB33" i="3"/>
  <c r="BC33" i="3"/>
  <c r="AY33" i="3"/>
  <c r="AL33" i="3" s="1"/>
  <c r="AZ786" i="3"/>
  <c r="AM786" i="3" s="1"/>
  <c r="BA786" i="3"/>
  <c r="BB786" i="3"/>
  <c r="AY786" i="3"/>
  <c r="AL786" i="3" s="1"/>
  <c r="BC786" i="3"/>
  <c r="BA741" i="3"/>
  <c r="BB741" i="3"/>
  <c r="BC741" i="3"/>
  <c r="AZ741" i="3"/>
  <c r="AM741" i="3" s="1"/>
  <c r="AY741" i="3"/>
  <c r="AL741" i="3" s="1"/>
  <c r="BB700" i="3"/>
  <c r="AY700" i="3"/>
  <c r="AL700" i="3" s="1"/>
  <c r="BC700" i="3"/>
  <c r="AZ700" i="3"/>
  <c r="AM700" i="3" s="1"/>
  <c r="BA700" i="3"/>
  <c r="BB668" i="3"/>
  <c r="AY668" i="3"/>
  <c r="AL668" i="3" s="1"/>
  <c r="BC668" i="3"/>
  <c r="AZ668" i="3"/>
  <c r="AM668" i="3" s="1"/>
  <c r="BA668" i="3"/>
  <c r="AY635" i="3"/>
  <c r="AL635" i="3" s="1"/>
  <c r="BC635" i="3"/>
  <c r="AZ635" i="3"/>
  <c r="AM635" i="3" s="1"/>
  <c r="BB635" i="3"/>
  <c r="BA635" i="3"/>
  <c r="AZ602" i="3"/>
  <c r="AM602" i="3" s="1"/>
  <c r="BA602" i="3"/>
  <c r="BB602" i="3"/>
  <c r="BC602" i="3"/>
  <c r="AY602" i="3"/>
  <c r="AL602" i="3" s="1"/>
  <c r="AZ570" i="3"/>
  <c r="AM570" i="3" s="1"/>
  <c r="BA570" i="3"/>
  <c r="BB570" i="3"/>
  <c r="BC570" i="3"/>
  <c r="AY570" i="3"/>
  <c r="AL570" i="3" s="1"/>
  <c r="AZ530" i="3"/>
  <c r="AM530" i="3" s="1"/>
  <c r="BA530" i="3"/>
  <c r="BB530" i="3"/>
  <c r="AY530" i="3"/>
  <c r="AL530" i="3" s="1"/>
  <c r="BC530" i="3"/>
  <c r="AY498" i="3"/>
  <c r="AL498" i="3" s="1"/>
  <c r="AZ498" i="3"/>
  <c r="AM498" i="3" s="1"/>
  <c r="BA498" i="3"/>
  <c r="BB498" i="3"/>
  <c r="BC498" i="3"/>
  <c r="AZ461" i="3"/>
  <c r="AM461" i="3" s="1"/>
  <c r="BA461" i="3"/>
  <c r="BB461" i="3"/>
  <c r="AY461" i="3"/>
  <c r="AL461" i="3" s="1"/>
  <c r="BC461" i="3"/>
  <c r="AZ437" i="3"/>
  <c r="AM437" i="3" s="1"/>
  <c r="BA437" i="3"/>
  <c r="BB437" i="3"/>
  <c r="BC437" i="3"/>
  <c r="AY437" i="3"/>
  <c r="AL437" i="3" s="1"/>
  <c r="BA404" i="3"/>
  <c r="BB404" i="3"/>
  <c r="AY404" i="3"/>
  <c r="AL404" i="3" s="1"/>
  <c r="BC404" i="3"/>
  <c r="AZ404" i="3"/>
  <c r="AM404" i="3" s="1"/>
  <c r="BA372" i="3"/>
  <c r="BB372" i="3"/>
  <c r="AY372" i="3"/>
  <c r="AL372" i="3" s="1"/>
  <c r="BC372" i="3"/>
  <c r="AZ372" i="3"/>
  <c r="AM372" i="3" s="1"/>
  <c r="BB339" i="3"/>
  <c r="AY339" i="3"/>
  <c r="AL339" i="3" s="1"/>
  <c r="BC339" i="3"/>
  <c r="AZ339" i="3"/>
  <c r="AM339" i="3" s="1"/>
  <c r="BA339" i="3"/>
  <c r="BB307" i="3"/>
  <c r="AY307" i="3"/>
  <c r="AL307" i="3" s="1"/>
  <c r="BC307" i="3"/>
  <c r="AZ307" i="3"/>
  <c r="AM307" i="3" s="1"/>
  <c r="BA307" i="3"/>
  <c r="AY270" i="3"/>
  <c r="AL270" i="3" s="1"/>
  <c r="BC270" i="3"/>
  <c r="AZ270" i="3"/>
  <c r="AM270" i="3" s="1"/>
  <c r="BA270" i="3"/>
  <c r="BB270" i="3"/>
  <c r="AZ233" i="3"/>
  <c r="AM233" i="3" s="1"/>
  <c r="BA233" i="3"/>
  <c r="BB233" i="3"/>
  <c r="AY233" i="3"/>
  <c r="AL233" i="3" s="1"/>
  <c r="BC233" i="3"/>
  <c r="AZ197" i="3"/>
  <c r="AM197" i="3" s="1"/>
  <c r="BA197" i="3"/>
  <c r="BB197" i="3"/>
  <c r="BC197" i="3"/>
  <c r="AY197" i="3"/>
  <c r="AL197" i="3" s="1"/>
  <c r="BA180" i="3"/>
  <c r="BB180" i="3"/>
  <c r="AY180" i="3"/>
  <c r="AL180" i="3" s="1"/>
  <c r="BC180" i="3"/>
  <c r="AZ180" i="3"/>
  <c r="AM180" i="3" s="1"/>
  <c r="BA148" i="3"/>
  <c r="BB148" i="3"/>
  <c r="AY148" i="3"/>
  <c r="AL148" i="3" s="1"/>
  <c r="BC148" i="3"/>
  <c r="AZ148" i="3"/>
  <c r="AM148" i="3" s="1"/>
  <c r="BB115" i="3"/>
  <c r="AY115" i="3"/>
  <c r="AL115" i="3" s="1"/>
  <c r="BC115" i="3"/>
  <c r="AZ115" i="3"/>
  <c r="AM115" i="3" s="1"/>
  <c r="BA115" i="3"/>
  <c r="BB87" i="3"/>
  <c r="AY87" i="3"/>
  <c r="AL87" i="3" s="1"/>
  <c r="BC87" i="3"/>
  <c r="AZ87" i="3"/>
  <c r="AM87" i="3" s="1"/>
  <c r="BA87" i="3"/>
  <c r="AY50" i="3"/>
  <c r="AL50" i="3" s="1"/>
  <c r="BC50" i="3"/>
  <c r="AZ50" i="3"/>
  <c r="AM50" i="3" s="1"/>
  <c r="BA50" i="3"/>
  <c r="BB50" i="3"/>
  <c r="AY18" i="3"/>
  <c r="AL18" i="3" s="1"/>
  <c r="BC18" i="3"/>
  <c r="AZ18" i="3"/>
  <c r="AM18" i="3" s="1"/>
  <c r="BA18" i="3"/>
  <c r="BB18" i="3"/>
  <c r="BB63" i="3"/>
  <c r="AY63" i="3"/>
  <c r="AL63" i="3" s="1"/>
  <c r="BC63" i="3"/>
  <c r="AZ63" i="3"/>
  <c r="AM63" i="3" s="1"/>
  <c r="BA63" i="3"/>
  <c r="BB23" i="3"/>
  <c r="AY23" i="3"/>
  <c r="AL23" i="3" s="1"/>
  <c r="BC23" i="3"/>
  <c r="AZ23" i="3"/>
  <c r="AM23" i="3" s="1"/>
  <c r="BA23" i="3"/>
  <c r="BB431" i="3"/>
  <c r="AY431" i="3"/>
  <c r="AL431" i="3" s="1"/>
  <c r="BC431" i="3"/>
  <c r="AZ431" i="3"/>
  <c r="AM431" i="3" s="1"/>
  <c r="BA431" i="3"/>
  <c r="AY394" i="3"/>
  <c r="AL394" i="3" s="1"/>
  <c r="BC394" i="3"/>
  <c r="AZ394" i="3"/>
  <c r="AM394" i="3" s="1"/>
  <c r="BA394" i="3"/>
  <c r="BB394" i="3"/>
  <c r="AY378" i="3"/>
  <c r="AL378" i="3" s="1"/>
  <c r="BC378" i="3"/>
  <c r="AZ378" i="3"/>
  <c r="AM378" i="3" s="1"/>
  <c r="BA378" i="3"/>
  <c r="BB378" i="3"/>
  <c r="AZ341" i="3"/>
  <c r="AM341" i="3" s="1"/>
  <c r="BA341" i="3"/>
  <c r="BB341" i="3"/>
  <c r="BC341" i="3"/>
  <c r="AY341" i="3"/>
  <c r="AL341" i="3" s="1"/>
  <c r="BA304" i="3"/>
  <c r="BB304" i="3"/>
  <c r="AY304" i="3"/>
  <c r="AL304" i="3" s="1"/>
  <c r="BC304" i="3"/>
  <c r="AZ304" i="3"/>
  <c r="AM304" i="3" s="1"/>
  <c r="BA272" i="3"/>
  <c r="BB272" i="3"/>
  <c r="AY272" i="3"/>
  <c r="AL272" i="3" s="1"/>
  <c r="BC272" i="3"/>
  <c r="AZ272" i="3"/>
  <c r="AM272" i="3" s="1"/>
  <c r="BB239" i="3"/>
  <c r="AY239" i="3"/>
  <c r="AL239" i="3" s="1"/>
  <c r="BC239" i="3"/>
  <c r="AZ239" i="3"/>
  <c r="AM239" i="3" s="1"/>
  <c r="BA239" i="3"/>
  <c r="BB207" i="3"/>
  <c r="AY207" i="3"/>
  <c r="AL207" i="3" s="1"/>
  <c r="BC207" i="3"/>
  <c r="AZ207" i="3"/>
  <c r="AM207" i="3" s="1"/>
  <c r="BA207" i="3"/>
  <c r="AY174" i="3"/>
  <c r="AL174" i="3" s="1"/>
  <c r="BC174" i="3"/>
  <c r="AZ174" i="3"/>
  <c r="AM174" i="3" s="1"/>
  <c r="BA174" i="3"/>
  <c r="BB174" i="3"/>
  <c r="AY134" i="3"/>
  <c r="AL134" i="3" s="1"/>
  <c r="BC134" i="3"/>
  <c r="AZ134" i="3"/>
  <c r="AM134" i="3" s="1"/>
  <c r="BA134" i="3"/>
  <c r="BB134" i="3"/>
  <c r="AZ101" i="3"/>
  <c r="AM101" i="3" s="1"/>
  <c r="BA101" i="3"/>
  <c r="BB101" i="3"/>
  <c r="BC101" i="3"/>
  <c r="AY101" i="3"/>
  <c r="AL101" i="3" s="1"/>
  <c r="AY791" i="3"/>
  <c r="AL791" i="3" s="1"/>
  <c r="BC791" i="3"/>
  <c r="AZ791" i="3"/>
  <c r="AM791" i="3" s="1"/>
  <c r="BA791" i="3"/>
  <c r="BB791" i="3"/>
  <c r="AZ750" i="3"/>
  <c r="AM750" i="3" s="1"/>
  <c r="BA750" i="3"/>
  <c r="AY750" i="3"/>
  <c r="AL750" i="3" s="1"/>
  <c r="BB750" i="3"/>
  <c r="BC750" i="3"/>
  <c r="BA124" i="3"/>
  <c r="BB124" i="3"/>
  <c r="AY124" i="3"/>
  <c r="AL124" i="3" s="1"/>
  <c r="BC124" i="3"/>
  <c r="AZ124" i="3"/>
  <c r="AM124" i="3" s="1"/>
  <c r="BB764" i="3"/>
  <c r="AY764" i="3"/>
  <c r="AL764" i="3" s="1"/>
  <c r="BC764" i="3"/>
  <c r="AZ764" i="3"/>
  <c r="AM764" i="3" s="1"/>
  <c r="BA764" i="3"/>
  <c r="AY723" i="3"/>
  <c r="AL723" i="3" s="1"/>
  <c r="BC723" i="3"/>
  <c r="AZ723" i="3"/>
  <c r="AM723" i="3" s="1"/>
  <c r="BA723" i="3"/>
  <c r="BB723" i="3"/>
  <c r="AY691" i="3"/>
  <c r="AL691" i="3" s="1"/>
  <c r="BC691" i="3"/>
  <c r="AZ691" i="3"/>
  <c r="AM691" i="3" s="1"/>
  <c r="BB691" i="3"/>
  <c r="BA691" i="3"/>
  <c r="AZ658" i="3"/>
  <c r="AM658" i="3" s="1"/>
  <c r="BA658" i="3"/>
  <c r="BB658" i="3"/>
  <c r="AY658" i="3"/>
  <c r="AL658" i="3" s="1"/>
  <c r="BC658" i="3"/>
  <c r="AZ626" i="3"/>
  <c r="AM626" i="3" s="1"/>
  <c r="BA626" i="3"/>
  <c r="BB626" i="3"/>
  <c r="BC626" i="3"/>
  <c r="AY626" i="3"/>
  <c r="AL626" i="3" s="1"/>
  <c r="BA593" i="3"/>
  <c r="BB593" i="3"/>
  <c r="AY593" i="3"/>
  <c r="AL593" i="3" s="1"/>
  <c r="AZ593" i="3"/>
  <c r="AM593" i="3" s="1"/>
  <c r="BC593" i="3"/>
  <c r="BA561" i="3"/>
  <c r="BB561" i="3"/>
  <c r="AY561" i="3"/>
  <c r="AL561" i="3" s="1"/>
  <c r="AZ561" i="3"/>
  <c r="AM561" i="3" s="1"/>
  <c r="BC561" i="3"/>
  <c r="BA529" i="3"/>
  <c r="BB529" i="3"/>
  <c r="AY529" i="3"/>
  <c r="AL529" i="3" s="1"/>
  <c r="AZ529" i="3"/>
  <c r="AM529" i="3" s="1"/>
  <c r="BC529" i="3"/>
  <c r="AZ497" i="3"/>
  <c r="AM497" i="3" s="1"/>
  <c r="BA497" i="3"/>
  <c r="BB497" i="3"/>
  <c r="AY497" i="3"/>
  <c r="AL497" i="3" s="1"/>
  <c r="BC497" i="3"/>
  <c r="BA464" i="3"/>
  <c r="BB464" i="3"/>
  <c r="AY464" i="3"/>
  <c r="AL464" i="3" s="1"/>
  <c r="BC464" i="3"/>
  <c r="AZ464" i="3"/>
  <c r="AM464" i="3" s="1"/>
  <c r="BB660" i="3"/>
  <c r="AY660" i="3"/>
  <c r="AL660" i="3" s="1"/>
  <c r="BC660" i="3"/>
  <c r="AZ660" i="3"/>
  <c r="AM660" i="3" s="1"/>
  <c r="BA660" i="3"/>
  <c r="BB628" i="3"/>
  <c r="AY628" i="3"/>
  <c r="AL628" i="3" s="1"/>
  <c r="BC628" i="3"/>
  <c r="AZ628" i="3"/>
  <c r="AM628" i="3" s="1"/>
  <c r="BA628" i="3"/>
  <c r="AY595" i="3"/>
  <c r="AL595" i="3" s="1"/>
  <c r="BC595" i="3"/>
  <c r="AZ595" i="3"/>
  <c r="AM595" i="3" s="1"/>
  <c r="BA595" i="3"/>
  <c r="BB595" i="3"/>
  <c r="AY543" i="3"/>
  <c r="AL543" i="3" s="1"/>
  <c r="BC543" i="3"/>
  <c r="AZ543" i="3"/>
  <c r="AM543" i="3" s="1"/>
  <c r="BA543" i="3"/>
  <c r="BB543" i="3"/>
  <c r="AY499" i="3"/>
  <c r="AL499" i="3" s="1"/>
  <c r="BC499" i="3"/>
  <c r="AZ499" i="3"/>
  <c r="AM499" i="3" s="1"/>
  <c r="BB499" i="3"/>
  <c r="BA499" i="3"/>
  <c r="AY478" i="3"/>
  <c r="AL478" i="3" s="1"/>
  <c r="BC478" i="3"/>
  <c r="AZ478" i="3"/>
  <c r="AM478" i="3" s="1"/>
  <c r="BA478" i="3"/>
  <c r="BB478" i="3"/>
  <c r="AY446" i="3"/>
  <c r="AL446" i="3" s="1"/>
  <c r="BC446" i="3"/>
  <c r="AZ446" i="3"/>
  <c r="AM446" i="3" s="1"/>
  <c r="BA446" i="3"/>
  <c r="BB446" i="3"/>
  <c r="AZ413" i="3"/>
  <c r="AM413" i="3" s="1"/>
  <c r="BA413" i="3"/>
  <c r="BB413" i="3"/>
  <c r="AY413" i="3"/>
  <c r="AL413" i="3" s="1"/>
  <c r="BC413" i="3"/>
  <c r="AZ381" i="3"/>
  <c r="AM381" i="3" s="1"/>
  <c r="BA381" i="3"/>
  <c r="BB381" i="3"/>
  <c r="AY381" i="3"/>
  <c r="AL381" i="3" s="1"/>
  <c r="BC381" i="3"/>
  <c r="BA348" i="3"/>
  <c r="BB348" i="3"/>
  <c r="AY348" i="3"/>
  <c r="AL348" i="3" s="1"/>
  <c r="BC348" i="3"/>
  <c r="AZ348" i="3"/>
  <c r="AM348" i="3" s="1"/>
  <c r="BA316" i="3"/>
  <c r="BB316" i="3"/>
  <c r="AY316" i="3"/>
  <c r="AL316" i="3" s="1"/>
  <c r="BC316" i="3"/>
  <c r="AZ316" i="3"/>
  <c r="AM316" i="3" s="1"/>
  <c r="AZ73" i="3"/>
  <c r="AM73" i="3" s="1"/>
  <c r="BA73" i="3"/>
  <c r="BB73" i="3"/>
  <c r="AY73" i="3"/>
  <c r="AL73" i="3" s="1"/>
  <c r="BC73" i="3"/>
  <c r="BA705" i="3"/>
  <c r="BB705" i="3"/>
  <c r="AY705" i="3"/>
  <c r="AL705" i="3" s="1"/>
  <c r="AZ705" i="3"/>
  <c r="AM705" i="3" s="1"/>
  <c r="BC705" i="3"/>
  <c r="BB283" i="3"/>
  <c r="AY283" i="3"/>
  <c r="AL283" i="3" s="1"/>
  <c r="BC283" i="3"/>
  <c r="AZ283" i="3"/>
  <c r="AM283" i="3" s="1"/>
  <c r="BA283" i="3"/>
  <c r="BB251" i="3"/>
  <c r="AY251" i="3"/>
  <c r="AL251" i="3" s="1"/>
  <c r="BC251" i="3"/>
  <c r="AZ251" i="3"/>
  <c r="AM251" i="3" s="1"/>
  <c r="BA251" i="3"/>
  <c r="AZ153" i="3"/>
  <c r="AM153" i="3" s="1"/>
  <c r="BA153" i="3"/>
  <c r="BB153" i="3"/>
  <c r="AY153" i="3"/>
  <c r="AL153" i="3" s="1"/>
  <c r="BC153" i="3"/>
  <c r="BI68" i="3"/>
  <c r="BH68" i="3"/>
  <c r="AO68" i="3"/>
  <c r="BJ56" i="3"/>
  <c r="BK56" i="3"/>
  <c r="AP56" i="3"/>
  <c r="BJ237" i="3"/>
  <c r="BK237" i="3"/>
  <c r="AP237" i="3"/>
  <c r="BH48" i="3"/>
  <c r="BI48" i="3"/>
  <c r="AO48" i="3"/>
  <c r="BA797" i="3"/>
  <c r="BB797" i="3"/>
  <c r="BC797" i="3"/>
  <c r="AY797" i="3"/>
  <c r="AL797" i="3" s="1"/>
  <c r="AZ797" i="3"/>
  <c r="AM797" i="3" s="1"/>
  <c r="BB780" i="3"/>
  <c r="AY780" i="3"/>
  <c r="AL780" i="3" s="1"/>
  <c r="BC780" i="3"/>
  <c r="AZ780" i="3"/>
  <c r="AM780" i="3" s="1"/>
  <c r="BA780" i="3"/>
  <c r="AZ485" i="3"/>
  <c r="AM485" i="3" s="1"/>
  <c r="BA485" i="3"/>
  <c r="BB485" i="3"/>
  <c r="BC485" i="3"/>
  <c r="AY485" i="3"/>
  <c r="AL485" i="3" s="1"/>
  <c r="BB808" i="3"/>
  <c r="AY808" i="3"/>
  <c r="AL808" i="3" s="1"/>
  <c r="BC808" i="3"/>
  <c r="AZ808" i="3"/>
  <c r="AM808" i="3" s="1"/>
  <c r="BA808" i="3"/>
  <c r="BB792" i="3"/>
  <c r="AY792" i="3"/>
  <c r="AL792" i="3" s="1"/>
  <c r="BC792" i="3"/>
  <c r="BA792" i="3"/>
  <c r="AZ792" i="3"/>
  <c r="AM792" i="3" s="1"/>
  <c r="AY775" i="3"/>
  <c r="AL775" i="3" s="1"/>
  <c r="BC775" i="3"/>
  <c r="AZ775" i="3"/>
  <c r="AM775" i="3" s="1"/>
  <c r="BA775" i="3"/>
  <c r="BB775" i="3"/>
  <c r="AY755" i="3"/>
  <c r="AL755" i="3" s="1"/>
  <c r="BC755" i="3"/>
  <c r="AZ755" i="3"/>
  <c r="AM755" i="3" s="1"/>
  <c r="BB755" i="3"/>
  <c r="BA755" i="3"/>
  <c r="AY735" i="3"/>
  <c r="AL735" i="3" s="1"/>
  <c r="BC735" i="3"/>
  <c r="AZ735" i="3"/>
  <c r="AM735" i="3" s="1"/>
  <c r="BA735" i="3"/>
  <c r="BB735" i="3"/>
  <c r="AZ714" i="3"/>
  <c r="AM714" i="3" s="1"/>
  <c r="BA714" i="3"/>
  <c r="BB714" i="3"/>
  <c r="BC714" i="3"/>
  <c r="AY714" i="3"/>
  <c r="AL714" i="3" s="1"/>
  <c r="AZ698" i="3"/>
  <c r="AM698" i="3" s="1"/>
  <c r="BA698" i="3"/>
  <c r="BB698" i="3"/>
  <c r="BC698" i="3"/>
  <c r="AY698" i="3"/>
  <c r="AL698" i="3" s="1"/>
  <c r="AZ682" i="3"/>
  <c r="AM682" i="3" s="1"/>
  <c r="BA682" i="3"/>
  <c r="BB682" i="3"/>
  <c r="BC682" i="3"/>
  <c r="AY682" i="3"/>
  <c r="AL682" i="3" s="1"/>
  <c r="AZ666" i="3"/>
  <c r="AM666" i="3" s="1"/>
  <c r="BA666" i="3"/>
  <c r="BB666" i="3"/>
  <c r="AY666" i="3"/>
  <c r="AL666" i="3" s="1"/>
  <c r="BC666" i="3"/>
  <c r="BA649" i="3"/>
  <c r="BB649" i="3"/>
  <c r="AY649" i="3"/>
  <c r="AL649" i="3" s="1"/>
  <c r="AZ649" i="3"/>
  <c r="AM649" i="3" s="1"/>
  <c r="BC649" i="3"/>
  <c r="BA633" i="3"/>
  <c r="BB633" i="3"/>
  <c r="AY633" i="3"/>
  <c r="AL633" i="3" s="1"/>
  <c r="AZ633" i="3"/>
  <c r="AM633" i="3" s="1"/>
  <c r="BC633" i="3"/>
  <c r="BA617" i="3"/>
  <c r="BB617" i="3"/>
  <c r="AY617" i="3"/>
  <c r="AL617" i="3" s="1"/>
  <c r="AZ617" i="3"/>
  <c r="AM617" i="3" s="1"/>
  <c r="BC617" i="3"/>
  <c r="BB600" i="3"/>
  <c r="AY600" i="3"/>
  <c r="AL600" i="3" s="1"/>
  <c r="BC600" i="3"/>
  <c r="BA600" i="3"/>
  <c r="AZ600" i="3"/>
  <c r="AM600" i="3" s="1"/>
  <c r="BB580" i="3"/>
  <c r="AY580" i="3"/>
  <c r="AL580" i="3" s="1"/>
  <c r="BC580" i="3"/>
  <c r="AZ580" i="3"/>
  <c r="AM580" i="3" s="1"/>
  <c r="BA580" i="3"/>
  <c r="BB560" i="3"/>
  <c r="AY560" i="3"/>
  <c r="AL560" i="3" s="1"/>
  <c r="BC560" i="3"/>
  <c r="AZ560" i="3"/>
  <c r="AM560" i="3" s="1"/>
  <c r="BA560" i="3"/>
  <c r="BB544" i="3"/>
  <c r="AY544" i="3"/>
  <c r="AL544" i="3" s="1"/>
  <c r="BC544" i="3"/>
  <c r="BA544" i="3"/>
  <c r="AZ544" i="3"/>
  <c r="AM544" i="3" s="1"/>
  <c r="BB528" i="3"/>
  <c r="AY528" i="3"/>
  <c r="AL528" i="3" s="1"/>
  <c r="BC528" i="3"/>
  <c r="BA528" i="3"/>
  <c r="AZ528" i="3"/>
  <c r="AM528" i="3" s="1"/>
  <c r="BB512" i="3"/>
  <c r="AY512" i="3"/>
  <c r="AL512" i="3" s="1"/>
  <c r="BC512" i="3"/>
  <c r="BA512" i="3"/>
  <c r="AZ512" i="3"/>
  <c r="AM512" i="3" s="1"/>
  <c r="BA496" i="3"/>
  <c r="BB496" i="3"/>
  <c r="AY496" i="3"/>
  <c r="AL496" i="3" s="1"/>
  <c r="BC496" i="3"/>
  <c r="AZ496" i="3"/>
  <c r="AM496" i="3" s="1"/>
  <c r="BB479" i="3"/>
  <c r="AY479" i="3"/>
  <c r="AL479" i="3" s="1"/>
  <c r="BC479" i="3"/>
  <c r="AZ479" i="3"/>
  <c r="AM479" i="3" s="1"/>
  <c r="BA479" i="3"/>
  <c r="BB463" i="3"/>
  <c r="AY463" i="3"/>
  <c r="AL463" i="3" s="1"/>
  <c r="BC463" i="3"/>
  <c r="AZ463" i="3"/>
  <c r="AM463" i="3" s="1"/>
  <c r="BA463" i="3"/>
  <c r="BA448" i="3"/>
  <c r="BB448" i="3"/>
  <c r="AY448" i="3"/>
  <c r="AL448" i="3" s="1"/>
  <c r="BC448" i="3"/>
  <c r="AZ448" i="3"/>
  <c r="AM448" i="3" s="1"/>
  <c r="BA428" i="3"/>
  <c r="BB428" i="3"/>
  <c r="AY428" i="3"/>
  <c r="AL428" i="3" s="1"/>
  <c r="BC428" i="3"/>
  <c r="AZ428" i="3"/>
  <c r="AM428" i="3" s="1"/>
  <c r="BB411" i="3"/>
  <c r="AY411" i="3"/>
  <c r="AL411" i="3" s="1"/>
  <c r="BC411" i="3"/>
  <c r="AZ411" i="3"/>
  <c r="AM411" i="3" s="1"/>
  <c r="BA411" i="3"/>
  <c r="BB395" i="3"/>
  <c r="AY395" i="3"/>
  <c r="AL395" i="3" s="1"/>
  <c r="BC395" i="3"/>
  <c r="AZ395" i="3"/>
  <c r="AM395" i="3" s="1"/>
  <c r="BA395" i="3"/>
  <c r="BB379" i="3"/>
  <c r="AY379" i="3"/>
  <c r="AL379" i="3" s="1"/>
  <c r="BC379" i="3"/>
  <c r="AZ379" i="3"/>
  <c r="AM379" i="3" s="1"/>
  <c r="BA379" i="3"/>
  <c r="AY362" i="3"/>
  <c r="AL362" i="3" s="1"/>
  <c r="BC362" i="3"/>
  <c r="AZ362" i="3"/>
  <c r="AM362" i="3" s="1"/>
  <c r="BA362" i="3"/>
  <c r="BB362" i="3"/>
  <c r="AY346" i="3"/>
  <c r="AL346" i="3" s="1"/>
  <c r="BC346" i="3"/>
  <c r="AZ346" i="3"/>
  <c r="AM346" i="3" s="1"/>
  <c r="BA346" i="3"/>
  <c r="BB346" i="3"/>
  <c r="AY330" i="3"/>
  <c r="AL330" i="3" s="1"/>
  <c r="BC330" i="3"/>
  <c r="AZ330" i="3"/>
  <c r="AM330" i="3" s="1"/>
  <c r="BA330" i="3"/>
  <c r="BB330" i="3"/>
  <c r="AY314" i="3"/>
  <c r="AL314" i="3" s="1"/>
  <c r="BC314" i="3"/>
  <c r="AZ314" i="3"/>
  <c r="AM314" i="3" s="1"/>
  <c r="BA314" i="3"/>
  <c r="BB314" i="3"/>
  <c r="AZ297" i="3"/>
  <c r="AM297" i="3" s="1"/>
  <c r="BA297" i="3"/>
  <c r="BB297" i="3"/>
  <c r="AY297" i="3"/>
  <c r="AL297" i="3" s="1"/>
  <c r="BC297" i="3"/>
  <c r="AZ281" i="3"/>
  <c r="AM281" i="3" s="1"/>
  <c r="BA281" i="3"/>
  <c r="BB281" i="3"/>
  <c r="AY281" i="3"/>
  <c r="AL281" i="3" s="1"/>
  <c r="BC281" i="3"/>
  <c r="AZ265" i="3"/>
  <c r="AM265" i="3" s="1"/>
  <c r="BA265" i="3"/>
  <c r="BB265" i="3"/>
  <c r="AY265" i="3"/>
  <c r="AL265" i="3" s="1"/>
  <c r="BC265" i="3"/>
  <c r="AZ249" i="3"/>
  <c r="AM249" i="3" s="1"/>
  <c r="BA249" i="3"/>
  <c r="BB249" i="3"/>
  <c r="AY249" i="3"/>
  <c r="AL249" i="3" s="1"/>
  <c r="BC249" i="3"/>
  <c r="BA228" i="3"/>
  <c r="BB228" i="3"/>
  <c r="AY228" i="3"/>
  <c r="AL228" i="3" s="1"/>
  <c r="BC228" i="3"/>
  <c r="AZ228" i="3"/>
  <c r="AM228" i="3" s="1"/>
  <c r="BA212" i="3"/>
  <c r="BB212" i="3"/>
  <c r="AY212" i="3"/>
  <c r="AL212" i="3" s="1"/>
  <c r="BC212" i="3"/>
  <c r="AZ212" i="3"/>
  <c r="AM212" i="3" s="1"/>
  <c r="BA196" i="3"/>
  <c r="BB196" i="3"/>
  <c r="AY196" i="3"/>
  <c r="AL196" i="3" s="1"/>
  <c r="BC196" i="3"/>
  <c r="AZ196" i="3"/>
  <c r="AM196" i="3" s="1"/>
  <c r="BB167" i="3"/>
  <c r="AY167" i="3"/>
  <c r="AL167" i="3" s="1"/>
  <c r="BC167" i="3"/>
  <c r="AZ167" i="3"/>
  <c r="AM167" i="3" s="1"/>
  <c r="BA167" i="3"/>
  <c r="BB151" i="3"/>
  <c r="AY151" i="3"/>
  <c r="AL151" i="3" s="1"/>
  <c r="BC151" i="3"/>
  <c r="AZ151" i="3"/>
  <c r="AM151" i="3" s="1"/>
  <c r="BA151" i="3"/>
  <c r="BB135" i="3"/>
  <c r="AY135" i="3"/>
  <c r="AL135" i="3" s="1"/>
  <c r="BC135" i="3"/>
  <c r="AZ135" i="3"/>
  <c r="AM135" i="3" s="1"/>
  <c r="BA135" i="3"/>
  <c r="AY114" i="3"/>
  <c r="AL114" i="3" s="1"/>
  <c r="BC114" i="3"/>
  <c r="AZ114" i="3"/>
  <c r="AM114" i="3" s="1"/>
  <c r="BA114" i="3"/>
  <c r="BB114" i="3"/>
  <c r="AY94" i="3"/>
  <c r="AL94" i="3" s="1"/>
  <c r="BC94" i="3"/>
  <c r="AZ94" i="3"/>
  <c r="AM94" i="3" s="1"/>
  <c r="BA94" i="3"/>
  <c r="BB94" i="3"/>
  <c r="AY78" i="3"/>
  <c r="AL78" i="3" s="1"/>
  <c r="BC78" i="3"/>
  <c r="AZ78" i="3"/>
  <c r="AM78" i="3" s="1"/>
  <c r="BA78" i="3"/>
  <c r="BB78" i="3"/>
  <c r="AZ61" i="3"/>
  <c r="AM61" i="3" s="1"/>
  <c r="BA61" i="3"/>
  <c r="BB61" i="3"/>
  <c r="AY61" i="3"/>
  <c r="AL61" i="3" s="1"/>
  <c r="BC61" i="3"/>
  <c r="AZ41" i="3"/>
  <c r="AM41" i="3" s="1"/>
  <c r="BA41" i="3"/>
  <c r="BB41" i="3"/>
  <c r="AY41" i="3"/>
  <c r="AL41" i="3" s="1"/>
  <c r="BC41" i="3"/>
  <c r="AZ25" i="3"/>
  <c r="AM25" i="3" s="1"/>
  <c r="BA25" i="3"/>
  <c r="BB25" i="3"/>
  <c r="AY25" i="3"/>
  <c r="AL25" i="3" s="1"/>
  <c r="BC25" i="3"/>
  <c r="AZ9" i="3"/>
  <c r="AM9" i="3" s="1"/>
  <c r="BA9" i="3"/>
  <c r="BB9" i="3"/>
  <c r="AY9" i="3"/>
  <c r="AL9" i="3" s="1"/>
  <c r="BC9" i="3"/>
  <c r="AZ810" i="3"/>
  <c r="AM810" i="3" s="1"/>
  <c r="BA810" i="3"/>
  <c r="BB810" i="3"/>
  <c r="AY810" i="3"/>
  <c r="AL810" i="3" s="1"/>
  <c r="BC810" i="3"/>
  <c r="AZ794" i="3"/>
  <c r="AM794" i="3" s="1"/>
  <c r="BA794" i="3"/>
  <c r="BB794" i="3"/>
  <c r="AY794" i="3"/>
  <c r="AL794" i="3" s="1"/>
  <c r="BC794" i="3"/>
  <c r="BA777" i="3"/>
  <c r="BB777" i="3"/>
  <c r="AY777" i="3"/>
  <c r="AL777" i="3" s="1"/>
  <c r="AZ777" i="3"/>
  <c r="AM777" i="3" s="1"/>
  <c r="BC777" i="3"/>
  <c r="BA761" i="3"/>
  <c r="BB761" i="3"/>
  <c r="AY761" i="3"/>
  <c r="AL761" i="3" s="1"/>
  <c r="AZ761" i="3"/>
  <c r="AM761" i="3" s="1"/>
  <c r="BC761" i="3"/>
  <c r="BB724" i="3"/>
  <c r="AY724" i="3"/>
  <c r="AL724" i="3" s="1"/>
  <c r="BC724" i="3"/>
  <c r="AZ724" i="3"/>
  <c r="AM724" i="3" s="1"/>
  <c r="BA724" i="3"/>
  <c r="BB708" i="3"/>
  <c r="AY708" i="3"/>
  <c r="AL708" i="3" s="1"/>
  <c r="BC708" i="3"/>
  <c r="AZ708" i="3"/>
  <c r="AM708" i="3" s="1"/>
  <c r="BA708" i="3"/>
  <c r="BB692" i="3"/>
  <c r="AY692" i="3"/>
  <c r="AL692" i="3" s="1"/>
  <c r="BC692" i="3"/>
  <c r="AZ692" i="3"/>
  <c r="AM692" i="3" s="1"/>
  <c r="BA692" i="3"/>
  <c r="BB676" i="3"/>
  <c r="AY676" i="3"/>
  <c r="AL676" i="3" s="1"/>
  <c r="BC676" i="3"/>
  <c r="AZ676" i="3"/>
  <c r="AM676" i="3" s="1"/>
  <c r="BA676" i="3"/>
  <c r="AY659" i="3"/>
  <c r="AL659" i="3" s="1"/>
  <c r="BC659" i="3"/>
  <c r="AZ659" i="3"/>
  <c r="AM659" i="3" s="1"/>
  <c r="BB659" i="3"/>
  <c r="BA659" i="3"/>
  <c r="AY643" i="3"/>
  <c r="AL643" i="3" s="1"/>
  <c r="BC643" i="3"/>
  <c r="AZ643" i="3"/>
  <c r="AM643" i="3" s="1"/>
  <c r="BA643" i="3"/>
  <c r="BB643" i="3"/>
  <c r="AY627" i="3"/>
  <c r="AL627" i="3" s="1"/>
  <c r="BC627" i="3"/>
  <c r="AZ627" i="3"/>
  <c r="AM627" i="3" s="1"/>
  <c r="BB627" i="3"/>
  <c r="BA627" i="3"/>
  <c r="AY611" i="3"/>
  <c r="AL611" i="3" s="1"/>
  <c r="BC611" i="3"/>
  <c r="AZ611" i="3"/>
  <c r="AM611" i="3" s="1"/>
  <c r="BA611" i="3"/>
  <c r="BB611" i="3"/>
  <c r="AZ594" i="3"/>
  <c r="AM594" i="3" s="1"/>
  <c r="BA594" i="3"/>
  <c r="BB594" i="3"/>
  <c r="AY594" i="3"/>
  <c r="AL594" i="3" s="1"/>
  <c r="BC594" i="3"/>
  <c r="AZ578" i="3"/>
  <c r="AM578" i="3" s="1"/>
  <c r="BA578" i="3"/>
  <c r="BB578" i="3"/>
  <c r="BC578" i="3"/>
  <c r="AY578" i="3"/>
  <c r="AL578" i="3" s="1"/>
  <c r="AZ562" i="3"/>
  <c r="AM562" i="3" s="1"/>
  <c r="BA562" i="3"/>
  <c r="BB562" i="3"/>
  <c r="BC562" i="3"/>
  <c r="AY562" i="3"/>
  <c r="AL562" i="3" s="1"/>
  <c r="AZ538" i="3"/>
  <c r="AM538" i="3" s="1"/>
  <c r="BA538" i="3"/>
  <c r="BB538" i="3"/>
  <c r="BC538" i="3"/>
  <c r="AY538" i="3"/>
  <c r="AL538" i="3" s="1"/>
  <c r="AZ522" i="3"/>
  <c r="AM522" i="3" s="1"/>
  <c r="BA522" i="3"/>
  <c r="BB522" i="3"/>
  <c r="AY522" i="3"/>
  <c r="AL522" i="3" s="1"/>
  <c r="BC522" i="3"/>
  <c r="AZ506" i="3"/>
  <c r="AM506" i="3" s="1"/>
  <c r="BA506" i="3"/>
  <c r="BB506" i="3"/>
  <c r="BC506" i="3"/>
  <c r="AY506" i="3"/>
  <c r="AL506" i="3" s="1"/>
  <c r="AY490" i="3"/>
  <c r="AL490" i="3" s="1"/>
  <c r="BC490" i="3"/>
  <c r="AZ490" i="3"/>
  <c r="AM490" i="3" s="1"/>
  <c r="BA490" i="3"/>
  <c r="BB490" i="3"/>
  <c r="AZ469" i="3"/>
  <c r="AM469" i="3" s="1"/>
  <c r="BA469" i="3"/>
  <c r="BB469" i="3"/>
  <c r="BC469" i="3"/>
  <c r="AY469" i="3"/>
  <c r="AL469" i="3" s="1"/>
  <c r="AZ453" i="3"/>
  <c r="AM453" i="3" s="1"/>
  <c r="BA453" i="3"/>
  <c r="BB453" i="3"/>
  <c r="BC453" i="3"/>
  <c r="AY453" i="3"/>
  <c r="AL453" i="3" s="1"/>
  <c r="BB447" i="3"/>
  <c r="AY447" i="3"/>
  <c r="AL447" i="3" s="1"/>
  <c r="BC447" i="3"/>
  <c r="AZ447" i="3"/>
  <c r="AM447" i="3" s="1"/>
  <c r="BA447" i="3"/>
  <c r="AZ429" i="3"/>
  <c r="AM429" i="3" s="1"/>
  <c r="BA429" i="3"/>
  <c r="BB429" i="3"/>
  <c r="AY429" i="3"/>
  <c r="AL429" i="3" s="1"/>
  <c r="BC429" i="3"/>
  <c r="BA412" i="3"/>
  <c r="BB412" i="3"/>
  <c r="AY412" i="3"/>
  <c r="AL412" i="3" s="1"/>
  <c r="BC412" i="3"/>
  <c r="AZ412" i="3"/>
  <c r="AM412" i="3" s="1"/>
  <c r="BA396" i="3"/>
  <c r="BB396" i="3"/>
  <c r="AY396" i="3"/>
  <c r="AL396" i="3" s="1"/>
  <c r="BC396" i="3"/>
  <c r="AZ396" i="3"/>
  <c r="AM396" i="3" s="1"/>
  <c r="BA380" i="3"/>
  <c r="BB380" i="3"/>
  <c r="AY380" i="3"/>
  <c r="AL380" i="3" s="1"/>
  <c r="BC380" i="3"/>
  <c r="AZ380" i="3"/>
  <c r="AM380" i="3" s="1"/>
  <c r="BB363" i="3"/>
  <c r="AY363" i="3"/>
  <c r="AL363" i="3" s="1"/>
  <c r="BC363" i="3"/>
  <c r="AZ363" i="3"/>
  <c r="AM363" i="3" s="1"/>
  <c r="BA363" i="3"/>
  <c r="BB347" i="3"/>
  <c r="AY347" i="3"/>
  <c r="AL347" i="3" s="1"/>
  <c r="BC347" i="3"/>
  <c r="AZ347" i="3"/>
  <c r="AM347" i="3" s="1"/>
  <c r="BA347" i="3"/>
  <c r="BB331" i="3"/>
  <c r="AY331" i="3"/>
  <c r="AL331" i="3" s="1"/>
  <c r="BC331" i="3"/>
  <c r="AZ331" i="3"/>
  <c r="AM331" i="3" s="1"/>
  <c r="BA331" i="3"/>
  <c r="BB315" i="3"/>
  <c r="AY315" i="3"/>
  <c r="AL315" i="3" s="1"/>
  <c r="BC315" i="3"/>
  <c r="AZ315" i="3"/>
  <c r="AM315" i="3" s="1"/>
  <c r="BA315" i="3"/>
  <c r="AY298" i="3"/>
  <c r="AL298" i="3" s="1"/>
  <c r="BC298" i="3"/>
  <c r="AZ298" i="3"/>
  <c r="AM298" i="3" s="1"/>
  <c r="BA298" i="3"/>
  <c r="BB298" i="3"/>
  <c r="AY278" i="3"/>
  <c r="AL278" i="3" s="1"/>
  <c r="BC278" i="3"/>
  <c r="AZ278" i="3"/>
  <c r="AM278" i="3" s="1"/>
  <c r="BA278" i="3"/>
  <c r="BB278" i="3"/>
  <c r="AY262" i="3"/>
  <c r="AL262" i="3" s="1"/>
  <c r="BC262" i="3"/>
  <c r="AZ262" i="3"/>
  <c r="AM262" i="3" s="1"/>
  <c r="BA262" i="3"/>
  <c r="BB262" i="3"/>
  <c r="AY246" i="3"/>
  <c r="AL246" i="3" s="1"/>
  <c r="BC246" i="3"/>
  <c r="AZ246" i="3"/>
  <c r="AM246" i="3" s="1"/>
  <c r="BA246" i="3"/>
  <c r="BB246" i="3"/>
  <c r="AZ221" i="3"/>
  <c r="AM221" i="3" s="1"/>
  <c r="BA221" i="3"/>
  <c r="BB221" i="3"/>
  <c r="AY221" i="3"/>
  <c r="AL221" i="3" s="1"/>
  <c r="BC221" i="3"/>
  <c r="AZ205" i="3"/>
  <c r="AM205" i="3" s="1"/>
  <c r="BA205" i="3"/>
  <c r="BB205" i="3"/>
  <c r="AY205" i="3"/>
  <c r="AL205" i="3" s="1"/>
  <c r="BC205" i="3"/>
  <c r="AZ189" i="3"/>
  <c r="AM189" i="3" s="1"/>
  <c r="BA189" i="3"/>
  <c r="BB189" i="3"/>
  <c r="AY189" i="3"/>
  <c r="AL189" i="3" s="1"/>
  <c r="BC189" i="3"/>
  <c r="BA172" i="3"/>
  <c r="BB172" i="3"/>
  <c r="AY172" i="3"/>
  <c r="AL172" i="3" s="1"/>
  <c r="BC172" i="3"/>
  <c r="AZ172" i="3"/>
  <c r="AM172" i="3" s="1"/>
  <c r="BA156" i="3"/>
  <c r="BB156" i="3"/>
  <c r="AY156" i="3"/>
  <c r="AL156" i="3" s="1"/>
  <c r="BC156" i="3"/>
  <c r="AZ156" i="3"/>
  <c r="AM156" i="3" s="1"/>
  <c r="BA140" i="3"/>
  <c r="BB140" i="3"/>
  <c r="AY140" i="3"/>
  <c r="AL140" i="3" s="1"/>
  <c r="BC140" i="3"/>
  <c r="AZ140" i="3"/>
  <c r="AM140" i="3" s="1"/>
  <c r="BB123" i="3"/>
  <c r="AY123" i="3"/>
  <c r="AL123" i="3" s="1"/>
  <c r="BC123" i="3"/>
  <c r="AZ123" i="3"/>
  <c r="AM123" i="3" s="1"/>
  <c r="BA123" i="3"/>
  <c r="BB107" i="3"/>
  <c r="AY107" i="3"/>
  <c r="AL107" i="3" s="1"/>
  <c r="BC107" i="3"/>
  <c r="AZ107" i="3"/>
  <c r="AM107" i="3" s="1"/>
  <c r="BA107" i="3"/>
  <c r="BB95" i="3"/>
  <c r="AY95" i="3"/>
  <c r="AL95" i="3" s="1"/>
  <c r="BC95" i="3"/>
  <c r="AZ95" i="3"/>
  <c r="AM95" i="3" s="1"/>
  <c r="BA95" i="3"/>
  <c r="BB79" i="3"/>
  <c r="AY79" i="3"/>
  <c r="AL79" i="3" s="1"/>
  <c r="BC79" i="3"/>
  <c r="AZ79" i="3"/>
  <c r="AM79" i="3" s="1"/>
  <c r="BA79" i="3"/>
  <c r="AY58" i="3"/>
  <c r="AL58" i="3" s="1"/>
  <c r="BC58" i="3"/>
  <c r="AZ58" i="3"/>
  <c r="AM58" i="3" s="1"/>
  <c r="BA58" i="3"/>
  <c r="BB58" i="3"/>
  <c r="AY42" i="3"/>
  <c r="AL42" i="3" s="1"/>
  <c r="BC42" i="3"/>
  <c r="AZ42" i="3"/>
  <c r="AM42" i="3" s="1"/>
  <c r="BA42" i="3"/>
  <c r="BB42" i="3"/>
  <c r="AY26" i="3"/>
  <c r="AL26" i="3" s="1"/>
  <c r="BC26" i="3"/>
  <c r="AZ26" i="3"/>
  <c r="AM26" i="3" s="1"/>
  <c r="BA26" i="3"/>
  <c r="BB26" i="3"/>
  <c r="AY10" i="3"/>
  <c r="BC10" i="3"/>
  <c r="AZ10" i="3"/>
  <c r="AM10" i="3" s="1"/>
  <c r="BA10" i="3"/>
  <c r="BB10" i="3"/>
  <c r="AZ185" i="3"/>
  <c r="AM185" i="3" s="1"/>
  <c r="BA185" i="3"/>
  <c r="BB185" i="3"/>
  <c r="AY185" i="3"/>
  <c r="AL185" i="3" s="1"/>
  <c r="BC185" i="3"/>
  <c r="BB55" i="3"/>
  <c r="AY55" i="3"/>
  <c r="AL55" i="3" s="1"/>
  <c r="BC55" i="3"/>
  <c r="AZ55" i="3"/>
  <c r="AM55" i="3" s="1"/>
  <c r="BA55" i="3"/>
  <c r="BB31" i="3"/>
  <c r="AY31" i="3"/>
  <c r="AL31" i="3" s="1"/>
  <c r="BC31" i="3"/>
  <c r="AZ31" i="3"/>
  <c r="AM31" i="3" s="1"/>
  <c r="BA31" i="3"/>
  <c r="BB15" i="3"/>
  <c r="AY15" i="3"/>
  <c r="AL15" i="3" s="1"/>
  <c r="BC15" i="3"/>
  <c r="AZ15" i="3"/>
  <c r="AM15" i="3" s="1"/>
  <c r="BA15" i="3"/>
  <c r="BB439" i="3"/>
  <c r="AY439" i="3"/>
  <c r="AL439" i="3" s="1"/>
  <c r="BC439" i="3"/>
  <c r="AZ439" i="3"/>
  <c r="AM439" i="3" s="1"/>
  <c r="BA439" i="3"/>
  <c r="AY418" i="3"/>
  <c r="AL418" i="3" s="1"/>
  <c r="BC418" i="3"/>
  <c r="AZ418" i="3"/>
  <c r="AM418" i="3" s="1"/>
  <c r="BA418" i="3"/>
  <c r="BB418" i="3"/>
  <c r="AY402" i="3"/>
  <c r="AL402" i="3" s="1"/>
  <c r="BC402" i="3"/>
  <c r="AZ402" i="3"/>
  <c r="AM402" i="3" s="1"/>
  <c r="BA402" i="3"/>
  <c r="BB402" i="3"/>
  <c r="AY386" i="3"/>
  <c r="AL386" i="3" s="1"/>
  <c r="BC386" i="3"/>
  <c r="AZ386" i="3"/>
  <c r="AM386" i="3" s="1"/>
  <c r="BA386" i="3"/>
  <c r="BB386" i="3"/>
  <c r="AY370" i="3"/>
  <c r="AL370" i="3" s="1"/>
  <c r="BC370" i="3"/>
  <c r="AZ370" i="3"/>
  <c r="AM370" i="3" s="1"/>
  <c r="BA370" i="3"/>
  <c r="BB370" i="3"/>
  <c r="AZ349" i="3"/>
  <c r="AM349" i="3" s="1"/>
  <c r="BA349" i="3"/>
  <c r="BB349" i="3"/>
  <c r="AY349" i="3"/>
  <c r="AL349" i="3" s="1"/>
  <c r="BC349" i="3"/>
  <c r="AZ333" i="3"/>
  <c r="AM333" i="3" s="1"/>
  <c r="BA333" i="3"/>
  <c r="BB333" i="3"/>
  <c r="AY333" i="3"/>
  <c r="AL333" i="3" s="1"/>
  <c r="BC333" i="3"/>
  <c r="AZ313" i="3"/>
  <c r="AM313" i="3" s="1"/>
  <c r="BA313" i="3"/>
  <c r="BB313" i="3"/>
  <c r="AY313" i="3"/>
  <c r="AL313" i="3" s="1"/>
  <c r="BC313" i="3"/>
  <c r="BA296" i="3"/>
  <c r="BB296" i="3"/>
  <c r="AY296" i="3"/>
  <c r="AL296" i="3" s="1"/>
  <c r="BC296" i="3"/>
  <c r="AZ296" i="3"/>
  <c r="AM296" i="3" s="1"/>
  <c r="BA280" i="3"/>
  <c r="BB280" i="3"/>
  <c r="AY280" i="3"/>
  <c r="AL280" i="3" s="1"/>
  <c r="BC280" i="3"/>
  <c r="AZ280" i="3"/>
  <c r="AM280" i="3" s="1"/>
  <c r="BA264" i="3"/>
  <c r="BB264" i="3"/>
  <c r="AY264" i="3"/>
  <c r="AL264" i="3" s="1"/>
  <c r="BC264" i="3"/>
  <c r="AZ264" i="3"/>
  <c r="AM264" i="3" s="1"/>
  <c r="BA248" i="3"/>
  <c r="BB248" i="3"/>
  <c r="AY248" i="3"/>
  <c r="AL248" i="3" s="1"/>
  <c r="BC248" i="3"/>
  <c r="AZ248" i="3"/>
  <c r="AM248" i="3" s="1"/>
  <c r="BB231" i="3"/>
  <c r="AY231" i="3"/>
  <c r="AL231" i="3" s="1"/>
  <c r="BC231" i="3"/>
  <c r="AZ231" i="3"/>
  <c r="AM231" i="3" s="1"/>
  <c r="BA231" i="3"/>
  <c r="BB215" i="3"/>
  <c r="AY215" i="3"/>
  <c r="AL215" i="3" s="1"/>
  <c r="BC215" i="3"/>
  <c r="AZ215" i="3"/>
  <c r="AM215" i="3" s="1"/>
  <c r="BA215" i="3"/>
  <c r="BB199" i="3"/>
  <c r="AY199" i="3"/>
  <c r="AL199" i="3" s="1"/>
  <c r="BC199" i="3"/>
  <c r="AZ199" i="3"/>
  <c r="AM199" i="3" s="1"/>
  <c r="BA199" i="3"/>
  <c r="AY182" i="3"/>
  <c r="AL182" i="3" s="1"/>
  <c r="BC182" i="3"/>
  <c r="AZ182" i="3"/>
  <c r="AM182" i="3" s="1"/>
  <c r="BA182" i="3"/>
  <c r="BB182" i="3"/>
  <c r="AY166" i="3"/>
  <c r="AL166" i="3" s="1"/>
  <c r="BC166" i="3"/>
  <c r="AZ166" i="3"/>
  <c r="AM166" i="3" s="1"/>
  <c r="BA166" i="3"/>
  <c r="BB166" i="3"/>
  <c r="AY142" i="3"/>
  <c r="AL142" i="3" s="1"/>
  <c r="BC142" i="3"/>
  <c r="AZ142" i="3"/>
  <c r="AM142" i="3" s="1"/>
  <c r="BA142" i="3"/>
  <c r="BB142" i="3"/>
  <c r="AY126" i="3"/>
  <c r="AL126" i="3" s="1"/>
  <c r="BC126" i="3"/>
  <c r="AZ126" i="3"/>
  <c r="AM126" i="3" s="1"/>
  <c r="BA126" i="3"/>
  <c r="BB126" i="3"/>
  <c r="AZ109" i="3"/>
  <c r="AM109" i="3" s="1"/>
  <c r="BA109" i="3"/>
  <c r="BB109" i="3"/>
  <c r="AY109" i="3"/>
  <c r="AL109" i="3" s="1"/>
  <c r="BC109" i="3"/>
  <c r="AZ93" i="3"/>
  <c r="AM93" i="3" s="1"/>
  <c r="BA93" i="3"/>
  <c r="BB93" i="3"/>
  <c r="AY93" i="3"/>
  <c r="AL93" i="3" s="1"/>
  <c r="BC93" i="3"/>
  <c r="AY799" i="3"/>
  <c r="AL799" i="3" s="1"/>
  <c r="BC799" i="3"/>
  <c r="AZ799" i="3"/>
  <c r="AM799" i="3" s="1"/>
  <c r="BA799" i="3"/>
  <c r="BB799" i="3"/>
  <c r="AZ782" i="3"/>
  <c r="AM782" i="3" s="1"/>
  <c r="BA782" i="3"/>
  <c r="AY782" i="3"/>
  <c r="AL782" i="3" s="1"/>
  <c r="BB782" i="3"/>
  <c r="BC782" i="3"/>
  <c r="AZ762" i="3"/>
  <c r="AM762" i="3" s="1"/>
  <c r="BA762" i="3"/>
  <c r="BB762" i="3"/>
  <c r="BC762" i="3"/>
  <c r="AY762" i="3"/>
  <c r="AL762" i="3" s="1"/>
  <c r="AZ742" i="3"/>
  <c r="AM742" i="3" s="1"/>
  <c r="BA742" i="3"/>
  <c r="AY742" i="3"/>
  <c r="AL742" i="3" s="1"/>
  <c r="BC742" i="3"/>
  <c r="BB742" i="3"/>
  <c r="BA605" i="3"/>
  <c r="BB605" i="3"/>
  <c r="BC605" i="3"/>
  <c r="AZ605" i="3"/>
  <c r="AM605" i="3" s="1"/>
  <c r="AY605" i="3"/>
  <c r="AL605" i="3" s="1"/>
  <c r="BA116" i="3"/>
  <c r="BB116" i="3"/>
  <c r="AY116" i="3"/>
  <c r="AL116" i="3" s="1"/>
  <c r="BC116" i="3"/>
  <c r="AZ116" i="3"/>
  <c r="AM116" i="3" s="1"/>
  <c r="BA96" i="3"/>
  <c r="BB96" i="3"/>
  <c r="AY96" i="3"/>
  <c r="AL96" i="3" s="1"/>
  <c r="BC96" i="3"/>
  <c r="AZ96" i="3"/>
  <c r="AM96" i="3" s="1"/>
  <c r="BB756" i="3"/>
  <c r="AY756" i="3"/>
  <c r="AL756" i="3" s="1"/>
  <c r="BC756" i="3"/>
  <c r="AZ756" i="3"/>
  <c r="AM756" i="3" s="1"/>
  <c r="BA756" i="3"/>
  <c r="BB732" i="3"/>
  <c r="AY732" i="3"/>
  <c r="AL732" i="3" s="1"/>
  <c r="BC732" i="3"/>
  <c r="AZ732" i="3"/>
  <c r="AM732" i="3" s="1"/>
  <c r="BA732" i="3"/>
  <c r="AY715" i="3"/>
  <c r="AL715" i="3" s="1"/>
  <c r="BC715" i="3"/>
  <c r="AZ715" i="3"/>
  <c r="AM715" i="3" s="1"/>
  <c r="BA715" i="3"/>
  <c r="BB715" i="3"/>
  <c r="AY699" i="3"/>
  <c r="AL699" i="3" s="1"/>
  <c r="BC699" i="3"/>
  <c r="AZ699" i="3"/>
  <c r="AM699" i="3" s="1"/>
  <c r="BB699" i="3"/>
  <c r="BA699" i="3"/>
  <c r="AY683" i="3"/>
  <c r="AL683" i="3" s="1"/>
  <c r="BC683" i="3"/>
  <c r="AZ683" i="3"/>
  <c r="AM683" i="3" s="1"/>
  <c r="BA683" i="3"/>
  <c r="BB683" i="3"/>
  <c r="AY667" i="3"/>
  <c r="AL667" i="3" s="1"/>
  <c r="BC667" i="3"/>
  <c r="AZ667" i="3"/>
  <c r="AM667" i="3" s="1"/>
  <c r="BA667" i="3"/>
  <c r="BB667" i="3"/>
  <c r="AZ650" i="3"/>
  <c r="AM650" i="3" s="1"/>
  <c r="BA650" i="3"/>
  <c r="BB650" i="3"/>
  <c r="AY650" i="3"/>
  <c r="AL650" i="3" s="1"/>
  <c r="BC650" i="3"/>
  <c r="AZ634" i="3"/>
  <c r="AM634" i="3" s="1"/>
  <c r="BA634" i="3"/>
  <c r="BB634" i="3"/>
  <c r="BC634" i="3"/>
  <c r="AY634" i="3"/>
  <c r="AL634" i="3" s="1"/>
  <c r="AZ618" i="3"/>
  <c r="AM618" i="3" s="1"/>
  <c r="BA618" i="3"/>
  <c r="BB618" i="3"/>
  <c r="BC618" i="3"/>
  <c r="AY618" i="3"/>
  <c r="AL618" i="3" s="1"/>
  <c r="BA601" i="3"/>
  <c r="BB601" i="3"/>
  <c r="AY601" i="3"/>
  <c r="AL601" i="3" s="1"/>
  <c r="AZ601" i="3"/>
  <c r="AM601" i="3" s="1"/>
  <c r="BC601" i="3"/>
  <c r="BA585" i="3"/>
  <c r="BB585" i="3"/>
  <c r="AY585" i="3"/>
  <c r="AL585" i="3" s="1"/>
  <c r="AZ585" i="3"/>
  <c r="AM585" i="3" s="1"/>
  <c r="BC585" i="3"/>
  <c r="BA569" i="3"/>
  <c r="BB569" i="3"/>
  <c r="AY569" i="3"/>
  <c r="AL569" i="3" s="1"/>
  <c r="AZ569" i="3"/>
  <c r="AM569" i="3" s="1"/>
  <c r="BC569" i="3"/>
  <c r="BA553" i="3"/>
  <c r="BB553" i="3"/>
  <c r="AY553" i="3"/>
  <c r="AL553" i="3" s="1"/>
  <c r="AZ553" i="3"/>
  <c r="AM553" i="3" s="1"/>
  <c r="BC553" i="3"/>
  <c r="BA537" i="3"/>
  <c r="BB537" i="3"/>
  <c r="AY537" i="3"/>
  <c r="AL537" i="3" s="1"/>
  <c r="AZ537" i="3"/>
  <c r="AM537" i="3" s="1"/>
  <c r="BC537" i="3"/>
  <c r="BA521" i="3"/>
  <c r="BB521" i="3"/>
  <c r="AY521" i="3"/>
  <c r="AL521" i="3" s="1"/>
  <c r="AZ521" i="3"/>
  <c r="AM521" i="3" s="1"/>
  <c r="BC521" i="3"/>
  <c r="BA505" i="3"/>
  <c r="BB505" i="3"/>
  <c r="AY505" i="3"/>
  <c r="AL505" i="3" s="1"/>
  <c r="AZ505" i="3"/>
  <c r="AM505" i="3" s="1"/>
  <c r="BC505" i="3"/>
  <c r="AZ489" i="3"/>
  <c r="AM489" i="3" s="1"/>
  <c r="BA489" i="3"/>
  <c r="BB489" i="3"/>
  <c r="AY489" i="3"/>
  <c r="AL489" i="3" s="1"/>
  <c r="BC489" i="3"/>
  <c r="BA472" i="3"/>
  <c r="BB472" i="3"/>
  <c r="AY472" i="3"/>
  <c r="AL472" i="3" s="1"/>
  <c r="BC472" i="3"/>
  <c r="AZ472" i="3"/>
  <c r="AM472" i="3" s="1"/>
  <c r="BA456" i="3"/>
  <c r="BB456" i="3"/>
  <c r="AY456" i="3"/>
  <c r="AL456" i="3" s="1"/>
  <c r="BC456" i="3"/>
  <c r="AZ456" i="3"/>
  <c r="AM456" i="3" s="1"/>
  <c r="BA669" i="3"/>
  <c r="BB669" i="3"/>
  <c r="BC669" i="3"/>
  <c r="AZ669" i="3"/>
  <c r="AM669" i="3" s="1"/>
  <c r="AY669" i="3"/>
  <c r="AL669" i="3" s="1"/>
  <c r="BB652" i="3"/>
  <c r="AY652" i="3"/>
  <c r="AL652" i="3" s="1"/>
  <c r="BC652" i="3"/>
  <c r="AZ652" i="3"/>
  <c r="AM652" i="3" s="1"/>
  <c r="BA652" i="3"/>
  <c r="BB636" i="3"/>
  <c r="AY636" i="3"/>
  <c r="AL636" i="3" s="1"/>
  <c r="BC636" i="3"/>
  <c r="AZ636" i="3"/>
  <c r="AM636" i="3" s="1"/>
  <c r="BA636" i="3"/>
  <c r="BB620" i="3"/>
  <c r="AY620" i="3"/>
  <c r="AL620" i="3" s="1"/>
  <c r="BC620" i="3"/>
  <c r="AZ620" i="3"/>
  <c r="AM620" i="3" s="1"/>
  <c r="BA620" i="3"/>
  <c r="AY603" i="3"/>
  <c r="AL603" i="3" s="1"/>
  <c r="BC603" i="3"/>
  <c r="AZ603" i="3"/>
  <c r="AM603" i="3" s="1"/>
  <c r="BA603" i="3"/>
  <c r="BB603" i="3"/>
  <c r="AY587" i="3"/>
  <c r="AL587" i="3" s="1"/>
  <c r="BC587" i="3"/>
  <c r="AZ587" i="3"/>
  <c r="AM587" i="3" s="1"/>
  <c r="BB587" i="3"/>
  <c r="BA587" i="3"/>
  <c r="AY571" i="3"/>
  <c r="AL571" i="3" s="1"/>
  <c r="BC571" i="3"/>
  <c r="AZ571" i="3"/>
  <c r="AM571" i="3" s="1"/>
  <c r="BB571" i="3"/>
  <c r="BA571" i="3"/>
  <c r="AY551" i="3"/>
  <c r="AL551" i="3" s="1"/>
  <c r="BC551" i="3"/>
  <c r="AZ551" i="3"/>
  <c r="AM551" i="3" s="1"/>
  <c r="BA551" i="3"/>
  <c r="BB551" i="3"/>
  <c r="AY535" i="3"/>
  <c r="AL535" i="3" s="1"/>
  <c r="BC535" i="3"/>
  <c r="AZ535" i="3"/>
  <c r="AM535" i="3" s="1"/>
  <c r="BA535" i="3"/>
  <c r="BB535" i="3"/>
  <c r="AY511" i="3"/>
  <c r="AL511" i="3" s="1"/>
  <c r="BC511" i="3"/>
  <c r="AZ511" i="3"/>
  <c r="AM511" i="3" s="1"/>
  <c r="BA511" i="3"/>
  <c r="BB511" i="3"/>
  <c r="BB487" i="3"/>
  <c r="AY487" i="3"/>
  <c r="AL487" i="3" s="1"/>
  <c r="BC487" i="3"/>
  <c r="AZ487" i="3"/>
  <c r="AM487" i="3" s="1"/>
  <c r="BA487" i="3"/>
  <c r="AY470" i="3"/>
  <c r="AL470" i="3" s="1"/>
  <c r="BC470" i="3"/>
  <c r="AZ470" i="3"/>
  <c r="AM470" i="3" s="1"/>
  <c r="BA470" i="3"/>
  <c r="BB470" i="3"/>
  <c r="AY454" i="3"/>
  <c r="AL454" i="3" s="1"/>
  <c r="BC454" i="3"/>
  <c r="AZ454" i="3"/>
  <c r="AM454" i="3" s="1"/>
  <c r="BA454" i="3"/>
  <c r="BB454" i="3"/>
  <c r="AY438" i="3"/>
  <c r="AL438" i="3" s="1"/>
  <c r="BC438" i="3"/>
  <c r="AZ438" i="3"/>
  <c r="AM438" i="3" s="1"/>
  <c r="BA438" i="3"/>
  <c r="BB438" i="3"/>
  <c r="AZ421" i="3"/>
  <c r="AM421" i="3" s="1"/>
  <c r="BA421" i="3"/>
  <c r="BB421" i="3"/>
  <c r="BC421" i="3"/>
  <c r="AY421" i="3"/>
  <c r="AL421" i="3" s="1"/>
  <c r="AZ405" i="3"/>
  <c r="AM405" i="3" s="1"/>
  <c r="BA405" i="3"/>
  <c r="BB405" i="3"/>
  <c r="BC405" i="3"/>
  <c r="AY405" i="3"/>
  <c r="AL405" i="3" s="1"/>
  <c r="AZ389" i="3"/>
  <c r="AM389" i="3" s="1"/>
  <c r="BA389" i="3"/>
  <c r="BB389" i="3"/>
  <c r="BC389" i="3"/>
  <c r="AY389" i="3"/>
  <c r="AL389" i="3" s="1"/>
  <c r="AZ373" i="3"/>
  <c r="AM373" i="3" s="1"/>
  <c r="BA373" i="3"/>
  <c r="BB373" i="3"/>
  <c r="BC373" i="3"/>
  <c r="AY373" i="3"/>
  <c r="AL373" i="3" s="1"/>
  <c r="BA356" i="3"/>
  <c r="BB356" i="3"/>
  <c r="AY356" i="3"/>
  <c r="AL356" i="3" s="1"/>
  <c r="BC356" i="3"/>
  <c r="AZ356" i="3"/>
  <c r="AM356" i="3" s="1"/>
  <c r="BA340" i="3"/>
  <c r="BB340" i="3"/>
  <c r="AY340" i="3"/>
  <c r="AL340" i="3" s="1"/>
  <c r="BC340" i="3"/>
  <c r="AZ340" i="3"/>
  <c r="AM340" i="3" s="1"/>
  <c r="BA324" i="3"/>
  <c r="BB324" i="3"/>
  <c r="AY324" i="3"/>
  <c r="AL324" i="3" s="1"/>
  <c r="BC324" i="3"/>
  <c r="AZ324" i="3"/>
  <c r="AM324" i="3" s="1"/>
  <c r="BA308" i="3"/>
  <c r="BB308" i="3"/>
  <c r="AY308" i="3"/>
  <c r="AL308" i="3" s="1"/>
  <c r="BC308" i="3"/>
  <c r="AZ308" i="3"/>
  <c r="AM308" i="3" s="1"/>
  <c r="AZ85" i="3"/>
  <c r="AM85" i="3" s="1"/>
  <c r="BA85" i="3"/>
  <c r="BB85" i="3"/>
  <c r="BC85" i="3"/>
  <c r="AY85" i="3"/>
  <c r="AL85" i="3" s="1"/>
  <c r="AZ65" i="3"/>
  <c r="AM65" i="3" s="1"/>
  <c r="BA65" i="3"/>
  <c r="BB65" i="3"/>
  <c r="BC65" i="3"/>
  <c r="AY65" i="3"/>
  <c r="AL65" i="3" s="1"/>
  <c r="BA713" i="3"/>
  <c r="BB713" i="3"/>
  <c r="AY713" i="3"/>
  <c r="AL713" i="3" s="1"/>
  <c r="AZ713" i="3"/>
  <c r="AM713" i="3" s="1"/>
  <c r="BC713" i="3"/>
  <c r="BA697" i="3"/>
  <c r="BB697" i="3"/>
  <c r="AY697" i="3"/>
  <c r="AL697" i="3" s="1"/>
  <c r="AZ697" i="3"/>
  <c r="AM697" i="3" s="1"/>
  <c r="BC697" i="3"/>
  <c r="BA681" i="3"/>
  <c r="BB681" i="3"/>
  <c r="AY681" i="3"/>
  <c r="AL681" i="3" s="1"/>
  <c r="AZ681" i="3"/>
  <c r="AM681" i="3" s="1"/>
  <c r="BC681" i="3"/>
  <c r="BB275" i="3"/>
  <c r="AY275" i="3"/>
  <c r="AL275" i="3" s="1"/>
  <c r="BC275" i="3"/>
  <c r="AZ275" i="3"/>
  <c r="AM275" i="3" s="1"/>
  <c r="BA275" i="3"/>
  <c r="BB259" i="3"/>
  <c r="AY259" i="3"/>
  <c r="AL259" i="3" s="1"/>
  <c r="BC259" i="3"/>
  <c r="AZ259" i="3"/>
  <c r="AM259" i="3" s="1"/>
  <c r="BA259" i="3"/>
  <c r="AY238" i="3"/>
  <c r="AL238" i="3" s="1"/>
  <c r="BC238" i="3"/>
  <c r="AZ238" i="3"/>
  <c r="AM238" i="3" s="1"/>
  <c r="BA238" i="3"/>
  <c r="BB238" i="3"/>
  <c r="AZ161" i="3"/>
  <c r="AM161" i="3" s="1"/>
  <c r="BA161" i="3"/>
  <c r="BB161" i="3"/>
  <c r="BC161" i="3"/>
  <c r="AY161" i="3"/>
  <c r="AL161" i="3" s="1"/>
  <c r="AZ145" i="3"/>
  <c r="AM145" i="3" s="1"/>
  <c r="BA145" i="3"/>
  <c r="BB145" i="3"/>
  <c r="BC145" i="3"/>
  <c r="AY145" i="3"/>
  <c r="AL145" i="3" s="1"/>
  <c r="AY230" i="3"/>
  <c r="AL230" i="3" s="1"/>
  <c r="BC230" i="3"/>
  <c r="AZ230" i="3"/>
  <c r="AM230" i="3" s="1"/>
  <c r="BA230" i="3"/>
  <c r="BB230" i="3"/>
  <c r="BH56" i="3"/>
  <c r="BI56" i="3"/>
  <c r="AO56" i="3"/>
  <c r="BJ44" i="3"/>
  <c r="BK44" i="3"/>
  <c r="AP44" i="3"/>
  <c r="BF218" i="3"/>
  <c r="BG218" i="3"/>
  <c r="AN218" i="3"/>
  <c r="BH28" i="3"/>
  <c r="BI28" i="3"/>
  <c r="AO28" i="3"/>
  <c r="BK16" i="3"/>
  <c r="BJ16" i="3"/>
  <c r="AP16" i="3"/>
  <c r="BH237" i="3"/>
  <c r="BI237" i="3"/>
  <c r="AO237" i="3"/>
  <c r="BF80" i="3"/>
  <c r="BG80" i="3"/>
  <c r="AN80" i="3"/>
  <c r="BF801" i="3"/>
  <c r="BG801" i="3"/>
  <c r="AN801" i="3"/>
  <c r="BA793" i="3"/>
  <c r="BB793" i="3"/>
  <c r="AY793" i="3"/>
  <c r="AL793" i="3" s="1"/>
  <c r="AZ793" i="3"/>
  <c r="AM793" i="3" s="1"/>
  <c r="BC793" i="3"/>
  <c r="BB772" i="3"/>
  <c r="AY772" i="3"/>
  <c r="AL772" i="3" s="1"/>
  <c r="BC772" i="3"/>
  <c r="AZ772" i="3"/>
  <c r="AM772" i="3" s="1"/>
  <c r="BA772" i="3"/>
  <c r="BA757" i="3"/>
  <c r="BB757" i="3"/>
  <c r="BC757" i="3"/>
  <c r="AZ757" i="3"/>
  <c r="AM757" i="3" s="1"/>
  <c r="AY757" i="3"/>
  <c r="AL757" i="3" s="1"/>
  <c r="BB804" i="3"/>
  <c r="AY804" i="3"/>
  <c r="AL804" i="3" s="1"/>
  <c r="BC804" i="3"/>
  <c r="AZ804" i="3"/>
  <c r="AM804" i="3" s="1"/>
  <c r="BA804" i="3"/>
  <c r="BB788" i="3"/>
  <c r="AY788" i="3"/>
  <c r="AL788" i="3" s="1"/>
  <c r="BC788" i="3"/>
  <c r="AZ788" i="3"/>
  <c r="AM788" i="3" s="1"/>
  <c r="BA788" i="3"/>
  <c r="AY767" i="3"/>
  <c r="AL767" i="3" s="1"/>
  <c r="BC767" i="3"/>
  <c r="AZ767" i="3"/>
  <c r="AM767" i="3" s="1"/>
  <c r="BA767" i="3"/>
  <c r="BB767" i="3"/>
  <c r="AY751" i="3"/>
  <c r="AL751" i="3" s="1"/>
  <c r="BC751" i="3"/>
  <c r="AZ751" i="3"/>
  <c r="AM751" i="3" s="1"/>
  <c r="BA751" i="3"/>
  <c r="BB751" i="3"/>
  <c r="AY731" i="3"/>
  <c r="AL731" i="3" s="1"/>
  <c r="BC731" i="3"/>
  <c r="AZ731" i="3"/>
  <c r="AM731" i="3" s="1"/>
  <c r="BA731" i="3"/>
  <c r="BB731" i="3"/>
  <c r="AZ710" i="3"/>
  <c r="AM710" i="3" s="1"/>
  <c r="BA710" i="3"/>
  <c r="AY710" i="3"/>
  <c r="AL710" i="3" s="1"/>
  <c r="BB710" i="3"/>
  <c r="BC710" i="3"/>
  <c r="AZ694" i="3"/>
  <c r="AM694" i="3" s="1"/>
  <c r="BA694" i="3"/>
  <c r="AY694" i="3"/>
  <c r="AL694" i="3" s="1"/>
  <c r="BB694" i="3"/>
  <c r="BC694" i="3"/>
  <c r="AZ678" i="3"/>
  <c r="AM678" i="3" s="1"/>
  <c r="BA678" i="3"/>
  <c r="BC678" i="3"/>
  <c r="AY678" i="3"/>
  <c r="AL678" i="3" s="1"/>
  <c r="BB678" i="3"/>
  <c r="BA661" i="3"/>
  <c r="BB661" i="3"/>
  <c r="BC661" i="3"/>
  <c r="AY661" i="3"/>
  <c r="AL661" i="3" s="1"/>
  <c r="AZ661" i="3"/>
  <c r="AM661" i="3" s="1"/>
  <c r="BA645" i="3"/>
  <c r="BB645" i="3"/>
  <c r="BC645" i="3"/>
  <c r="AZ645" i="3"/>
  <c r="AM645" i="3" s="1"/>
  <c r="AY645" i="3"/>
  <c r="AL645" i="3" s="1"/>
  <c r="BA629" i="3"/>
  <c r="BB629" i="3"/>
  <c r="BC629" i="3"/>
  <c r="AZ629" i="3"/>
  <c r="AM629" i="3" s="1"/>
  <c r="AY629" i="3"/>
  <c r="AL629" i="3" s="1"/>
  <c r="BA613" i="3"/>
  <c r="BB613" i="3"/>
  <c r="BC613" i="3"/>
  <c r="AZ613" i="3"/>
  <c r="AM613" i="3" s="1"/>
  <c r="AY613" i="3"/>
  <c r="AL613" i="3" s="1"/>
  <c r="BB596" i="3"/>
  <c r="AY596" i="3"/>
  <c r="AL596" i="3" s="1"/>
  <c r="BC596" i="3"/>
  <c r="AZ596" i="3"/>
  <c r="AM596" i="3" s="1"/>
  <c r="BA596" i="3"/>
  <c r="BB572" i="3"/>
  <c r="AY572" i="3"/>
  <c r="AL572" i="3" s="1"/>
  <c r="BC572" i="3"/>
  <c r="AZ572" i="3"/>
  <c r="AM572" i="3" s="1"/>
  <c r="BA572" i="3"/>
  <c r="BB556" i="3"/>
  <c r="AY556" i="3"/>
  <c r="AL556" i="3" s="1"/>
  <c r="BC556" i="3"/>
  <c r="AZ556" i="3"/>
  <c r="AM556" i="3" s="1"/>
  <c r="BA556" i="3"/>
  <c r="BB540" i="3"/>
  <c r="AY540" i="3"/>
  <c r="AL540" i="3" s="1"/>
  <c r="BC540" i="3"/>
  <c r="AZ540" i="3"/>
  <c r="AM540" i="3" s="1"/>
  <c r="BA540" i="3"/>
  <c r="BB524" i="3"/>
  <c r="AY524" i="3"/>
  <c r="AL524" i="3" s="1"/>
  <c r="BC524" i="3"/>
  <c r="AZ524" i="3"/>
  <c r="AM524" i="3" s="1"/>
  <c r="BA524" i="3"/>
  <c r="BB508" i="3"/>
  <c r="AY508" i="3"/>
  <c r="AL508" i="3" s="1"/>
  <c r="BC508" i="3"/>
  <c r="AZ508" i="3"/>
  <c r="AM508" i="3" s="1"/>
  <c r="BA508" i="3"/>
  <c r="BA492" i="3"/>
  <c r="BB492" i="3"/>
  <c r="AY492" i="3"/>
  <c r="AL492" i="3" s="1"/>
  <c r="BC492" i="3"/>
  <c r="AZ492" i="3"/>
  <c r="AM492" i="3" s="1"/>
  <c r="BB475" i="3"/>
  <c r="AY475" i="3"/>
  <c r="AL475" i="3" s="1"/>
  <c r="BC475" i="3"/>
  <c r="AZ475" i="3"/>
  <c r="AM475" i="3" s="1"/>
  <c r="BA475" i="3"/>
  <c r="BB459" i="3"/>
  <c r="AY459" i="3"/>
  <c r="AL459" i="3" s="1"/>
  <c r="BC459" i="3"/>
  <c r="AZ459" i="3"/>
  <c r="AM459" i="3" s="1"/>
  <c r="BA459" i="3"/>
  <c r="BA440" i="3"/>
  <c r="BB440" i="3"/>
  <c r="AY440" i="3"/>
  <c r="AL440" i="3" s="1"/>
  <c r="BC440" i="3"/>
  <c r="AZ440" i="3"/>
  <c r="AM440" i="3" s="1"/>
  <c r="BB423" i="3"/>
  <c r="AY423" i="3"/>
  <c r="AL423" i="3" s="1"/>
  <c r="BC423" i="3"/>
  <c r="AZ423" i="3"/>
  <c r="AM423" i="3" s="1"/>
  <c r="BA423" i="3"/>
  <c r="BB407" i="3"/>
  <c r="AY407" i="3"/>
  <c r="AL407" i="3" s="1"/>
  <c r="BC407" i="3"/>
  <c r="AZ407" i="3"/>
  <c r="AM407" i="3" s="1"/>
  <c r="BA407" i="3"/>
  <c r="BB391" i="3"/>
  <c r="AY391" i="3"/>
  <c r="AL391" i="3" s="1"/>
  <c r="BC391" i="3"/>
  <c r="AZ391" i="3"/>
  <c r="AM391" i="3" s="1"/>
  <c r="BA391" i="3"/>
  <c r="BB375" i="3"/>
  <c r="AY375" i="3"/>
  <c r="AL375" i="3" s="1"/>
  <c r="BC375" i="3"/>
  <c r="AZ375" i="3"/>
  <c r="AM375" i="3" s="1"/>
  <c r="BA375" i="3"/>
  <c r="AY358" i="3"/>
  <c r="AL358" i="3" s="1"/>
  <c r="BC358" i="3"/>
  <c r="AZ358" i="3"/>
  <c r="AM358" i="3" s="1"/>
  <c r="BA358" i="3"/>
  <c r="BB358" i="3"/>
  <c r="AY342" i="3"/>
  <c r="AL342" i="3" s="1"/>
  <c r="BC342" i="3"/>
  <c r="AZ342" i="3"/>
  <c r="AM342" i="3" s="1"/>
  <c r="BA342" i="3"/>
  <c r="BB342" i="3"/>
  <c r="AY326" i="3"/>
  <c r="AL326" i="3" s="1"/>
  <c r="BC326" i="3"/>
  <c r="AZ326" i="3"/>
  <c r="AM326" i="3" s="1"/>
  <c r="BA326" i="3"/>
  <c r="BB326" i="3"/>
  <c r="AY310" i="3"/>
  <c r="AL310" i="3" s="1"/>
  <c r="BC310" i="3"/>
  <c r="AZ310" i="3"/>
  <c r="AM310" i="3" s="1"/>
  <c r="BA310" i="3"/>
  <c r="BB310" i="3"/>
  <c r="AZ293" i="3"/>
  <c r="AM293" i="3" s="1"/>
  <c r="BA293" i="3"/>
  <c r="BB293" i="3"/>
  <c r="BC293" i="3"/>
  <c r="AY293" i="3"/>
  <c r="AL293" i="3" s="1"/>
  <c r="AZ277" i="3"/>
  <c r="AM277" i="3" s="1"/>
  <c r="BA277" i="3"/>
  <c r="BB277" i="3"/>
  <c r="BC277" i="3"/>
  <c r="AY277" i="3"/>
  <c r="AL277" i="3" s="1"/>
  <c r="AZ261" i="3"/>
  <c r="AM261" i="3" s="1"/>
  <c r="BA261" i="3"/>
  <c r="BB261" i="3"/>
  <c r="BC261" i="3"/>
  <c r="AY261" i="3"/>
  <c r="AL261" i="3" s="1"/>
  <c r="BA244" i="3"/>
  <c r="BB244" i="3"/>
  <c r="AY244" i="3"/>
  <c r="AL244" i="3" s="1"/>
  <c r="BC244" i="3"/>
  <c r="AZ244" i="3"/>
  <c r="AM244" i="3" s="1"/>
  <c r="BA224" i="3"/>
  <c r="BB224" i="3"/>
  <c r="AY224" i="3"/>
  <c r="AL224" i="3" s="1"/>
  <c r="BC224" i="3"/>
  <c r="AZ224" i="3"/>
  <c r="AM224" i="3" s="1"/>
  <c r="BA208" i="3"/>
  <c r="BB208" i="3"/>
  <c r="AY208" i="3"/>
  <c r="AL208" i="3" s="1"/>
  <c r="BC208" i="3"/>
  <c r="AZ208" i="3"/>
  <c r="AM208" i="3" s="1"/>
  <c r="BA188" i="3"/>
  <c r="BB188" i="3"/>
  <c r="AY188" i="3"/>
  <c r="AL188" i="3" s="1"/>
  <c r="BC188" i="3"/>
  <c r="AZ188" i="3"/>
  <c r="AM188" i="3" s="1"/>
  <c r="BB163" i="3"/>
  <c r="AY163" i="3"/>
  <c r="AL163" i="3" s="1"/>
  <c r="BC163" i="3"/>
  <c r="AZ163" i="3"/>
  <c r="AM163" i="3" s="1"/>
  <c r="BA163" i="3"/>
  <c r="BB147" i="3"/>
  <c r="AY147" i="3"/>
  <c r="AL147" i="3" s="1"/>
  <c r="BC147" i="3"/>
  <c r="AZ147" i="3"/>
  <c r="AM147" i="3" s="1"/>
  <c r="BA147" i="3"/>
  <c r="BB131" i="3"/>
  <c r="AY131" i="3"/>
  <c r="AL131" i="3" s="1"/>
  <c r="BC131" i="3"/>
  <c r="AZ131" i="3"/>
  <c r="AM131" i="3" s="1"/>
  <c r="BA131" i="3"/>
  <c r="AY110" i="3"/>
  <c r="AL110" i="3" s="1"/>
  <c r="BC110" i="3"/>
  <c r="AZ110" i="3"/>
  <c r="AM110" i="3" s="1"/>
  <c r="BA110" i="3"/>
  <c r="BB110" i="3"/>
  <c r="AY90" i="3"/>
  <c r="AL90" i="3" s="1"/>
  <c r="BC90" i="3"/>
  <c r="AZ90" i="3"/>
  <c r="AM90" i="3" s="1"/>
  <c r="BA90" i="3"/>
  <c r="BB90" i="3"/>
  <c r="AY74" i="3"/>
  <c r="AL74" i="3" s="1"/>
  <c r="BC74" i="3"/>
  <c r="AZ74" i="3"/>
  <c r="AM74" i="3" s="1"/>
  <c r="BA74" i="3"/>
  <c r="BB74" i="3"/>
  <c r="AZ57" i="3"/>
  <c r="AM57" i="3" s="1"/>
  <c r="BA57" i="3"/>
  <c r="BB57" i="3"/>
  <c r="AY57" i="3"/>
  <c r="AL57" i="3" s="1"/>
  <c r="BC57" i="3"/>
  <c r="AZ37" i="3"/>
  <c r="AM37" i="3" s="1"/>
  <c r="BA37" i="3"/>
  <c r="BB37" i="3"/>
  <c r="BC37" i="3"/>
  <c r="AY37" i="3"/>
  <c r="AL37" i="3" s="1"/>
  <c r="AZ21" i="3"/>
  <c r="AM21" i="3" s="1"/>
  <c r="BA21" i="3"/>
  <c r="BB21" i="3"/>
  <c r="BC21" i="3"/>
  <c r="AY21" i="3"/>
  <c r="AL21" i="3" s="1"/>
  <c r="AZ245" i="3"/>
  <c r="AM245" i="3" s="1"/>
  <c r="BA245" i="3"/>
  <c r="BB245" i="3"/>
  <c r="BC245" i="3"/>
  <c r="AY245" i="3"/>
  <c r="AL245" i="3" s="1"/>
  <c r="AZ806" i="3"/>
  <c r="AM806" i="3" s="1"/>
  <c r="BA806" i="3"/>
  <c r="AY806" i="3"/>
  <c r="AL806" i="3" s="1"/>
  <c r="BC806" i="3"/>
  <c r="BB806" i="3"/>
  <c r="AZ790" i="3"/>
  <c r="AM790" i="3" s="1"/>
  <c r="BA790" i="3"/>
  <c r="AY790" i="3"/>
  <c r="AL790" i="3" s="1"/>
  <c r="BB790" i="3"/>
  <c r="BC790" i="3"/>
  <c r="BA773" i="3"/>
  <c r="BB773" i="3"/>
  <c r="BC773" i="3"/>
  <c r="AZ773" i="3"/>
  <c r="AM773" i="3" s="1"/>
  <c r="AY773" i="3"/>
  <c r="AL773" i="3" s="1"/>
  <c r="BA745" i="3"/>
  <c r="BB745" i="3"/>
  <c r="AY745" i="3"/>
  <c r="AL745" i="3" s="1"/>
  <c r="AZ745" i="3"/>
  <c r="AM745" i="3" s="1"/>
  <c r="BC745" i="3"/>
  <c r="BB720" i="3"/>
  <c r="AY720" i="3"/>
  <c r="AL720" i="3" s="1"/>
  <c r="BC720" i="3"/>
  <c r="BA720" i="3"/>
  <c r="AZ720" i="3"/>
  <c r="AM720" i="3" s="1"/>
  <c r="BB704" i="3"/>
  <c r="AY704" i="3"/>
  <c r="AL704" i="3" s="1"/>
  <c r="BC704" i="3"/>
  <c r="BA704" i="3"/>
  <c r="AZ704" i="3"/>
  <c r="AM704" i="3" s="1"/>
  <c r="BB688" i="3"/>
  <c r="AY688" i="3"/>
  <c r="AL688" i="3" s="1"/>
  <c r="BC688" i="3"/>
  <c r="AZ688" i="3"/>
  <c r="AM688" i="3" s="1"/>
  <c r="BA688" i="3"/>
  <c r="BB672" i="3"/>
  <c r="AY672" i="3"/>
  <c r="AL672" i="3" s="1"/>
  <c r="BC672" i="3"/>
  <c r="AZ672" i="3"/>
  <c r="AM672" i="3" s="1"/>
  <c r="BA672" i="3"/>
  <c r="AY655" i="3"/>
  <c r="AL655" i="3" s="1"/>
  <c r="BC655" i="3"/>
  <c r="AZ655" i="3"/>
  <c r="AM655" i="3" s="1"/>
  <c r="BA655" i="3"/>
  <c r="BB655" i="3"/>
  <c r="AY639" i="3"/>
  <c r="AL639" i="3" s="1"/>
  <c r="BC639" i="3"/>
  <c r="AZ639" i="3"/>
  <c r="AM639" i="3" s="1"/>
  <c r="BA639" i="3"/>
  <c r="BB639" i="3"/>
  <c r="AY623" i="3"/>
  <c r="AL623" i="3" s="1"/>
  <c r="BC623" i="3"/>
  <c r="AZ623" i="3"/>
  <c r="AM623" i="3" s="1"/>
  <c r="BA623" i="3"/>
  <c r="BB623" i="3"/>
  <c r="AY607" i="3"/>
  <c r="AL607" i="3" s="1"/>
  <c r="BC607" i="3"/>
  <c r="AZ607" i="3"/>
  <c r="AM607" i="3" s="1"/>
  <c r="BA607" i="3"/>
  <c r="BB607" i="3"/>
  <c r="AZ590" i="3"/>
  <c r="AM590" i="3" s="1"/>
  <c r="BA590" i="3"/>
  <c r="AY590" i="3"/>
  <c r="AL590" i="3" s="1"/>
  <c r="BC590" i="3"/>
  <c r="BB590" i="3"/>
  <c r="AZ574" i="3"/>
  <c r="AM574" i="3" s="1"/>
  <c r="BA574" i="3"/>
  <c r="AY574" i="3"/>
  <c r="AL574" i="3" s="1"/>
  <c r="BC574" i="3"/>
  <c r="BB574" i="3"/>
  <c r="AZ558" i="3"/>
  <c r="AM558" i="3" s="1"/>
  <c r="BA558" i="3"/>
  <c r="BC558" i="3"/>
  <c r="AY558" i="3"/>
  <c r="AL558" i="3" s="1"/>
  <c r="BB558" i="3"/>
  <c r="AZ534" i="3"/>
  <c r="AM534" i="3" s="1"/>
  <c r="BA534" i="3"/>
  <c r="AY534" i="3"/>
  <c r="AL534" i="3" s="1"/>
  <c r="BB534" i="3"/>
  <c r="BC534" i="3"/>
  <c r="AZ518" i="3"/>
  <c r="AM518" i="3" s="1"/>
  <c r="BA518" i="3"/>
  <c r="AY518" i="3"/>
  <c r="AL518" i="3" s="1"/>
  <c r="BB518" i="3"/>
  <c r="BC518" i="3"/>
  <c r="AZ502" i="3"/>
  <c r="AM502" i="3" s="1"/>
  <c r="BA502" i="3"/>
  <c r="AY502" i="3"/>
  <c r="AL502" i="3" s="1"/>
  <c r="BB502" i="3"/>
  <c r="BC502" i="3"/>
  <c r="AZ481" i="3"/>
  <c r="AM481" i="3" s="1"/>
  <c r="BA481" i="3"/>
  <c r="BB481" i="3"/>
  <c r="AY481" i="3"/>
  <c r="AL481" i="3" s="1"/>
  <c r="BC481" i="3"/>
  <c r="AZ465" i="3"/>
  <c r="AM465" i="3" s="1"/>
  <c r="BA465" i="3"/>
  <c r="BB465" i="3"/>
  <c r="AY465" i="3"/>
  <c r="AL465" i="3" s="1"/>
  <c r="BC465" i="3"/>
  <c r="AZ449" i="3"/>
  <c r="AM449" i="3" s="1"/>
  <c r="BA449" i="3"/>
  <c r="BB449" i="3"/>
  <c r="BC449" i="3"/>
  <c r="AY449" i="3"/>
  <c r="AL449" i="3" s="1"/>
  <c r="BB443" i="3"/>
  <c r="AY443" i="3"/>
  <c r="AL443" i="3" s="1"/>
  <c r="BC443" i="3"/>
  <c r="AZ443" i="3"/>
  <c r="AM443" i="3" s="1"/>
  <c r="BA443" i="3"/>
  <c r="BA424" i="3"/>
  <c r="BB424" i="3"/>
  <c r="AY424" i="3"/>
  <c r="AL424" i="3" s="1"/>
  <c r="BC424" i="3"/>
  <c r="AZ424" i="3"/>
  <c r="AM424" i="3" s="1"/>
  <c r="BA408" i="3"/>
  <c r="BB408" i="3"/>
  <c r="AY408" i="3"/>
  <c r="AL408" i="3" s="1"/>
  <c r="BC408" i="3"/>
  <c r="AZ408" i="3"/>
  <c r="AM408" i="3" s="1"/>
  <c r="BA392" i="3"/>
  <c r="BB392" i="3"/>
  <c r="AY392" i="3"/>
  <c r="AL392" i="3" s="1"/>
  <c r="BC392" i="3"/>
  <c r="AZ392" i="3"/>
  <c r="AM392" i="3" s="1"/>
  <c r="BA376" i="3"/>
  <c r="BB376" i="3"/>
  <c r="AY376" i="3"/>
  <c r="AL376" i="3" s="1"/>
  <c r="BC376" i="3"/>
  <c r="AZ376" i="3"/>
  <c r="AM376" i="3" s="1"/>
  <c r="BB359" i="3"/>
  <c r="AY359" i="3"/>
  <c r="AL359" i="3" s="1"/>
  <c r="BC359" i="3"/>
  <c r="AZ359" i="3"/>
  <c r="AM359" i="3" s="1"/>
  <c r="BA359" i="3"/>
  <c r="BB343" i="3"/>
  <c r="AY343" i="3"/>
  <c r="AL343" i="3" s="1"/>
  <c r="BC343" i="3"/>
  <c r="AZ343" i="3"/>
  <c r="AM343" i="3" s="1"/>
  <c r="BA343" i="3"/>
  <c r="BB327" i="3"/>
  <c r="AY327" i="3"/>
  <c r="AL327" i="3" s="1"/>
  <c r="BC327" i="3"/>
  <c r="AZ327" i="3"/>
  <c r="AM327" i="3" s="1"/>
  <c r="BA327" i="3"/>
  <c r="BB311" i="3"/>
  <c r="AY311" i="3"/>
  <c r="AL311" i="3" s="1"/>
  <c r="BC311" i="3"/>
  <c r="AZ311" i="3"/>
  <c r="AM311" i="3" s="1"/>
  <c r="BA311" i="3"/>
  <c r="AY294" i="3"/>
  <c r="AL294" i="3" s="1"/>
  <c r="BC294" i="3"/>
  <c r="AZ294" i="3"/>
  <c r="AM294" i="3" s="1"/>
  <c r="BA294" i="3"/>
  <c r="BB294" i="3"/>
  <c r="AY274" i="3"/>
  <c r="AL274" i="3" s="1"/>
  <c r="BC274" i="3"/>
  <c r="AZ274" i="3"/>
  <c r="AM274" i="3" s="1"/>
  <c r="BA274" i="3"/>
  <c r="BB274" i="3"/>
  <c r="AY258" i="3"/>
  <c r="AL258" i="3" s="1"/>
  <c r="BC258" i="3"/>
  <c r="AZ258" i="3"/>
  <c r="AM258" i="3" s="1"/>
  <c r="BA258" i="3"/>
  <c r="BB258" i="3"/>
  <c r="AZ241" i="3"/>
  <c r="AM241" i="3" s="1"/>
  <c r="BA241" i="3"/>
  <c r="BB241" i="3"/>
  <c r="BC241" i="3"/>
  <c r="AY241" i="3"/>
  <c r="AL241" i="3" s="1"/>
  <c r="AZ217" i="3"/>
  <c r="AM217" i="3" s="1"/>
  <c r="BA217" i="3"/>
  <c r="BB217" i="3"/>
  <c r="AY217" i="3"/>
  <c r="AL217" i="3" s="1"/>
  <c r="BC217" i="3"/>
  <c r="AZ201" i="3"/>
  <c r="AM201" i="3" s="1"/>
  <c r="BA201" i="3"/>
  <c r="BB201" i="3"/>
  <c r="AY201" i="3"/>
  <c r="AL201" i="3" s="1"/>
  <c r="BC201" i="3"/>
  <c r="BA184" i="3"/>
  <c r="BB184" i="3"/>
  <c r="AY184" i="3"/>
  <c r="AL184" i="3" s="1"/>
  <c r="BC184" i="3"/>
  <c r="AZ184" i="3"/>
  <c r="AM184" i="3" s="1"/>
  <c r="BA168" i="3"/>
  <c r="BB168" i="3"/>
  <c r="AY168" i="3"/>
  <c r="AL168" i="3" s="1"/>
  <c r="BC168" i="3"/>
  <c r="AZ168" i="3"/>
  <c r="AM168" i="3" s="1"/>
  <c r="BA152" i="3"/>
  <c r="BB152" i="3"/>
  <c r="AY152" i="3"/>
  <c r="AL152" i="3" s="1"/>
  <c r="BC152" i="3"/>
  <c r="AZ152" i="3"/>
  <c r="AM152" i="3" s="1"/>
  <c r="BA136" i="3"/>
  <c r="BB136" i="3"/>
  <c r="AY136" i="3"/>
  <c r="AL136" i="3" s="1"/>
  <c r="BC136" i="3"/>
  <c r="AZ136" i="3"/>
  <c r="AM136" i="3" s="1"/>
  <c r="BB119" i="3"/>
  <c r="AY119" i="3"/>
  <c r="AL119" i="3" s="1"/>
  <c r="BC119" i="3"/>
  <c r="AZ119" i="3"/>
  <c r="AM119" i="3" s="1"/>
  <c r="BA119" i="3"/>
  <c r="AZ425" i="3"/>
  <c r="AM425" i="3" s="1"/>
  <c r="BA425" i="3"/>
  <c r="BB425" i="3"/>
  <c r="AY425" i="3"/>
  <c r="AL425" i="3" s="1"/>
  <c r="BC425" i="3"/>
  <c r="BB91" i="3"/>
  <c r="AY91" i="3"/>
  <c r="AL91" i="3" s="1"/>
  <c r="BC91" i="3"/>
  <c r="AZ91" i="3"/>
  <c r="AM91" i="3" s="1"/>
  <c r="BA91" i="3"/>
  <c r="BB71" i="3"/>
  <c r="AY71" i="3"/>
  <c r="AL71" i="3" s="1"/>
  <c r="BC71" i="3"/>
  <c r="AZ71" i="3"/>
  <c r="AM71" i="3" s="1"/>
  <c r="BA71" i="3"/>
  <c r="AY54" i="3"/>
  <c r="AL54" i="3" s="1"/>
  <c r="BC54" i="3"/>
  <c r="AZ54" i="3"/>
  <c r="AM54" i="3" s="1"/>
  <c r="BA54" i="3"/>
  <c r="BB54" i="3"/>
  <c r="AY38" i="3"/>
  <c r="AL38" i="3" s="1"/>
  <c r="BC38" i="3"/>
  <c r="AZ38" i="3"/>
  <c r="AM38" i="3" s="1"/>
  <c r="BA38" i="3"/>
  <c r="BB38" i="3"/>
  <c r="AY22" i="3"/>
  <c r="AL22" i="3" s="1"/>
  <c r="BC22" i="3"/>
  <c r="AZ22" i="3"/>
  <c r="AM22" i="3" s="1"/>
  <c r="BA22" i="3"/>
  <c r="BB22" i="3"/>
  <c r="BA725" i="3"/>
  <c r="BB725" i="3"/>
  <c r="BC725" i="3"/>
  <c r="AZ725" i="3"/>
  <c r="AM725" i="3" s="1"/>
  <c r="AY725" i="3"/>
  <c r="AL725" i="3" s="1"/>
  <c r="BA665" i="3"/>
  <c r="BB665" i="3"/>
  <c r="AY665" i="3"/>
  <c r="AL665" i="3" s="1"/>
  <c r="AZ665" i="3"/>
  <c r="AM665" i="3" s="1"/>
  <c r="BC665" i="3"/>
  <c r="BB51" i="3"/>
  <c r="AY51" i="3"/>
  <c r="AL51" i="3" s="1"/>
  <c r="BC51" i="3"/>
  <c r="AZ51" i="3"/>
  <c r="AM51" i="3" s="1"/>
  <c r="BA51" i="3"/>
  <c r="BB27" i="3"/>
  <c r="AY27" i="3"/>
  <c r="AL27" i="3" s="1"/>
  <c r="BC27" i="3"/>
  <c r="AZ27" i="3"/>
  <c r="AM27" i="3" s="1"/>
  <c r="BA27" i="3"/>
  <c r="BB11" i="3"/>
  <c r="AY11" i="3"/>
  <c r="AL11" i="3" s="1"/>
  <c r="BC11" i="3"/>
  <c r="AZ11" i="3"/>
  <c r="AM11" i="3" s="1"/>
  <c r="BA11" i="3"/>
  <c r="BB435" i="3"/>
  <c r="AY435" i="3"/>
  <c r="AL435" i="3" s="1"/>
  <c r="BC435" i="3"/>
  <c r="AZ435" i="3"/>
  <c r="AM435" i="3" s="1"/>
  <c r="BA435" i="3"/>
  <c r="AY414" i="3"/>
  <c r="AL414" i="3" s="1"/>
  <c r="BC414" i="3"/>
  <c r="AZ414" i="3"/>
  <c r="AM414" i="3" s="1"/>
  <c r="BA414" i="3"/>
  <c r="BB414" i="3"/>
  <c r="AY398" i="3"/>
  <c r="AL398" i="3" s="1"/>
  <c r="BC398" i="3"/>
  <c r="AZ398" i="3"/>
  <c r="AM398" i="3" s="1"/>
  <c r="BA398" i="3"/>
  <c r="BB398" i="3"/>
  <c r="AY382" i="3"/>
  <c r="AL382" i="3" s="1"/>
  <c r="BC382" i="3"/>
  <c r="AZ382" i="3"/>
  <c r="AM382" i="3" s="1"/>
  <c r="BA382" i="3"/>
  <c r="BB382" i="3"/>
  <c r="AY366" i="3"/>
  <c r="AL366" i="3" s="1"/>
  <c r="BC366" i="3"/>
  <c r="AZ366" i="3"/>
  <c r="AM366" i="3" s="1"/>
  <c r="BA366" i="3"/>
  <c r="BB366" i="3"/>
  <c r="AZ345" i="3"/>
  <c r="AM345" i="3" s="1"/>
  <c r="BA345" i="3"/>
  <c r="BB345" i="3"/>
  <c r="AY345" i="3"/>
  <c r="AL345" i="3" s="1"/>
  <c r="BC345" i="3"/>
  <c r="AZ329" i="3"/>
  <c r="AM329" i="3" s="1"/>
  <c r="BA329" i="3"/>
  <c r="BB329" i="3"/>
  <c r="AY329" i="3"/>
  <c r="AL329" i="3" s="1"/>
  <c r="BC329" i="3"/>
  <c r="AZ309" i="3"/>
  <c r="AM309" i="3" s="1"/>
  <c r="BA309" i="3"/>
  <c r="BB309" i="3"/>
  <c r="BC309" i="3"/>
  <c r="AY309" i="3"/>
  <c r="AL309" i="3" s="1"/>
  <c r="BA292" i="3"/>
  <c r="BB292" i="3"/>
  <c r="AY292" i="3"/>
  <c r="AL292" i="3" s="1"/>
  <c r="BC292" i="3"/>
  <c r="AZ292" i="3"/>
  <c r="AM292" i="3" s="1"/>
  <c r="BA276" i="3"/>
  <c r="BB276" i="3"/>
  <c r="AY276" i="3"/>
  <c r="AL276" i="3" s="1"/>
  <c r="BC276" i="3"/>
  <c r="AZ276" i="3"/>
  <c r="AM276" i="3" s="1"/>
  <c r="BA260" i="3"/>
  <c r="BB260" i="3"/>
  <c r="AY260" i="3"/>
  <c r="AL260" i="3" s="1"/>
  <c r="BC260" i="3"/>
  <c r="AZ260" i="3"/>
  <c r="AM260" i="3" s="1"/>
  <c r="BB243" i="3"/>
  <c r="AY243" i="3"/>
  <c r="AL243" i="3" s="1"/>
  <c r="BC243" i="3"/>
  <c r="AZ243" i="3"/>
  <c r="AM243" i="3" s="1"/>
  <c r="BA243" i="3"/>
  <c r="BB227" i="3"/>
  <c r="AY227" i="3"/>
  <c r="AL227" i="3" s="1"/>
  <c r="BC227" i="3"/>
  <c r="AZ227" i="3"/>
  <c r="AM227" i="3" s="1"/>
  <c r="BA227" i="3"/>
  <c r="BB211" i="3"/>
  <c r="AY211" i="3"/>
  <c r="AL211" i="3" s="1"/>
  <c r="BC211" i="3"/>
  <c r="AZ211" i="3"/>
  <c r="AM211" i="3" s="1"/>
  <c r="BA211" i="3"/>
  <c r="BB195" i="3"/>
  <c r="AY195" i="3"/>
  <c r="AL195" i="3" s="1"/>
  <c r="BC195" i="3"/>
  <c r="AZ195" i="3"/>
  <c r="AM195" i="3" s="1"/>
  <c r="BA195" i="3"/>
  <c r="AY178" i="3"/>
  <c r="AL178" i="3" s="1"/>
  <c r="BC178" i="3"/>
  <c r="AZ178" i="3"/>
  <c r="AM178" i="3" s="1"/>
  <c r="BA178" i="3"/>
  <c r="BB178" i="3"/>
  <c r="AY158" i="3"/>
  <c r="AL158" i="3" s="1"/>
  <c r="BC158" i="3"/>
  <c r="AZ158" i="3"/>
  <c r="AM158" i="3" s="1"/>
  <c r="BA158" i="3"/>
  <c r="BB158" i="3"/>
  <c r="AY138" i="3"/>
  <c r="AL138" i="3" s="1"/>
  <c r="BC138" i="3"/>
  <c r="AZ138" i="3"/>
  <c r="AM138" i="3" s="1"/>
  <c r="BA138" i="3"/>
  <c r="BB138" i="3"/>
  <c r="AZ121" i="3"/>
  <c r="AM121" i="3" s="1"/>
  <c r="BA121" i="3"/>
  <c r="BB121" i="3"/>
  <c r="AY121" i="3"/>
  <c r="AL121" i="3" s="1"/>
  <c r="BC121" i="3"/>
  <c r="AZ105" i="3"/>
  <c r="AM105" i="3" s="1"/>
  <c r="BA105" i="3"/>
  <c r="BB105" i="3"/>
  <c r="AY105" i="3"/>
  <c r="AL105" i="3" s="1"/>
  <c r="BC105" i="3"/>
  <c r="AZ89" i="3"/>
  <c r="AM89" i="3" s="1"/>
  <c r="BA89" i="3"/>
  <c r="BB89" i="3"/>
  <c r="AY89" i="3"/>
  <c r="AL89" i="3" s="1"/>
  <c r="BC89" i="3"/>
  <c r="AY795" i="3"/>
  <c r="AL795" i="3" s="1"/>
  <c r="BC795" i="3"/>
  <c r="AZ795" i="3"/>
  <c r="AM795" i="3" s="1"/>
  <c r="BB795" i="3"/>
  <c r="BA795" i="3"/>
  <c r="AZ778" i="3"/>
  <c r="AM778" i="3" s="1"/>
  <c r="BA778" i="3"/>
  <c r="BB778" i="3"/>
  <c r="AY778" i="3"/>
  <c r="AL778" i="3" s="1"/>
  <c r="BC778" i="3"/>
  <c r="AZ758" i="3"/>
  <c r="AM758" i="3" s="1"/>
  <c r="BA758" i="3"/>
  <c r="AY758" i="3"/>
  <c r="AL758" i="3" s="1"/>
  <c r="BB758" i="3"/>
  <c r="BC758" i="3"/>
  <c r="AZ738" i="3"/>
  <c r="AM738" i="3" s="1"/>
  <c r="BA738" i="3"/>
  <c r="BB738" i="3"/>
  <c r="BC738" i="3"/>
  <c r="AY738" i="3"/>
  <c r="AL738" i="3" s="1"/>
  <c r="AZ305" i="3"/>
  <c r="AM305" i="3" s="1"/>
  <c r="BA305" i="3"/>
  <c r="BB305" i="3"/>
  <c r="AY305" i="3"/>
  <c r="AL305" i="3" s="1"/>
  <c r="BC305" i="3"/>
  <c r="BA112" i="3"/>
  <c r="BB112" i="3"/>
  <c r="AY112" i="3"/>
  <c r="AL112" i="3" s="1"/>
  <c r="BC112" i="3"/>
  <c r="AZ112" i="3"/>
  <c r="AM112" i="3" s="1"/>
  <c r="BB768" i="3"/>
  <c r="AY768" i="3"/>
  <c r="AL768" i="3" s="1"/>
  <c r="BC768" i="3"/>
  <c r="BA768" i="3"/>
  <c r="AZ768" i="3"/>
  <c r="AM768" i="3" s="1"/>
  <c r="BB752" i="3"/>
  <c r="AY752" i="3"/>
  <c r="AL752" i="3" s="1"/>
  <c r="BC752" i="3"/>
  <c r="BA752" i="3"/>
  <c r="AZ752" i="3"/>
  <c r="AM752" i="3" s="1"/>
  <c r="BB728" i="3"/>
  <c r="AY728" i="3"/>
  <c r="AL728" i="3" s="1"/>
  <c r="BC728" i="3"/>
  <c r="BA728" i="3"/>
  <c r="AZ728" i="3"/>
  <c r="AM728" i="3" s="1"/>
  <c r="AY711" i="3"/>
  <c r="AL711" i="3" s="1"/>
  <c r="BC711" i="3"/>
  <c r="AZ711" i="3"/>
  <c r="AM711" i="3" s="1"/>
  <c r="BA711" i="3"/>
  <c r="BB711" i="3"/>
  <c r="AY695" i="3"/>
  <c r="AL695" i="3" s="1"/>
  <c r="BC695" i="3"/>
  <c r="AZ695" i="3"/>
  <c r="AM695" i="3" s="1"/>
  <c r="BA695" i="3"/>
  <c r="BB695" i="3"/>
  <c r="AY679" i="3"/>
  <c r="AL679" i="3" s="1"/>
  <c r="BC679" i="3"/>
  <c r="AZ679" i="3"/>
  <c r="AM679" i="3" s="1"/>
  <c r="BA679" i="3"/>
  <c r="BB679" i="3"/>
  <c r="AZ662" i="3"/>
  <c r="AM662" i="3" s="1"/>
  <c r="BA662" i="3"/>
  <c r="AY662" i="3"/>
  <c r="AL662" i="3" s="1"/>
  <c r="BB662" i="3"/>
  <c r="BC662" i="3"/>
  <c r="AZ646" i="3"/>
  <c r="AM646" i="3" s="1"/>
  <c r="BA646" i="3"/>
  <c r="AY646" i="3"/>
  <c r="AL646" i="3" s="1"/>
  <c r="BB646" i="3"/>
  <c r="BC646" i="3"/>
  <c r="AZ630" i="3"/>
  <c r="AM630" i="3" s="1"/>
  <c r="BA630" i="3"/>
  <c r="AY630" i="3"/>
  <c r="AL630" i="3" s="1"/>
  <c r="BB630" i="3"/>
  <c r="BC630" i="3"/>
  <c r="AZ614" i="3"/>
  <c r="AM614" i="3" s="1"/>
  <c r="BA614" i="3"/>
  <c r="AY614" i="3"/>
  <c r="AL614" i="3" s="1"/>
  <c r="BB614" i="3"/>
  <c r="BC614" i="3"/>
  <c r="BA597" i="3"/>
  <c r="BB597" i="3"/>
  <c r="BC597" i="3"/>
  <c r="AZ597" i="3"/>
  <c r="AM597" i="3" s="1"/>
  <c r="AY597" i="3"/>
  <c r="AL597" i="3" s="1"/>
  <c r="BA581" i="3"/>
  <c r="BB581" i="3"/>
  <c r="BC581" i="3"/>
  <c r="AZ581" i="3"/>
  <c r="AM581" i="3" s="1"/>
  <c r="AY581" i="3"/>
  <c r="AL581" i="3" s="1"/>
  <c r="BA565" i="3"/>
  <c r="BB565" i="3"/>
  <c r="BC565" i="3"/>
  <c r="AZ565" i="3"/>
  <c r="AM565" i="3" s="1"/>
  <c r="AY565" i="3"/>
  <c r="AL565" i="3" s="1"/>
  <c r="BA549" i="3"/>
  <c r="BB549" i="3"/>
  <c r="BC549" i="3"/>
  <c r="AZ549" i="3"/>
  <c r="AM549" i="3" s="1"/>
  <c r="AY549" i="3"/>
  <c r="AL549" i="3" s="1"/>
  <c r="BA533" i="3"/>
  <c r="BB533" i="3"/>
  <c r="BC533" i="3"/>
  <c r="AZ533" i="3"/>
  <c r="AM533" i="3" s="1"/>
  <c r="AY533" i="3"/>
  <c r="AL533" i="3" s="1"/>
  <c r="BA517" i="3"/>
  <c r="BB517" i="3"/>
  <c r="BC517" i="3"/>
  <c r="AZ517" i="3"/>
  <c r="AM517" i="3" s="1"/>
  <c r="AY517" i="3"/>
  <c r="AL517" i="3" s="1"/>
  <c r="BA501" i="3"/>
  <c r="BB501" i="3"/>
  <c r="BC501" i="3"/>
  <c r="AZ501" i="3"/>
  <c r="AM501" i="3" s="1"/>
  <c r="AY501" i="3"/>
  <c r="AL501" i="3" s="1"/>
  <c r="BA484" i="3"/>
  <c r="BB484" i="3"/>
  <c r="AY484" i="3"/>
  <c r="AL484" i="3" s="1"/>
  <c r="BC484" i="3"/>
  <c r="AZ484" i="3"/>
  <c r="AM484" i="3" s="1"/>
  <c r="BA468" i="3"/>
  <c r="BB468" i="3"/>
  <c r="AY468" i="3"/>
  <c r="AL468" i="3" s="1"/>
  <c r="BC468" i="3"/>
  <c r="AZ468" i="3"/>
  <c r="AM468" i="3" s="1"/>
  <c r="BA452" i="3"/>
  <c r="BB452" i="3"/>
  <c r="AY452" i="3"/>
  <c r="AL452" i="3" s="1"/>
  <c r="BC452" i="3"/>
  <c r="AZ452" i="3"/>
  <c r="AM452" i="3" s="1"/>
  <c r="BB664" i="3"/>
  <c r="AY664" i="3"/>
  <c r="AL664" i="3" s="1"/>
  <c r="BC664" i="3"/>
  <c r="BA664" i="3"/>
  <c r="AZ664" i="3"/>
  <c r="AM664" i="3" s="1"/>
  <c r="BB648" i="3"/>
  <c r="AY648" i="3"/>
  <c r="AL648" i="3" s="1"/>
  <c r="BC648" i="3"/>
  <c r="BA648" i="3"/>
  <c r="AZ648" i="3"/>
  <c r="AM648" i="3" s="1"/>
  <c r="BB632" i="3"/>
  <c r="AY632" i="3"/>
  <c r="AL632" i="3" s="1"/>
  <c r="BC632" i="3"/>
  <c r="BA632" i="3"/>
  <c r="AZ632" i="3"/>
  <c r="AM632" i="3" s="1"/>
  <c r="BB616" i="3"/>
  <c r="AY616" i="3"/>
  <c r="AL616" i="3" s="1"/>
  <c r="BC616" i="3"/>
  <c r="BA616" i="3"/>
  <c r="AZ616" i="3"/>
  <c r="AM616" i="3" s="1"/>
  <c r="AY599" i="3"/>
  <c r="AL599" i="3" s="1"/>
  <c r="BC599" i="3"/>
  <c r="AZ599" i="3"/>
  <c r="AM599" i="3" s="1"/>
  <c r="BA599" i="3"/>
  <c r="BB599" i="3"/>
  <c r="AY583" i="3"/>
  <c r="AL583" i="3" s="1"/>
  <c r="BC583" i="3"/>
  <c r="AZ583" i="3"/>
  <c r="AM583" i="3" s="1"/>
  <c r="BA583" i="3"/>
  <c r="BB583" i="3"/>
  <c r="AY567" i="3"/>
  <c r="AL567" i="3" s="1"/>
  <c r="BC567" i="3"/>
  <c r="AZ567" i="3"/>
  <c r="AM567" i="3" s="1"/>
  <c r="BA567" i="3"/>
  <c r="BB567" i="3"/>
  <c r="AY547" i="3"/>
  <c r="AL547" i="3" s="1"/>
  <c r="BC547" i="3"/>
  <c r="AZ547" i="3"/>
  <c r="AM547" i="3" s="1"/>
  <c r="BA547" i="3"/>
  <c r="BB547" i="3"/>
  <c r="AY531" i="3"/>
  <c r="AL531" i="3" s="1"/>
  <c r="BC531" i="3"/>
  <c r="AZ531" i="3"/>
  <c r="AM531" i="3" s="1"/>
  <c r="BA531" i="3"/>
  <c r="BB531" i="3"/>
  <c r="AY503" i="3"/>
  <c r="AL503" i="3" s="1"/>
  <c r="BC503" i="3"/>
  <c r="AZ503" i="3"/>
  <c r="AM503" i="3" s="1"/>
  <c r="BA503" i="3"/>
  <c r="BB503" i="3"/>
  <c r="AY482" i="3"/>
  <c r="AL482" i="3" s="1"/>
  <c r="BC482" i="3"/>
  <c r="AZ482" i="3"/>
  <c r="AM482" i="3" s="1"/>
  <c r="BA482" i="3"/>
  <c r="BB482" i="3"/>
  <c r="AY466" i="3"/>
  <c r="AL466" i="3" s="1"/>
  <c r="BC466" i="3"/>
  <c r="AZ466" i="3"/>
  <c r="AM466" i="3" s="1"/>
  <c r="BA466" i="3"/>
  <c r="BB466" i="3"/>
  <c r="AY450" i="3"/>
  <c r="AL450" i="3" s="1"/>
  <c r="BC450" i="3"/>
  <c r="AZ450" i="3"/>
  <c r="AM450" i="3" s="1"/>
  <c r="BA450" i="3"/>
  <c r="BB450" i="3"/>
  <c r="AY434" i="3"/>
  <c r="AL434" i="3" s="1"/>
  <c r="BC434" i="3"/>
  <c r="AZ434" i="3"/>
  <c r="AM434" i="3" s="1"/>
  <c r="BA434" i="3"/>
  <c r="BB434" i="3"/>
  <c r="AZ417" i="3"/>
  <c r="AM417" i="3" s="1"/>
  <c r="BA417" i="3"/>
  <c r="BB417" i="3"/>
  <c r="AY417" i="3"/>
  <c r="AL417" i="3" s="1"/>
  <c r="BC417" i="3"/>
  <c r="AZ401" i="3"/>
  <c r="AM401" i="3" s="1"/>
  <c r="BA401" i="3"/>
  <c r="BB401" i="3"/>
  <c r="AY401" i="3"/>
  <c r="AL401" i="3" s="1"/>
  <c r="BC401" i="3"/>
  <c r="AZ385" i="3"/>
  <c r="AM385" i="3" s="1"/>
  <c r="BA385" i="3"/>
  <c r="BB385" i="3"/>
  <c r="BC385" i="3"/>
  <c r="AY385" i="3"/>
  <c r="AL385" i="3" s="1"/>
  <c r="AZ369" i="3"/>
  <c r="AM369" i="3" s="1"/>
  <c r="BA369" i="3"/>
  <c r="BB369" i="3"/>
  <c r="AY369" i="3"/>
  <c r="AL369" i="3" s="1"/>
  <c r="BC369" i="3"/>
  <c r="BA352" i="3"/>
  <c r="BB352" i="3"/>
  <c r="AY352" i="3"/>
  <c r="AL352" i="3" s="1"/>
  <c r="BC352" i="3"/>
  <c r="AZ352" i="3"/>
  <c r="AM352" i="3" s="1"/>
  <c r="BA336" i="3"/>
  <c r="BB336" i="3"/>
  <c r="AY336" i="3"/>
  <c r="AL336" i="3" s="1"/>
  <c r="BC336" i="3"/>
  <c r="AZ336" i="3"/>
  <c r="AM336" i="3" s="1"/>
  <c r="BA320" i="3"/>
  <c r="BB320" i="3"/>
  <c r="AY320" i="3"/>
  <c r="AL320" i="3" s="1"/>
  <c r="BC320" i="3"/>
  <c r="AZ320" i="3"/>
  <c r="AM320" i="3" s="1"/>
  <c r="BB303" i="3"/>
  <c r="AY303" i="3"/>
  <c r="AL303" i="3" s="1"/>
  <c r="BC303" i="3"/>
  <c r="AZ303" i="3"/>
  <c r="AM303" i="3" s="1"/>
  <c r="BA303" i="3"/>
  <c r="AZ77" i="3"/>
  <c r="AM77" i="3" s="1"/>
  <c r="BA77" i="3"/>
  <c r="BB77" i="3"/>
  <c r="AY77" i="3"/>
  <c r="AL77" i="3" s="1"/>
  <c r="BC77" i="3"/>
  <c r="AZ726" i="3"/>
  <c r="AM726" i="3" s="1"/>
  <c r="BA726" i="3"/>
  <c r="AY726" i="3"/>
  <c r="AL726" i="3" s="1"/>
  <c r="BB726" i="3"/>
  <c r="BC726" i="3"/>
  <c r="BA709" i="3"/>
  <c r="BB709" i="3"/>
  <c r="BC709" i="3"/>
  <c r="AZ709" i="3"/>
  <c r="AM709" i="3" s="1"/>
  <c r="AY709" i="3"/>
  <c r="AL709" i="3" s="1"/>
  <c r="BA693" i="3"/>
  <c r="BB693" i="3"/>
  <c r="BC693" i="3"/>
  <c r="AZ693" i="3"/>
  <c r="AM693" i="3" s="1"/>
  <c r="AY693" i="3"/>
  <c r="AL693" i="3" s="1"/>
  <c r="BB287" i="3"/>
  <c r="AY287" i="3"/>
  <c r="AL287" i="3" s="1"/>
  <c r="BC287" i="3"/>
  <c r="AZ287" i="3"/>
  <c r="AM287" i="3" s="1"/>
  <c r="BA287" i="3"/>
  <c r="BB271" i="3"/>
  <c r="AY271" i="3"/>
  <c r="AL271" i="3" s="1"/>
  <c r="BC271" i="3"/>
  <c r="AZ271" i="3"/>
  <c r="AM271" i="3" s="1"/>
  <c r="BA271" i="3"/>
  <c r="BB255" i="3"/>
  <c r="AY255" i="3"/>
  <c r="AL255" i="3" s="1"/>
  <c r="BC255" i="3"/>
  <c r="AZ255" i="3"/>
  <c r="AM255" i="3" s="1"/>
  <c r="BA255" i="3"/>
  <c r="AY234" i="3"/>
  <c r="AL234" i="3" s="1"/>
  <c r="BC234" i="3"/>
  <c r="AZ234" i="3"/>
  <c r="AM234" i="3" s="1"/>
  <c r="BA234" i="3"/>
  <c r="BB234" i="3"/>
  <c r="AZ157" i="3"/>
  <c r="AM157" i="3" s="1"/>
  <c r="BA157" i="3"/>
  <c r="BB157" i="3"/>
  <c r="AY157" i="3"/>
  <c r="AL157" i="3" s="1"/>
  <c r="BC157" i="3"/>
  <c r="AZ141" i="3"/>
  <c r="AM141" i="3" s="1"/>
  <c r="BA141" i="3"/>
  <c r="BB141" i="3"/>
  <c r="AY141" i="3"/>
  <c r="AL141" i="3" s="1"/>
  <c r="BC141" i="3"/>
  <c r="BJ60" i="3"/>
  <c r="BK60" i="3"/>
  <c r="AP60" i="3"/>
  <c r="BF56" i="3"/>
  <c r="BG56" i="3"/>
  <c r="AN56" i="3"/>
  <c r="BH52" i="3"/>
  <c r="BI52" i="3"/>
  <c r="AO52" i="3"/>
  <c r="BJ222" i="3"/>
  <c r="BK222" i="3"/>
  <c r="AP222" i="3"/>
  <c r="BF210" i="3"/>
  <c r="BG210" i="3"/>
  <c r="AN210" i="3"/>
  <c r="BJ194" i="3"/>
  <c r="BK194" i="3"/>
  <c r="AP194" i="3"/>
  <c r="BF186" i="3"/>
  <c r="BG186" i="3"/>
  <c r="AN186" i="3"/>
  <c r="BF177" i="3"/>
  <c r="BG177" i="3"/>
  <c r="AN177" i="3"/>
  <c r="BF28" i="3"/>
  <c r="BG28" i="3"/>
  <c r="AN28" i="3"/>
  <c r="BI20" i="3"/>
  <c r="BH20" i="3"/>
  <c r="AO20" i="3"/>
  <c r="BK12" i="3"/>
  <c r="BJ12" i="3"/>
  <c r="AP12" i="3"/>
  <c r="BG8" i="3"/>
  <c r="BF8" i="3"/>
  <c r="AN8" i="3"/>
  <c r="BF237" i="3"/>
  <c r="BG237" i="3"/>
  <c r="AN237" i="3"/>
  <c r="BF72" i="3"/>
  <c r="BG72" i="3"/>
  <c r="AN72" i="3"/>
  <c r="BI64" i="3"/>
  <c r="BH64" i="3"/>
  <c r="AO64" i="3"/>
  <c r="BJ214" i="3"/>
  <c r="BK214" i="3"/>
  <c r="AP214" i="3"/>
  <c r="BF175" i="3"/>
  <c r="BG175" i="3"/>
  <c r="AN175" i="3"/>
  <c r="BH175" i="3"/>
  <c r="BI175" i="3"/>
  <c r="AO175" i="3"/>
  <c r="D21" i="9"/>
  <c r="BC5" i="3"/>
  <c r="BB5" i="3"/>
  <c r="BA5" i="3"/>
  <c r="AZ5" i="3"/>
  <c r="AM5" i="3" s="1"/>
  <c r="AY5" i="3"/>
  <c r="AL5" i="3" s="1"/>
  <c r="B6" i="9"/>
  <c r="T772" i="9"/>
  <c r="AJ775" i="3"/>
  <c r="T753" i="9"/>
  <c r="AJ756" i="3"/>
  <c r="T777" i="9"/>
  <c r="AJ780" i="3"/>
  <c r="T778" i="9"/>
  <c r="AJ781" i="3"/>
  <c r="T759" i="9"/>
  <c r="AJ762" i="3"/>
  <c r="T662" i="9"/>
  <c r="AJ665" i="3"/>
  <c r="T593" i="9"/>
  <c r="AJ596" i="3"/>
  <c r="T471" i="9"/>
  <c r="AJ474" i="3"/>
  <c r="T287" i="9"/>
  <c r="AJ290" i="3"/>
  <c r="T323" i="9"/>
  <c r="AJ326" i="3"/>
  <c r="T213" i="9"/>
  <c r="AJ216" i="3"/>
  <c r="T773" i="9"/>
  <c r="AJ776" i="3"/>
  <c r="T787" i="9"/>
  <c r="AJ790" i="3"/>
  <c r="T802" i="9"/>
  <c r="AJ805" i="3"/>
  <c r="T786" i="9"/>
  <c r="AJ789" i="3"/>
  <c r="T809" i="9"/>
  <c r="T785" i="9"/>
  <c r="AJ788" i="3"/>
  <c r="T774" i="9"/>
  <c r="AJ777" i="3"/>
  <c r="T752" i="9"/>
  <c r="AJ755" i="3"/>
  <c r="T736" i="9"/>
  <c r="AJ739" i="3"/>
  <c r="T751" i="9"/>
  <c r="AJ754" i="3"/>
  <c r="T742" i="9"/>
  <c r="AJ745" i="3"/>
  <c r="T729" i="9"/>
  <c r="AJ732" i="3"/>
  <c r="T664" i="9"/>
  <c r="AJ667" i="3"/>
  <c r="T691" i="9"/>
  <c r="AJ694" i="3"/>
  <c r="T644" i="9"/>
  <c r="AJ647" i="3"/>
  <c r="T642" i="9"/>
  <c r="AJ645" i="3"/>
  <c r="T589" i="9"/>
  <c r="AJ592" i="3"/>
  <c r="T540" i="9"/>
  <c r="AJ543" i="3"/>
  <c r="T508" i="9"/>
  <c r="AJ511" i="3"/>
  <c r="T545" i="9"/>
  <c r="AJ548" i="3"/>
  <c r="T531" i="9"/>
  <c r="AJ534" i="3"/>
  <c r="T515" i="9"/>
  <c r="AJ518" i="3"/>
  <c r="T499" i="9"/>
  <c r="AJ502" i="3"/>
  <c r="T468" i="9"/>
  <c r="AJ471" i="3"/>
  <c r="T492" i="9"/>
  <c r="AJ495" i="3"/>
  <c r="T480" i="9"/>
  <c r="AJ483" i="3"/>
  <c r="T463" i="9"/>
  <c r="AJ466" i="3"/>
  <c r="T452" i="9"/>
  <c r="AJ455" i="3"/>
  <c r="T444" i="9"/>
  <c r="AJ447" i="3"/>
  <c r="T436" i="9"/>
  <c r="AJ439" i="3"/>
  <c r="T415" i="9"/>
  <c r="AJ418" i="3"/>
  <c r="T421" i="9"/>
  <c r="AJ424" i="3"/>
  <c r="T404" i="9"/>
  <c r="AJ407" i="3"/>
  <c r="T431" i="9"/>
  <c r="AJ434" i="3"/>
  <c r="T377" i="9"/>
  <c r="AJ380" i="3"/>
  <c r="T407" i="9"/>
  <c r="AJ410" i="3"/>
  <c r="T360" i="9"/>
  <c r="AJ363" i="3"/>
  <c r="T356" i="9"/>
  <c r="AJ359" i="3"/>
  <c r="T324" i="9"/>
  <c r="AJ327" i="3"/>
  <c r="T288" i="9"/>
  <c r="AJ291" i="3"/>
  <c r="T358" i="9"/>
  <c r="AJ361" i="3"/>
  <c r="T344" i="9"/>
  <c r="AJ347" i="3"/>
  <c r="T331" i="9"/>
  <c r="AJ334" i="3"/>
  <c r="T286" i="9"/>
  <c r="AJ289" i="3"/>
  <c r="T270" i="9"/>
  <c r="AJ273" i="3"/>
  <c r="T254" i="9"/>
  <c r="AJ257" i="3"/>
  <c r="T259" i="9"/>
  <c r="AJ262" i="3"/>
  <c r="T226" i="9"/>
  <c r="AJ229" i="3"/>
  <c r="T176" i="9"/>
  <c r="AJ179" i="3"/>
  <c r="T156" i="9"/>
  <c r="AJ159" i="3"/>
  <c r="T150" i="9"/>
  <c r="AJ153" i="3"/>
  <c r="T276" i="9"/>
  <c r="AJ279" i="3"/>
  <c r="T260" i="9"/>
  <c r="AJ263" i="3"/>
  <c r="T244" i="9"/>
  <c r="AJ247" i="3"/>
  <c r="T227" i="9"/>
  <c r="AJ230" i="3"/>
  <c r="T211" i="9"/>
  <c r="AJ214" i="3"/>
  <c r="T114" i="9"/>
  <c r="AJ117" i="3"/>
  <c r="T98" i="9"/>
  <c r="AJ101" i="3"/>
  <c r="T82" i="9"/>
  <c r="AJ85" i="3"/>
  <c r="T46" i="9"/>
  <c r="T93" i="9"/>
  <c r="AJ96" i="3"/>
  <c r="T68" i="9"/>
  <c r="AJ71" i="3"/>
  <c r="T127" i="9"/>
  <c r="AJ130" i="3"/>
  <c r="T43" i="9"/>
  <c r="T26" i="9"/>
  <c r="AJ29" i="3"/>
  <c r="BD15" i="3"/>
  <c r="AQ15" i="3" s="1"/>
  <c r="AH15" i="3"/>
  <c r="AT15" i="3" s="1"/>
  <c r="T13" i="9"/>
  <c r="AJ16" i="3"/>
  <c r="T174" i="9"/>
  <c r="AJ177" i="3"/>
  <c r="T45" i="9"/>
  <c r="T24" i="9"/>
  <c r="AJ27" i="3"/>
  <c r="T784" i="9"/>
  <c r="AJ787" i="3"/>
  <c r="T754" i="9"/>
  <c r="AJ757" i="3"/>
  <c r="T714" i="9"/>
  <c r="AJ717" i="3"/>
  <c r="T699" i="9"/>
  <c r="AJ702" i="3"/>
  <c r="T724" i="9"/>
  <c r="AJ727" i="3"/>
  <c r="T658" i="9"/>
  <c r="AJ661" i="3"/>
  <c r="T623" i="9"/>
  <c r="AJ626" i="3"/>
  <c r="T563" i="9"/>
  <c r="AJ566" i="3"/>
  <c r="T638" i="9"/>
  <c r="AJ641" i="3"/>
  <c r="T682" i="9"/>
  <c r="AJ685" i="3"/>
  <c r="BD533" i="3"/>
  <c r="AQ533" i="3" s="1"/>
  <c r="AH533" i="3"/>
  <c r="AT533" i="3" s="1"/>
  <c r="T417" i="9"/>
  <c r="AJ420" i="3"/>
  <c r="T667" i="9"/>
  <c r="AJ670" i="3"/>
  <c r="T619" i="9"/>
  <c r="AJ622" i="3"/>
  <c r="T579" i="9"/>
  <c r="AJ582" i="3"/>
  <c r="T493" i="9"/>
  <c r="AJ496" i="3"/>
  <c r="T387" i="9"/>
  <c r="AJ390" i="3"/>
  <c r="T361" i="9"/>
  <c r="AJ364" i="3"/>
  <c r="T646" i="9"/>
  <c r="AJ649" i="3"/>
  <c r="T439" i="9"/>
  <c r="AJ442" i="3"/>
  <c r="T257" i="9"/>
  <c r="AJ260" i="3"/>
  <c r="T128" i="9"/>
  <c r="AJ131" i="3"/>
  <c r="T297" i="9"/>
  <c r="AJ300" i="3"/>
  <c r="T157" i="9"/>
  <c r="AJ160" i="3"/>
  <c r="T48" i="9"/>
  <c r="T35" i="9"/>
  <c r="AJ38" i="3"/>
  <c r="T477" i="9"/>
  <c r="AJ480" i="3"/>
  <c r="T351" i="9"/>
  <c r="AJ354" i="3"/>
  <c r="T200" i="9"/>
  <c r="AJ203" i="3"/>
  <c r="BD119" i="3"/>
  <c r="AQ119" i="3" s="1"/>
  <c r="AH119" i="3"/>
  <c r="AT119" i="3" s="1"/>
  <c r="BD49" i="3"/>
  <c r="T598" i="9"/>
  <c r="AJ601" i="3"/>
  <c r="T582" i="9"/>
  <c r="AJ585" i="3"/>
  <c r="T186" i="9"/>
  <c r="AJ189" i="3"/>
  <c r="T485" i="9"/>
  <c r="AJ488" i="3"/>
  <c r="T44" i="9"/>
  <c r="T596" i="9"/>
  <c r="AJ599" i="3"/>
  <c r="T442" i="9"/>
  <c r="AJ445" i="3"/>
  <c r="T620" i="9"/>
  <c r="AJ623" i="3"/>
  <c r="T461" i="9"/>
  <c r="AJ464" i="3"/>
  <c r="T147" i="9"/>
  <c r="AJ150" i="3"/>
  <c r="T80" i="9"/>
  <c r="AJ83" i="3"/>
  <c r="T39" i="9"/>
  <c r="T119" i="9"/>
  <c r="AJ122" i="3"/>
  <c r="T529" i="9"/>
  <c r="AJ532" i="3"/>
  <c r="BD24" i="3"/>
  <c r="AQ24" i="3" s="1"/>
  <c r="AH24" i="3"/>
  <c r="AT24" i="3" s="1"/>
  <c r="T768" i="9"/>
  <c r="AJ771" i="3"/>
  <c r="T167" i="9"/>
  <c r="AJ170" i="3"/>
  <c r="T552" i="9"/>
  <c r="AJ555" i="3"/>
  <c r="T494" i="9"/>
  <c r="AJ497" i="3"/>
  <c r="S362" i="9"/>
  <c r="AG365" i="3"/>
  <c r="S43" i="9"/>
  <c r="V43" i="9" s="1"/>
  <c r="S775" i="9"/>
  <c r="V775" i="9" s="1"/>
  <c r="AG778" i="3"/>
  <c r="S753" i="9"/>
  <c r="V753" i="9" s="1"/>
  <c r="AG756" i="3"/>
  <c r="S739" i="9"/>
  <c r="V739" i="9" s="1"/>
  <c r="AG742" i="3"/>
  <c r="S586" i="9"/>
  <c r="V586" i="9" s="1"/>
  <c r="AG589" i="3"/>
  <c r="S572" i="9"/>
  <c r="V572" i="9" s="1"/>
  <c r="AG575" i="3"/>
  <c r="S534" i="9"/>
  <c r="V534" i="9" s="1"/>
  <c r="AG537" i="3"/>
  <c r="S520" i="9"/>
  <c r="V520" i="9" s="1"/>
  <c r="AG523" i="3"/>
  <c r="S479" i="9"/>
  <c r="V479" i="9" s="1"/>
  <c r="AG482" i="3"/>
  <c r="S461" i="9"/>
  <c r="V461" i="9" s="1"/>
  <c r="AG464" i="3"/>
  <c r="S447" i="9"/>
  <c r="V447" i="9" s="1"/>
  <c r="AG450" i="3"/>
  <c r="S437" i="9"/>
  <c r="V437" i="9" s="1"/>
  <c r="AG440" i="3"/>
  <c r="S404" i="9"/>
  <c r="V404" i="9" s="1"/>
  <c r="AG407" i="3"/>
  <c r="S374" i="9"/>
  <c r="V374" i="9" s="1"/>
  <c r="AG377" i="3"/>
  <c r="S368" i="9"/>
  <c r="V368" i="9" s="1"/>
  <c r="AG371" i="3"/>
  <c r="S353" i="9"/>
  <c r="V353" i="9" s="1"/>
  <c r="AG356" i="3"/>
  <c r="S335" i="9"/>
  <c r="V335" i="9" s="1"/>
  <c r="AG338" i="3"/>
  <c r="S278" i="9"/>
  <c r="V278" i="9" s="1"/>
  <c r="AG281" i="3"/>
  <c r="S264" i="9"/>
  <c r="V264" i="9" s="1"/>
  <c r="AG267" i="3"/>
  <c r="S183" i="9"/>
  <c r="V183" i="9" s="1"/>
  <c r="AG186" i="3"/>
  <c r="S166" i="9"/>
  <c r="V166" i="9" s="1"/>
  <c r="AG169" i="3"/>
  <c r="S144" i="9"/>
  <c r="V144" i="9" s="1"/>
  <c r="AG147" i="3"/>
  <c r="S107" i="9"/>
  <c r="V107" i="9" s="1"/>
  <c r="AG110" i="3"/>
  <c r="S101" i="9"/>
  <c r="V101" i="9" s="1"/>
  <c r="AG104" i="3"/>
  <c r="S69" i="9"/>
  <c r="V69" i="9" s="1"/>
  <c r="AG72" i="3"/>
  <c r="S789" i="9"/>
  <c r="V789" i="9" s="1"/>
  <c r="AG792" i="3"/>
  <c r="S783" i="9"/>
  <c r="V783" i="9" s="1"/>
  <c r="AG786" i="3"/>
  <c r="S768" i="9"/>
  <c r="V768" i="9" s="1"/>
  <c r="AN771" i="3"/>
  <c r="AG771" i="3"/>
  <c r="S740" i="9"/>
  <c r="V740" i="9" s="1"/>
  <c r="AG743" i="3"/>
  <c r="S734" i="9"/>
  <c r="V734" i="9" s="1"/>
  <c r="AG737" i="3"/>
  <c r="S728" i="9"/>
  <c r="V728" i="9" s="1"/>
  <c r="AG731" i="3"/>
  <c r="S721" i="9"/>
  <c r="V721" i="9" s="1"/>
  <c r="AG724" i="3"/>
  <c r="S715" i="9"/>
  <c r="V715" i="9" s="1"/>
  <c r="AG718" i="3"/>
  <c r="S707" i="9"/>
  <c r="V707" i="9" s="1"/>
  <c r="AG710" i="3"/>
  <c r="S679" i="9"/>
  <c r="V679" i="9" s="1"/>
  <c r="AG682" i="3"/>
  <c r="S671" i="9"/>
  <c r="V671" i="9" s="1"/>
  <c r="AG674" i="3"/>
  <c r="S638" i="9"/>
  <c r="V638" i="9" s="1"/>
  <c r="AG641" i="3"/>
  <c r="S632" i="9"/>
  <c r="V632" i="9" s="1"/>
  <c r="AG635" i="3"/>
  <c r="S626" i="9"/>
  <c r="V626" i="9" s="1"/>
  <c r="AG629" i="3"/>
  <c r="S614" i="9"/>
  <c r="V614" i="9" s="1"/>
  <c r="AG617" i="3"/>
  <c r="S591" i="9"/>
  <c r="V591" i="9" s="1"/>
  <c r="AG594" i="3"/>
  <c r="S583" i="9"/>
  <c r="V583" i="9" s="1"/>
  <c r="AG586" i="3"/>
  <c r="S575" i="9"/>
  <c r="V575" i="9" s="1"/>
  <c r="AG578" i="3"/>
  <c r="S567" i="9"/>
  <c r="V567" i="9" s="1"/>
  <c r="AG570" i="3"/>
  <c r="S553" i="9"/>
  <c r="V553" i="9" s="1"/>
  <c r="AG556" i="3"/>
  <c r="S535" i="9"/>
  <c r="V535" i="9" s="1"/>
  <c r="AG538" i="3"/>
  <c r="S529" i="9"/>
  <c r="V529" i="9" s="1"/>
  <c r="AG532" i="3"/>
  <c r="S517" i="9"/>
  <c r="V517" i="9" s="1"/>
  <c r="AG520" i="3"/>
  <c r="S511" i="9"/>
  <c r="V511" i="9" s="1"/>
  <c r="AG514" i="3"/>
  <c r="S497" i="9"/>
  <c r="V497" i="9" s="1"/>
  <c r="AG500" i="3"/>
  <c r="S468" i="9"/>
  <c r="V468" i="9" s="1"/>
  <c r="AG471" i="3"/>
  <c r="S462" i="9"/>
  <c r="V462" i="9" s="1"/>
  <c r="AG465" i="3"/>
  <c r="S417" i="9"/>
  <c r="V417" i="9" s="1"/>
  <c r="AG420" i="3"/>
  <c r="S411" i="9"/>
  <c r="V411" i="9" s="1"/>
  <c r="AG414" i="3"/>
  <c r="S395" i="9"/>
  <c r="V395" i="9" s="1"/>
  <c r="AG398" i="3"/>
  <c r="S379" i="9"/>
  <c r="V379" i="9" s="1"/>
  <c r="AG382" i="3"/>
  <c r="S360" i="9"/>
  <c r="V360" i="9" s="1"/>
  <c r="AG363" i="3"/>
  <c r="S338" i="9"/>
  <c r="V338" i="9" s="1"/>
  <c r="AG341" i="3"/>
  <c r="S332" i="9"/>
  <c r="V332" i="9" s="1"/>
  <c r="AG335" i="3"/>
  <c r="S318" i="9"/>
  <c r="V318" i="9" s="1"/>
  <c r="AG321" i="3"/>
  <c r="S304" i="9"/>
  <c r="V304" i="9" s="1"/>
  <c r="AG307" i="3"/>
  <c r="S297" i="9"/>
  <c r="V297" i="9" s="1"/>
  <c r="AG300" i="3"/>
  <c r="S247" i="9"/>
  <c r="V247" i="9" s="1"/>
  <c r="AG250" i="3"/>
  <c r="S240" i="9"/>
  <c r="V240" i="9" s="1"/>
  <c r="AG243" i="3"/>
  <c r="S226" i="9"/>
  <c r="V226" i="9" s="1"/>
  <c r="AP229" i="3"/>
  <c r="AG229" i="3"/>
  <c r="S218" i="9"/>
  <c r="V218" i="9" s="1"/>
  <c r="AG221" i="3"/>
  <c r="S212" i="9"/>
  <c r="V212" i="9" s="1"/>
  <c r="AG215" i="3"/>
  <c r="S204" i="9"/>
  <c r="V204" i="9" s="1"/>
  <c r="AG207" i="3"/>
  <c r="S190" i="9"/>
  <c r="V190" i="9" s="1"/>
  <c r="AG193" i="3"/>
  <c r="S169" i="9"/>
  <c r="V169" i="9" s="1"/>
  <c r="AG172" i="3"/>
  <c r="S163" i="9"/>
  <c r="V163" i="9" s="1"/>
  <c r="AG166" i="3"/>
  <c r="S145" i="9"/>
  <c r="V145" i="9" s="1"/>
  <c r="AG148" i="3"/>
  <c r="S139" i="9"/>
  <c r="V139" i="9" s="1"/>
  <c r="AG142" i="3"/>
  <c r="S112" i="9"/>
  <c r="V112" i="9" s="1"/>
  <c r="AG115" i="3"/>
  <c r="S104" i="9"/>
  <c r="V104" i="9" s="1"/>
  <c r="AG107" i="3"/>
  <c r="S98" i="9"/>
  <c r="V98" i="9" s="1"/>
  <c r="AG101" i="3"/>
  <c r="S90" i="9"/>
  <c r="V90" i="9" s="1"/>
  <c r="AG93" i="3"/>
  <c r="S76" i="9"/>
  <c r="V76" i="9" s="1"/>
  <c r="AG79" i="3"/>
  <c r="S64" i="9"/>
  <c r="V64" i="9" s="1"/>
  <c r="AG67" i="3"/>
  <c r="S51" i="9"/>
  <c r="V51" i="9" s="1"/>
  <c r="S796" i="9"/>
  <c r="V796" i="9" s="1"/>
  <c r="AG799" i="3"/>
  <c r="S241" i="9"/>
  <c r="V241" i="9" s="1"/>
  <c r="AG244" i="3"/>
  <c r="S233" i="9"/>
  <c r="V233" i="9" s="1"/>
  <c r="AN236" i="3"/>
  <c r="AG236" i="3"/>
  <c r="S209" i="9"/>
  <c r="V209" i="9" s="1"/>
  <c r="AG212" i="3"/>
  <c r="S189" i="9"/>
  <c r="V189" i="9" s="1"/>
  <c r="AN192" i="3"/>
  <c r="AG192" i="3"/>
  <c r="S48" i="9"/>
  <c r="V48" i="9" s="1"/>
  <c r="S182" i="9"/>
  <c r="AG185" i="3"/>
  <c r="S702" i="9"/>
  <c r="V702" i="9" s="1"/>
  <c r="AG705" i="3"/>
  <c r="S684" i="9"/>
  <c r="V684" i="9" s="1"/>
  <c r="AG687" i="3"/>
  <c r="S562" i="9"/>
  <c r="V562" i="9" s="1"/>
  <c r="AG565" i="3"/>
  <c r="S384" i="9"/>
  <c r="V384" i="9" s="1"/>
  <c r="AG387" i="3"/>
  <c r="S315" i="9"/>
  <c r="V315" i="9" s="1"/>
  <c r="AG318" i="3"/>
  <c r="S124" i="9"/>
  <c r="V124" i="9" s="1"/>
  <c r="AG127" i="3"/>
  <c r="T688" i="9"/>
  <c r="AJ691" i="3"/>
  <c r="T536" i="9"/>
  <c r="AJ539" i="3"/>
  <c r="T514" i="9"/>
  <c r="AJ517" i="3"/>
  <c r="T312" i="9"/>
  <c r="AJ315" i="3"/>
  <c r="T205" i="9"/>
  <c r="AJ208" i="3"/>
  <c r="T193" i="9"/>
  <c r="AJ196" i="3"/>
  <c r="T255" i="9"/>
  <c r="AJ258" i="3"/>
  <c r="T87" i="9"/>
  <c r="AJ90" i="3"/>
  <c r="T121" i="9"/>
  <c r="AJ124" i="3"/>
  <c r="T89" i="9"/>
  <c r="AJ92" i="3"/>
  <c r="T66" i="9"/>
  <c r="AJ69" i="3"/>
  <c r="T137" i="9"/>
  <c r="AJ140" i="3"/>
  <c r="T59" i="9"/>
  <c r="T10" i="9"/>
  <c r="AJ13" i="3"/>
  <c r="T5" i="9"/>
  <c r="AJ8" i="3"/>
  <c r="BD168" i="3"/>
  <c r="AQ168" i="3" s="1"/>
  <c r="AH168" i="3"/>
  <c r="AT168" i="3" s="1"/>
  <c r="T67" i="9"/>
  <c r="AJ70" i="3"/>
  <c r="T20" i="9"/>
  <c r="AJ23" i="3"/>
  <c r="T730" i="9"/>
  <c r="AJ733" i="3"/>
  <c r="T713" i="9"/>
  <c r="AJ716" i="3"/>
  <c r="T698" i="9"/>
  <c r="AJ701" i="3"/>
  <c r="T803" i="9"/>
  <c r="AJ806" i="3"/>
  <c r="T719" i="9"/>
  <c r="AJ722" i="3"/>
  <c r="T680" i="9"/>
  <c r="AJ683" i="3"/>
  <c r="T621" i="9"/>
  <c r="AJ624" i="3"/>
  <c r="T674" i="9"/>
  <c r="AJ677" i="3"/>
  <c r="T627" i="9"/>
  <c r="AJ630" i="3"/>
  <c r="T521" i="9"/>
  <c r="AJ524" i="3"/>
  <c r="T465" i="9"/>
  <c r="AJ468" i="3"/>
  <c r="T315" i="9"/>
  <c r="AJ318" i="3"/>
  <c r="T727" i="9"/>
  <c r="AJ730" i="3"/>
  <c r="T575" i="9"/>
  <c r="AJ578" i="3"/>
  <c r="T393" i="9"/>
  <c r="AJ396" i="3"/>
  <c r="T337" i="9"/>
  <c r="AJ340" i="3"/>
  <c r="T313" i="9"/>
  <c r="AJ316" i="3"/>
  <c r="T517" i="9"/>
  <c r="AJ520" i="3"/>
  <c r="T379" i="9"/>
  <c r="AJ382" i="3"/>
  <c r="T306" i="9"/>
  <c r="AJ309" i="3"/>
  <c r="T240" i="9"/>
  <c r="AJ243" i="3"/>
  <c r="T172" i="9"/>
  <c r="AJ175" i="3"/>
  <c r="T481" i="9"/>
  <c r="AJ484" i="3"/>
  <c r="T457" i="9"/>
  <c r="AJ460" i="3"/>
  <c r="T435" i="9"/>
  <c r="AJ438" i="3"/>
  <c r="T182" i="9"/>
  <c r="AJ185" i="3"/>
  <c r="T107" i="9"/>
  <c r="AJ110" i="3"/>
  <c r="T249" i="9"/>
  <c r="AJ252" i="3"/>
  <c r="T115" i="9"/>
  <c r="AJ118" i="3"/>
  <c r="T60" i="9"/>
  <c r="T8" i="9"/>
  <c r="AJ11" i="3"/>
  <c r="T449" i="9"/>
  <c r="AJ452" i="3"/>
  <c r="T433" i="9"/>
  <c r="AJ436" i="3"/>
  <c r="T592" i="9"/>
  <c r="AJ595" i="3"/>
  <c r="T438" i="9"/>
  <c r="AJ441" i="3"/>
  <c r="T555" i="9"/>
  <c r="AJ558" i="3"/>
  <c r="T334" i="9"/>
  <c r="AJ337" i="3"/>
  <c r="T76" i="9"/>
  <c r="AJ79" i="3"/>
  <c r="T37" i="9"/>
  <c r="T175" i="9"/>
  <c r="AJ178" i="3"/>
  <c r="T763" i="9"/>
  <c r="AJ766" i="3"/>
  <c r="T12" i="9"/>
  <c r="AJ15" i="3"/>
  <c r="BD493" i="3"/>
  <c r="AQ493" i="3" s="1"/>
  <c r="AH493" i="3"/>
  <c r="AT493" i="3" s="1"/>
  <c r="T359" i="9"/>
  <c r="AJ362" i="3"/>
  <c r="T132" i="9"/>
  <c r="AJ135" i="3"/>
  <c r="T676" i="9"/>
  <c r="AJ679" i="3"/>
  <c r="BD5" i="3"/>
  <c r="AH5" i="3"/>
  <c r="T547" i="9"/>
  <c r="AJ550" i="3"/>
  <c r="T775" i="9"/>
  <c r="AJ778" i="3"/>
  <c r="BD82" i="3"/>
  <c r="AQ82" i="3" s="1"/>
  <c r="AH82" i="3"/>
  <c r="AT82" i="3" s="1"/>
  <c r="T51" i="9"/>
  <c r="S782" i="9"/>
  <c r="AG785" i="3"/>
  <c r="S29" i="9"/>
  <c r="V29" i="9" s="1"/>
  <c r="S19" i="9"/>
  <c r="V19" i="9" s="1"/>
  <c r="AG22" i="3"/>
  <c r="S808" i="9"/>
  <c r="V808" i="9" s="1"/>
  <c r="AG811" i="3"/>
  <c r="S802" i="9"/>
  <c r="V802" i="9" s="1"/>
  <c r="AG805" i="3"/>
  <c r="S763" i="9"/>
  <c r="V763" i="9" s="1"/>
  <c r="AN766" i="3"/>
  <c r="AG766" i="3"/>
  <c r="S723" i="9"/>
  <c r="V723" i="9" s="1"/>
  <c r="AG726" i="3"/>
  <c r="S700" i="9"/>
  <c r="V700" i="9" s="1"/>
  <c r="AG703" i="3"/>
  <c r="S688" i="9"/>
  <c r="V688" i="9" s="1"/>
  <c r="AG691" i="3"/>
  <c r="S672" i="9"/>
  <c r="V672" i="9" s="1"/>
  <c r="AG675" i="3"/>
  <c r="S653" i="9"/>
  <c r="V653" i="9" s="1"/>
  <c r="AG656" i="3"/>
  <c r="S637" i="9"/>
  <c r="V637" i="9" s="1"/>
  <c r="AG640" i="3"/>
  <c r="S611" i="9"/>
  <c r="V611" i="9" s="1"/>
  <c r="AG614" i="3"/>
  <c r="S598" i="9"/>
  <c r="V598" i="9" s="1"/>
  <c r="AG601" i="3"/>
  <c r="S546" i="9"/>
  <c r="V546" i="9" s="1"/>
  <c r="AG549" i="3"/>
  <c r="S492" i="9"/>
  <c r="V492" i="9" s="1"/>
  <c r="AN495" i="3"/>
  <c r="AG495" i="3"/>
  <c r="S425" i="9"/>
  <c r="V425" i="9" s="1"/>
  <c r="AG428" i="3"/>
  <c r="S390" i="9"/>
  <c r="V390" i="9" s="1"/>
  <c r="AG393" i="3"/>
  <c r="S380" i="9"/>
  <c r="V380" i="9" s="1"/>
  <c r="AG383" i="3"/>
  <c r="S321" i="9"/>
  <c r="V321" i="9" s="1"/>
  <c r="AG324" i="3"/>
  <c r="S305" i="9"/>
  <c r="V305" i="9" s="1"/>
  <c r="AG308" i="3"/>
  <c r="S215" i="9"/>
  <c r="V215" i="9" s="1"/>
  <c r="AG218" i="3"/>
  <c r="S172" i="9"/>
  <c r="V172" i="9" s="1"/>
  <c r="AL175" i="3"/>
  <c r="AG175" i="3"/>
  <c r="S158" i="9"/>
  <c r="V158" i="9" s="1"/>
  <c r="AG161" i="3"/>
  <c r="S150" i="9"/>
  <c r="V150" i="9" s="1"/>
  <c r="AG153" i="3"/>
  <c r="S81" i="9"/>
  <c r="V81" i="9" s="1"/>
  <c r="AG84" i="3"/>
  <c r="S75" i="9"/>
  <c r="V75" i="9" s="1"/>
  <c r="AG78" i="3"/>
  <c r="S24" i="9"/>
  <c r="V24" i="9" s="1"/>
  <c r="AG27" i="3"/>
  <c r="S809" i="9"/>
  <c r="V809" i="9" s="1"/>
  <c r="S801" i="9"/>
  <c r="V801" i="9" s="1"/>
  <c r="AG804" i="3"/>
  <c r="S795" i="9"/>
  <c r="V795" i="9" s="1"/>
  <c r="AG798" i="3"/>
  <c r="S762" i="9"/>
  <c r="V762" i="9" s="1"/>
  <c r="AG765" i="3"/>
  <c r="S756" i="9"/>
  <c r="V756" i="9" s="1"/>
  <c r="AG759" i="3"/>
  <c r="S750" i="9"/>
  <c r="V750" i="9" s="1"/>
  <c r="AG753" i="3"/>
  <c r="S713" i="9"/>
  <c r="V713" i="9" s="1"/>
  <c r="AG716" i="3"/>
  <c r="S693" i="9"/>
  <c r="V693" i="9" s="1"/>
  <c r="AG696" i="3"/>
  <c r="S685" i="9"/>
  <c r="V685" i="9" s="1"/>
  <c r="AG688" i="3"/>
  <c r="S656" i="9"/>
  <c r="V656" i="9" s="1"/>
  <c r="AG659" i="3"/>
  <c r="S612" i="9"/>
  <c r="V612" i="9" s="1"/>
  <c r="AG615" i="3"/>
  <c r="S606" i="9"/>
  <c r="V606" i="9" s="1"/>
  <c r="AG609" i="3"/>
  <c r="S599" i="9"/>
  <c r="V599" i="9" s="1"/>
  <c r="AG602" i="3"/>
  <c r="S559" i="9"/>
  <c r="V559" i="9" s="1"/>
  <c r="AG562" i="3"/>
  <c r="S539" i="9"/>
  <c r="V539" i="9" s="1"/>
  <c r="AG542" i="3"/>
  <c r="S489" i="9"/>
  <c r="V489" i="9" s="1"/>
  <c r="AG492" i="3"/>
  <c r="S474" i="9"/>
  <c r="V474" i="9" s="1"/>
  <c r="AG477" i="3"/>
  <c r="S454" i="9"/>
  <c r="V454" i="9" s="1"/>
  <c r="AG457" i="3"/>
  <c r="S446" i="9"/>
  <c r="V446" i="9" s="1"/>
  <c r="AG449" i="3"/>
  <c r="S438" i="9"/>
  <c r="V438" i="9" s="1"/>
  <c r="AG441" i="3"/>
  <c r="S430" i="9"/>
  <c r="V430" i="9" s="1"/>
  <c r="AG433" i="3"/>
  <c r="S424" i="9"/>
  <c r="V424" i="9" s="1"/>
  <c r="AO427" i="3"/>
  <c r="AG427" i="3"/>
  <c r="S405" i="9"/>
  <c r="V405" i="9" s="1"/>
  <c r="AG408" i="3"/>
  <c r="S389" i="9"/>
  <c r="V389" i="9" s="1"/>
  <c r="AG392" i="3"/>
  <c r="S373" i="9"/>
  <c r="V373" i="9" s="1"/>
  <c r="AG376" i="3"/>
  <c r="S367" i="9"/>
  <c r="V367" i="9" s="1"/>
  <c r="AG370" i="3"/>
  <c r="S352" i="9"/>
  <c r="V352" i="9" s="1"/>
  <c r="AG355" i="3"/>
  <c r="S344" i="9"/>
  <c r="V344" i="9" s="1"/>
  <c r="AG347" i="3"/>
  <c r="S324" i="9"/>
  <c r="V324" i="9" s="1"/>
  <c r="AG327" i="3"/>
  <c r="S289" i="9"/>
  <c r="V289" i="9" s="1"/>
  <c r="AG292" i="3"/>
  <c r="S275" i="9"/>
  <c r="V275" i="9" s="1"/>
  <c r="AG278" i="3"/>
  <c r="S267" i="9"/>
  <c r="V267" i="9" s="1"/>
  <c r="AG270" i="3"/>
  <c r="S261" i="9"/>
  <c r="V261" i="9" s="1"/>
  <c r="AG264" i="3"/>
  <c r="S253" i="9"/>
  <c r="V253" i="9" s="1"/>
  <c r="AG256" i="3"/>
  <c r="S232" i="9"/>
  <c r="V232" i="9" s="1"/>
  <c r="AG235" i="3"/>
  <c r="S181" i="9"/>
  <c r="V181" i="9" s="1"/>
  <c r="AG184" i="3"/>
  <c r="S175" i="9"/>
  <c r="V175" i="9" s="1"/>
  <c r="AG178" i="3"/>
  <c r="S157" i="9"/>
  <c r="V157" i="9" s="1"/>
  <c r="AG160" i="3"/>
  <c r="S151" i="9"/>
  <c r="V151" i="9" s="1"/>
  <c r="AN154" i="3"/>
  <c r="AG154" i="3"/>
  <c r="S125" i="9"/>
  <c r="V125" i="9" s="1"/>
  <c r="AG128" i="3"/>
  <c r="S118" i="9"/>
  <c r="V118" i="9" s="1"/>
  <c r="AG121" i="3"/>
  <c r="S57" i="9"/>
  <c r="V57" i="9" s="1"/>
  <c r="S25" i="9"/>
  <c r="V25" i="9" s="1"/>
  <c r="AG28" i="3"/>
  <c r="S13" i="9"/>
  <c r="V13" i="9" s="1"/>
  <c r="AG16" i="3"/>
  <c r="S5" i="9"/>
  <c r="V5" i="9" s="1"/>
  <c r="AG8" i="3"/>
  <c r="S239" i="9"/>
  <c r="V239" i="9" s="1"/>
  <c r="AG242" i="3"/>
  <c r="S221" i="9"/>
  <c r="V221" i="9" s="1"/>
  <c r="AG224" i="3"/>
  <c r="S130" i="9"/>
  <c r="V130" i="9" s="1"/>
  <c r="AG133" i="3"/>
  <c r="S42" i="9"/>
  <c r="V42" i="9" s="1"/>
  <c r="S16" i="9"/>
  <c r="V16" i="9" s="1"/>
  <c r="AG19" i="3"/>
  <c r="S722" i="9"/>
  <c r="AG725" i="3"/>
  <c r="S769" i="9"/>
  <c r="V769" i="9" s="1"/>
  <c r="AG772" i="3"/>
  <c r="S741" i="9"/>
  <c r="V741" i="9" s="1"/>
  <c r="AN744" i="3"/>
  <c r="AG744" i="3"/>
  <c r="S727" i="9"/>
  <c r="V727" i="9" s="1"/>
  <c r="AG730" i="3"/>
  <c r="S666" i="9"/>
  <c r="V666" i="9" s="1"/>
  <c r="AG669" i="3"/>
  <c r="S643" i="9"/>
  <c r="V643" i="9" s="1"/>
  <c r="AG646" i="3"/>
  <c r="S625" i="9"/>
  <c r="V625" i="9" s="1"/>
  <c r="AG628" i="3"/>
  <c r="S609" i="9"/>
  <c r="V609" i="9" s="1"/>
  <c r="AG612" i="3"/>
  <c r="S594" i="9"/>
  <c r="V594" i="9" s="1"/>
  <c r="AG597" i="3"/>
  <c r="S574" i="9"/>
  <c r="V574" i="9" s="1"/>
  <c r="AG577" i="3"/>
  <c r="S548" i="9"/>
  <c r="V548" i="9" s="1"/>
  <c r="AG551" i="3"/>
  <c r="S536" i="9"/>
  <c r="V536" i="9" s="1"/>
  <c r="AG539" i="3"/>
  <c r="S524" i="9"/>
  <c r="V524" i="9" s="1"/>
  <c r="AN527" i="3"/>
  <c r="AG527" i="3"/>
  <c r="S510" i="9"/>
  <c r="V510" i="9" s="1"/>
  <c r="AG513" i="3"/>
  <c r="S494" i="9"/>
  <c r="V494" i="9" s="1"/>
  <c r="AG497" i="3"/>
  <c r="S467" i="9"/>
  <c r="V467" i="9" s="1"/>
  <c r="AG470" i="3"/>
  <c r="S459" i="9"/>
  <c r="V459" i="9" s="1"/>
  <c r="AG462" i="3"/>
  <c r="S433" i="9"/>
  <c r="V433" i="9" s="1"/>
  <c r="AG436" i="3"/>
  <c r="S418" i="9"/>
  <c r="V418" i="9" s="1"/>
  <c r="AG421" i="3"/>
  <c r="S410" i="9"/>
  <c r="V410" i="9" s="1"/>
  <c r="AG413" i="3"/>
  <c r="S398" i="9"/>
  <c r="V398" i="9" s="1"/>
  <c r="AG401" i="3"/>
  <c r="S307" i="9"/>
  <c r="V307" i="9" s="1"/>
  <c r="AG310" i="3"/>
  <c r="S290" i="9"/>
  <c r="V290" i="9" s="1"/>
  <c r="AG293" i="3"/>
  <c r="S276" i="9"/>
  <c r="V276" i="9" s="1"/>
  <c r="AG279" i="3"/>
  <c r="S260" i="9"/>
  <c r="V260" i="9" s="1"/>
  <c r="AG263" i="3"/>
  <c r="S252" i="9"/>
  <c r="V252" i="9" s="1"/>
  <c r="AG255" i="3"/>
  <c r="S244" i="9"/>
  <c r="V244" i="9" s="1"/>
  <c r="AO247" i="3"/>
  <c r="AG247" i="3"/>
  <c r="S205" i="9"/>
  <c r="V205" i="9" s="1"/>
  <c r="AG208" i="3"/>
  <c r="S199" i="9"/>
  <c r="V199" i="9" s="1"/>
  <c r="AM202" i="3"/>
  <c r="AG202" i="3"/>
  <c r="S113" i="9"/>
  <c r="V113" i="9" s="1"/>
  <c r="AG116" i="3"/>
  <c r="S95" i="9"/>
  <c r="V95" i="9" s="1"/>
  <c r="AN98" i="3"/>
  <c r="AG98" i="3"/>
  <c r="S89" i="9"/>
  <c r="V89" i="9" s="1"/>
  <c r="AG92" i="3"/>
  <c r="S63" i="9"/>
  <c r="V63" i="9" s="1"/>
  <c r="AG66" i="3"/>
  <c r="S56" i="9"/>
  <c r="V56" i="9" s="1"/>
  <c r="S14" i="9"/>
  <c r="V14" i="9" s="1"/>
  <c r="AG17" i="3"/>
  <c r="T764" i="9"/>
  <c r="AJ767" i="3"/>
  <c r="T679" i="9"/>
  <c r="AJ682" i="3"/>
  <c r="T566" i="9"/>
  <c r="AJ569" i="3"/>
  <c r="T546" i="9"/>
  <c r="AJ549" i="3"/>
  <c r="T428" i="9"/>
  <c r="AJ431" i="3"/>
  <c r="T380" i="9"/>
  <c r="AJ383" i="3"/>
  <c r="T221" i="9"/>
  <c r="AJ224" i="3"/>
  <c r="T811" i="9"/>
  <c r="T793" i="9"/>
  <c r="AJ796" i="3"/>
  <c r="T783" i="9"/>
  <c r="AJ786" i="3"/>
  <c r="BD767" i="3"/>
  <c r="AQ767" i="3" s="1"/>
  <c r="AH767" i="3"/>
  <c r="AT767" i="3" s="1"/>
  <c r="T749" i="9"/>
  <c r="AJ752" i="3"/>
  <c r="T733" i="9"/>
  <c r="AJ736" i="3"/>
  <c r="T697" i="9"/>
  <c r="AJ700" i="3"/>
  <c r="T684" i="9"/>
  <c r="AJ687" i="3"/>
  <c r="T673" i="9"/>
  <c r="AJ676" i="3"/>
  <c r="T685" i="9"/>
  <c r="AJ688" i="3"/>
  <c r="T653" i="9"/>
  <c r="AJ656" i="3"/>
  <c r="T637" i="9"/>
  <c r="AJ640" i="3"/>
  <c r="T606" i="9"/>
  <c r="AJ609" i="3"/>
  <c r="T597" i="9"/>
  <c r="AJ600" i="3"/>
  <c r="T559" i="9"/>
  <c r="AJ562" i="3"/>
  <c r="T564" i="9"/>
  <c r="AJ567" i="3"/>
  <c r="T532" i="9"/>
  <c r="AJ535" i="3"/>
  <c r="T500" i="9"/>
  <c r="AJ503" i="3"/>
  <c r="T543" i="9"/>
  <c r="AJ546" i="3"/>
  <c r="T527" i="9"/>
  <c r="AJ530" i="3"/>
  <c r="T565" i="9"/>
  <c r="AJ568" i="3"/>
  <c r="T511" i="9"/>
  <c r="AJ514" i="3"/>
  <c r="T475" i="9"/>
  <c r="AJ478" i="3"/>
  <c r="T487" i="9"/>
  <c r="AJ490" i="3"/>
  <c r="T425" i="9"/>
  <c r="AJ428" i="3"/>
  <c r="T411" i="9"/>
  <c r="AJ414" i="3"/>
  <c r="T385" i="9"/>
  <c r="AJ388" i="3"/>
  <c r="T348" i="9"/>
  <c r="AJ351" i="3"/>
  <c r="T300" i="9"/>
  <c r="AJ303" i="3"/>
  <c r="T284" i="9"/>
  <c r="AJ287" i="3"/>
  <c r="T341" i="9"/>
  <c r="AJ344" i="3"/>
  <c r="T328" i="9"/>
  <c r="AJ331" i="3"/>
  <c r="T298" i="9"/>
  <c r="AJ301" i="3"/>
  <c r="T282" i="9"/>
  <c r="AJ285" i="3"/>
  <c r="T266" i="9"/>
  <c r="AJ269" i="3"/>
  <c r="T250" i="9"/>
  <c r="AJ253" i="3"/>
  <c r="T251" i="9"/>
  <c r="AJ254" i="3"/>
  <c r="T218" i="9"/>
  <c r="AJ221" i="3"/>
  <c r="T187" i="9"/>
  <c r="AJ190" i="3"/>
  <c r="T191" i="9"/>
  <c r="AJ194" i="3"/>
  <c r="T272" i="9"/>
  <c r="AJ275" i="3"/>
  <c r="T256" i="9"/>
  <c r="AJ259" i="3"/>
  <c r="T239" i="9"/>
  <c r="AJ242" i="3"/>
  <c r="T223" i="9"/>
  <c r="AJ226" i="3"/>
  <c r="T207" i="9"/>
  <c r="AJ210" i="3"/>
  <c r="T110" i="9"/>
  <c r="AJ113" i="3"/>
  <c r="T94" i="9"/>
  <c r="AJ97" i="3"/>
  <c r="T78" i="9"/>
  <c r="AJ81" i="3"/>
  <c r="T117" i="9"/>
  <c r="AJ120" i="3"/>
  <c r="T85" i="9"/>
  <c r="AJ88" i="3"/>
  <c r="T146" i="9"/>
  <c r="AJ149" i="3"/>
  <c r="T135" i="9"/>
  <c r="AJ138" i="3"/>
  <c r="T125" i="9"/>
  <c r="AJ128" i="3"/>
  <c r="T38" i="9"/>
  <c r="T165" i="9"/>
  <c r="AJ168" i="3"/>
  <c r="T800" i="9"/>
  <c r="AJ803" i="3"/>
  <c r="T723" i="9"/>
  <c r="AJ726" i="3"/>
  <c r="T711" i="9"/>
  <c r="AJ714" i="3"/>
  <c r="T695" i="9"/>
  <c r="AJ698" i="3"/>
  <c r="T715" i="9"/>
  <c r="AJ718" i="3"/>
  <c r="T717" i="9"/>
  <c r="AJ720" i="3"/>
  <c r="T770" i="9"/>
  <c r="AJ773" i="3"/>
  <c r="T635" i="9"/>
  <c r="AJ638" i="3"/>
  <c r="T609" i="9"/>
  <c r="AJ612" i="3"/>
  <c r="T807" i="9"/>
  <c r="AJ810" i="3"/>
  <c r="T666" i="9"/>
  <c r="AJ669" i="3"/>
  <c r="T625" i="9"/>
  <c r="AJ628" i="3"/>
  <c r="BD559" i="3"/>
  <c r="AQ559" i="3" s="1"/>
  <c r="AH559" i="3"/>
  <c r="AT559" i="3" s="1"/>
  <c r="T616" i="9"/>
  <c r="AJ619" i="3"/>
  <c r="BD509" i="3"/>
  <c r="AQ509" i="3" s="1"/>
  <c r="AH509" i="3"/>
  <c r="AT509" i="3" s="1"/>
  <c r="T410" i="9"/>
  <c r="AJ413" i="3"/>
  <c r="BD346" i="3"/>
  <c r="AQ346" i="3" s="1"/>
  <c r="AH346" i="3"/>
  <c r="AT346" i="3" s="1"/>
  <c r="T314" i="9"/>
  <c r="AJ317" i="3"/>
  <c r="T611" i="9"/>
  <c r="AJ614" i="3"/>
  <c r="T571" i="9"/>
  <c r="AJ574" i="3"/>
  <c r="T533" i="9"/>
  <c r="AJ536" i="3"/>
  <c r="T473" i="9"/>
  <c r="AJ476" i="3"/>
  <c r="T414" i="9"/>
  <c r="AJ417" i="3"/>
  <c r="T392" i="9"/>
  <c r="AJ395" i="3"/>
  <c r="T335" i="9"/>
  <c r="AJ338" i="3"/>
  <c r="T562" i="9"/>
  <c r="AJ565" i="3"/>
  <c r="T427" i="9"/>
  <c r="AJ430" i="3"/>
  <c r="T371" i="9"/>
  <c r="AJ374" i="3"/>
  <c r="BD307" i="3"/>
  <c r="AQ307" i="3" s="1"/>
  <c r="AH307" i="3"/>
  <c r="AT307" i="3" s="1"/>
  <c r="T285" i="9"/>
  <c r="AJ288" i="3"/>
  <c r="T192" i="9"/>
  <c r="AJ195" i="3"/>
  <c r="T455" i="9"/>
  <c r="AJ458" i="3"/>
  <c r="T382" i="9"/>
  <c r="AJ385" i="3"/>
  <c r="T273" i="9"/>
  <c r="AJ276" i="3"/>
  <c r="T196" i="9"/>
  <c r="AJ199" i="3"/>
  <c r="T144" i="9"/>
  <c r="AJ147" i="3"/>
  <c r="T11" i="9"/>
  <c r="AJ14" i="3"/>
  <c r="T188" i="9"/>
  <c r="AJ191" i="3"/>
  <c r="T27" i="9"/>
  <c r="AJ30" i="3"/>
  <c r="T7" i="9"/>
  <c r="AJ10" i="3"/>
  <c r="T628" i="9"/>
  <c r="AJ631" i="3"/>
  <c r="T594" i="9"/>
  <c r="AJ597" i="3"/>
  <c r="T578" i="9"/>
  <c r="AJ581" i="3"/>
  <c r="T184" i="9"/>
  <c r="AJ187" i="3"/>
  <c r="BD103" i="3"/>
  <c r="AQ103" i="3" s="1"/>
  <c r="AH103" i="3"/>
  <c r="AT103" i="3" s="1"/>
  <c r="T111" i="9"/>
  <c r="AJ114" i="3"/>
  <c r="T747" i="9"/>
  <c r="AJ750" i="3"/>
  <c r="T588" i="9"/>
  <c r="AJ591" i="3"/>
  <c r="T434" i="9"/>
  <c r="AJ437" i="3"/>
  <c r="BD131" i="3"/>
  <c r="AQ131" i="3" s="1"/>
  <c r="AH131" i="3"/>
  <c r="AT131" i="3" s="1"/>
  <c r="BD503" i="3"/>
  <c r="AQ503" i="3" s="1"/>
  <c r="AH503" i="3"/>
  <c r="AT503" i="3" s="1"/>
  <c r="T355" i="9"/>
  <c r="AJ358" i="3"/>
  <c r="T413" i="9"/>
  <c r="AJ416" i="3"/>
  <c r="T161" i="9"/>
  <c r="AJ164" i="3"/>
  <c r="T486" i="9"/>
  <c r="AJ489" i="3"/>
  <c r="T112" i="9"/>
  <c r="AJ115" i="3"/>
  <c r="BD25" i="3"/>
  <c r="AQ25" i="3" s="1"/>
  <c r="AH25" i="3"/>
  <c r="AT25" i="3" s="1"/>
  <c r="T149" i="9"/>
  <c r="AJ152" i="3"/>
  <c r="T342" i="9"/>
  <c r="AJ345" i="3"/>
  <c r="T57" i="9"/>
  <c r="T49" i="9"/>
  <c r="S242" i="9"/>
  <c r="AG245" i="3"/>
  <c r="S781" i="9"/>
  <c r="V781" i="9" s="1"/>
  <c r="AG784" i="3"/>
  <c r="S747" i="9"/>
  <c r="V747" i="9" s="1"/>
  <c r="AG750" i="3"/>
  <c r="S714" i="9"/>
  <c r="V714" i="9" s="1"/>
  <c r="AG717" i="3"/>
  <c r="S623" i="9"/>
  <c r="V623" i="9" s="1"/>
  <c r="AG626" i="3"/>
  <c r="S596" i="9"/>
  <c r="V596" i="9" s="1"/>
  <c r="AG599" i="3"/>
  <c r="S580" i="9"/>
  <c r="V580" i="9" s="1"/>
  <c r="AG583" i="3"/>
  <c r="S570" i="9"/>
  <c r="V570" i="9" s="1"/>
  <c r="AG573" i="3"/>
  <c r="S552" i="9"/>
  <c r="V552" i="9" s="1"/>
  <c r="AG555" i="3"/>
  <c r="S540" i="9"/>
  <c r="V540" i="9" s="1"/>
  <c r="AG543" i="3"/>
  <c r="S532" i="9"/>
  <c r="V532" i="9" s="1"/>
  <c r="AG535" i="3"/>
  <c r="S514" i="9"/>
  <c r="V514" i="9" s="1"/>
  <c r="AG517" i="3"/>
  <c r="S502" i="9"/>
  <c r="V502" i="9" s="1"/>
  <c r="AG505" i="3"/>
  <c r="S477" i="9"/>
  <c r="V477" i="9" s="1"/>
  <c r="AG480" i="3"/>
  <c r="S457" i="9"/>
  <c r="V457" i="9" s="1"/>
  <c r="AG460" i="3"/>
  <c r="S445" i="9"/>
  <c r="V445" i="9" s="1"/>
  <c r="AG448" i="3"/>
  <c r="S435" i="9"/>
  <c r="V435" i="9" s="1"/>
  <c r="AG438" i="3"/>
  <c r="S366" i="9"/>
  <c r="V366" i="9" s="1"/>
  <c r="AG369" i="3"/>
  <c r="S359" i="9"/>
  <c r="V359" i="9" s="1"/>
  <c r="AG362" i="3"/>
  <c r="S351" i="9"/>
  <c r="V351" i="9" s="1"/>
  <c r="AG354" i="3"/>
  <c r="S345" i="9"/>
  <c r="V345" i="9" s="1"/>
  <c r="AG348" i="3"/>
  <c r="S339" i="9"/>
  <c r="V339" i="9" s="1"/>
  <c r="AG342" i="3"/>
  <c r="S329" i="9"/>
  <c r="V329" i="9" s="1"/>
  <c r="AG332" i="3"/>
  <c r="S294" i="9"/>
  <c r="V294" i="9" s="1"/>
  <c r="AG297" i="3"/>
  <c r="S284" i="9"/>
  <c r="V284" i="9" s="1"/>
  <c r="AG287" i="3"/>
  <c r="S274" i="9"/>
  <c r="V274" i="9" s="1"/>
  <c r="AG277" i="3"/>
  <c r="S262" i="9"/>
  <c r="V262" i="9" s="1"/>
  <c r="AG265" i="3"/>
  <c r="S164" i="9"/>
  <c r="V164" i="9" s="1"/>
  <c r="AG167" i="3"/>
  <c r="S156" i="9"/>
  <c r="V156" i="9" s="1"/>
  <c r="AG159" i="3"/>
  <c r="S142" i="9"/>
  <c r="V142" i="9" s="1"/>
  <c r="AG145" i="3"/>
  <c r="S111" i="9"/>
  <c r="V111" i="9" s="1"/>
  <c r="AG114" i="3"/>
  <c r="S67" i="9"/>
  <c r="V67" i="9" s="1"/>
  <c r="AG70" i="3"/>
  <c r="S30" i="9"/>
  <c r="V30" i="9" s="1"/>
  <c r="AG33" i="3"/>
  <c r="S787" i="9"/>
  <c r="V787" i="9" s="1"/>
  <c r="AG790" i="3"/>
  <c r="S780" i="9"/>
  <c r="V780" i="9" s="1"/>
  <c r="AG783" i="3"/>
  <c r="S774" i="9"/>
  <c r="V774" i="9" s="1"/>
  <c r="AG777" i="3"/>
  <c r="S766" i="9"/>
  <c r="V766" i="9" s="1"/>
  <c r="AG769" i="3"/>
  <c r="S744" i="9"/>
  <c r="V744" i="9" s="1"/>
  <c r="AG747" i="3"/>
  <c r="S738" i="9"/>
  <c r="V738" i="9" s="1"/>
  <c r="AG741" i="3"/>
  <c r="S705" i="9"/>
  <c r="V705" i="9" s="1"/>
  <c r="AG708" i="3"/>
  <c r="S677" i="9"/>
  <c r="V677" i="9" s="1"/>
  <c r="AG680" i="3"/>
  <c r="S663" i="9"/>
  <c r="V663" i="9" s="1"/>
  <c r="AG666" i="3"/>
  <c r="S654" i="9"/>
  <c r="V654" i="9" s="1"/>
  <c r="AG657" i="3"/>
  <c r="S648" i="9"/>
  <c r="V648" i="9" s="1"/>
  <c r="AG651" i="3"/>
  <c r="S642" i="9"/>
  <c r="V642" i="9" s="1"/>
  <c r="AG645" i="3"/>
  <c r="S618" i="9"/>
  <c r="V618" i="9" s="1"/>
  <c r="AG621" i="3"/>
  <c r="S597" i="9"/>
  <c r="V597" i="9" s="1"/>
  <c r="AG600" i="3"/>
  <c r="S589" i="9"/>
  <c r="V589" i="9" s="1"/>
  <c r="AN592" i="3"/>
  <c r="AG592" i="3"/>
  <c r="S581" i="9"/>
  <c r="V581" i="9" s="1"/>
  <c r="AG584" i="3"/>
  <c r="S573" i="9"/>
  <c r="V573" i="9" s="1"/>
  <c r="AN576" i="3"/>
  <c r="AG576" i="3"/>
  <c r="S565" i="9"/>
  <c r="V565" i="9" s="1"/>
  <c r="AG568" i="3"/>
  <c r="S551" i="9"/>
  <c r="V551" i="9" s="1"/>
  <c r="AN554" i="3"/>
  <c r="AG554" i="3"/>
  <c r="S545" i="9"/>
  <c r="V545" i="9" s="1"/>
  <c r="AG548" i="3"/>
  <c r="S533" i="9"/>
  <c r="V533" i="9" s="1"/>
  <c r="AG536" i="3"/>
  <c r="S527" i="9"/>
  <c r="V527" i="9" s="1"/>
  <c r="AG530" i="3"/>
  <c r="S521" i="9"/>
  <c r="V521" i="9" s="1"/>
  <c r="AG524" i="3"/>
  <c r="S509" i="9"/>
  <c r="V509" i="9" s="1"/>
  <c r="AG512" i="3"/>
  <c r="S503" i="9"/>
  <c r="V503" i="9" s="1"/>
  <c r="AG506" i="3"/>
  <c r="S495" i="9"/>
  <c r="V495" i="9" s="1"/>
  <c r="AG498" i="3"/>
  <c r="S480" i="9"/>
  <c r="V480" i="9" s="1"/>
  <c r="AG483" i="3"/>
  <c r="S399" i="9"/>
  <c r="V399" i="9" s="1"/>
  <c r="AG402" i="3"/>
  <c r="S383" i="9"/>
  <c r="V383" i="9" s="1"/>
  <c r="AG386" i="3"/>
  <c r="S358" i="9"/>
  <c r="V358" i="9" s="1"/>
  <c r="AO361" i="3"/>
  <c r="AG361" i="3"/>
  <c r="S350" i="9"/>
  <c r="V350" i="9" s="1"/>
  <c r="AG353" i="3"/>
  <c r="S330" i="9"/>
  <c r="V330" i="9" s="1"/>
  <c r="AG333" i="3"/>
  <c r="S310" i="9"/>
  <c r="V310" i="9" s="1"/>
  <c r="AG313" i="3"/>
  <c r="S295" i="9"/>
  <c r="V295" i="9" s="1"/>
  <c r="AG298" i="3"/>
  <c r="S281" i="9"/>
  <c r="V281" i="9" s="1"/>
  <c r="AG284" i="3"/>
  <c r="S238" i="9"/>
  <c r="V238" i="9" s="1"/>
  <c r="AG241" i="3"/>
  <c r="S224" i="9"/>
  <c r="V224" i="9" s="1"/>
  <c r="AG227" i="3"/>
  <c r="S210" i="9"/>
  <c r="V210" i="9" s="1"/>
  <c r="AG213" i="3"/>
  <c r="S202" i="9"/>
  <c r="V202" i="9" s="1"/>
  <c r="AG205" i="3"/>
  <c r="S196" i="9"/>
  <c r="V196" i="9" s="1"/>
  <c r="AG199" i="3"/>
  <c r="S131" i="9"/>
  <c r="V131" i="9" s="1"/>
  <c r="AG134" i="3"/>
  <c r="S110" i="9"/>
  <c r="V110" i="9" s="1"/>
  <c r="AG113" i="3"/>
  <c r="S96" i="9"/>
  <c r="V96" i="9" s="1"/>
  <c r="AG99" i="3"/>
  <c r="S88" i="9"/>
  <c r="V88" i="9" s="1"/>
  <c r="AG91" i="3"/>
  <c r="S82" i="9"/>
  <c r="V82" i="9" s="1"/>
  <c r="AG85" i="3"/>
  <c r="S74" i="9"/>
  <c r="V74" i="9" s="1"/>
  <c r="AG77" i="3"/>
  <c r="S68" i="9"/>
  <c r="V68" i="9" s="1"/>
  <c r="AG71" i="3"/>
  <c r="S39" i="9"/>
  <c r="V39" i="9" s="1"/>
  <c r="S197" i="9"/>
  <c r="V197" i="9" s="1"/>
  <c r="AG200" i="3"/>
  <c r="S36" i="9"/>
  <c r="V36" i="9" s="1"/>
  <c r="AN39" i="3"/>
  <c r="AG39" i="3"/>
  <c r="S8" i="9"/>
  <c r="V8" i="9" s="1"/>
  <c r="AG11" i="3"/>
  <c r="S790" i="9"/>
  <c r="V790" i="9" s="1"/>
  <c r="AG793" i="3"/>
  <c r="S784" i="9"/>
  <c r="V784" i="9" s="1"/>
  <c r="AG787" i="3"/>
  <c r="S712" i="9"/>
  <c r="V712" i="9" s="1"/>
  <c r="AG715" i="3"/>
  <c r="S696" i="9"/>
  <c r="V696" i="9" s="1"/>
  <c r="AG699" i="3"/>
  <c r="S655" i="9"/>
  <c r="V655" i="9" s="1"/>
  <c r="AG658" i="3"/>
  <c r="S560" i="9"/>
  <c r="V560" i="9" s="1"/>
  <c r="AN563" i="3"/>
  <c r="AG563" i="3"/>
  <c r="S484" i="9"/>
  <c r="V484" i="9" s="1"/>
  <c r="AG487" i="3"/>
  <c r="S325" i="9"/>
  <c r="V325" i="9" s="1"/>
  <c r="AG328" i="3"/>
  <c r="S250" i="9"/>
  <c r="V250" i="9" s="1"/>
  <c r="AG253" i="3"/>
  <c r="S138" i="9"/>
  <c r="V138" i="9" s="1"/>
  <c r="AG141" i="3"/>
  <c r="T709" i="9"/>
  <c r="AJ712" i="3"/>
  <c r="T618" i="9"/>
  <c r="AJ621" i="3"/>
  <c r="T504" i="9"/>
  <c r="AJ507" i="3"/>
  <c r="T530" i="9"/>
  <c r="AJ533" i="3"/>
  <c r="T491" i="9"/>
  <c r="AJ494" i="3"/>
  <c r="T462" i="9"/>
  <c r="AJ465" i="3"/>
  <c r="T402" i="9"/>
  <c r="AJ405" i="3"/>
  <c r="T782" i="9"/>
  <c r="AJ785" i="3"/>
  <c r="T781" i="9"/>
  <c r="AJ784" i="3"/>
  <c r="T780" i="9"/>
  <c r="AJ783" i="3"/>
  <c r="T769" i="9"/>
  <c r="AJ772" i="3"/>
  <c r="T762" i="9"/>
  <c r="AJ765" i="3"/>
  <c r="T743" i="9"/>
  <c r="AJ746" i="3"/>
  <c r="T750" i="9"/>
  <c r="AJ753" i="3"/>
  <c r="T737" i="9"/>
  <c r="AJ740" i="3"/>
  <c r="T708" i="9"/>
  <c r="AJ711" i="3"/>
  <c r="T681" i="9"/>
  <c r="AJ684" i="3"/>
  <c r="T665" i="9"/>
  <c r="AJ668" i="3"/>
  <c r="T656" i="9"/>
  <c r="AJ659" i="3"/>
  <c r="T633" i="9"/>
  <c r="AJ636" i="3"/>
  <c r="T585" i="9"/>
  <c r="AJ588" i="3"/>
  <c r="T550" i="9"/>
  <c r="AJ553" i="3"/>
  <c r="T528" i="9"/>
  <c r="AJ531" i="3"/>
  <c r="T542" i="9"/>
  <c r="AJ545" i="3"/>
  <c r="T526" i="9"/>
  <c r="AJ529" i="3"/>
  <c r="T488" i="9"/>
  <c r="AJ491" i="3"/>
  <c r="T474" i="9"/>
  <c r="AJ477" i="3"/>
  <c r="T472" i="9"/>
  <c r="AJ475" i="3"/>
  <c r="T429" i="9"/>
  <c r="AJ432" i="3"/>
  <c r="T399" i="9"/>
  <c r="AJ402" i="3"/>
  <c r="T373" i="9"/>
  <c r="AJ376" i="3"/>
  <c r="T391" i="9"/>
  <c r="AJ394" i="3"/>
  <c r="T376" i="9"/>
  <c r="AJ379" i="3"/>
  <c r="T353" i="9"/>
  <c r="AJ356" i="3"/>
  <c r="T338" i="9"/>
  <c r="AJ341" i="3"/>
  <c r="T322" i="9"/>
  <c r="AJ325" i="3"/>
  <c r="T308" i="9"/>
  <c r="AJ311" i="3"/>
  <c r="T291" i="9"/>
  <c r="AJ294" i="3"/>
  <c r="T354" i="9"/>
  <c r="AJ357" i="3"/>
  <c r="T339" i="9"/>
  <c r="AJ342" i="3"/>
  <c r="T233" i="9"/>
  <c r="AJ236" i="3"/>
  <c r="T217" i="9"/>
  <c r="AJ220" i="3"/>
  <c r="T201" i="9"/>
  <c r="AJ204" i="3"/>
  <c r="T279" i="9"/>
  <c r="AJ282" i="3"/>
  <c r="T247" i="9"/>
  <c r="AJ250" i="3"/>
  <c r="T214" i="9"/>
  <c r="AJ217" i="3"/>
  <c r="T168" i="9"/>
  <c r="AJ171" i="3"/>
  <c r="T148" i="9"/>
  <c r="AJ151" i="3"/>
  <c r="T83" i="9"/>
  <c r="AJ86" i="3"/>
  <c r="T195" i="9"/>
  <c r="AJ198" i="3"/>
  <c r="T173" i="9"/>
  <c r="AJ176" i="3"/>
  <c r="T113" i="9"/>
  <c r="AJ116" i="3"/>
  <c r="T81" i="9"/>
  <c r="AJ84" i="3"/>
  <c r="T32" i="9"/>
  <c r="AJ35" i="3"/>
  <c r="T143" i="9"/>
  <c r="AJ146" i="3"/>
  <c r="T123" i="9"/>
  <c r="AJ126" i="3"/>
  <c r="T54" i="9"/>
  <c r="T22" i="9"/>
  <c r="AJ25" i="3"/>
  <c r="T28" i="9"/>
  <c r="AJ31" i="3"/>
  <c r="T61" i="9"/>
  <c r="T746" i="9"/>
  <c r="AJ749" i="3"/>
  <c r="T710" i="9"/>
  <c r="AJ713" i="3"/>
  <c r="T694" i="9"/>
  <c r="AJ697" i="3"/>
  <c r="T739" i="9"/>
  <c r="AJ742" i="3"/>
  <c r="T663" i="9"/>
  <c r="AJ666" i="3"/>
  <c r="T624" i="9"/>
  <c r="AJ627" i="3"/>
  <c r="T660" i="9"/>
  <c r="AJ663" i="3"/>
  <c r="T505" i="9"/>
  <c r="AJ508" i="3"/>
  <c r="T599" i="9"/>
  <c r="AJ602" i="3"/>
  <c r="T525" i="9"/>
  <c r="AJ528" i="3"/>
  <c r="T412" i="9"/>
  <c r="AJ415" i="3"/>
  <c r="T357" i="9"/>
  <c r="AJ360" i="3"/>
  <c r="T560" i="9"/>
  <c r="AJ563" i="3"/>
  <c r="T364" i="9"/>
  <c r="AJ367" i="3"/>
  <c r="T478" i="9"/>
  <c r="AJ481" i="3"/>
  <c r="T430" i="9"/>
  <c r="AJ433" i="3"/>
  <c r="T136" i="9"/>
  <c r="AJ139" i="3"/>
  <c r="T84" i="9"/>
  <c r="AJ87" i="3"/>
  <c r="T62" i="9"/>
  <c r="AJ65" i="3"/>
  <c r="T40" i="9"/>
  <c r="T25" i="9"/>
  <c r="AJ28" i="3"/>
  <c r="T4" i="9"/>
  <c r="AJ7" i="3"/>
  <c r="T636" i="9"/>
  <c r="AJ639" i="3"/>
  <c r="T216" i="9"/>
  <c r="AJ219" i="3"/>
  <c r="T386" i="9"/>
  <c r="AJ389" i="3"/>
  <c r="T159" i="9"/>
  <c r="AJ162" i="3"/>
  <c r="T445" i="9"/>
  <c r="AJ448" i="3"/>
  <c r="T423" i="9"/>
  <c r="AJ426" i="3"/>
  <c r="T130" i="9"/>
  <c r="AJ133" i="3"/>
  <c r="T99" i="9"/>
  <c r="AJ102" i="3"/>
  <c r="T56" i="9"/>
  <c r="T692" i="9"/>
  <c r="AJ695" i="3"/>
  <c r="T584" i="9"/>
  <c r="AJ587" i="3"/>
  <c r="T383" i="9"/>
  <c r="AJ386" i="3"/>
  <c r="T177" i="9"/>
  <c r="AJ180" i="3"/>
  <c r="T69" i="9"/>
  <c r="AJ72" i="3"/>
  <c r="T70" i="9"/>
  <c r="AJ73" i="3"/>
  <c r="BD43" i="3"/>
  <c r="T686" i="9"/>
  <c r="AJ689" i="3"/>
  <c r="T236" i="9"/>
  <c r="AJ239" i="3"/>
  <c r="T350" i="9"/>
  <c r="AJ353" i="3"/>
  <c r="T55" i="9"/>
  <c r="S41" i="9"/>
  <c r="V41" i="9" s="1"/>
  <c r="S15" i="9"/>
  <c r="V15" i="9" s="1"/>
  <c r="AG18" i="3"/>
  <c r="S771" i="9"/>
  <c r="V771" i="9" s="1"/>
  <c r="AG774" i="3"/>
  <c r="S759" i="9"/>
  <c r="V759" i="9" s="1"/>
  <c r="AG762" i="3"/>
  <c r="S737" i="9"/>
  <c r="V737" i="9" s="1"/>
  <c r="AG740" i="3"/>
  <c r="S682" i="9"/>
  <c r="V682" i="9" s="1"/>
  <c r="AG685" i="3"/>
  <c r="S668" i="9"/>
  <c r="V668" i="9" s="1"/>
  <c r="AG671" i="3"/>
  <c r="S649" i="9"/>
  <c r="V649" i="9" s="1"/>
  <c r="AG652" i="3"/>
  <c r="S619" i="9"/>
  <c r="V619" i="9" s="1"/>
  <c r="AG622" i="3"/>
  <c r="S518" i="9"/>
  <c r="V518" i="9" s="1"/>
  <c r="AG521" i="3"/>
  <c r="S488" i="9"/>
  <c r="V488" i="9" s="1"/>
  <c r="AG491" i="3"/>
  <c r="S420" i="9"/>
  <c r="V420" i="9" s="1"/>
  <c r="AG423" i="3"/>
  <c r="S402" i="9"/>
  <c r="V402" i="9" s="1"/>
  <c r="AG405" i="3"/>
  <c r="S378" i="9"/>
  <c r="V378" i="9" s="1"/>
  <c r="AG381" i="3"/>
  <c r="S372" i="9"/>
  <c r="V372" i="9" s="1"/>
  <c r="AG375" i="3"/>
  <c r="S333" i="9"/>
  <c r="V333" i="9" s="1"/>
  <c r="AG336" i="3"/>
  <c r="S319" i="9"/>
  <c r="V319" i="9" s="1"/>
  <c r="AG322" i="3"/>
  <c r="S187" i="9"/>
  <c r="V187" i="9" s="1"/>
  <c r="AG190" i="3"/>
  <c r="S178" i="9"/>
  <c r="V178" i="9" s="1"/>
  <c r="AG181" i="3"/>
  <c r="S170" i="9"/>
  <c r="V170" i="9" s="1"/>
  <c r="AG173" i="3"/>
  <c r="S148" i="9"/>
  <c r="V148" i="9" s="1"/>
  <c r="AG151" i="3"/>
  <c r="S105" i="9"/>
  <c r="V105" i="9" s="1"/>
  <c r="AN108" i="3"/>
  <c r="AG108" i="3"/>
  <c r="S85" i="9"/>
  <c r="V85" i="9" s="1"/>
  <c r="AN88" i="3"/>
  <c r="AG88" i="3"/>
  <c r="S18" i="9"/>
  <c r="V18" i="9" s="1"/>
  <c r="AG21" i="3"/>
  <c r="S807" i="9"/>
  <c r="V807" i="9" s="1"/>
  <c r="AG810" i="3"/>
  <c r="AG802" i="3"/>
  <c r="S799" i="9"/>
  <c r="V799" i="9" s="1"/>
  <c r="S793" i="9"/>
  <c r="V793" i="9" s="1"/>
  <c r="AG796" i="3"/>
  <c r="S760" i="9"/>
  <c r="V760" i="9" s="1"/>
  <c r="AG763" i="3"/>
  <c r="S754" i="9"/>
  <c r="V754" i="9" s="1"/>
  <c r="AG757" i="3"/>
  <c r="S732" i="9"/>
  <c r="V732" i="9" s="1"/>
  <c r="AG735" i="3"/>
  <c r="S711" i="9"/>
  <c r="V711" i="9" s="1"/>
  <c r="AG714" i="3"/>
  <c r="S699" i="9"/>
  <c r="V699" i="9" s="1"/>
  <c r="AG702" i="3"/>
  <c r="S691" i="9"/>
  <c r="V691" i="9" s="1"/>
  <c r="AG694" i="3"/>
  <c r="S669" i="9"/>
  <c r="V669" i="9" s="1"/>
  <c r="AG672" i="3"/>
  <c r="S636" i="9"/>
  <c r="V636" i="9" s="1"/>
  <c r="AG639" i="3"/>
  <c r="S624" i="9"/>
  <c r="V624" i="9" s="1"/>
  <c r="AG627" i="3"/>
  <c r="S604" i="9"/>
  <c r="V604" i="9" s="1"/>
  <c r="AG607" i="3"/>
  <c r="S557" i="9"/>
  <c r="V557" i="9" s="1"/>
  <c r="AG560" i="3"/>
  <c r="S515" i="9"/>
  <c r="V515" i="9" s="1"/>
  <c r="AG518" i="3"/>
  <c r="S487" i="9"/>
  <c r="V487" i="9" s="1"/>
  <c r="AG490" i="3"/>
  <c r="S466" i="9"/>
  <c r="V466" i="9" s="1"/>
  <c r="AG469" i="3"/>
  <c r="S460" i="9"/>
  <c r="V460" i="9" s="1"/>
  <c r="AG463" i="3"/>
  <c r="S452" i="9"/>
  <c r="V452" i="9" s="1"/>
  <c r="AG455" i="3"/>
  <c r="S444" i="9"/>
  <c r="V444" i="9" s="1"/>
  <c r="AG447" i="3"/>
  <c r="S436" i="9"/>
  <c r="V436" i="9" s="1"/>
  <c r="AG439" i="3"/>
  <c r="S421" i="9"/>
  <c r="V421" i="9" s="1"/>
  <c r="AG424" i="3"/>
  <c r="S415" i="9"/>
  <c r="V415" i="9" s="1"/>
  <c r="AG418" i="3"/>
  <c r="S409" i="9"/>
  <c r="V409" i="9" s="1"/>
  <c r="AG412" i="3"/>
  <c r="S393" i="9"/>
  <c r="V393" i="9" s="1"/>
  <c r="AG396" i="3"/>
  <c r="S377" i="9"/>
  <c r="V377" i="9" s="1"/>
  <c r="AG380" i="3"/>
  <c r="S336" i="9"/>
  <c r="V336" i="9" s="1"/>
  <c r="AG339" i="3"/>
  <c r="S322" i="9"/>
  <c r="V322" i="9" s="1"/>
  <c r="AG325" i="3"/>
  <c r="S316" i="9"/>
  <c r="V316" i="9" s="1"/>
  <c r="AG319" i="3"/>
  <c r="S287" i="9"/>
  <c r="V287" i="9" s="1"/>
  <c r="AG290" i="3"/>
  <c r="S259" i="9"/>
  <c r="V259" i="9" s="1"/>
  <c r="AG262" i="3"/>
  <c r="S251" i="9"/>
  <c r="V251" i="9" s="1"/>
  <c r="AG254" i="3"/>
  <c r="S245" i="9"/>
  <c r="V245" i="9" s="1"/>
  <c r="AG248" i="3"/>
  <c r="S230" i="9"/>
  <c r="V230" i="9" s="1"/>
  <c r="AG233" i="3"/>
  <c r="S216" i="9"/>
  <c r="V216" i="9" s="1"/>
  <c r="AG219" i="3"/>
  <c r="S188" i="9"/>
  <c r="V188" i="9" s="1"/>
  <c r="AG191" i="3"/>
  <c r="S173" i="9"/>
  <c r="V173" i="9" s="1"/>
  <c r="AG176" i="3"/>
  <c r="S167" i="9"/>
  <c r="V167" i="9" s="1"/>
  <c r="AG170" i="3"/>
  <c r="S161" i="9"/>
  <c r="V161" i="9" s="1"/>
  <c r="AG164" i="3"/>
  <c r="S149" i="9"/>
  <c r="V149" i="9" s="1"/>
  <c r="AG152" i="3"/>
  <c r="S143" i="9"/>
  <c r="V143" i="9" s="1"/>
  <c r="AG146" i="3"/>
  <c r="S137" i="9"/>
  <c r="V137" i="9" s="1"/>
  <c r="AG140" i="3"/>
  <c r="S116" i="9"/>
  <c r="V116" i="9" s="1"/>
  <c r="AG119" i="3"/>
  <c r="S102" i="9"/>
  <c r="V102" i="9" s="1"/>
  <c r="AG105" i="3"/>
  <c r="S61" i="9"/>
  <c r="V61" i="9" s="1"/>
  <c r="S55" i="9"/>
  <c r="V55" i="9" s="1"/>
  <c r="S49" i="9"/>
  <c r="V49" i="9" s="1"/>
  <c r="S21" i="9"/>
  <c r="V21" i="9" s="1"/>
  <c r="AO24" i="3"/>
  <c r="AG24" i="3"/>
  <c r="S794" i="9"/>
  <c r="V794" i="9" s="1"/>
  <c r="AG797" i="3"/>
  <c r="S237" i="9"/>
  <c r="V237" i="9" s="1"/>
  <c r="AG240" i="3"/>
  <c r="S227" i="9"/>
  <c r="V227" i="9" s="1"/>
  <c r="AG230" i="3"/>
  <c r="S136" i="9"/>
  <c r="V136" i="9" s="1"/>
  <c r="AG139" i="3"/>
  <c r="S121" i="9"/>
  <c r="V121" i="9" s="1"/>
  <c r="AG124" i="3"/>
  <c r="S46" i="9"/>
  <c r="V46" i="9" s="1"/>
  <c r="S602" i="9"/>
  <c r="AG605" i="3"/>
  <c r="S810" i="9"/>
  <c r="V810" i="9" s="1"/>
  <c r="S765" i="9"/>
  <c r="V765" i="9" s="1"/>
  <c r="AG768" i="3"/>
  <c r="S751" i="9"/>
  <c r="V751" i="9" s="1"/>
  <c r="AN754" i="3"/>
  <c r="AG754" i="3"/>
  <c r="S735" i="9"/>
  <c r="V735" i="9" s="1"/>
  <c r="AG738" i="3"/>
  <c r="S678" i="9"/>
  <c r="V678" i="9" s="1"/>
  <c r="AG681" i="3"/>
  <c r="S661" i="9"/>
  <c r="V661" i="9" s="1"/>
  <c r="AG664" i="3"/>
  <c r="S639" i="9"/>
  <c r="V639" i="9" s="1"/>
  <c r="AG642" i="3"/>
  <c r="S621" i="9"/>
  <c r="V621" i="9" s="1"/>
  <c r="AG624" i="3"/>
  <c r="S607" i="9"/>
  <c r="V607" i="9" s="1"/>
  <c r="AG610" i="3"/>
  <c r="S592" i="9"/>
  <c r="V592" i="9" s="1"/>
  <c r="AG595" i="3"/>
  <c r="S568" i="9"/>
  <c r="V568" i="9" s="1"/>
  <c r="AG571" i="3"/>
  <c r="S465" i="9"/>
  <c r="V465" i="9" s="1"/>
  <c r="AG468" i="3"/>
  <c r="S455" i="9"/>
  <c r="V455" i="9" s="1"/>
  <c r="AG458" i="3"/>
  <c r="S416" i="9"/>
  <c r="V416" i="9" s="1"/>
  <c r="AG419" i="3"/>
  <c r="S392" i="9"/>
  <c r="V392" i="9" s="1"/>
  <c r="AG395" i="3"/>
  <c r="S270" i="9"/>
  <c r="V270" i="9" s="1"/>
  <c r="AG273" i="3"/>
  <c r="S231" i="9"/>
  <c r="V231" i="9" s="1"/>
  <c r="AG234" i="3"/>
  <c r="S193" i="9"/>
  <c r="V193" i="9" s="1"/>
  <c r="AG196" i="3"/>
  <c r="S119" i="9"/>
  <c r="V119" i="9" s="1"/>
  <c r="AO122" i="3"/>
  <c r="AG122" i="3"/>
  <c r="S99" i="9"/>
  <c r="V99" i="9" s="1"/>
  <c r="AG102" i="3"/>
  <c r="S87" i="9"/>
  <c r="V87" i="9" s="1"/>
  <c r="AG90" i="3"/>
  <c r="S54" i="9"/>
  <c r="V54" i="9" s="1"/>
  <c r="T765" i="9"/>
  <c r="AJ768" i="3"/>
  <c r="T657" i="9"/>
  <c r="AJ660" i="3"/>
  <c r="T577" i="9"/>
  <c r="AJ580" i="3"/>
  <c r="T553" i="9"/>
  <c r="AJ556" i="3"/>
  <c r="T479" i="9"/>
  <c r="AJ482" i="3"/>
  <c r="T400" i="9"/>
  <c r="AJ403" i="3"/>
  <c r="T349" i="9"/>
  <c r="AJ352" i="3"/>
  <c r="T295" i="9"/>
  <c r="AJ298" i="3"/>
  <c r="T367" i="9"/>
  <c r="AJ370" i="3"/>
  <c r="T237" i="9"/>
  <c r="AJ240" i="3"/>
  <c r="T222" i="9"/>
  <c r="AJ225" i="3"/>
  <c r="T798" i="9"/>
  <c r="AJ801" i="3"/>
  <c r="T805" i="9"/>
  <c r="AJ808" i="3"/>
  <c r="T810" i="9"/>
  <c r="T794" i="9"/>
  <c r="AJ797" i="3"/>
  <c r="T791" i="9"/>
  <c r="AJ794" i="3"/>
  <c r="T760" i="9"/>
  <c r="AJ763" i="3"/>
  <c r="T744" i="9"/>
  <c r="AJ747" i="3"/>
  <c r="T728" i="9"/>
  <c r="AJ731" i="3"/>
  <c r="T720" i="9"/>
  <c r="AJ723" i="3"/>
  <c r="T761" i="9"/>
  <c r="AJ764" i="3"/>
  <c r="T748" i="9"/>
  <c r="AJ751" i="3"/>
  <c r="T716" i="9"/>
  <c r="AJ719" i="3"/>
  <c r="T705" i="9"/>
  <c r="AJ708" i="3"/>
  <c r="T634" i="9"/>
  <c r="AJ637" i="3"/>
  <c r="T626" i="9"/>
  <c r="AJ629" i="3"/>
  <c r="T614" i="9"/>
  <c r="AJ617" i="3"/>
  <c r="T573" i="9"/>
  <c r="AJ576" i="3"/>
  <c r="BD558" i="3"/>
  <c r="AQ558" i="3" s="1"/>
  <c r="AH558" i="3"/>
  <c r="AT558" i="3" s="1"/>
  <c r="T561" i="9"/>
  <c r="AJ564" i="3"/>
  <c r="T548" i="9"/>
  <c r="AJ551" i="3"/>
  <c r="T524" i="9"/>
  <c r="AJ527" i="3"/>
  <c r="T539" i="9"/>
  <c r="AJ542" i="3"/>
  <c r="T523" i="9"/>
  <c r="AJ526" i="3"/>
  <c r="T557" i="9"/>
  <c r="AJ560" i="3"/>
  <c r="T507" i="9"/>
  <c r="AJ510" i="3"/>
  <c r="T467" i="9"/>
  <c r="AJ470" i="3"/>
  <c r="T490" i="9"/>
  <c r="AJ493" i="3"/>
  <c r="T484" i="9"/>
  <c r="AJ487" i="3"/>
  <c r="T448" i="9"/>
  <c r="AJ451" i="3"/>
  <c r="T440" i="9"/>
  <c r="AJ443" i="3"/>
  <c r="T432" i="9"/>
  <c r="AJ435" i="3"/>
  <c r="T395" i="9"/>
  <c r="AJ398" i="3"/>
  <c r="T340" i="9"/>
  <c r="AJ343" i="3"/>
  <c r="T296" i="9"/>
  <c r="AJ299" i="3"/>
  <c r="T280" i="9"/>
  <c r="AJ283" i="3"/>
  <c r="T365" i="9"/>
  <c r="AJ368" i="3"/>
  <c r="T352" i="9"/>
  <c r="AJ355" i="3"/>
  <c r="T325" i="9"/>
  <c r="AJ328" i="3"/>
  <c r="T294" i="9"/>
  <c r="AJ297" i="3"/>
  <c r="T278" i="9"/>
  <c r="AJ281" i="3"/>
  <c r="T262" i="9"/>
  <c r="AJ265" i="3"/>
  <c r="T246" i="9"/>
  <c r="AJ249" i="3"/>
  <c r="T189" i="9"/>
  <c r="AJ192" i="3"/>
  <c r="T275" i="9"/>
  <c r="AJ278" i="3"/>
  <c r="T210" i="9"/>
  <c r="AJ213" i="3"/>
  <c r="T178" i="9"/>
  <c r="AJ181" i="3"/>
  <c r="T268" i="9"/>
  <c r="AJ271" i="3"/>
  <c r="T252" i="9"/>
  <c r="AJ255" i="3"/>
  <c r="T235" i="9"/>
  <c r="AJ238" i="3"/>
  <c r="T219" i="9"/>
  <c r="AJ222" i="3"/>
  <c r="T203" i="9"/>
  <c r="AJ206" i="3"/>
  <c r="T106" i="9"/>
  <c r="AJ109" i="3"/>
  <c r="T90" i="9"/>
  <c r="AJ93" i="3"/>
  <c r="T74" i="9"/>
  <c r="AJ77" i="3"/>
  <c r="T109" i="9"/>
  <c r="AJ112" i="3"/>
  <c r="T77" i="9"/>
  <c r="AJ80" i="3"/>
  <c r="T64" i="9"/>
  <c r="AJ67" i="3"/>
  <c r="T133" i="9"/>
  <c r="AJ136" i="3"/>
  <c r="T6" i="9"/>
  <c r="AJ9" i="3"/>
  <c r="T16" i="9"/>
  <c r="AJ19" i="3"/>
  <c r="T34" i="9"/>
  <c r="AJ37" i="3"/>
  <c r="T718" i="9"/>
  <c r="AJ721" i="3"/>
  <c r="T707" i="9"/>
  <c r="AJ710" i="3"/>
  <c r="T678" i="9"/>
  <c r="AJ681" i="3"/>
  <c r="T788" i="9"/>
  <c r="AJ791" i="3"/>
  <c r="T687" i="9"/>
  <c r="AJ690" i="3"/>
  <c r="T631" i="9"/>
  <c r="AJ634" i="3"/>
  <c r="T617" i="9"/>
  <c r="AJ620" i="3"/>
  <c r="T537" i="9"/>
  <c r="AJ540" i="3"/>
  <c r="T796" i="9"/>
  <c r="AJ799" i="3"/>
  <c r="T659" i="9"/>
  <c r="AJ662" i="3"/>
  <c r="T541" i="9"/>
  <c r="AJ544" i="3"/>
  <c r="T608" i="9"/>
  <c r="AJ611" i="3"/>
  <c r="T570" i="9"/>
  <c r="AJ573" i="3"/>
  <c r="T398" i="9"/>
  <c r="AJ401" i="3"/>
  <c r="T311" i="9"/>
  <c r="AJ314" i="3"/>
  <c r="T595" i="9"/>
  <c r="AJ598" i="3"/>
  <c r="T406" i="9"/>
  <c r="AJ409" i="3"/>
  <c r="T302" i="9"/>
  <c r="AJ305" i="3"/>
  <c r="T253" i="9"/>
  <c r="AJ256" i="3"/>
  <c r="T453" i="9"/>
  <c r="AJ456" i="3"/>
  <c r="T424" i="9"/>
  <c r="AJ427" i="3"/>
  <c r="T374" i="9"/>
  <c r="AJ377" i="3"/>
  <c r="T327" i="9"/>
  <c r="AJ330" i="3"/>
  <c r="T289" i="9"/>
  <c r="AJ292" i="3"/>
  <c r="T212" i="9"/>
  <c r="AJ215" i="3"/>
  <c r="T116" i="9"/>
  <c r="AJ119" i="3"/>
  <c r="T134" i="9"/>
  <c r="AJ137" i="3"/>
  <c r="T100" i="9"/>
  <c r="AJ103" i="3"/>
  <c r="T3" i="9"/>
  <c r="AJ6" i="3"/>
  <c r="T482" i="9"/>
  <c r="AJ485" i="3"/>
  <c r="T220" i="9"/>
  <c r="AJ223" i="3"/>
  <c r="T183" i="9"/>
  <c r="AJ186" i="3"/>
  <c r="T104" i="9"/>
  <c r="AJ107" i="3"/>
  <c r="T53" i="9"/>
  <c r="T615" i="9"/>
  <c r="AJ618" i="3"/>
  <c r="T590" i="9"/>
  <c r="AJ593" i="3"/>
  <c r="T574" i="9"/>
  <c r="AJ577" i="3"/>
  <c r="T426" i="9"/>
  <c r="AJ429" i="3"/>
  <c r="T179" i="9"/>
  <c r="AJ182" i="3"/>
  <c r="T755" i="9"/>
  <c r="AJ758" i="3"/>
  <c r="T580" i="9"/>
  <c r="AJ583" i="3"/>
  <c r="T458" i="9"/>
  <c r="AJ461" i="3"/>
  <c r="T375" i="9"/>
  <c r="AJ378" i="3"/>
  <c r="T722" i="9"/>
  <c r="AJ725" i="3"/>
  <c r="T155" i="9"/>
  <c r="AJ158" i="3"/>
  <c r="T96" i="9"/>
  <c r="AJ99" i="3"/>
  <c r="T23" i="9"/>
  <c r="AJ26" i="3"/>
  <c r="T470" i="9"/>
  <c r="AJ473" i="3"/>
  <c r="T41" i="9"/>
  <c r="T261" i="9"/>
  <c r="AJ264" i="3"/>
  <c r="S122" i="9"/>
  <c r="AG125" i="3"/>
  <c r="S27" i="9"/>
  <c r="V27" i="9" s="1"/>
  <c r="AG30" i="3"/>
  <c r="AG803" i="3"/>
  <c r="S800" i="9"/>
  <c r="V800" i="9" s="1"/>
  <c r="S720" i="9"/>
  <c r="V720" i="9" s="1"/>
  <c r="AG723" i="3"/>
  <c r="S698" i="9"/>
  <c r="V698" i="9" s="1"/>
  <c r="AG701" i="3"/>
  <c r="S635" i="9"/>
  <c r="V635" i="9" s="1"/>
  <c r="AG638" i="3"/>
  <c r="S605" i="9"/>
  <c r="V605" i="9" s="1"/>
  <c r="AG608" i="3"/>
  <c r="S590" i="9"/>
  <c r="V590" i="9" s="1"/>
  <c r="AG593" i="3"/>
  <c r="S564" i="9"/>
  <c r="V564" i="9" s="1"/>
  <c r="AG567" i="3"/>
  <c r="S506" i="9"/>
  <c r="V506" i="9" s="1"/>
  <c r="AG509" i="3"/>
  <c r="S500" i="9"/>
  <c r="V500" i="9" s="1"/>
  <c r="AG503" i="3"/>
  <c r="S451" i="9"/>
  <c r="V451" i="9" s="1"/>
  <c r="AG454" i="3"/>
  <c r="S443" i="9"/>
  <c r="V443" i="9" s="1"/>
  <c r="AG446" i="3"/>
  <c r="S431" i="9"/>
  <c r="V431" i="9" s="1"/>
  <c r="AG434" i="3"/>
  <c r="S388" i="9"/>
  <c r="V388" i="9" s="1"/>
  <c r="AG391" i="3"/>
  <c r="S357" i="9"/>
  <c r="V357" i="9" s="1"/>
  <c r="AG360" i="3"/>
  <c r="S349" i="9"/>
  <c r="V349" i="9" s="1"/>
  <c r="AG352" i="3"/>
  <c r="S327" i="9"/>
  <c r="V327" i="9" s="1"/>
  <c r="AG330" i="3"/>
  <c r="S303" i="9"/>
  <c r="V303" i="9" s="1"/>
  <c r="AG306" i="3"/>
  <c r="S292" i="9"/>
  <c r="V292" i="9" s="1"/>
  <c r="AG295" i="3"/>
  <c r="S272" i="9"/>
  <c r="V272" i="9" s="1"/>
  <c r="AG275" i="3"/>
  <c r="S219" i="9"/>
  <c r="V219" i="9" s="1"/>
  <c r="AG222" i="3"/>
  <c r="S176" i="9"/>
  <c r="V176" i="9" s="1"/>
  <c r="AG179" i="3"/>
  <c r="S162" i="9"/>
  <c r="V162" i="9" s="1"/>
  <c r="AG165" i="3"/>
  <c r="S128" i="9"/>
  <c r="V128" i="9" s="1"/>
  <c r="AG131" i="3"/>
  <c r="S79" i="9"/>
  <c r="V79" i="9" s="1"/>
  <c r="AG82" i="3"/>
  <c r="S34" i="9"/>
  <c r="V34" i="9" s="1"/>
  <c r="AG37" i="3"/>
  <c r="S28" i="9"/>
  <c r="V28" i="9" s="1"/>
  <c r="AG31" i="3"/>
  <c r="S778" i="9"/>
  <c r="V778" i="9" s="1"/>
  <c r="AG781" i="3"/>
  <c r="S772" i="9"/>
  <c r="V772" i="9" s="1"/>
  <c r="AG775" i="3"/>
  <c r="S748" i="9"/>
  <c r="V748" i="9" s="1"/>
  <c r="AG751" i="3"/>
  <c r="S726" i="9"/>
  <c r="V726" i="9" s="1"/>
  <c r="AP729" i="3"/>
  <c r="AG729" i="3"/>
  <c r="S719" i="9"/>
  <c r="V719" i="9" s="1"/>
  <c r="AG722" i="3"/>
  <c r="S697" i="9"/>
  <c r="V697" i="9" s="1"/>
  <c r="AG700" i="3"/>
  <c r="S683" i="9"/>
  <c r="V683" i="9" s="1"/>
  <c r="AG686" i="3"/>
  <c r="S675" i="9"/>
  <c r="V675" i="9" s="1"/>
  <c r="AG678" i="3"/>
  <c r="S660" i="9"/>
  <c r="V660" i="9" s="1"/>
  <c r="AG663" i="3"/>
  <c r="S630" i="9"/>
  <c r="V630" i="9" s="1"/>
  <c r="AG633" i="3"/>
  <c r="S616" i="9"/>
  <c r="V616" i="9" s="1"/>
  <c r="AG619" i="3"/>
  <c r="S610" i="9"/>
  <c r="V610" i="9" s="1"/>
  <c r="AG613" i="3"/>
  <c r="S595" i="9"/>
  <c r="V595" i="9" s="1"/>
  <c r="AG598" i="3"/>
  <c r="S587" i="9"/>
  <c r="V587" i="9" s="1"/>
  <c r="AG590" i="3"/>
  <c r="S579" i="9"/>
  <c r="V579" i="9" s="1"/>
  <c r="AG582" i="3"/>
  <c r="S571" i="9"/>
  <c r="V571" i="9" s="1"/>
  <c r="AG574" i="3"/>
  <c r="S563" i="9"/>
  <c r="V563" i="9" s="1"/>
  <c r="AG566" i="3"/>
  <c r="S543" i="9"/>
  <c r="V543" i="9" s="1"/>
  <c r="AN546" i="3"/>
  <c r="AG546" i="3"/>
  <c r="S537" i="9"/>
  <c r="V537" i="9" s="1"/>
  <c r="AG540" i="3"/>
  <c r="S501" i="9"/>
  <c r="V501" i="9" s="1"/>
  <c r="AG504" i="3"/>
  <c r="S493" i="9"/>
  <c r="V493" i="9" s="1"/>
  <c r="AG496" i="3"/>
  <c r="S472" i="9"/>
  <c r="V472" i="9" s="1"/>
  <c r="AG475" i="3"/>
  <c r="S403" i="9"/>
  <c r="V403" i="9" s="1"/>
  <c r="AG406" i="3"/>
  <c r="S387" i="9"/>
  <c r="V387" i="9" s="1"/>
  <c r="AG390" i="3"/>
  <c r="S371" i="9"/>
  <c r="V371" i="9" s="1"/>
  <c r="AG374" i="3"/>
  <c r="S365" i="9"/>
  <c r="V365" i="9" s="1"/>
  <c r="AG368" i="3"/>
  <c r="S356" i="9"/>
  <c r="V356" i="9" s="1"/>
  <c r="AG359" i="3"/>
  <c r="S342" i="9"/>
  <c r="V342" i="9" s="1"/>
  <c r="AG345" i="3"/>
  <c r="S301" i="9"/>
  <c r="V301" i="9" s="1"/>
  <c r="AG304" i="3"/>
  <c r="S279" i="9"/>
  <c r="V279" i="9" s="1"/>
  <c r="AN282" i="3"/>
  <c r="AG282" i="3"/>
  <c r="S273" i="9"/>
  <c r="V273" i="9" s="1"/>
  <c r="AG276" i="3"/>
  <c r="S265" i="9"/>
  <c r="V265" i="9" s="1"/>
  <c r="AG268" i="3"/>
  <c r="S236" i="9"/>
  <c r="V236" i="9" s="1"/>
  <c r="AG239" i="3"/>
  <c r="S208" i="9"/>
  <c r="V208" i="9" s="1"/>
  <c r="AG211" i="3"/>
  <c r="S194" i="9"/>
  <c r="V194" i="9" s="1"/>
  <c r="AG197" i="3"/>
  <c r="S179" i="9"/>
  <c r="V179" i="9" s="1"/>
  <c r="AG182" i="3"/>
  <c r="S155" i="9"/>
  <c r="V155" i="9" s="1"/>
  <c r="AG158" i="3"/>
  <c r="S129" i="9"/>
  <c r="V129" i="9" s="1"/>
  <c r="AG132" i="3"/>
  <c r="S123" i="9"/>
  <c r="V123" i="9" s="1"/>
  <c r="AG126" i="3"/>
  <c r="S108" i="9"/>
  <c r="V108" i="9" s="1"/>
  <c r="AG111" i="3"/>
  <c r="S80" i="9"/>
  <c r="V80" i="9" s="1"/>
  <c r="AG83" i="3"/>
  <c r="S72" i="9"/>
  <c r="V72" i="9" s="1"/>
  <c r="AN75" i="3"/>
  <c r="AG75" i="3"/>
  <c r="S47" i="9"/>
  <c r="V47" i="9" s="1"/>
  <c r="S35" i="9"/>
  <c r="V35" i="9" s="1"/>
  <c r="AG38" i="3"/>
  <c r="S11" i="9"/>
  <c r="V11" i="9" s="1"/>
  <c r="AG14" i="3"/>
  <c r="S302" i="9"/>
  <c r="AG305" i="3"/>
  <c r="S213" i="9"/>
  <c r="V213" i="9" s="1"/>
  <c r="AG216" i="3"/>
  <c r="S195" i="9"/>
  <c r="V195" i="9" s="1"/>
  <c r="AG198" i="3"/>
  <c r="S40" i="9"/>
  <c r="V40" i="9" s="1"/>
  <c r="S22" i="9"/>
  <c r="V22" i="9" s="1"/>
  <c r="AG25" i="3"/>
  <c r="S12" i="9"/>
  <c r="V12" i="9" s="1"/>
  <c r="AG15" i="3"/>
  <c r="S6" i="9"/>
  <c r="V6" i="9" s="1"/>
  <c r="AG9" i="3"/>
  <c r="S788" i="9"/>
  <c r="V788" i="9" s="1"/>
  <c r="AG791" i="3"/>
  <c r="S779" i="9"/>
  <c r="V779" i="9" s="1"/>
  <c r="AG782" i="3"/>
  <c r="S725" i="9"/>
  <c r="V725" i="9" s="1"/>
  <c r="AG728" i="3"/>
  <c r="S692" i="9"/>
  <c r="V692" i="9" s="1"/>
  <c r="AG695" i="3"/>
  <c r="S674" i="9"/>
  <c r="V674" i="9" s="1"/>
  <c r="AG677" i="3"/>
  <c r="S651" i="9"/>
  <c r="V651" i="9" s="1"/>
  <c r="AG654" i="3"/>
  <c r="S556" i="9"/>
  <c r="V556" i="9" s="1"/>
  <c r="AG559" i="3"/>
  <c r="S544" i="9"/>
  <c r="V544" i="9" s="1"/>
  <c r="AG547" i="3"/>
  <c r="S530" i="9"/>
  <c r="V530" i="9" s="1"/>
  <c r="AG533" i="3"/>
  <c r="S522" i="9"/>
  <c r="V522" i="9" s="1"/>
  <c r="AG525" i="3"/>
  <c r="S508" i="9"/>
  <c r="V508" i="9" s="1"/>
  <c r="AG511" i="3"/>
  <c r="S490" i="9"/>
  <c r="V490" i="9" s="1"/>
  <c r="AG493" i="3"/>
  <c r="S475" i="9"/>
  <c r="V475" i="9" s="1"/>
  <c r="AG478" i="3"/>
  <c r="S427" i="9"/>
  <c r="V427" i="9" s="1"/>
  <c r="AG430" i="3"/>
  <c r="S408" i="9"/>
  <c r="V408" i="9" s="1"/>
  <c r="AG411" i="3"/>
  <c r="S313" i="9"/>
  <c r="V313" i="9" s="1"/>
  <c r="AG316" i="3"/>
  <c r="S300" i="9"/>
  <c r="V300" i="9" s="1"/>
  <c r="AG303" i="3"/>
  <c r="S286" i="9"/>
  <c r="V286" i="9" s="1"/>
  <c r="AG289" i="3"/>
  <c r="S258" i="9"/>
  <c r="V258" i="9" s="1"/>
  <c r="AG261" i="3"/>
  <c r="S203" i="9"/>
  <c r="V203" i="9" s="1"/>
  <c r="AG206" i="3"/>
  <c r="S93" i="9"/>
  <c r="V93" i="9" s="1"/>
  <c r="AG96" i="3"/>
  <c r="S60" i="9"/>
  <c r="V60" i="9" s="1"/>
  <c r="T795" i="9"/>
  <c r="AJ798" i="3"/>
  <c r="T712" i="9"/>
  <c r="AJ715" i="3"/>
  <c r="T641" i="9"/>
  <c r="AJ644" i="3"/>
  <c r="T801" i="9"/>
  <c r="AJ804" i="3"/>
  <c r="T734" i="9"/>
  <c r="AJ737" i="3"/>
  <c r="T704" i="9"/>
  <c r="AJ707" i="3"/>
  <c r="T669" i="9"/>
  <c r="AJ672" i="3"/>
  <c r="T675" i="9"/>
  <c r="AJ678" i="3"/>
  <c r="T652" i="9"/>
  <c r="AJ655" i="3"/>
  <c r="T632" i="9"/>
  <c r="AJ635" i="3"/>
  <c r="T568" i="9"/>
  <c r="AJ571" i="3"/>
  <c r="T520" i="9"/>
  <c r="AJ523" i="3"/>
  <c r="T522" i="9"/>
  <c r="AJ525" i="3"/>
  <c r="T489" i="9"/>
  <c r="AJ492" i="3"/>
  <c r="T304" i="9"/>
  <c r="AJ307" i="3"/>
  <c r="T336" i="9"/>
  <c r="AJ339" i="3"/>
  <c r="T229" i="9"/>
  <c r="AJ232" i="3"/>
  <c r="T271" i="9"/>
  <c r="AJ274" i="3"/>
  <c r="T238" i="9"/>
  <c r="AJ241" i="3"/>
  <c r="T206" i="9"/>
  <c r="AJ209" i="3"/>
  <c r="T170" i="9"/>
  <c r="AJ173" i="3"/>
  <c r="T95" i="9"/>
  <c r="AJ98" i="3"/>
  <c r="T79" i="9"/>
  <c r="AJ82" i="3"/>
  <c r="T190" i="9"/>
  <c r="AJ193" i="3"/>
  <c r="T153" i="9"/>
  <c r="AJ156" i="3"/>
  <c r="T105" i="9"/>
  <c r="AJ108" i="3"/>
  <c r="T73" i="9"/>
  <c r="AJ76" i="3"/>
  <c r="T47" i="9"/>
  <c r="T166" i="9"/>
  <c r="AJ169" i="3"/>
  <c r="T131" i="9"/>
  <c r="AJ134" i="3"/>
  <c r="T18" i="9"/>
  <c r="AJ21" i="3"/>
  <c r="T154" i="9"/>
  <c r="AJ157" i="3"/>
  <c r="T792" i="9"/>
  <c r="AJ795" i="3"/>
  <c r="T706" i="9"/>
  <c r="AJ709" i="3"/>
  <c r="T650" i="9"/>
  <c r="AJ653" i="3"/>
  <c r="T630" i="9"/>
  <c r="AJ633" i="3"/>
  <c r="T605" i="9"/>
  <c r="AJ608" i="3"/>
  <c r="T647" i="9"/>
  <c r="AJ650" i="3"/>
  <c r="T396" i="9"/>
  <c r="AJ399" i="3"/>
  <c r="T329" i="9"/>
  <c r="AJ332" i="3"/>
  <c r="T310" i="9"/>
  <c r="AJ313" i="3"/>
  <c r="T591" i="9"/>
  <c r="AJ594" i="3"/>
  <c r="T554" i="9"/>
  <c r="AJ557" i="3"/>
  <c r="T672" i="9"/>
  <c r="AJ675" i="3"/>
  <c r="T405" i="9"/>
  <c r="AJ408" i="3"/>
  <c r="T301" i="9"/>
  <c r="AJ304" i="3"/>
  <c r="T208" i="9"/>
  <c r="AJ211" i="3"/>
  <c r="T181" i="9"/>
  <c r="AJ184" i="3"/>
  <c r="T513" i="9"/>
  <c r="AJ516" i="3"/>
  <c r="T451" i="9"/>
  <c r="AJ454" i="3"/>
  <c r="T228" i="9"/>
  <c r="AJ231" i="3"/>
  <c r="T140" i="9"/>
  <c r="AJ143" i="3"/>
  <c r="T265" i="9"/>
  <c r="AJ268" i="3"/>
  <c r="T162" i="9"/>
  <c r="AJ165" i="3"/>
  <c r="T169" i="9"/>
  <c r="AJ172" i="3"/>
  <c r="T469" i="9"/>
  <c r="AJ472" i="3"/>
  <c r="T378" i="9"/>
  <c r="AJ381" i="3"/>
  <c r="T88" i="9"/>
  <c r="AJ91" i="3"/>
  <c r="T72" i="9"/>
  <c r="AJ75" i="3"/>
  <c r="T804" i="9"/>
  <c r="AJ807" i="3"/>
  <c r="T441" i="9"/>
  <c r="AJ444" i="3"/>
  <c r="T394" i="9"/>
  <c r="AJ397" i="3"/>
  <c r="T668" i="9"/>
  <c r="AJ671" i="3"/>
  <c r="T604" i="9"/>
  <c r="AJ607" i="3"/>
  <c r="T576" i="9"/>
  <c r="AJ579" i="3"/>
  <c r="T454" i="9"/>
  <c r="AJ457" i="3"/>
  <c r="T281" i="9"/>
  <c r="AJ284" i="3"/>
  <c r="T92" i="9"/>
  <c r="AJ95" i="3"/>
  <c r="T19" i="9"/>
  <c r="AJ22" i="3"/>
  <c r="T36" i="9"/>
  <c r="AJ39" i="3"/>
  <c r="BD388" i="3"/>
  <c r="AQ388" i="3" s="1"/>
  <c r="AH388" i="3"/>
  <c r="AT388" i="3" s="1"/>
  <c r="BD269" i="3"/>
  <c r="AQ269" i="3" s="1"/>
  <c r="AH269" i="3"/>
  <c r="AT269" i="3" s="1"/>
  <c r="T15" i="9"/>
  <c r="AJ18" i="3"/>
  <c r="S662" i="9"/>
  <c r="AG665" i="3"/>
  <c r="S37" i="9"/>
  <c r="V37" i="9" s="1"/>
  <c r="S806" i="9"/>
  <c r="V806" i="9" s="1"/>
  <c r="AG809" i="3"/>
  <c r="S777" i="9"/>
  <c r="V777" i="9" s="1"/>
  <c r="AG780" i="3"/>
  <c r="S767" i="9"/>
  <c r="V767" i="9" s="1"/>
  <c r="AG770" i="3"/>
  <c r="S743" i="9"/>
  <c r="V743" i="9" s="1"/>
  <c r="AG746" i="3"/>
  <c r="S733" i="9"/>
  <c r="V733" i="9" s="1"/>
  <c r="AG736" i="3"/>
  <c r="S708" i="9"/>
  <c r="V708" i="9" s="1"/>
  <c r="AG711" i="3"/>
  <c r="S680" i="9"/>
  <c r="V680" i="9" s="1"/>
  <c r="AG683" i="3"/>
  <c r="S645" i="9"/>
  <c r="V645" i="9" s="1"/>
  <c r="AG648" i="3"/>
  <c r="S629" i="9"/>
  <c r="V629" i="9" s="1"/>
  <c r="AG632" i="3"/>
  <c r="S578" i="9"/>
  <c r="V578" i="9" s="1"/>
  <c r="AG581" i="3"/>
  <c r="S550" i="9"/>
  <c r="V550" i="9" s="1"/>
  <c r="AG553" i="3"/>
  <c r="S538" i="9"/>
  <c r="V538" i="9" s="1"/>
  <c r="AG541" i="3"/>
  <c r="S528" i="9"/>
  <c r="V528" i="9" s="1"/>
  <c r="AG531" i="3"/>
  <c r="S481" i="9"/>
  <c r="V481" i="9" s="1"/>
  <c r="AG484" i="3"/>
  <c r="S471" i="9"/>
  <c r="V471" i="9" s="1"/>
  <c r="AG474" i="3"/>
  <c r="S370" i="9"/>
  <c r="V370" i="9" s="1"/>
  <c r="AG373" i="3"/>
  <c r="S343" i="9"/>
  <c r="V343" i="9" s="1"/>
  <c r="AG346" i="3"/>
  <c r="S337" i="9"/>
  <c r="V337" i="9" s="1"/>
  <c r="AG340" i="3"/>
  <c r="S282" i="9"/>
  <c r="V282" i="9" s="1"/>
  <c r="AG285" i="3"/>
  <c r="S185" i="9"/>
  <c r="V185" i="9" s="1"/>
  <c r="AG188" i="3"/>
  <c r="S168" i="9"/>
  <c r="V168" i="9" s="1"/>
  <c r="AP171" i="3"/>
  <c r="AG171" i="3"/>
  <c r="S154" i="9"/>
  <c r="V154" i="9" s="1"/>
  <c r="AG157" i="3"/>
  <c r="S109" i="9"/>
  <c r="V109" i="9" s="1"/>
  <c r="AG112" i="3"/>
  <c r="S103" i="9"/>
  <c r="V103" i="9" s="1"/>
  <c r="AG106" i="3"/>
  <c r="S73" i="9"/>
  <c r="V73" i="9" s="1"/>
  <c r="AG76" i="3"/>
  <c r="S805" i="9"/>
  <c r="V805" i="9" s="1"/>
  <c r="AG808" i="3"/>
  <c r="S791" i="9"/>
  <c r="V791" i="9" s="1"/>
  <c r="AG794" i="3"/>
  <c r="S785" i="9"/>
  <c r="V785" i="9" s="1"/>
  <c r="AG788" i="3"/>
  <c r="S764" i="9"/>
  <c r="V764" i="9" s="1"/>
  <c r="AG767" i="3"/>
  <c r="S736" i="9"/>
  <c r="V736" i="9" s="1"/>
  <c r="AO739" i="3"/>
  <c r="AG739" i="3"/>
  <c r="S717" i="9"/>
  <c r="V717" i="9" s="1"/>
  <c r="AG720" i="3"/>
  <c r="S709" i="9"/>
  <c r="V709" i="9" s="1"/>
  <c r="AG712" i="3"/>
  <c r="S703" i="9"/>
  <c r="V703" i="9" s="1"/>
  <c r="AG706" i="3"/>
  <c r="S689" i="9"/>
  <c r="V689" i="9" s="1"/>
  <c r="AG692" i="3"/>
  <c r="S652" i="9"/>
  <c r="V652" i="9" s="1"/>
  <c r="AG655" i="3"/>
  <c r="S640" i="9"/>
  <c r="V640" i="9" s="1"/>
  <c r="AG643" i="3"/>
  <c r="S622" i="9"/>
  <c r="V622" i="9" s="1"/>
  <c r="AG625" i="3"/>
  <c r="S549" i="9"/>
  <c r="V549" i="9" s="1"/>
  <c r="AG552" i="3"/>
  <c r="S531" i="9"/>
  <c r="V531" i="9" s="1"/>
  <c r="AG534" i="3"/>
  <c r="S525" i="9"/>
  <c r="V525" i="9" s="1"/>
  <c r="AG528" i="3"/>
  <c r="S519" i="9"/>
  <c r="V519" i="9" s="1"/>
  <c r="AG522" i="3"/>
  <c r="S507" i="9"/>
  <c r="V507" i="9" s="1"/>
  <c r="AG510" i="3"/>
  <c r="S485" i="9"/>
  <c r="V485" i="9" s="1"/>
  <c r="AG488" i="3"/>
  <c r="S478" i="9"/>
  <c r="V478" i="9" s="1"/>
  <c r="AG481" i="3"/>
  <c r="S458" i="9"/>
  <c r="V458" i="9" s="1"/>
  <c r="AG461" i="3"/>
  <c r="S442" i="9"/>
  <c r="V442" i="9" s="1"/>
  <c r="AG445" i="3"/>
  <c r="S434" i="9"/>
  <c r="V434" i="9" s="1"/>
  <c r="AG437" i="3"/>
  <c r="S428" i="9"/>
  <c r="V428" i="9" s="1"/>
  <c r="AG431" i="3"/>
  <c r="S419" i="9"/>
  <c r="V419" i="9" s="1"/>
  <c r="AG422" i="3"/>
  <c r="S397" i="9"/>
  <c r="V397" i="9" s="1"/>
  <c r="AG400" i="3"/>
  <c r="S381" i="9"/>
  <c r="V381" i="9" s="1"/>
  <c r="AG384" i="3"/>
  <c r="S348" i="9"/>
  <c r="V348" i="9" s="1"/>
  <c r="AG351" i="3"/>
  <c r="S334" i="9"/>
  <c r="V334" i="9" s="1"/>
  <c r="AG337" i="3"/>
  <c r="S314" i="9"/>
  <c r="V314" i="9" s="1"/>
  <c r="AO317" i="3"/>
  <c r="AG317" i="3"/>
  <c r="S308" i="9"/>
  <c r="V308" i="9" s="1"/>
  <c r="AG311" i="3"/>
  <c r="S299" i="9"/>
  <c r="V299" i="9" s="1"/>
  <c r="AG302" i="3"/>
  <c r="S293" i="9"/>
  <c r="V293" i="9" s="1"/>
  <c r="AG296" i="3"/>
  <c r="S271" i="9"/>
  <c r="V271" i="9" s="1"/>
  <c r="AG274" i="3"/>
  <c r="S243" i="9"/>
  <c r="V243" i="9" s="1"/>
  <c r="AG246" i="3"/>
  <c r="S222" i="9"/>
  <c r="V222" i="9" s="1"/>
  <c r="AG225" i="3"/>
  <c r="S214" i="9"/>
  <c r="V214" i="9" s="1"/>
  <c r="AG217" i="3"/>
  <c r="S200" i="9"/>
  <c r="V200" i="9" s="1"/>
  <c r="AG203" i="3"/>
  <c r="S186" i="9"/>
  <c r="V186" i="9" s="1"/>
  <c r="AG189" i="3"/>
  <c r="S165" i="9"/>
  <c r="V165" i="9" s="1"/>
  <c r="AG168" i="3"/>
  <c r="S141" i="9"/>
  <c r="V141" i="9" s="1"/>
  <c r="AG144" i="3"/>
  <c r="S135" i="9"/>
  <c r="V135" i="9" s="1"/>
  <c r="AG138" i="3"/>
  <c r="S100" i="9"/>
  <c r="V100" i="9" s="1"/>
  <c r="AG103" i="3"/>
  <c r="S94" i="9"/>
  <c r="V94" i="9" s="1"/>
  <c r="AG97" i="3"/>
  <c r="S86" i="9"/>
  <c r="V86" i="9" s="1"/>
  <c r="AG89" i="3"/>
  <c r="S66" i="9"/>
  <c r="V66" i="9" s="1"/>
  <c r="AG69" i="3"/>
  <c r="S53" i="9"/>
  <c r="V53" i="9" s="1"/>
  <c r="S256" i="9"/>
  <c r="V256" i="9" s="1"/>
  <c r="AG259" i="3"/>
  <c r="S225" i="9"/>
  <c r="V225" i="9" s="1"/>
  <c r="AG228" i="3"/>
  <c r="S422" i="9"/>
  <c r="AG425" i="3"/>
  <c r="S761" i="9"/>
  <c r="V761" i="9" s="1"/>
  <c r="AG764" i="3"/>
  <c r="S749" i="9"/>
  <c r="V749" i="9" s="1"/>
  <c r="AG752" i="3"/>
  <c r="S710" i="9"/>
  <c r="V710" i="9" s="1"/>
  <c r="AG713" i="3"/>
  <c r="S659" i="9"/>
  <c r="V659" i="9" s="1"/>
  <c r="AG662" i="3"/>
  <c r="S633" i="9"/>
  <c r="V633" i="9" s="1"/>
  <c r="AG636" i="3"/>
  <c r="S617" i="9"/>
  <c r="V617" i="9" s="1"/>
  <c r="AG620" i="3"/>
  <c r="S584" i="9"/>
  <c r="V584" i="9" s="1"/>
  <c r="AG587" i="3"/>
  <c r="S566" i="9"/>
  <c r="V566" i="9" s="1"/>
  <c r="AG569" i="3"/>
  <c r="S453" i="9"/>
  <c r="V453" i="9" s="1"/>
  <c r="AG456" i="3"/>
  <c r="S414" i="9"/>
  <c r="V414" i="9" s="1"/>
  <c r="AG417" i="3"/>
  <c r="S317" i="9"/>
  <c r="V317" i="9" s="1"/>
  <c r="AG320" i="3"/>
  <c r="S254" i="9"/>
  <c r="V254" i="9" s="1"/>
  <c r="AG257" i="3"/>
  <c r="S248" i="9"/>
  <c r="V248" i="9" s="1"/>
  <c r="AG251" i="3"/>
  <c r="S229" i="9"/>
  <c r="V229" i="9" s="1"/>
  <c r="AG232" i="3"/>
  <c r="S180" i="9"/>
  <c r="V180" i="9" s="1"/>
  <c r="AG183" i="3"/>
  <c r="S134" i="9"/>
  <c r="V134" i="9" s="1"/>
  <c r="AN137" i="3"/>
  <c r="AG137" i="3"/>
  <c r="T740" i="9"/>
  <c r="AJ743" i="3"/>
  <c r="T696" i="9"/>
  <c r="AJ699" i="3"/>
  <c r="T726" i="9"/>
  <c r="AJ729" i="3"/>
  <c r="T655" i="9"/>
  <c r="AJ658" i="3"/>
  <c r="T497" i="9"/>
  <c r="AJ500" i="3"/>
  <c r="T456" i="9"/>
  <c r="AJ459" i="3"/>
  <c r="T419" i="9"/>
  <c r="AJ422" i="3"/>
  <c r="T372" i="9"/>
  <c r="AJ375" i="3"/>
  <c r="BD337" i="3"/>
  <c r="AQ337" i="3" s="1"/>
  <c r="AH337" i="3"/>
  <c r="AT337" i="3" s="1"/>
  <c r="T806" i="9"/>
  <c r="AJ809" i="3"/>
  <c r="T790" i="9"/>
  <c r="AJ793" i="3"/>
  <c r="T776" i="9"/>
  <c r="AJ779" i="3"/>
  <c r="T757" i="9"/>
  <c r="AJ760" i="3"/>
  <c r="T741" i="9"/>
  <c r="AJ744" i="3"/>
  <c r="T735" i="9"/>
  <c r="AJ738" i="3"/>
  <c r="T758" i="9"/>
  <c r="AJ761" i="3"/>
  <c r="T745" i="9"/>
  <c r="AJ748" i="3"/>
  <c r="T732" i="9"/>
  <c r="AJ735" i="3"/>
  <c r="T689" i="9"/>
  <c r="AJ692" i="3"/>
  <c r="T671" i="9"/>
  <c r="AJ674" i="3"/>
  <c r="T661" i="9"/>
  <c r="AJ664" i="3"/>
  <c r="T649" i="9"/>
  <c r="AJ652" i="3"/>
  <c r="T651" i="9"/>
  <c r="AJ654" i="3"/>
  <c r="T645" i="9"/>
  <c r="AJ648" i="3"/>
  <c r="T629" i="9"/>
  <c r="AJ632" i="3"/>
  <c r="T654" i="9"/>
  <c r="AJ657" i="3"/>
  <c r="T622" i="9"/>
  <c r="AJ625" i="3"/>
  <c r="T602" i="9"/>
  <c r="AJ605" i="3"/>
  <c r="T581" i="9"/>
  <c r="AJ584" i="3"/>
  <c r="T567" i="9"/>
  <c r="AJ570" i="3"/>
  <c r="T551" i="9"/>
  <c r="AJ554" i="3"/>
  <c r="T558" i="9"/>
  <c r="AJ561" i="3"/>
  <c r="T516" i="9"/>
  <c r="AJ519" i="3"/>
  <c r="T535" i="9"/>
  <c r="AJ538" i="3"/>
  <c r="T519" i="9"/>
  <c r="AJ522" i="3"/>
  <c r="T549" i="9"/>
  <c r="AJ552" i="3"/>
  <c r="T503" i="9"/>
  <c r="AJ506" i="3"/>
  <c r="T460" i="9"/>
  <c r="AJ463" i="3"/>
  <c r="T476" i="9"/>
  <c r="AJ479" i="3"/>
  <c r="T495" i="9"/>
  <c r="AJ498" i="3"/>
  <c r="T464" i="9"/>
  <c r="AJ467" i="3"/>
  <c r="T420" i="9"/>
  <c r="AJ423" i="3"/>
  <c r="T403" i="9"/>
  <c r="AJ406" i="3"/>
  <c r="T369" i="9"/>
  <c r="AJ372" i="3"/>
  <c r="T332" i="9"/>
  <c r="AJ335" i="3"/>
  <c r="T305" i="9"/>
  <c r="AJ308" i="3"/>
  <c r="T292" i="9"/>
  <c r="AJ295" i="3"/>
  <c r="T347" i="9"/>
  <c r="AJ350" i="3"/>
  <c r="T290" i="9"/>
  <c r="AJ293" i="3"/>
  <c r="T274" i="9"/>
  <c r="AJ277" i="3"/>
  <c r="T258" i="9"/>
  <c r="AJ261" i="3"/>
  <c r="T242" i="9"/>
  <c r="AJ245" i="3"/>
  <c r="T197" i="9"/>
  <c r="AJ200" i="3"/>
  <c r="T267" i="9"/>
  <c r="AJ270" i="3"/>
  <c r="T234" i="9"/>
  <c r="AJ237" i="3"/>
  <c r="T202" i="9"/>
  <c r="AJ205" i="3"/>
  <c r="T243" i="9"/>
  <c r="AJ246" i="3"/>
  <c r="T160" i="9"/>
  <c r="AJ163" i="3"/>
  <c r="T264" i="9"/>
  <c r="AJ267" i="3"/>
  <c r="T248" i="9"/>
  <c r="AJ251" i="3"/>
  <c r="T231" i="9"/>
  <c r="AJ234" i="3"/>
  <c r="T215" i="9"/>
  <c r="AJ218" i="3"/>
  <c r="T199" i="9"/>
  <c r="AJ202" i="3"/>
  <c r="T118" i="9"/>
  <c r="AJ121" i="3"/>
  <c r="T102" i="9"/>
  <c r="AJ105" i="3"/>
  <c r="T86" i="9"/>
  <c r="AJ89" i="3"/>
  <c r="T63" i="9"/>
  <c r="AJ66" i="3"/>
  <c r="T101" i="9"/>
  <c r="AJ104" i="3"/>
  <c r="T71" i="9"/>
  <c r="AJ74" i="3"/>
  <c r="T141" i="9"/>
  <c r="AJ144" i="3"/>
  <c r="T65" i="9"/>
  <c r="AJ68" i="3"/>
  <c r="T30" i="9"/>
  <c r="AJ33" i="3"/>
  <c r="T2" i="9"/>
  <c r="AJ5" i="3"/>
  <c r="T29" i="9"/>
  <c r="T738" i="9"/>
  <c r="AJ741" i="3"/>
  <c r="T703" i="9"/>
  <c r="AJ706" i="3"/>
  <c r="T799" i="9"/>
  <c r="AJ802" i="3"/>
  <c r="T779" i="9"/>
  <c r="AJ782" i="3"/>
  <c r="T731" i="9"/>
  <c r="AJ734" i="3"/>
  <c r="T690" i="9"/>
  <c r="AJ693" i="3"/>
  <c r="T643" i="9"/>
  <c r="AJ646" i="3"/>
  <c r="T390" i="9"/>
  <c r="AJ393" i="3"/>
  <c r="T366" i="9"/>
  <c r="AJ369" i="3"/>
  <c r="T319" i="9"/>
  <c r="AJ322" i="3"/>
  <c r="T587" i="9"/>
  <c r="AJ590" i="3"/>
  <c r="T501" i="9"/>
  <c r="AJ504" i="3"/>
  <c r="T397" i="9"/>
  <c r="AJ400" i="3"/>
  <c r="T317" i="9"/>
  <c r="AJ320" i="3"/>
  <c r="T362" i="9"/>
  <c r="AJ365" i="3"/>
  <c r="T345" i="9"/>
  <c r="AJ348" i="3"/>
  <c r="T180" i="9"/>
  <c r="AJ183" i="3"/>
  <c r="T510" i="9"/>
  <c r="AJ513" i="3"/>
  <c r="T447" i="9"/>
  <c r="AJ450" i="3"/>
  <c r="T418" i="9"/>
  <c r="AJ421" i="3"/>
  <c r="T309" i="9"/>
  <c r="AJ312" i="3"/>
  <c r="T245" i="9"/>
  <c r="AJ248" i="3"/>
  <c r="T122" i="9"/>
  <c r="AJ125" i="3"/>
  <c r="T321" i="9"/>
  <c r="AJ324" i="3"/>
  <c r="T607" i="9"/>
  <c r="AJ610" i="3"/>
  <c r="T586" i="9"/>
  <c r="AJ589" i="3"/>
  <c r="T498" i="9"/>
  <c r="AJ501" i="3"/>
  <c r="T194" i="9"/>
  <c r="AJ197" i="3"/>
  <c r="T124" i="9"/>
  <c r="AJ127" i="3"/>
  <c r="T108" i="9"/>
  <c r="AJ111" i="3"/>
  <c r="T683" i="9"/>
  <c r="AJ686" i="3"/>
  <c r="BD547" i="3"/>
  <c r="AQ547" i="3" s="1"/>
  <c r="AH547" i="3"/>
  <c r="AT547" i="3" s="1"/>
  <c r="T506" i="9"/>
  <c r="AJ509" i="3"/>
  <c r="T450" i="9"/>
  <c r="AJ453" i="3"/>
  <c r="T409" i="9"/>
  <c r="AJ412" i="3"/>
  <c r="T164" i="9"/>
  <c r="AJ167" i="3"/>
  <c r="T277" i="9"/>
  <c r="AJ280" i="3"/>
  <c r="T151" i="9"/>
  <c r="AJ154" i="3"/>
  <c r="T33" i="9"/>
  <c r="AJ36" i="3"/>
  <c r="T103" i="9"/>
  <c r="AJ106" i="3"/>
  <c r="T771" i="9"/>
  <c r="AJ774" i="3"/>
  <c r="T612" i="9"/>
  <c r="AJ615" i="3"/>
  <c r="T142" i="9"/>
  <c r="AJ145" i="3"/>
  <c r="T343" i="9"/>
  <c r="AJ346" i="3"/>
  <c r="T502" i="9"/>
  <c r="AJ505" i="3"/>
  <c r="S2" i="9"/>
  <c r="AG5" i="3"/>
  <c r="S9" i="9"/>
  <c r="V9" i="9" s="1"/>
  <c r="AG12" i="3"/>
  <c r="S757" i="9"/>
  <c r="V757" i="9" s="1"/>
  <c r="AG760" i="3"/>
  <c r="S694" i="9"/>
  <c r="V694" i="9" s="1"/>
  <c r="AG697" i="3"/>
  <c r="S664" i="9"/>
  <c r="V664" i="9" s="1"/>
  <c r="AG667" i="3"/>
  <c r="S615" i="9"/>
  <c r="V615" i="9" s="1"/>
  <c r="AG618" i="3"/>
  <c r="S600" i="9"/>
  <c r="V600" i="9" s="1"/>
  <c r="AG603" i="3"/>
  <c r="S588" i="9"/>
  <c r="V588" i="9" s="1"/>
  <c r="AG591" i="3"/>
  <c r="S576" i="9"/>
  <c r="V576" i="9" s="1"/>
  <c r="AG579" i="3"/>
  <c r="S516" i="9"/>
  <c r="V516" i="9" s="1"/>
  <c r="AN519" i="3"/>
  <c r="AG519" i="3"/>
  <c r="S469" i="9"/>
  <c r="V469" i="9" s="1"/>
  <c r="AG472" i="3"/>
  <c r="S449" i="9"/>
  <c r="V449" i="9" s="1"/>
  <c r="AG452" i="3"/>
  <c r="S406" i="9"/>
  <c r="V406" i="9" s="1"/>
  <c r="AG409" i="3"/>
  <c r="S396" i="9"/>
  <c r="V396" i="9" s="1"/>
  <c r="AG399" i="3"/>
  <c r="S382" i="9"/>
  <c r="V382" i="9" s="1"/>
  <c r="AG385" i="3"/>
  <c r="S376" i="9"/>
  <c r="V376" i="9" s="1"/>
  <c r="AG379" i="3"/>
  <c r="S364" i="9"/>
  <c r="V364" i="9" s="1"/>
  <c r="AG367" i="3"/>
  <c r="S355" i="9"/>
  <c r="V355" i="9" s="1"/>
  <c r="AG358" i="3"/>
  <c r="S331" i="9"/>
  <c r="V331" i="9" s="1"/>
  <c r="AG334" i="3"/>
  <c r="S323" i="9"/>
  <c r="V323" i="9" s="1"/>
  <c r="AG326" i="3"/>
  <c r="S309" i="9"/>
  <c r="V309" i="9" s="1"/>
  <c r="AG312" i="3"/>
  <c r="S268" i="9"/>
  <c r="V268" i="9" s="1"/>
  <c r="AG271" i="3"/>
  <c r="S217" i="9"/>
  <c r="V217" i="9" s="1"/>
  <c r="AG220" i="3"/>
  <c r="S160" i="9"/>
  <c r="V160" i="9" s="1"/>
  <c r="AG163" i="3"/>
  <c r="S146" i="9"/>
  <c r="V146" i="9" s="1"/>
  <c r="AG149" i="3"/>
  <c r="S83" i="9"/>
  <c r="V83" i="9" s="1"/>
  <c r="AG86" i="3"/>
  <c r="S71" i="9"/>
  <c r="V71" i="9" s="1"/>
  <c r="AG74" i="3"/>
  <c r="S26" i="9"/>
  <c r="V26" i="9" s="1"/>
  <c r="AG29" i="3"/>
  <c r="S811" i="9"/>
  <c r="V811" i="9" s="1"/>
  <c r="S797" i="9"/>
  <c r="V797" i="9" s="1"/>
  <c r="AG800" i="3"/>
  <c r="S770" i="9"/>
  <c r="V770" i="9" s="1"/>
  <c r="AG773" i="3"/>
  <c r="S742" i="9"/>
  <c r="V742" i="9" s="1"/>
  <c r="AG745" i="3"/>
  <c r="S730" i="9"/>
  <c r="V730" i="9" s="1"/>
  <c r="AN733" i="3"/>
  <c r="AG733" i="3"/>
  <c r="S724" i="9"/>
  <c r="V724" i="9" s="1"/>
  <c r="AN727" i="3"/>
  <c r="AG727" i="3"/>
  <c r="S681" i="9"/>
  <c r="V681" i="9" s="1"/>
  <c r="AG684" i="3"/>
  <c r="S673" i="9"/>
  <c r="V673" i="9" s="1"/>
  <c r="AG676" i="3"/>
  <c r="S667" i="9"/>
  <c r="V667" i="9" s="1"/>
  <c r="AG670" i="3"/>
  <c r="S658" i="9"/>
  <c r="V658" i="9" s="1"/>
  <c r="AG661" i="3"/>
  <c r="S646" i="9"/>
  <c r="V646" i="9" s="1"/>
  <c r="AG649" i="3"/>
  <c r="S634" i="9"/>
  <c r="V634" i="9" s="1"/>
  <c r="AG637" i="3"/>
  <c r="S628" i="9"/>
  <c r="V628" i="9" s="1"/>
  <c r="AG631" i="3"/>
  <c r="S608" i="9"/>
  <c r="V608" i="9" s="1"/>
  <c r="AG611" i="3"/>
  <c r="S601" i="9"/>
  <c r="V601" i="9" s="1"/>
  <c r="AG604" i="3"/>
  <c r="S593" i="9"/>
  <c r="V593" i="9" s="1"/>
  <c r="AG596" i="3"/>
  <c r="S585" i="9"/>
  <c r="V585" i="9" s="1"/>
  <c r="AG588" i="3"/>
  <c r="S577" i="9"/>
  <c r="V577" i="9" s="1"/>
  <c r="AG580" i="3"/>
  <c r="S569" i="9"/>
  <c r="V569" i="9" s="1"/>
  <c r="AG572" i="3"/>
  <c r="S555" i="9"/>
  <c r="V555" i="9" s="1"/>
  <c r="AG558" i="3"/>
  <c r="S513" i="9"/>
  <c r="V513" i="9" s="1"/>
  <c r="AG516" i="3"/>
  <c r="S499" i="9"/>
  <c r="V499" i="9" s="1"/>
  <c r="AG502" i="3"/>
  <c r="S464" i="9"/>
  <c r="V464" i="9" s="1"/>
  <c r="AG467" i="3"/>
  <c r="S450" i="9"/>
  <c r="V450" i="9" s="1"/>
  <c r="AG453" i="3"/>
  <c r="S426" i="9"/>
  <c r="V426" i="9" s="1"/>
  <c r="AG429" i="3"/>
  <c r="S413" i="9"/>
  <c r="V413" i="9" s="1"/>
  <c r="AG416" i="3"/>
  <c r="S391" i="9"/>
  <c r="V391" i="9" s="1"/>
  <c r="AG394" i="3"/>
  <c r="S363" i="9"/>
  <c r="V363" i="9" s="1"/>
  <c r="AG366" i="3"/>
  <c r="S346" i="9"/>
  <c r="V346" i="9" s="1"/>
  <c r="AG349" i="3"/>
  <c r="S340" i="9"/>
  <c r="V340" i="9" s="1"/>
  <c r="AG343" i="3"/>
  <c r="S328" i="9"/>
  <c r="V328" i="9" s="1"/>
  <c r="AG331" i="3"/>
  <c r="S320" i="9"/>
  <c r="V320" i="9" s="1"/>
  <c r="AG323" i="3"/>
  <c r="S306" i="9"/>
  <c r="V306" i="9" s="1"/>
  <c r="AG309" i="3"/>
  <c r="S285" i="9"/>
  <c r="V285" i="9" s="1"/>
  <c r="AG288" i="3"/>
  <c r="S263" i="9"/>
  <c r="V263" i="9" s="1"/>
  <c r="AG266" i="3"/>
  <c r="S257" i="9"/>
  <c r="V257" i="9" s="1"/>
  <c r="AG260" i="3"/>
  <c r="S249" i="9"/>
  <c r="V249" i="9" s="1"/>
  <c r="AG252" i="3"/>
  <c r="S234" i="9"/>
  <c r="V234" i="9" s="1"/>
  <c r="AL237" i="3"/>
  <c r="AG237" i="3"/>
  <c r="S228" i="9"/>
  <c r="V228" i="9" s="1"/>
  <c r="AG231" i="3"/>
  <c r="S220" i="9"/>
  <c r="V220" i="9" s="1"/>
  <c r="AG223" i="3"/>
  <c r="S206" i="9"/>
  <c r="V206" i="9" s="1"/>
  <c r="AG209" i="3"/>
  <c r="S192" i="9"/>
  <c r="V192" i="9" s="1"/>
  <c r="AG195" i="3"/>
  <c r="S171" i="9"/>
  <c r="V171" i="9" s="1"/>
  <c r="AG174" i="3"/>
  <c r="S159" i="9"/>
  <c r="V159" i="9" s="1"/>
  <c r="AO162" i="3"/>
  <c r="AG162" i="3"/>
  <c r="S153" i="9"/>
  <c r="V153" i="9" s="1"/>
  <c r="AG156" i="3"/>
  <c r="S147" i="9"/>
  <c r="V147" i="9" s="1"/>
  <c r="AG150" i="3"/>
  <c r="S120" i="9"/>
  <c r="V120" i="9" s="1"/>
  <c r="AG123" i="3"/>
  <c r="S114" i="9"/>
  <c r="V114" i="9" s="1"/>
  <c r="AG117" i="3"/>
  <c r="S106" i="9"/>
  <c r="V106" i="9" s="1"/>
  <c r="AG109" i="3"/>
  <c r="S92" i="9"/>
  <c r="V92" i="9" s="1"/>
  <c r="AG95" i="3"/>
  <c r="S78" i="9"/>
  <c r="V78" i="9" s="1"/>
  <c r="AN81" i="3"/>
  <c r="AG81" i="3"/>
  <c r="S59" i="9"/>
  <c r="V59" i="9" s="1"/>
  <c r="S31" i="9"/>
  <c r="V31" i="9" s="1"/>
  <c r="AG34" i="3"/>
  <c r="S7" i="9"/>
  <c r="V7" i="9" s="1"/>
  <c r="AG10" i="3"/>
  <c r="S62" i="9"/>
  <c r="AG65" i="3"/>
  <c r="S235" i="9"/>
  <c r="V235" i="9" s="1"/>
  <c r="AG238" i="3"/>
  <c r="S211" i="9"/>
  <c r="V211" i="9" s="1"/>
  <c r="AG214" i="3"/>
  <c r="S191" i="9"/>
  <c r="V191" i="9" s="1"/>
  <c r="AG194" i="3"/>
  <c r="S132" i="9"/>
  <c r="V132" i="9" s="1"/>
  <c r="AG135" i="3"/>
  <c r="S50" i="9"/>
  <c r="V50" i="9" s="1"/>
  <c r="S44" i="9"/>
  <c r="V44" i="9" s="1"/>
  <c r="S792" i="9"/>
  <c r="V792" i="9" s="1"/>
  <c r="AG795" i="3"/>
  <c r="S786" i="9"/>
  <c r="V786" i="9" s="1"/>
  <c r="AG789" i="3"/>
  <c r="S773" i="9"/>
  <c r="V773" i="9" s="1"/>
  <c r="AN776" i="3"/>
  <c r="AG776" i="3"/>
  <c r="S706" i="9"/>
  <c r="V706" i="9" s="1"/>
  <c r="AG709" i="3"/>
  <c r="S686" i="9"/>
  <c r="V686" i="9" s="1"/>
  <c r="AG689" i="3"/>
  <c r="S670" i="9"/>
  <c r="V670" i="9" s="1"/>
  <c r="AG673" i="3"/>
  <c r="S647" i="9"/>
  <c r="V647" i="9" s="1"/>
  <c r="AG650" i="3"/>
  <c r="S603" i="9"/>
  <c r="V603" i="9" s="1"/>
  <c r="AG606" i="3"/>
  <c r="S512" i="9"/>
  <c r="V512" i="9" s="1"/>
  <c r="AG515" i="3"/>
  <c r="S473" i="9"/>
  <c r="V473" i="9" s="1"/>
  <c r="AG476" i="3"/>
  <c r="S463" i="9"/>
  <c r="V463" i="9" s="1"/>
  <c r="AG466" i="3"/>
  <c r="S423" i="9"/>
  <c r="V423" i="9" s="1"/>
  <c r="AG426" i="3"/>
  <c r="S400" i="9"/>
  <c r="V400" i="9" s="1"/>
  <c r="AG403" i="3"/>
  <c r="S386" i="9"/>
  <c r="V386" i="9" s="1"/>
  <c r="AG389" i="3"/>
  <c r="S311" i="9"/>
  <c r="V311" i="9" s="1"/>
  <c r="AG314" i="3"/>
  <c r="S296" i="9"/>
  <c r="V296" i="9" s="1"/>
  <c r="AN299" i="3"/>
  <c r="AG299" i="3"/>
  <c r="S266" i="9"/>
  <c r="V266" i="9" s="1"/>
  <c r="AG269" i="3"/>
  <c r="S126" i="9"/>
  <c r="V126" i="9" s="1"/>
  <c r="AG129" i="3"/>
  <c r="S117" i="9"/>
  <c r="V117" i="9" s="1"/>
  <c r="AG120" i="3"/>
  <c r="S97" i="9"/>
  <c r="V97" i="9" s="1"/>
  <c r="AG100" i="3"/>
  <c r="S91" i="9"/>
  <c r="V91" i="9" s="1"/>
  <c r="AG94" i="3"/>
  <c r="S65" i="9"/>
  <c r="V65" i="9" s="1"/>
  <c r="AG68" i="3"/>
  <c r="S58" i="9"/>
  <c r="V58" i="9" s="1"/>
  <c r="S52" i="9"/>
  <c r="V52" i="9" s="1"/>
  <c r="T725" i="9"/>
  <c r="AJ728" i="3"/>
  <c r="T721" i="9"/>
  <c r="AJ724" i="3"/>
  <c r="T677" i="9"/>
  <c r="AJ680" i="3"/>
  <c r="T640" i="9"/>
  <c r="AJ643" i="3"/>
  <c r="T789" i="9"/>
  <c r="AJ792" i="3"/>
  <c r="T766" i="9"/>
  <c r="AJ769" i="3"/>
  <c r="T648" i="9"/>
  <c r="AJ651" i="3"/>
  <c r="T538" i="9"/>
  <c r="AJ541" i="3"/>
  <c r="T381" i="9"/>
  <c r="AJ384" i="3"/>
  <c r="T388" i="9"/>
  <c r="AJ391" i="3"/>
  <c r="T797" i="9"/>
  <c r="AJ800" i="3"/>
  <c r="T767" i="9"/>
  <c r="AJ770" i="3"/>
  <c r="T756" i="9"/>
  <c r="AJ759" i="3"/>
  <c r="T701" i="9"/>
  <c r="AJ704" i="3"/>
  <c r="T700" i="9"/>
  <c r="AJ703" i="3"/>
  <c r="T693" i="9"/>
  <c r="AJ696" i="3"/>
  <c r="T670" i="9"/>
  <c r="AJ673" i="3"/>
  <c r="T610" i="9"/>
  <c r="AJ613" i="3"/>
  <c r="T601" i="9"/>
  <c r="AJ604" i="3"/>
  <c r="T556" i="9"/>
  <c r="AJ559" i="3"/>
  <c r="T544" i="9"/>
  <c r="AJ547" i="3"/>
  <c r="T512" i="9"/>
  <c r="AJ515" i="3"/>
  <c r="T569" i="9"/>
  <c r="AJ572" i="3"/>
  <c r="T534" i="9"/>
  <c r="AJ537" i="3"/>
  <c r="T518" i="9"/>
  <c r="AJ521" i="3"/>
  <c r="T496" i="9"/>
  <c r="AJ499" i="3"/>
  <c r="T483" i="9"/>
  <c r="AJ486" i="3"/>
  <c r="T466" i="9"/>
  <c r="AJ469" i="3"/>
  <c r="T416" i="9"/>
  <c r="AJ419" i="3"/>
  <c r="T389" i="9"/>
  <c r="AJ392" i="3"/>
  <c r="T384" i="9"/>
  <c r="AJ387" i="3"/>
  <c r="T363" i="9"/>
  <c r="AJ366" i="3"/>
  <c r="T346" i="9"/>
  <c r="AJ349" i="3"/>
  <c r="T330" i="9"/>
  <c r="AJ333" i="3"/>
  <c r="T316" i="9"/>
  <c r="AJ319" i="3"/>
  <c r="T299" i="9"/>
  <c r="AJ302" i="3"/>
  <c r="T283" i="9"/>
  <c r="AJ286" i="3"/>
  <c r="T333" i="9"/>
  <c r="AJ336" i="3"/>
  <c r="T320" i="9"/>
  <c r="AJ323" i="3"/>
  <c r="T241" i="9"/>
  <c r="AJ244" i="3"/>
  <c r="T225" i="9"/>
  <c r="AJ228" i="3"/>
  <c r="T209" i="9"/>
  <c r="AJ212" i="3"/>
  <c r="T185" i="9"/>
  <c r="AJ188" i="3"/>
  <c r="T263" i="9"/>
  <c r="AJ266" i="3"/>
  <c r="T230" i="9"/>
  <c r="AJ233" i="3"/>
  <c r="T198" i="9"/>
  <c r="AJ201" i="3"/>
  <c r="T158" i="9"/>
  <c r="AJ161" i="3"/>
  <c r="T91" i="9"/>
  <c r="AJ94" i="3"/>
  <c r="T75" i="9"/>
  <c r="AJ78" i="3"/>
  <c r="T97" i="9"/>
  <c r="AJ100" i="3"/>
  <c r="T58" i="9"/>
  <c r="T42" i="9"/>
  <c r="T163" i="9"/>
  <c r="AJ166" i="3"/>
  <c r="T139" i="9"/>
  <c r="AJ142" i="3"/>
  <c r="T129" i="9"/>
  <c r="AJ132" i="3"/>
  <c r="T14" i="9"/>
  <c r="AJ17" i="3"/>
  <c r="T17" i="9"/>
  <c r="AJ20" i="3"/>
  <c r="T145" i="9"/>
  <c r="AJ148" i="3"/>
  <c r="T50" i="9"/>
  <c r="T21" i="9"/>
  <c r="AJ24" i="3"/>
  <c r="BD738" i="3"/>
  <c r="AQ738" i="3" s="1"/>
  <c r="AH738" i="3"/>
  <c r="AT738" i="3" s="1"/>
  <c r="T702" i="9"/>
  <c r="AJ705" i="3"/>
  <c r="T808" i="9"/>
  <c r="AJ811" i="3"/>
  <c r="T613" i="9"/>
  <c r="AJ616" i="3"/>
  <c r="T603" i="9"/>
  <c r="AJ606" i="3"/>
  <c r="T572" i="9"/>
  <c r="AJ575" i="3"/>
  <c r="BD534" i="3"/>
  <c r="AQ534" i="3" s="1"/>
  <c r="AH534" i="3"/>
  <c r="AT534" i="3" s="1"/>
  <c r="T639" i="9"/>
  <c r="AJ642" i="3"/>
  <c r="T422" i="9"/>
  <c r="AJ425" i="3"/>
  <c r="T318" i="9"/>
  <c r="AJ321" i="3"/>
  <c r="T307" i="9"/>
  <c r="AJ310" i="3"/>
  <c r="T583" i="9"/>
  <c r="AJ586" i="3"/>
  <c r="T401" i="9"/>
  <c r="AJ404" i="3"/>
  <c r="T269" i="9"/>
  <c r="AJ272" i="3"/>
  <c r="T224" i="9"/>
  <c r="AJ227" i="3"/>
  <c r="T459" i="9"/>
  <c r="AJ462" i="3"/>
  <c r="T443" i="9"/>
  <c r="AJ446" i="3"/>
  <c r="T152" i="9"/>
  <c r="AJ155" i="3"/>
  <c r="BD132" i="3"/>
  <c r="AQ132" i="3" s="1"/>
  <c r="AH132" i="3"/>
  <c r="AT132" i="3" s="1"/>
  <c r="T509" i="9"/>
  <c r="AJ512" i="3"/>
  <c r="T120" i="9"/>
  <c r="AJ123" i="3"/>
  <c r="T370" i="9"/>
  <c r="AJ373" i="3"/>
  <c r="T303" i="9"/>
  <c r="AJ306" i="3"/>
  <c r="T232" i="9"/>
  <c r="AJ235" i="3"/>
  <c r="T171" i="9"/>
  <c r="AJ174" i="3"/>
  <c r="BD53" i="3"/>
  <c r="T31" i="9"/>
  <c r="AJ34" i="3"/>
  <c r="T437" i="9"/>
  <c r="AJ440" i="3"/>
  <c r="T326" i="9"/>
  <c r="AJ329" i="3"/>
  <c r="T600" i="9"/>
  <c r="AJ603" i="3"/>
  <c r="T446" i="9"/>
  <c r="AJ449" i="3"/>
  <c r="T368" i="9"/>
  <c r="AJ371" i="3"/>
  <c r="T204" i="9"/>
  <c r="AJ207" i="3"/>
  <c r="T52" i="9"/>
  <c r="T138" i="9"/>
  <c r="AJ141" i="3"/>
  <c r="T126" i="9"/>
  <c r="AJ129" i="3"/>
  <c r="T408" i="9"/>
  <c r="AJ411" i="3"/>
  <c r="BD98" i="3"/>
  <c r="AQ98" i="3" s="1"/>
  <c r="AH98" i="3"/>
  <c r="AT98" i="3" s="1"/>
  <c r="T9" i="9"/>
  <c r="AJ12" i="3"/>
  <c r="T293" i="9"/>
  <c r="AJ296" i="3"/>
  <c r="S482" i="9"/>
  <c r="AG485" i="3"/>
  <c r="AU5" i="3"/>
  <c r="S33" i="9"/>
  <c r="V33" i="9" s="1"/>
  <c r="AG36" i="3"/>
  <c r="S23" i="9"/>
  <c r="V23" i="9" s="1"/>
  <c r="AG26" i="3"/>
  <c r="S804" i="9"/>
  <c r="V804" i="9" s="1"/>
  <c r="AG807" i="3"/>
  <c r="S798" i="9"/>
  <c r="V798" i="9" s="1"/>
  <c r="AG801" i="3"/>
  <c r="S729" i="9"/>
  <c r="V729" i="9" s="1"/>
  <c r="AG732" i="3"/>
  <c r="S716" i="9"/>
  <c r="V716" i="9" s="1"/>
  <c r="AG719" i="3"/>
  <c r="S704" i="9"/>
  <c r="V704" i="9" s="1"/>
  <c r="AG707" i="3"/>
  <c r="S690" i="9"/>
  <c r="V690" i="9" s="1"/>
  <c r="AG693" i="3"/>
  <c r="S676" i="9"/>
  <c r="V676" i="9" s="1"/>
  <c r="AG679" i="3"/>
  <c r="S641" i="9"/>
  <c r="V641" i="9" s="1"/>
  <c r="AG644" i="3"/>
  <c r="S627" i="9"/>
  <c r="V627" i="9" s="1"/>
  <c r="AG630" i="3"/>
  <c r="S558" i="9"/>
  <c r="V558" i="9" s="1"/>
  <c r="AG561" i="3"/>
  <c r="S504" i="9"/>
  <c r="V504" i="9" s="1"/>
  <c r="AN507" i="3"/>
  <c r="AG507" i="3"/>
  <c r="S498" i="9"/>
  <c r="V498" i="9" s="1"/>
  <c r="AG501" i="3"/>
  <c r="S439" i="9"/>
  <c r="V439" i="9" s="1"/>
  <c r="AG442" i="3"/>
  <c r="S429" i="9"/>
  <c r="V429" i="9" s="1"/>
  <c r="AG432" i="3"/>
  <c r="S394" i="9"/>
  <c r="V394" i="9" s="1"/>
  <c r="AG397" i="3"/>
  <c r="S361" i="9"/>
  <c r="V361" i="9" s="1"/>
  <c r="AG364" i="3"/>
  <c r="S347" i="9"/>
  <c r="V347" i="9" s="1"/>
  <c r="AG350" i="3"/>
  <c r="S341" i="9"/>
  <c r="V341" i="9" s="1"/>
  <c r="AG344" i="3"/>
  <c r="S298" i="9"/>
  <c r="V298" i="9" s="1"/>
  <c r="AG301" i="3"/>
  <c r="S288" i="9"/>
  <c r="V288" i="9" s="1"/>
  <c r="AG291" i="3"/>
  <c r="S174" i="9"/>
  <c r="V174" i="9" s="1"/>
  <c r="AG177" i="3"/>
  <c r="S152" i="9"/>
  <c r="V152" i="9" s="1"/>
  <c r="AG155" i="3"/>
  <c r="S115" i="9"/>
  <c r="V115" i="9" s="1"/>
  <c r="AG118" i="3"/>
  <c r="S77" i="9"/>
  <c r="V77" i="9" s="1"/>
  <c r="AG80" i="3"/>
  <c r="S32" i="9"/>
  <c r="AN35" i="3"/>
  <c r="AG35" i="3"/>
  <c r="S803" i="9"/>
  <c r="V803" i="9" s="1"/>
  <c r="AG806" i="3"/>
  <c r="S776" i="9"/>
  <c r="V776" i="9" s="1"/>
  <c r="AG779" i="3"/>
  <c r="S758" i="9"/>
  <c r="V758" i="9" s="1"/>
  <c r="AG761" i="3"/>
  <c r="S752" i="9"/>
  <c r="V752" i="9" s="1"/>
  <c r="AG755" i="3"/>
  <c r="S746" i="9"/>
  <c r="V746" i="9" s="1"/>
  <c r="AN749" i="3"/>
  <c r="AG749" i="3"/>
  <c r="S701" i="9"/>
  <c r="V701" i="9" s="1"/>
  <c r="AG704" i="3"/>
  <c r="S695" i="9"/>
  <c r="V695" i="9" s="1"/>
  <c r="AG698" i="3"/>
  <c r="S687" i="9"/>
  <c r="V687" i="9" s="1"/>
  <c r="AG690" i="3"/>
  <c r="S665" i="9"/>
  <c r="V665" i="9" s="1"/>
  <c r="AG668" i="3"/>
  <c r="S650" i="9"/>
  <c r="V650" i="9" s="1"/>
  <c r="AG653" i="3"/>
  <c r="S644" i="9"/>
  <c r="V644" i="9" s="1"/>
  <c r="AG647" i="3"/>
  <c r="S620" i="9"/>
  <c r="V620" i="9" s="1"/>
  <c r="AG623" i="3"/>
  <c r="S561" i="9"/>
  <c r="V561" i="9" s="1"/>
  <c r="AG564" i="3"/>
  <c r="S547" i="9"/>
  <c r="V547" i="9" s="1"/>
  <c r="AG550" i="3"/>
  <c r="S541" i="9"/>
  <c r="V541" i="9" s="1"/>
  <c r="AG544" i="3"/>
  <c r="S523" i="9"/>
  <c r="V523" i="9" s="1"/>
  <c r="AG526" i="3"/>
  <c r="S505" i="9"/>
  <c r="V505" i="9" s="1"/>
  <c r="AG508" i="3"/>
  <c r="S491" i="9"/>
  <c r="V491" i="9" s="1"/>
  <c r="AG494" i="3"/>
  <c r="S483" i="9"/>
  <c r="V483" i="9" s="1"/>
  <c r="AN486" i="3"/>
  <c r="AG486" i="3"/>
  <c r="S476" i="9"/>
  <c r="V476" i="9" s="1"/>
  <c r="AG479" i="3"/>
  <c r="S470" i="9"/>
  <c r="V470" i="9" s="1"/>
  <c r="AG473" i="3"/>
  <c r="S456" i="9"/>
  <c r="V456" i="9" s="1"/>
  <c r="AG459" i="3"/>
  <c r="S448" i="9"/>
  <c r="V448" i="9" s="1"/>
  <c r="AG451" i="3"/>
  <c r="S440" i="9"/>
  <c r="V440" i="9" s="1"/>
  <c r="AG443" i="3"/>
  <c r="S432" i="9"/>
  <c r="V432" i="9" s="1"/>
  <c r="AG435" i="3"/>
  <c r="S407" i="9"/>
  <c r="V407" i="9" s="1"/>
  <c r="AG410" i="3"/>
  <c r="S401" i="9"/>
  <c r="V401" i="9" s="1"/>
  <c r="AG404" i="3"/>
  <c r="S385" i="9"/>
  <c r="V385" i="9" s="1"/>
  <c r="AG388" i="3"/>
  <c r="S375" i="9"/>
  <c r="V375" i="9" s="1"/>
  <c r="AG378" i="3"/>
  <c r="S369" i="9"/>
  <c r="V369" i="9" s="1"/>
  <c r="AG372" i="3"/>
  <c r="S354" i="9"/>
  <c r="V354" i="9" s="1"/>
  <c r="AG357" i="3"/>
  <c r="S326" i="9"/>
  <c r="V326" i="9" s="1"/>
  <c r="AG329" i="3"/>
  <c r="S312" i="9"/>
  <c r="V312" i="9" s="1"/>
  <c r="AG315" i="3"/>
  <c r="S291" i="9"/>
  <c r="V291" i="9" s="1"/>
  <c r="AG294" i="3"/>
  <c r="S283" i="9"/>
  <c r="V283" i="9" s="1"/>
  <c r="AG286" i="3"/>
  <c r="S277" i="9"/>
  <c r="V277" i="9" s="1"/>
  <c r="AG280" i="3"/>
  <c r="S269" i="9"/>
  <c r="V269" i="9" s="1"/>
  <c r="AG272" i="3"/>
  <c r="S255" i="9"/>
  <c r="V255" i="9" s="1"/>
  <c r="AG258" i="3"/>
  <c r="S198" i="9"/>
  <c r="V198" i="9" s="1"/>
  <c r="AG201" i="3"/>
  <c r="S184" i="9"/>
  <c r="V184" i="9" s="1"/>
  <c r="AG187" i="3"/>
  <c r="S177" i="9"/>
  <c r="V177" i="9" s="1"/>
  <c r="AG180" i="3"/>
  <c r="S133" i="9"/>
  <c r="V133" i="9" s="1"/>
  <c r="AG136" i="3"/>
  <c r="S127" i="9"/>
  <c r="V127" i="9" s="1"/>
  <c r="AG130" i="3"/>
  <c r="S84" i="9"/>
  <c r="V84" i="9" s="1"/>
  <c r="AG87" i="3"/>
  <c r="S70" i="9"/>
  <c r="V70" i="9" s="1"/>
  <c r="AG73" i="3"/>
  <c r="S45" i="9"/>
  <c r="V45" i="9" s="1"/>
  <c r="S17" i="9"/>
  <c r="V17" i="9" s="1"/>
  <c r="AG20" i="3"/>
  <c r="S223" i="9"/>
  <c r="V223" i="9" s="1"/>
  <c r="AG226" i="3"/>
  <c r="S38" i="9"/>
  <c r="V38" i="9" s="1"/>
  <c r="S20" i="9"/>
  <c r="V20" i="9" s="1"/>
  <c r="AG23" i="3"/>
  <c r="S10" i="9"/>
  <c r="V10" i="9" s="1"/>
  <c r="AG13" i="3"/>
  <c r="S4" i="9"/>
  <c r="V4" i="9" s="1"/>
  <c r="AG7" i="3"/>
  <c r="S755" i="9"/>
  <c r="V755" i="9" s="1"/>
  <c r="AG758" i="3"/>
  <c r="S745" i="9"/>
  <c r="V745" i="9" s="1"/>
  <c r="AG748" i="3"/>
  <c r="S731" i="9"/>
  <c r="V731" i="9" s="1"/>
  <c r="AG734" i="3"/>
  <c r="S718" i="9"/>
  <c r="V718" i="9" s="1"/>
  <c r="AG721" i="3"/>
  <c r="S657" i="9"/>
  <c r="V657" i="9" s="1"/>
  <c r="AG660" i="3"/>
  <c r="S631" i="9"/>
  <c r="V631" i="9" s="1"/>
  <c r="AG634" i="3"/>
  <c r="S613" i="9"/>
  <c r="V613" i="9" s="1"/>
  <c r="AG616" i="3"/>
  <c r="S582" i="9"/>
  <c r="V582" i="9" s="1"/>
  <c r="AG585" i="3"/>
  <c r="S554" i="9"/>
  <c r="V554" i="9" s="1"/>
  <c r="AG557" i="3"/>
  <c r="S542" i="9"/>
  <c r="V542" i="9" s="1"/>
  <c r="AG545" i="3"/>
  <c r="S526" i="9"/>
  <c r="V526" i="9" s="1"/>
  <c r="AG529" i="3"/>
  <c r="S496" i="9"/>
  <c r="V496" i="9" s="1"/>
  <c r="AG499" i="3"/>
  <c r="S486" i="9"/>
  <c r="V486" i="9" s="1"/>
  <c r="AG489" i="3"/>
  <c r="S441" i="9"/>
  <c r="V441" i="9" s="1"/>
  <c r="AO444" i="3"/>
  <c r="AG444" i="3"/>
  <c r="S412" i="9"/>
  <c r="V412" i="9" s="1"/>
  <c r="AG415" i="3"/>
  <c r="S280" i="9"/>
  <c r="V280" i="9" s="1"/>
  <c r="AG283" i="3"/>
  <c r="S246" i="9"/>
  <c r="V246" i="9" s="1"/>
  <c r="AG249" i="3"/>
  <c r="S207" i="9"/>
  <c r="V207" i="9" s="1"/>
  <c r="AG210" i="3"/>
  <c r="S201" i="9"/>
  <c r="V201" i="9" s="1"/>
  <c r="AG204" i="3"/>
  <c r="S140" i="9"/>
  <c r="V140" i="9" s="1"/>
  <c r="AG143" i="3"/>
  <c r="BD794" i="3"/>
  <c r="AQ794" i="3" s="1"/>
  <c r="BD16" i="3"/>
  <c r="AQ16" i="3" s="1"/>
  <c r="BD542" i="3"/>
  <c r="AQ542" i="3" s="1"/>
  <c r="BD477" i="3"/>
  <c r="AQ477" i="3" s="1"/>
  <c r="BD413" i="3"/>
  <c r="AQ413" i="3" s="1"/>
  <c r="BD298" i="3"/>
  <c r="AQ298" i="3" s="1"/>
  <c r="BD658" i="3"/>
  <c r="AQ658" i="3" s="1"/>
  <c r="BD88" i="3"/>
  <c r="AQ88" i="3" s="1"/>
  <c r="BD757" i="3"/>
  <c r="AQ757" i="3" s="1"/>
  <c r="BD240" i="3"/>
  <c r="AQ240" i="3" s="1"/>
  <c r="BD513" i="3"/>
  <c r="AQ513" i="3" s="1"/>
  <c r="BD144" i="3"/>
  <c r="AQ144" i="3" s="1"/>
  <c r="BD56" i="3"/>
  <c r="BD69" i="3"/>
  <c r="AQ69" i="3" s="1"/>
  <c r="BD728" i="3"/>
  <c r="AQ728" i="3" s="1"/>
  <c r="BD246" i="3"/>
  <c r="AQ246" i="3" s="1"/>
  <c r="BD140" i="3"/>
  <c r="AQ140" i="3" s="1"/>
  <c r="BD497" i="3"/>
  <c r="AQ497" i="3" s="1"/>
  <c r="BD422" i="3"/>
  <c r="AQ422" i="3" s="1"/>
  <c r="BD610" i="3"/>
  <c r="AQ610" i="3" s="1"/>
  <c r="BD511" i="3"/>
  <c r="AQ511" i="3" s="1"/>
  <c r="BD637" i="3"/>
  <c r="AQ637" i="3" s="1"/>
  <c r="BD418" i="3"/>
  <c r="AQ418" i="3" s="1"/>
  <c r="BD554" i="3"/>
  <c r="AQ554" i="3" s="1"/>
  <c r="BD521" i="3"/>
  <c r="AQ521" i="3" s="1"/>
  <c r="BD522" i="3"/>
  <c r="AQ522" i="3" s="1"/>
  <c r="BD302" i="3"/>
  <c r="AQ302" i="3" s="1"/>
  <c r="BD217" i="3"/>
  <c r="AQ217" i="3" s="1"/>
  <c r="BD809" i="3"/>
  <c r="AQ809" i="3" s="1"/>
  <c r="BD378" i="3"/>
  <c r="AQ378" i="3" s="1"/>
  <c r="BD349" i="3"/>
  <c r="AQ349" i="3" s="1"/>
  <c r="BD320" i="3"/>
  <c r="AQ320" i="3" s="1"/>
  <c r="BD385" i="3"/>
  <c r="AQ385" i="3" s="1"/>
  <c r="BD519" i="3"/>
  <c r="AQ519" i="3" s="1"/>
  <c r="BD34" i="3"/>
  <c r="AQ34" i="3" s="1"/>
  <c r="BD312" i="3"/>
  <c r="AQ312" i="3" s="1"/>
  <c r="BD220" i="3"/>
  <c r="AQ220" i="3" s="1"/>
  <c r="BD123" i="3"/>
  <c r="AQ123" i="3" s="1"/>
  <c r="BD6" i="3"/>
  <c r="AQ6" i="3" s="1"/>
  <c r="BD741" i="3"/>
  <c r="AQ741" i="3" s="1"/>
  <c r="BD787" i="3"/>
  <c r="AQ787" i="3" s="1"/>
  <c r="BD627" i="3"/>
  <c r="AQ627" i="3" s="1"/>
  <c r="BD622" i="3"/>
  <c r="AQ622" i="3" s="1"/>
  <c r="BD205" i="3"/>
  <c r="AQ205" i="3" s="1"/>
  <c r="BD671" i="3"/>
  <c r="AQ671" i="3" s="1"/>
  <c r="BD512" i="3"/>
  <c r="AQ512" i="3" s="1"/>
  <c r="BD128" i="3"/>
  <c r="AQ128" i="3" s="1"/>
  <c r="BD645" i="3"/>
  <c r="AQ645" i="3" s="1"/>
  <c r="BD319" i="3"/>
  <c r="AQ319" i="3" s="1"/>
  <c r="BD730" i="3"/>
  <c r="AQ730" i="3" s="1"/>
  <c r="BD657" i="3"/>
  <c r="AQ657" i="3" s="1"/>
  <c r="BD483" i="3"/>
  <c r="AQ483" i="3" s="1"/>
  <c r="BD208" i="3"/>
  <c r="AQ208" i="3" s="1"/>
  <c r="BD539" i="3"/>
  <c r="AQ539" i="3" s="1"/>
  <c r="BD797" i="3"/>
  <c r="AQ797" i="3" s="1"/>
  <c r="BD798" i="3"/>
  <c r="AQ798" i="3" s="1"/>
  <c r="BD635" i="3"/>
  <c r="AQ635" i="3" s="1"/>
  <c r="BD386" i="3"/>
  <c r="AQ386" i="3" s="1"/>
  <c r="BD333" i="3"/>
  <c r="AQ333" i="3" s="1"/>
  <c r="BD551" i="3"/>
  <c r="AQ551" i="3" s="1"/>
  <c r="BD336" i="3"/>
  <c r="AQ336" i="3" s="1"/>
  <c r="BD530" i="3"/>
  <c r="AQ530" i="3" s="1"/>
  <c r="BD114" i="3"/>
  <c r="AQ114" i="3" s="1"/>
  <c r="BD408" i="3"/>
  <c r="AQ408" i="3" s="1"/>
  <c r="BD793" i="3"/>
  <c r="AQ793" i="3" s="1"/>
  <c r="BD747" i="3"/>
  <c r="AQ747" i="3" s="1"/>
  <c r="BD527" i="3"/>
  <c r="AQ527" i="3" s="1"/>
  <c r="BD402" i="3"/>
  <c r="AQ402" i="3" s="1"/>
  <c r="BD524" i="3"/>
  <c r="AQ524" i="3" s="1"/>
  <c r="BD769" i="3"/>
  <c r="AQ769" i="3" s="1"/>
  <c r="BD381" i="3"/>
  <c r="AQ381" i="3" s="1"/>
  <c r="BD66" i="3"/>
  <c r="AQ66" i="3" s="1"/>
  <c r="BD91" i="3"/>
  <c r="AQ91" i="3" s="1"/>
  <c r="C71" i="3"/>
  <c r="B72" i="3"/>
  <c r="BD717" i="3"/>
  <c r="AQ717" i="3" s="1"/>
  <c r="BD651" i="3"/>
  <c r="AQ651" i="3" s="1"/>
  <c r="BD17" i="3"/>
  <c r="AQ17" i="3" s="1"/>
  <c r="BD71" i="3"/>
  <c r="AQ71" i="3" s="1"/>
  <c r="BD758" i="3"/>
  <c r="AQ758" i="3" s="1"/>
  <c r="BD192" i="3"/>
  <c r="AQ192" i="3" s="1"/>
  <c r="BD236" i="3"/>
  <c r="AQ236" i="3" s="1"/>
  <c r="BD143" i="3"/>
  <c r="AQ143" i="3" s="1"/>
  <c r="BD667" i="3"/>
  <c r="AQ667" i="3" s="1"/>
  <c r="BD489" i="3"/>
  <c r="AQ489" i="3" s="1"/>
  <c r="BD674" i="3"/>
  <c r="AQ674" i="3" s="1"/>
  <c r="BD193" i="3"/>
  <c r="AQ193" i="3" s="1"/>
  <c r="BD721" i="3"/>
  <c r="AQ721" i="3" s="1"/>
  <c r="BD393" i="3"/>
  <c r="AQ393" i="3" s="1"/>
  <c r="BD382" i="3"/>
  <c r="AQ382" i="3" s="1"/>
  <c r="BD166" i="3"/>
  <c r="AQ166" i="3" s="1"/>
  <c r="BD51" i="3"/>
  <c r="BD148" i="3"/>
  <c r="AQ148" i="3" s="1"/>
  <c r="BD517" i="3"/>
  <c r="AQ517" i="3" s="1"/>
  <c r="BD641" i="3"/>
  <c r="AQ641" i="3" s="1"/>
  <c r="BD471" i="3"/>
  <c r="AQ471" i="3" s="1"/>
  <c r="BD107" i="3"/>
  <c r="AQ107" i="3" s="1"/>
  <c r="BD465" i="3"/>
  <c r="AQ465" i="3" s="1"/>
  <c r="BD78" i="3"/>
  <c r="AQ78" i="3" s="1"/>
  <c r="BD308" i="3"/>
  <c r="AQ308" i="3" s="1"/>
  <c r="BD731" i="3"/>
  <c r="AQ731" i="3" s="1"/>
  <c r="BD332" i="3"/>
  <c r="AQ332" i="3" s="1"/>
  <c r="BD172" i="3"/>
  <c r="AQ172" i="3" s="1"/>
  <c r="BD67" i="3"/>
  <c r="AQ67" i="3" s="1"/>
  <c r="BD420" i="3"/>
  <c r="AQ420" i="3" s="1"/>
  <c r="BD341" i="3"/>
  <c r="AQ341" i="3" s="1"/>
  <c r="BD221" i="3"/>
  <c r="AQ221" i="3" s="1"/>
  <c r="BD414" i="3"/>
  <c r="AQ414" i="3" s="1"/>
  <c r="BD777" i="3"/>
  <c r="AQ777" i="3" s="1"/>
  <c r="BD433" i="3"/>
  <c r="AQ433" i="3" s="1"/>
  <c r="BD370" i="3"/>
  <c r="AQ370" i="3" s="1"/>
  <c r="BD33" i="3"/>
  <c r="AQ33" i="3" s="1"/>
  <c r="BD755" i="3"/>
  <c r="AQ755" i="3" s="1"/>
  <c r="BD118" i="3"/>
  <c r="AQ118" i="3" s="1"/>
  <c r="BD350" i="3"/>
  <c r="AQ350" i="3" s="1"/>
  <c r="BD364" i="3"/>
  <c r="AQ364" i="3" s="1"/>
  <c r="BD180" i="3"/>
  <c r="AQ180" i="3" s="1"/>
  <c r="BD162" i="3"/>
  <c r="AQ162" i="3" s="1"/>
  <c r="BD619" i="3"/>
  <c r="AQ619" i="3" s="1"/>
  <c r="BD47" i="3"/>
  <c r="BD20" i="3"/>
  <c r="AQ20" i="3" s="1"/>
  <c r="BD373" i="3"/>
  <c r="AQ373" i="3" s="1"/>
  <c r="BD122" i="3"/>
  <c r="AQ122" i="3" s="1"/>
  <c r="BD273" i="3"/>
  <c r="AQ273" i="3" s="1"/>
  <c r="BD90" i="3"/>
  <c r="AQ90" i="3" s="1"/>
  <c r="BD430" i="3"/>
  <c r="AQ430" i="3" s="1"/>
  <c r="BD171" i="3"/>
  <c r="AQ171" i="3" s="1"/>
  <c r="BD770" i="3"/>
  <c r="AQ770" i="3" s="1"/>
  <c r="BD484" i="3"/>
  <c r="AQ484" i="3" s="1"/>
  <c r="BD409" i="3"/>
  <c r="AQ409" i="3" s="1"/>
  <c r="BD374" i="3"/>
  <c r="AQ374" i="3" s="1"/>
  <c r="BD50" i="3"/>
  <c r="BD719" i="3"/>
  <c r="AQ719" i="3" s="1"/>
  <c r="BD257" i="3"/>
  <c r="AQ257" i="3" s="1"/>
  <c r="BD785" i="3"/>
  <c r="AQ785" i="3" s="1"/>
  <c r="BD739" i="3"/>
  <c r="AQ739" i="3" s="1"/>
  <c r="BD507" i="3"/>
  <c r="AQ507" i="3" s="1"/>
  <c r="BD801" i="3"/>
  <c r="AQ801" i="3" s="1"/>
  <c r="BD102" i="3"/>
  <c r="AQ102" i="3" s="1"/>
  <c r="BD156" i="3"/>
  <c r="AQ156" i="3" s="1"/>
  <c r="BD406" i="3"/>
  <c r="AQ406" i="3" s="1"/>
  <c r="BD237" i="3"/>
  <c r="AQ237" i="3" s="1"/>
  <c r="BD46" i="3"/>
  <c r="BD106" i="3"/>
  <c r="AQ106" i="3" s="1"/>
  <c r="BD780" i="3"/>
  <c r="AQ780" i="3" s="1"/>
  <c r="BD86" i="3"/>
  <c r="AQ86" i="3" s="1"/>
  <c r="BD62" i="3"/>
  <c r="BD9" i="3"/>
  <c r="AQ9" i="3" s="1"/>
  <c r="BD344" i="3"/>
  <c r="AQ344" i="3" s="1"/>
  <c r="BD410" i="3"/>
  <c r="AQ410" i="3" s="1"/>
  <c r="BD425" i="3"/>
  <c r="AQ425" i="3" s="1"/>
  <c r="BD733" i="3"/>
  <c r="AQ733" i="3" s="1"/>
  <c r="BD400" i="3"/>
  <c r="AQ400" i="3" s="1"/>
  <c r="BD316" i="3"/>
  <c r="AQ316" i="3" s="1"/>
  <c r="BD57" i="3"/>
  <c r="BD746" i="3"/>
  <c r="AQ746" i="3" s="1"/>
  <c r="BD389" i="3"/>
  <c r="AQ389" i="3" s="1"/>
  <c r="BD135" i="3"/>
  <c r="AQ135" i="3" s="1"/>
  <c r="BD643" i="3"/>
  <c r="AQ643" i="3" s="1"/>
  <c r="BD384" i="3"/>
  <c r="AQ384" i="3" s="1"/>
  <c r="BD566" i="3"/>
  <c r="AQ566" i="3" s="1"/>
  <c r="BD188" i="3"/>
  <c r="AQ188" i="3" s="1"/>
  <c r="BD751" i="3"/>
  <c r="AQ751" i="3" s="1"/>
  <c r="BD618" i="3"/>
  <c r="AQ618" i="3" s="1"/>
  <c r="BD285" i="3"/>
  <c r="AQ285" i="3" s="1"/>
  <c r="BD494" i="3"/>
  <c r="AQ494" i="3" s="1"/>
  <c r="BD761" i="3"/>
  <c r="AQ761" i="3" s="1"/>
  <c r="BD712" i="3"/>
  <c r="AQ712" i="3" s="1"/>
  <c r="BD394" i="3"/>
  <c r="AQ394" i="3" s="1"/>
  <c r="BD326" i="3"/>
  <c r="AQ326" i="3" s="1"/>
  <c r="BD569" i="3"/>
  <c r="AQ569" i="3" s="1"/>
  <c r="BD289" i="3"/>
  <c r="AQ289" i="3" s="1"/>
  <c r="BD303" i="3"/>
  <c r="AQ303" i="3" s="1"/>
  <c r="BD611" i="3"/>
  <c r="AQ611" i="3" s="1"/>
  <c r="BD602" i="3"/>
  <c r="AQ602" i="3" s="1"/>
  <c r="BD468" i="3"/>
  <c r="AQ468" i="3" s="1"/>
  <c r="BD390" i="3"/>
  <c r="AQ390" i="3" s="1"/>
  <c r="BD266" i="3"/>
  <c r="AQ266" i="3" s="1"/>
  <c r="BD429" i="3"/>
  <c r="AQ429" i="3" s="1"/>
  <c r="BD531" i="3"/>
  <c r="AQ531" i="3" s="1"/>
  <c r="BD561" i="3"/>
  <c r="AQ561" i="3" s="1"/>
  <c r="BD10" i="3"/>
  <c r="AQ10" i="3" s="1"/>
  <c r="BD745" i="3"/>
  <c r="AQ745" i="3" s="1"/>
  <c r="BD29" i="3"/>
  <c r="AQ29" i="3" s="1"/>
  <c r="BD282" i="3"/>
  <c r="AQ282" i="3" s="1"/>
  <c r="BD553" i="3"/>
  <c r="AQ553" i="3" s="1"/>
  <c r="BD270" i="3"/>
  <c r="AQ270" i="3" s="1"/>
  <c r="BD224" i="3"/>
  <c r="AQ224" i="3" s="1"/>
  <c r="BD753" i="3"/>
  <c r="AQ753" i="3" s="1"/>
  <c r="BD45" i="3"/>
  <c r="BD555" i="3"/>
  <c r="AQ555" i="3" s="1"/>
  <c r="BD784" i="3"/>
  <c r="AQ784" i="3" s="1"/>
  <c r="BD726" i="3"/>
  <c r="AQ726" i="3" s="1"/>
  <c r="BD466" i="3"/>
  <c r="AQ466" i="3" s="1"/>
  <c r="BD750" i="3"/>
  <c r="AQ750" i="3" s="1"/>
  <c r="BD615" i="3"/>
  <c r="AQ615" i="3" s="1"/>
  <c r="BD342" i="3"/>
  <c r="AQ342" i="3" s="1"/>
  <c r="BD543" i="3"/>
  <c r="AQ543" i="3" s="1"/>
  <c r="BD19" i="3"/>
  <c r="AQ19" i="3" s="1"/>
  <c r="BD392" i="3"/>
  <c r="AQ392" i="3" s="1"/>
  <c r="BD160" i="3"/>
  <c r="AQ160" i="3" s="1"/>
  <c r="BD8" i="3"/>
  <c r="AQ8" i="3" s="1"/>
  <c r="BD535" i="3"/>
  <c r="AQ535" i="3" s="1"/>
  <c r="BD369" i="3"/>
  <c r="AQ369" i="3" s="1"/>
  <c r="BD376" i="3"/>
  <c r="AQ376" i="3" s="1"/>
  <c r="BD742" i="3"/>
  <c r="AQ742" i="3" s="1"/>
  <c r="BD421" i="3"/>
  <c r="AQ421" i="3" s="1"/>
  <c r="BD669" i="3"/>
  <c r="AQ669" i="3" s="1"/>
  <c r="BD486" i="3"/>
  <c r="AQ486" i="3" s="1"/>
  <c r="BD404" i="3"/>
  <c r="AQ404" i="3" s="1"/>
  <c r="BD159" i="3"/>
  <c r="AQ159" i="3" s="1"/>
  <c r="BD185" i="3"/>
  <c r="AQ185" i="3" s="1"/>
  <c r="BD766" i="3"/>
  <c r="AQ766" i="3" s="1"/>
  <c r="BD201" i="3"/>
  <c r="AQ201" i="3" s="1"/>
  <c r="BD526" i="3"/>
  <c r="AQ526" i="3" s="1"/>
  <c r="BD184" i="3"/>
  <c r="AQ184" i="3" s="1"/>
  <c r="BD287" i="3"/>
  <c r="AQ287" i="3" s="1"/>
  <c r="BD127" i="3"/>
  <c r="AQ127" i="3" s="1"/>
  <c r="BD116" i="3"/>
  <c r="AQ116" i="3" s="1"/>
  <c r="BD318" i="3"/>
  <c r="AQ318" i="3" s="1"/>
  <c r="BD803" i="3"/>
  <c r="AQ803" i="3" s="1"/>
  <c r="BD538" i="3"/>
  <c r="AQ538" i="3" s="1"/>
  <c r="BD315" i="3"/>
  <c r="AQ315" i="3" s="1"/>
  <c r="BD286" i="3"/>
  <c r="AQ286" i="3" s="1"/>
  <c r="BD377" i="3"/>
  <c r="AQ377" i="3" s="1"/>
  <c r="BD104" i="3"/>
  <c r="AQ104" i="3" s="1"/>
  <c r="BD61" i="3"/>
  <c r="BD623" i="3"/>
  <c r="AQ623" i="3" s="1"/>
  <c r="BD607" i="3"/>
  <c r="AQ607" i="3" s="1"/>
  <c r="BD550" i="3"/>
  <c r="AQ550" i="3" s="1"/>
  <c r="BD412" i="3"/>
  <c r="AQ412" i="3" s="1"/>
  <c r="BD204" i="3"/>
  <c r="AQ204" i="3" s="1"/>
  <c r="BD176" i="3"/>
  <c r="AQ176" i="3" s="1"/>
  <c r="BD68" i="3"/>
  <c r="AQ68" i="3" s="1"/>
  <c r="BD322" i="3"/>
  <c r="AQ322" i="3" s="1"/>
  <c r="C724" i="3"/>
  <c r="BD345" i="3"/>
  <c r="AQ345" i="3" s="1"/>
  <c r="BD325" i="3"/>
  <c r="AQ325" i="3" s="1"/>
  <c r="BD754" i="3"/>
  <c r="AQ754" i="3" s="1"/>
  <c r="BD795" i="3"/>
  <c r="AQ795" i="3" s="1"/>
  <c r="BD518" i="3"/>
  <c r="AQ518" i="3" s="1"/>
  <c r="BD152" i="3"/>
  <c r="AQ152" i="3" s="1"/>
  <c r="BD32" i="3"/>
  <c r="AQ32" i="3" s="1"/>
  <c r="BD647" i="3"/>
  <c r="AQ647" i="3" s="1"/>
  <c r="BD352" i="3"/>
  <c r="AQ352" i="3" s="1"/>
  <c r="BD650" i="3"/>
  <c r="AQ650" i="3" s="1"/>
  <c r="BD299" i="3"/>
  <c r="AQ299" i="3" s="1"/>
  <c r="BD179" i="3"/>
  <c r="AQ179" i="3" s="1"/>
  <c r="BD723" i="3"/>
  <c r="AQ723" i="3" s="1"/>
  <c r="BD523" i="3"/>
  <c r="AQ523" i="3" s="1"/>
  <c r="BD403" i="3"/>
  <c r="AQ403" i="3" s="1"/>
  <c r="BD295" i="3"/>
  <c r="AQ295" i="3" s="1"/>
  <c r="BD802" i="3"/>
  <c r="AQ802" i="3" s="1"/>
  <c r="BD734" i="3"/>
  <c r="AQ734" i="3" s="1"/>
  <c r="BD686" i="3"/>
  <c r="AQ686" i="3" s="1"/>
  <c r="BD476" i="3"/>
  <c r="AQ476" i="3" s="1"/>
  <c r="BD434" i="3"/>
  <c r="AQ434" i="3" s="1"/>
  <c r="BD396" i="3"/>
  <c r="AQ396" i="3" s="1"/>
  <c r="BD11" i="3"/>
  <c r="AQ11" i="3" s="1"/>
  <c r="BD811" i="3"/>
  <c r="AQ811" i="3" s="1"/>
  <c r="BD781" i="3"/>
  <c r="AQ781" i="3" s="1"/>
  <c r="BD762" i="3"/>
  <c r="AQ762" i="3" s="1"/>
  <c r="BD537" i="3"/>
  <c r="AQ537" i="3" s="1"/>
  <c r="BD546" i="3"/>
  <c r="AQ546" i="3" s="1"/>
  <c r="BD614" i="3"/>
  <c r="AQ614" i="3" s="1"/>
  <c r="BD469" i="3"/>
  <c r="AQ469" i="3" s="1"/>
  <c r="BD407" i="3"/>
  <c r="AQ407" i="3" s="1"/>
  <c r="BD283" i="3"/>
  <c r="AQ283" i="3" s="1"/>
  <c r="BD254" i="3"/>
  <c r="AQ254" i="3" s="1"/>
  <c r="BD151" i="3"/>
  <c r="AQ151" i="3" s="1"/>
  <c r="BD112" i="3"/>
  <c r="AQ112" i="3" s="1"/>
  <c r="BD73" i="3"/>
  <c r="AQ73" i="3" s="1"/>
  <c r="BD55" i="3"/>
  <c r="BD48" i="3"/>
  <c r="BD164" i="3"/>
  <c r="AQ164" i="3" s="1"/>
  <c r="BD35" i="3"/>
  <c r="AQ35" i="3" s="1"/>
  <c r="BD253" i="3"/>
  <c r="AQ253" i="3" s="1"/>
  <c r="BD789" i="3"/>
  <c r="AQ789" i="3" s="1"/>
  <c r="BD737" i="3"/>
  <c r="AQ737" i="3" s="1"/>
  <c r="BD704" i="3"/>
  <c r="AQ704" i="3" s="1"/>
  <c r="BD633" i="3"/>
  <c r="AQ633" i="3" s="1"/>
  <c r="BD790" i="3"/>
  <c r="AQ790" i="3" s="1"/>
  <c r="BD729" i="3"/>
  <c r="AQ729" i="3" s="1"/>
  <c r="BD567" i="3"/>
  <c r="AQ567" i="3" s="1"/>
  <c r="BD520" i="3"/>
  <c r="AQ520" i="3" s="1"/>
  <c r="BD340" i="3"/>
  <c r="AQ340" i="3" s="1"/>
  <c r="BD301" i="3"/>
  <c r="AQ301" i="3" s="1"/>
  <c r="BD314" i="3"/>
  <c r="AQ314" i="3" s="1"/>
  <c r="BD536" i="3"/>
  <c r="AQ536" i="3" s="1"/>
  <c r="BD328" i="3"/>
  <c r="AQ328" i="3" s="1"/>
  <c r="BD84" i="3"/>
  <c r="AQ84" i="3" s="1"/>
  <c r="BD41" i="3"/>
  <c r="BD30" i="3"/>
  <c r="AQ30" i="3" s="1"/>
  <c r="BD21" i="3"/>
  <c r="AQ21" i="3" s="1"/>
  <c r="BD778" i="3"/>
  <c r="AQ778" i="3" s="1"/>
  <c r="BD700" i="3"/>
  <c r="AQ700" i="3" s="1"/>
  <c r="BD805" i="3"/>
  <c r="AQ805" i="3" s="1"/>
  <c r="BD306" i="3"/>
  <c r="AQ306" i="3" s="1"/>
  <c r="BD540" i="3"/>
  <c r="AQ540" i="3" s="1"/>
  <c r="BD398" i="3"/>
  <c r="AQ398" i="3" s="1"/>
  <c r="BD508" i="3"/>
  <c r="AQ508" i="3" s="1"/>
  <c r="BD291" i="3"/>
  <c r="AQ291" i="3" s="1"/>
  <c r="BD233" i="3"/>
  <c r="AQ233" i="3" s="1"/>
  <c r="BD708" i="3"/>
  <c r="AQ708" i="3" s="1"/>
  <c r="BD653" i="3"/>
  <c r="AQ653" i="3" s="1"/>
  <c r="BD37" i="3"/>
  <c r="AQ37" i="3" s="1"/>
  <c r="BD724" i="3"/>
  <c r="AQ724" i="3" s="1"/>
  <c r="BD765" i="3"/>
  <c r="AQ765" i="3" s="1"/>
  <c r="BD338" i="3"/>
  <c r="AQ338" i="3" s="1"/>
  <c r="BD87" i="3"/>
  <c r="AQ87" i="3" s="1"/>
  <c r="BD786" i="3"/>
  <c r="AQ786" i="3" s="1"/>
  <c r="BD515" i="3"/>
  <c r="AQ515" i="3" s="1"/>
  <c r="BD668" i="3"/>
  <c r="AQ668" i="3" s="1"/>
  <c r="BD776" i="3"/>
  <c r="AQ776" i="3" s="1"/>
  <c r="BD136" i="3"/>
  <c r="AQ136" i="3" s="1"/>
  <c r="BD100" i="3"/>
  <c r="AQ100" i="3" s="1"/>
  <c r="BD763" i="3"/>
  <c r="AQ763" i="3" s="1"/>
  <c r="BD64" i="3"/>
  <c r="BD139" i="3"/>
  <c r="AQ139" i="3" s="1"/>
  <c r="BD606" i="3"/>
  <c r="AQ606" i="3" s="1"/>
  <c r="BD94" i="3"/>
  <c r="AQ94" i="3" s="1"/>
  <c r="BD749" i="3"/>
  <c r="AQ749" i="3" s="1"/>
  <c r="BD13" i="3"/>
  <c r="AQ13" i="3" s="1"/>
  <c r="BD380" i="3"/>
  <c r="AQ380" i="3" s="1"/>
  <c r="BD96" i="3"/>
  <c r="AQ96" i="3" s="1"/>
  <c r="BD195" i="3"/>
  <c r="AQ195" i="3" s="1"/>
  <c r="BD709" i="3"/>
  <c r="AQ709" i="3" s="1"/>
  <c r="BD334" i="3"/>
  <c r="AQ334" i="3" s="1"/>
  <c r="BD331" i="3"/>
  <c r="AQ331" i="3" s="1"/>
  <c r="BD250" i="3"/>
  <c r="AQ250" i="3" s="1"/>
  <c r="BD110" i="3"/>
  <c r="AQ110" i="3" s="1"/>
  <c r="BD261" i="3"/>
  <c r="AQ261" i="3" s="1"/>
  <c r="BD75" i="3"/>
  <c r="AQ75" i="3" s="1"/>
  <c r="BD70" i="3"/>
  <c r="AQ70" i="3" s="1"/>
  <c r="BD545" i="3"/>
  <c r="AQ545" i="3" s="1"/>
  <c r="BD496" i="3"/>
  <c r="AQ496" i="3" s="1"/>
  <c r="BD661" i="3"/>
  <c r="AQ661" i="3" s="1"/>
  <c r="BD715" i="3"/>
  <c r="AQ715" i="3" s="1"/>
  <c r="BD351" i="3"/>
  <c r="AQ351" i="3" s="1"/>
  <c r="BD115" i="3"/>
  <c r="AQ115" i="3" s="1"/>
  <c r="BD600" i="3"/>
  <c r="AQ600" i="3" s="1"/>
  <c r="BD576" i="3"/>
  <c r="AQ576" i="3" s="1"/>
  <c r="BD707" i="3"/>
  <c r="AQ707" i="3" s="1"/>
  <c r="BD688" i="3"/>
  <c r="AQ688" i="3" s="1"/>
  <c r="BD697" i="3"/>
  <c r="AQ697" i="3" s="1"/>
  <c r="BD360" i="3"/>
  <c r="AQ360" i="3" s="1"/>
  <c r="BD711" i="3"/>
  <c r="AQ711" i="3" s="1"/>
  <c r="BD580" i="3"/>
  <c r="AQ580" i="3" s="1"/>
  <c r="BD459" i="3"/>
  <c r="AQ459" i="3" s="1"/>
  <c r="BD443" i="3"/>
  <c r="AQ443" i="3" s="1"/>
  <c r="BD294" i="3"/>
  <c r="AQ294" i="3" s="1"/>
  <c r="BD783" i="3"/>
  <c r="AQ783" i="3" s="1"/>
  <c r="BD691" i="3"/>
  <c r="AQ691" i="3" s="1"/>
  <c r="BD288" i="3"/>
  <c r="AQ288" i="3" s="1"/>
  <c r="BD311" i="3"/>
  <c r="AQ311" i="3" s="1"/>
  <c r="BD529" i="3"/>
  <c r="AQ529" i="3" s="1"/>
  <c r="BD479" i="3"/>
  <c r="AQ479" i="3" s="1"/>
  <c r="BD482" i="3"/>
  <c r="AQ482" i="3" s="1"/>
  <c r="BD147" i="3"/>
  <c r="AQ147" i="3" s="1"/>
  <c r="BD662" i="3"/>
  <c r="AQ662" i="3" s="1"/>
  <c r="BD12" i="3"/>
  <c r="AQ12" i="3" s="1"/>
  <c r="BD363" i="3"/>
  <c r="AQ363" i="3" s="1"/>
  <c r="BD343" i="3"/>
  <c r="AQ343" i="3" s="1"/>
  <c r="BD514" i="3"/>
  <c r="AQ514" i="3" s="1"/>
  <c r="BD275" i="3"/>
  <c r="AQ275" i="3" s="1"/>
  <c r="BD362" i="3"/>
  <c r="AQ362" i="3" s="1"/>
  <c r="BD764" i="3"/>
  <c r="AQ764" i="3" s="1"/>
  <c r="BD804" i="3"/>
  <c r="AQ804" i="3" s="1"/>
  <c r="BD692" i="3"/>
  <c r="AQ692" i="3" s="1"/>
  <c r="BD693" i="3"/>
  <c r="AQ693" i="3" s="1"/>
  <c r="BD752" i="3"/>
  <c r="AQ752" i="3" s="1"/>
  <c r="BD768" i="3"/>
  <c r="AQ768" i="3" s="1"/>
  <c r="BD664" i="3"/>
  <c r="AQ664" i="3" s="1"/>
  <c r="BD638" i="3"/>
  <c r="AQ638" i="3" s="1"/>
  <c r="BD516" i="3"/>
  <c r="AQ516" i="3" s="1"/>
  <c r="BD284" i="3"/>
  <c r="AQ284" i="3" s="1"/>
  <c r="BD58" i="3"/>
  <c r="BD42" i="3"/>
  <c r="BD223" i="3"/>
  <c r="AQ223" i="3" s="1"/>
  <c r="BD207" i="3"/>
  <c r="AQ207" i="3" s="1"/>
  <c r="BD732" i="3"/>
  <c r="AQ732" i="3" s="1"/>
  <c r="BD506" i="3"/>
  <c r="AQ506" i="3" s="1"/>
  <c r="BD532" i="3"/>
  <c r="AQ532" i="3" s="1"/>
  <c r="BD339" i="3"/>
  <c r="AQ339" i="3" s="1"/>
  <c r="BD215" i="3"/>
  <c r="AQ215" i="3" s="1"/>
  <c r="BD565" i="3"/>
  <c r="AQ565" i="3" s="1"/>
  <c r="BD293" i="3"/>
  <c r="AQ293" i="3" s="1"/>
  <c r="BD663" i="3"/>
  <c r="AQ663" i="3" s="1"/>
  <c r="BD568" i="3"/>
  <c r="AQ568" i="3" s="1"/>
  <c r="BD677" i="3"/>
  <c r="AQ677" i="3" s="1"/>
  <c r="BD14" i="3"/>
  <c r="AQ14" i="3" s="1"/>
  <c r="BD725" i="3"/>
  <c r="AQ725" i="3" s="1"/>
  <c r="BD655" i="3"/>
  <c r="AQ655" i="3" s="1"/>
  <c r="BD163" i="3"/>
  <c r="AQ163" i="3" s="1"/>
  <c r="BD714" i="3"/>
  <c r="AQ714" i="3" s="1"/>
  <c r="BD690" i="3"/>
  <c r="AQ690" i="3" s="1"/>
  <c r="BD499" i="3"/>
  <c r="AQ499" i="3" s="1"/>
  <c r="BD472" i="3"/>
  <c r="AQ472" i="3" s="1"/>
  <c r="BD572" i="3"/>
  <c r="AQ572" i="3" s="1"/>
  <c r="BD478" i="3"/>
  <c r="AQ478" i="3" s="1"/>
  <c r="BD455" i="3"/>
  <c r="AQ455" i="3" s="1"/>
  <c r="BD439" i="3"/>
  <c r="AQ439" i="3" s="1"/>
  <c r="BD292" i="3"/>
  <c r="AQ292" i="3" s="1"/>
  <c r="BD268" i="3"/>
  <c r="AQ268" i="3" s="1"/>
  <c r="BD190" i="3"/>
  <c r="AQ190" i="3" s="1"/>
  <c r="BD121" i="3"/>
  <c r="AQ121" i="3" s="1"/>
  <c r="BD97" i="3"/>
  <c r="AQ97" i="3" s="1"/>
  <c r="BD134" i="3"/>
  <c r="AQ134" i="3" s="1"/>
  <c r="BD799" i="3"/>
  <c r="AQ799" i="3" s="1"/>
  <c r="BD490" i="3"/>
  <c r="AQ490" i="3" s="1"/>
  <c r="BD324" i="3"/>
  <c r="AQ324" i="3" s="1"/>
  <c r="BD277" i="3"/>
  <c r="AQ277" i="3" s="1"/>
  <c r="BD743" i="3"/>
  <c r="AQ743" i="3" s="1"/>
  <c r="BD774" i="3"/>
  <c r="AQ774" i="3" s="1"/>
  <c r="BD779" i="3"/>
  <c r="AQ779" i="3" s="1"/>
  <c r="BD720" i="3"/>
  <c r="AQ720" i="3" s="1"/>
  <c r="BD659" i="3"/>
  <c r="AQ659" i="3" s="1"/>
  <c r="BD640" i="3"/>
  <c r="AQ640" i="3" s="1"/>
  <c r="BD596" i="3"/>
  <c r="AQ596" i="3" s="1"/>
  <c r="BD560" i="3"/>
  <c r="AQ560" i="3" s="1"/>
  <c r="BD419" i="3"/>
  <c r="AQ419" i="3" s="1"/>
  <c r="BD387" i="3"/>
  <c r="AQ387" i="3" s="1"/>
  <c r="BD372" i="3"/>
  <c r="AQ372" i="3" s="1"/>
  <c r="BD44" i="3"/>
  <c r="BD7" i="3"/>
  <c r="AQ7" i="3" s="1"/>
  <c r="BD782" i="3"/>
  <c r="AQ782" i="3" s="1"/>
  <c r="BD654" i="3"/>
  <c r="AQ654" i="3" s="1"/>
  <c r="BD705" i="3"/>
  <c r="AQ705" i="3" s="1"/>
  <c r="BD141" i="3"/>
  <c r="AQ141" i="3" s="1"/>
  <c r="BD467" i="3"/>
  <c r="AQ467" i="3" s="1"/>
  <c r="BD448" i="3"/>
  <c r="AQ448" i="3" s="1"/>
  <c r="BD310" i="3"/>
  <c r="AQ310" i="3" s="1"/>
  <c r="BD748" i="3"/>
  <c r="AQ748" i="3" s="1"/>
  <c r="BD672" i="3"/>
  <c r="AQ672" i="3" s="1"/>
  <c r="BD609" i="3"/>
  <c r="AQ609" i="3" s="1"/>
  <c r="BD556" i="3"/>
  <c r="AQ556" i="3" s="1"/>
  <c r="BD347" i="3"/>
  <c r="AQ347" i="3" s="1"/>
  <c r="BD167" i="3"/>
  <c r="AQ167" i="3" s="1"/>
  <c r="BD109" i="3"/>
  <c r="AQ109" i="3" s="1"/>
  <c r="BD101" i="3"/>
  <c r="AQ101" i="3" s="1"/>
  <c r="BD65" i="3"/>
  <c r="AQ65" i="3" s="1"/>
  <c r="BD424" i="3"/>
  <c r="AQ424" i="3" s="1"/>
  <c r="BD125" i="3"/>
  <c r="AQ125" i="3" s="1"/>
  <c r="BD108" i="3"/>
  <c r="AQ108" i="3" s="1"/>
  <c r="BD703" i="3"/>
  <c r="AQ703" i="3" s="1"/>
  <c r="BD605" i="3"/>
  <c r="AQ605" i="3" s="1"/>
  <c r="BD575" i="3"/>
  <c r="AQ575" i="3" s="1"/>
  <c r="BD411" i="3"/>
  <c r="AQ411" i="3" s="1"/>
  <c r="BD358" i="3"/>
  <c r="AQ358" i="3" s="1"/>
  <c r="BD713" i="3"/>
  <c r="AQ713" i="3" s="1"/>
  <c r="BD488" i="3"/>
  <c r="AQ488" i="3" s="1"/>
  <c r="BD76" i="3"/>
  <c r="AQ76" i="3" s="1"/>
  <c r="BD684" i="3"/>
  <c r="AQ684" i="3" s="1"/>
  <c r="BD549" i="3"/>
  <c r="AQ549" i="3" s="1"/>
  <c r="BD242" i="3"/>
  <c r="AQ242" i="3" s="1"/>
  <c r="BD416" i="3"/>
  <c r="AQ416" i="3" s="1"/>
  <c r="BD788" i="3"/>
  <c r="AQ788" i="3" s="1"/>
  <c r="BD772" i="3"/>
  <c r="AQ772" i="3" s="1"/>
  <c r="BD756" i="3"/>
  <c r="AQ756" i="3" s="1"/>
  <c r="BD470" i="3"/>
  <c r="AQ470" i="3" s="1"/>
  <c r="BD357" i="3"/>
  <c r="AQ357" i="3" s="1"/>
  <c r="BD353" i="3"/>
  <c r="AQ353" i="3" s="1"/>
  <c r="BD313" i="3"/>
  <c r="AQ313" i="3" s="1"/>
  <c r="BD264" i="3"/>
  <c r="AQ264" i="3" s="1"/>
  <c r="BD243" i="3"/>
  <c r="AQ243" i="3" s="1"/>
  <c r="BD211" i="3"/>
  <c r="AQ211" i="3" s="1"/>
  <c r="BD165" i="3"/>
  <c r="AQ165" i="3" s="1"/>
  <c r="BD153" i="3"/>
  <c r="AQ153" i="3" s="1"/>
  <c r="BD26" i="3"/>
  <c r="AQ26" i="3" s="1"/>
  <c r="BD444" i="3"/>
  <c r="AQ444" i="3" s="1"/>
  <c r="BD124" i="3"/>
  <c r="AQ124" i="3" s="1"/>
  <c r="BD744" i="3"/>
  <c r="AQ744" i="3" s="1"/>
  <c r="BD636" i="3"/>
  <c r="AQ636" i="3" s="1"/>
  <c r="BD495" i="3"/>
  <c r="AQ495" i="3" s="1"/>
  <c r="BD415" i="3"/>
  <c r="AQ415" i="3" s="1"/>
  <c r="BD335" i="3"/>
  <c r="AQ335" i="3" s="1"/>
  <c r="BD52" i="3"/>
  <c r="BD498" i="3"/>
  <c r="AQ498" i="3" s="1"/>
  <c r="BD95" i="3"/>
  <c r="AQ95" i="3" s="1"/>
  <c r="BD800" i="3"/>
  <c r="AQ800" i="3" s="1"/>
  <c r="BD718" i="3"/>
  <c r="AQ718" i="3" s="1"/>
  <c r="BD474" i="3"/>
  <c r="AQ474" i="3" s="1"/>
  <c r="BD451" i="3"/>
  <c r="AQ451" i="3" s="1"/>
  <c r="BD423" i="3"/>
  <c r="AQ423" i="3" s="1"/>
  <c r="BD327" i="3"/>
  <c r="AQ327" i="3" s="1"/>
  <c r="C244" i="3"/>
  <c r="BD271" i="3"/>
  <c r="AQ271" i="3" s="1"/>
  <c r="BD263" i="3"/>
  <c r="AQ263" i="3" s="1"/>
  <c r="BD222" i="3"/>
  <c r="AQ222" i="3" s="1"/>
  <c r="BD214" i="3"/>
  <c r="AQ214" i="3" s="1"/>
  <c r="BD85" i="3"/>
  <c r="AQ85" i="3" s="1"/>
  <c r="BD138" i="3"/>
  <c r="AQ138" i="3" s="1"/>
  <c r="BD701" i="3"/>
  <c r="AQ701" i="3" s="1"/>
  <c r="BD541" i="3"/>
  <c r="AQ541" i="3" s="1"/>
  <c r="BD200" i="3"/>
  <c r="AQ200" i="3" s="1"/>
  <c r="BD501" i="3"/>
  <c r="AQ501" i="3" s="1"/>
  <c r="BD706" i="3"/>
  <c r="AQ706" i="3" s="1"/>
  <c r="BD461" i="3"/>
  <c r="AQ461" i="3" s="1"/>
  <c r="BD773" i="3"/>
  <c r="AQ773" i="3" s="1"/>
  <c r="BD573" i="3"/>
  <c r="AQ573" i="3" s="1"/>
  <c r="BD356" i="3"/>
  <c r="AQ356" i="3" s="1"/>
  <c r="BD735" i="3"/>
  <c r="AQ735" i="3" s="1"/>
  <c r="BD740" i="3"/>
  <c r="AQ740" i="3" s="1"/>
  <c r="BD675" i="3"/>
  <c r="AQ675" i="3" s="1"/>
  <c r="BD676" i="3"/>
  <c r="AQ676" i="3" s="1"/>
  <c r="BD644" i="3"/>
  <c r="AQ644" i="3" s="1"/>
  <c r="BD361" i="3"/>
  <c r="AQ361" i="3" s="1"/>
  <c r="BD355" i="3"/>
  <c r="AQ355" i="3" s="1"/>
  <c r="BD280" i="3"/>
  <c r="AQ280" i="3" s="1"/>
  <c r="BD272" i="3"/>
  <c r="AQ272" i="3" s="1"/>
  <c r="BD256" i="3"/>
  <c r="AQ256" i="3" s="1"/>
  <c r="BD219" i="3"/>
  <c r="AQ219" i="3" s="1"/>
  <c r="BD77" i="3"/>
  <c r="AQ77" i="3" s="1"/>
  <c r="BD130" i="3"/>
  <c r="AQ130" i="3" s="1"/>
  <c r="BD557" i="3"/>
  <c r="AQ557" i="3" s="1"/>
  <c r="BD525" i="3"/>
  <c r="AQ525" i="3" s="1"/>
  <c r="BD504" i="3"/>
  <c r="AQ504" i="3" s="1"/>
  <c r="BD475" i="3"/>
  <c r="AQ475" i="3" s="1"/>
  <c r="BD631" i="3"/>
  <c r="AQ631" i="3" s="1"/>
  <c r="BD680" i="3"/>
  <c r="AQ680" i="3" s="1"/>
  <c r="BD736" i="3"/>
  <c r="AQ736" i="3" s="1"/>
  <c r="BD698" i="3"/>
  <c r="AQ698" i="3" s="1"/>
  <c r="BD682" i="3"/>
  <c r="AQ682" i="3" s="1"/>
  <c r="BD592" i="3"/>
  <c r="AQ592" i="3" s="1"/>
  <c r="BD584" i="3"/>
  <c r="AQ584" i="3" s="1"/>
  <c r="BD453" i="3"/>
  <c r="AQ453" i="3" s="1"/>
  <c r="BD445" i="3"/>
  <c r="AQ445" i="3" s="1"/>
  <c r="BD437" i="3"/>
  <c r="AQ437" i="3" s="1"/>
  <c r="BD191" i="3"/>
  <c r="AQ191" i="3" s="1"/>
  <c r="BD170" i="3"/>
  <c r="AQ170" i="3" s="1"/>
  <c r="BD158" i="3"/>
  <c r="AQ158" i="3" s="1"/>
  <c r="BD150" i="3"/>
  <c r="AQ150" i="3" s="1"/>
  <c r="BD146" i="3"/>
  <c r="AQ146" i="3" s="1"/>
  <c r="BD142" i="3"/>
  <c r="AQ142" i="3" s="1"/>
  <c r="BD28" i="3"/>
  <c r="AQ28" i="3" s="1"/>
  <c r="BD601" i="3"/>
  <c r="AQ601" i="3" s="1"/>
  <c r="BD593" i="3"/>
  <c r="AQ593" i="3" s="1"/>
  <c r="BD585" i="3"/>
  <c r="AQ585" i="3" s="1"/>
  <c r="BD577" i="3"/>
  <c r="AQ577" i="3" s="1"/>
  <c r="BD681" i="3"/>
  <c r="AQ681" i="3" s="1"/>
  <c r="BD505" i="3"/>
  <c r="AQ505" i="3" s="1"/>
  <c r="BD528" i="3"/>
  <c r="AQ528" i="3" s="1"/>
  <c r="BD500" i="3"/>
  <c r="AQ500" i="3" s="1"/>
  <c r="BD473" i="3"/>
  <c r="AQ473" i="3" s="1"/>
  <c r="BD639" i="3"/>
  <c r="AQ639" i="3" s="1"/>
  <c r="BD262" i="3"/>
  <c r="AQ262" i="3" s="1"/>
  <c r="BD145" i="3"/>
  <c r="AQ145" i="3" s="1"/>
  <c r="BD229" i="3"/>
  <c r="AQ229" i="3" s="1"/>
  <c r="BD212" i="3"/>
  <c r="AQ212" i="3" s="1"/>
  <c r="BD544" i="3"/>
  <c r="AQ544" i="3" s="1"/>
  <c r="BD626" i="3"/>
  <c r="AQ626" i="3" s="1"/>
  <c r="BD759" i="3"/>
  <c r="AQ759" i="3" s="1"/>
  <c r="BD687" i="3"/>
  <c r="AQ687" i="3" s="1"/>
  <c r="BD397" i="3"/>
  <c r="AQ397" i="3" s="1"/>
  <c r="BD178" i="3"/>
  <c r="AQ178" i="3" s="1"/>
  <c r="BD481" i="3"/>
  <c r="AQ481" i="3" s="1"/>
  <c r="BD59" i="3"/>
  <c r="BD621" i="3"/>
  <c r="AQ621" i="3" s="1"/>
  <c r="BD613" i="3"/>
  <c r="AQ613" i="3" s="1"/>
  <c r="BD463" i="3"/>
  <c r="AQ463" i="3" s="1"/>
  <c r="BD447" i="3"/>
  <c r="AQ447" i="3" s="1"/>
  <c r="BD431" i="3"/>
  <c r="AQ431" i="3" s="1"/>
  <c r="BD359" i="3"/>
  <c r="AQ359" i="3" s="1"/>
  <c r="BD368" i="3"/>
  <c r="AQ368" i="3" s="1"/>
  <c r="BD309" i="3"/>
  <c r="AQ309" i="3" s="1"/>
  <c r="BD300" i="3"/>
  <c r="AQ300" i="3" s="1"/>
  <c r="BD260" i="3"/>
  <c r="AQ260" i="3" s="1"/>
  <c r="BD252" i="3"/>
  <c r="AQ252" i="3" s="1"/>
  <c r="BD175" i="3"/>
  <c r="AQ175" i="3" s="1"/>
  <c r="BD198" i="3"/>
  <c r="AQ198" i="3" s="1"/>
  <c r="BD74" i="3"/>
  <c r="AQ74" i="3" s="1"/>
  <c r="BD630" i="3"/>
  <c r="AQ630" i="3" s="1"/>
  <c r="BD348" i="3"/>
  <c r="AQ348" i="3" s="1"/>
  <c r="BD79" i="3"/>
  <c r="AQ79" i="3" s="1"/>
  <c r="BD129" i="3"/>
  <c r="AQ129" i="3" s="1"/>
  <c r="BD18" i="3"/>
  <c r="AQ18" i="3" s="1"/>
  <c r="BD440" i="3"/>
  <c r="AQ440" i="3" s="1"/>
  <c r="BD673" i="3"/>
  <c r="AQ673" i="3" s="1"/>
  <c r="BD702" i="3"/>
  <c r="AQ702" i="3" s="1"/>
  <c r="BD660" i="3"/>
  <c r="AQ660" i="3" s="1"/>
  <c r="BD666" i="3"/>
  <c r="AQ666" i="3" s="1"/>
  <c r="BD598" i="3"/>
  <c r="AQ598" i="3" s="1"/>
  <c r="BD582" i="3"/>
  <c r="AQ582" i="3" s="1"/>
  <c r="BD491" i="3"/>
  <c r="AQ491" i="3" s="1"/>
  <c r="BD428" i="3"/>
  <c r="AQ428" i="3" s="1"/>
  <c r="BD247" i="3"/>
  <c r="AQ247" i="3" s="1"/>
  <c r="BD93" i="3"/>
  <c r="AQ93" i="3" s="1"/>
  <c r="BD297" i="3"/>
  <c r="AQ297" i="3" s="1"/>
  <c r="BD244" i="3"/>
  <c r="AQ244" i="3" s="1"/>
  <c r="BD278" i="3"/>
  <c r="AQ278" i="3" s="1"/>
  <c r="BD727" i="3"/>
  <c r="AQ727" i="3" s="1"/>
  <c r="BD808" i="3"/>
  <c r="AQ808" i="3" s="1"/>
  <c r="BD775" i="3"/>
  <c r="AQ775" i="3" s="1"/>
  <c r="BD710" i="3"/>
  <c r="AQ710" i="3" s="1"/>
  <c r="BD699" i="3"/>
  <c r="AQ699" i="3" s="1"/>
  <c r="BD683" i="3"/>
  <c r="AQ683" i="3" s="1"/>
  <c r="BD665" i="3"/>
  <c r="AQ665" i="3" s="1"/>
  <c r="BD652" i="3"/>
  <c r="AQ652" i="3" s="1"/>
  <c r="BD634" i="3"/>
  <c r="AQ634" i="3" s="1"/>
  <c r="BD632" i="3"/>
  <c r="AQ632" i="3" s="1"/>
  <c r="BD604" i="3"/>
  <c r="AQ604" i="3" s="1"/>
  <c r="BD588" i="3"/>
  <c r="AQ588" i="3" s="1"/>
  <c r="BD552" i="3"/>
  <c r="AQ552" i="3" s="1"/>
  <c r="BD510" i="3"/>
  <c r="AQ510" i="3" s="1"/>
  <c r="BD502" i="3"/>
  <c r="AQ502" i="3" s="1"/>
  <c r="BD464" i="3"/>
  <c r="AQ464" i="3" s="1"/>
  <c r="BD427" i="3"/>
  <c r="AQ427" i="3" s="1"/>
  <c r="BD323" i="3"/>
  <c r="AQ323" i="3" s="1"/>
  <c r="BD305" i="3"/>
  <c r="AQ305" i="3" s="1"/>
  <c r="BD155" i="3"/>
  <c r="AQ155" i="3" s="1"/>
  <c r="BD267" i="3"/>
  <c r="AQ267" i="3" s="1"/>
  <c r="BD259" i="3"/>
  <c r="AQ259" i="3" s="1"/>
  <c r="BD251" i="3"/>
  <c r="AQ251" i="3" s="1"/>
  <c r="BD218" i="3"/>
  <c r="AQ218" i="3" s="1"/>
  <c r="BD210" i="3"/>
  <c r="AQ210" i="3" s="1"/>
  <c r="BD113" i="3"/>
  <c r="AQ113" i="3" s="1"/>
  <c r="BD105" i="3"/>
  <c r="AQ105" i="3" s="1"/>
  <c r="BD81" i="3"/>
  <c r="AQ81" i="3" s="1"/>
  <c r="BD60" i="3"/>
  <c r="BD54" i="3"/>
  <c r="BD330" i="3"/>
  <c r="AQ330" i="3" s="1"/>
  <c r="BD258" i="3"/>
  <c r="AQ258" i="3" s="1"/>
  <c r="BD120" i="3"/>
  <c r="AQ120" i="3" s="1"/>
  <c r="BD80" i="3"/>
  <c r="AQ80" i="3" s="1"/>
  <c r="BD228" i="3"/>
  <c r="AQ228" i="3" s="1"/>
  <c r="BD603" i="3"/>
  <c r="AQ603" i="3" s="1"/>
  <c r="BD587" i="3"/>
  <c r="AQ587" i="3" s="1"/>
  <c r="BD791" i="3"/>
  <c r="AQ791" i="3" s="1"/>
  <c r="BD689" i="3"/>
  <c r="AQ689" i="3" s="1"/>
  <c r="BD274" i="3"/>
  <c r="AQ274" i="3" s="1"/>
  <c r="BD197" i="3"/>
  <c r="AQ197" i="3" s="1"/>
  <c r="BD391" i="3"/>
  <c r="AQ391" i="3" s="1"/>
  <c r="BD375" i="3"/>
  <c r="AQ375" i="3" s="1"/>
  <c r="BD586" i="3"/>
  <c r="AQ586" i="3" s="1"/>
  <c r="BD72" i="3"/>
  <c r="AQ72" i="3" s="1"/>
  <c r="BD562" i="3"/>
  <c r="AQ562" i="3" s="1"/>
  <c r="BD27" i="3"/>
  <c r="AQ27" i="3" s="1"/>
  <c r="BD290" i="3"/>
  <c r="AQ290" i="3" s="1"/>
  <c r="BD137" i="3"/>
  <c r="AQ137" i="3" s="1"/>
  <c r="BD22" i="3"/>
  <c r="AQ22" i="3" s="1"/>
  <c r="BD648" i="3"/>
  <c r="AQ648" i="3" s="1"/>
  <c r="BD450" i="3"/>
  <c r="AQ450" i="3" s="1"/>
  <c r="BD231" i="3"/>
  <c r="AQ231" i="3" s="1"/>
  <c r="BD696" i="3"/>
  <c r="AQ696" i="3" s="1"/>
  <c r="BD642" i="3"/>
  <c r="AQ642" i="3" s="1"/>
  <c r="BD617" i="3"/>
  <c r="AQ617" i="3" s="1"/>
  <c r="BD594" i="3"/>
  <c r="AQ594" i="3" s="1"/>
  <c r="BD578" i="3"/>
  <c r="AQ578" i="3" s="1"/>
  <c r="BD564" i="3"/>
  <c r="AQ564" i="3" s="1"/>
  <c r="BD458" i="3"/>
  <c r="AQ458" i="3" s="1"/>
  <c r="BD426" i="3"/>
  <c r="AQ426" i="3" s="1"/>
  <c r="BD399" i="3"/>
  <c r="AQ399" i="3" s="1"/>
  <c r="BD366" i="3"/>
  <c r="AQ366" i="3" s="1"/>
  <c r="BD199" i="3"/>
  <c r="AQ199" i="3" s="1"/>
  <c r="BD181" i="3"/>
  <c r="AQ181" i="3" s="1"/>
  <c r="BD173" i="3"/>
  <c r="AQ173" i="3" s="1"/>
  <c r="BD169" i="3"/>
  <c r="AQ169" i="3" s="1"/>
  <c r="BD38" i="3"/>
  <c r="AQ38" i="3" s="1"/>
  <c r="BD63" i="3"/>
  <c r="BD810" i="3"/>
  <c r="AQ810" i="3" s="1"/>
  <c r="BD597" i="3"/>
  <c r="AQ597" i="3" s="1"/>
  <c r="BD589" i="3"/>
  <c r="AQ589" i="3" s="1"/>
  <c r="BD581" i="3"/>
  <c r="AQ581" i="3" s="1"/>
  <c r="BD365" i="3"/>
  <c r="AQ365" i="3" s="1"/>
  <c r="BD213" i="3"/>
  <c r="AQ213" i="3" s="1"/>
  <c r="BD99" i="3"/>
  <c r="AQ99" i="3" s="1"/>
  <c r="BD92" i="3"/>
  <c r="AQ92" i="3" s="1"/>
  <c r="BD23" i="3"/>
  <c r="AQ23" i="3" s="1"/>
  <c r="BD189" i="3"/>
  <c r="AQ189" i="3" s="1"/>
  <c r="BD760" i="3"/>
  <c r="AQ760" i="3" s="1"/>
  <c r="BD487" i="3"/>
  <c r="AQ487" i="3" s="1"/>
  <c r="BD442" i="3"/>
  <c r="AQ442" i="3" s="1"/>
  <c r="BD367" i="3"/>
  <c r="AQ367" i="3" s="1"/>
  <c r="BD317" i="3"/>
  <c r="AQ317" i="3" s="1"/>
  <c r="BD276" i="3"/>
  <c r="AQ276" i="3" s="1"/>
  <c r="C245" i="3"/>
  <c r="BD238" i="3"/>
  <c r="AQ238" i="3" s="1"/>
  <c r="BD685" i="3"/>
  <c r="AQ685" i="3" s="1"/>
  <c r="BD548" i="3"/>
  <c r="AQ548" i="3" s="1"/>
  <c r="BD570" i="3"/>
  <c r="AQ570" i="3" s="1"/>
  <c r="BD716" i="3"/>
  <c r="AQ716" i="3" s="1"/>
  <c r="BD656" i="3"/>
  <c r="AQ656" i="3" s="1"/>
  <c r="BD612" i="3"/>
  <c r="AQ612" i="3" s="1"/>
  <c r="BD571" i="3"/>
  <c r="AQ571" i="3" s="1"/>
  <c r="BD485" i="3"/>
  <c r="AQ485" i="3" s="1"/>
  <c r="BD432" i="3"/>
  <c r="AQ432" i="3" s="1"/>
  <c r="BD401" i="3"/>
  <c r="AQ401" i="3" s="1"/>
  <c r="BD395" i="3"/>
  <c r="AQ395" i="3" s="1"/>
  <c r="BD321" i="3"/>
  <c r="AQ321" i="3" s="1"/>
  <c r="BD304" i="3"/>
  <c r="AQ304" i="3" s="1"/>
  <c r="BD296" i="3"/>
  <c r="AQ296" i="3" s="1"/>
  <c r="BD248" i="3"/>
  <c r="AQ248" i="3" s="1"/>
  <c r="BD235" i="3"/>
  <c r="AQ235" i="3" s="1"/>
  <c r="BD227" i="3"/>
  <c r="AQ227" i="3" s="1"/>
  <c r="BD203" i="3"/>
  <c r="AQ203" i="3" s="1"/>
  <c r="BD234" i="3"/>
  <c r="AQ234" i="3" s="1"/>
  <c r="BD226" i="3"/>
  <c r="AQ226" i="3" s="1"/>
  <c r="BD202" i="3"/>
  <c r="AQ202" i="3" s="1"/>
  <c r="BD89" i="3"/>
  <c r="AQ89" i="3" s="1"/>
  <c r="BD590" i="3"/>
  <c r="AQ590" i="3" s="1"/>
  <c r="BD574" i="3"/>
  <c r="AQ574" i="3" s="1"/>
  <c r="BD245" i="3"/>
  <c r="AQ245" i="3" s="1"/>
  <c r="BD354" i="3"/>
  <c r="AQ354" i="3" s="1"/>
  <c r="BD281" i="3"/>
  <c r="AQ281" i="3" s="1"/>
  <c r="BD492" i="3"/>
  <c r="AQ492" i="3" s="1"/>
  <c r="BD460" i="3"/>
  <c r="AQ460" i="3" s="1"/>
  <c r="BD452" i="3"/>
  <c r="AQ452" i="3" s="1"/>
  <c r="BD436" i="3"/>
  <c r="AQ436" i="3" s="1"/>
  <c r="BD161" i="3"/>
  <c r="AQ161" i="3" s="1"/>
  <c r="BD771" i="3"/>
  <c r="AQ771" i="3" s="1"/>
  <c r="BD563" i="3"/>
  <c r="AQ563" i="3" s="1"/>
  <c r="BD232" i="3"/>
  <c r="AQ232" i="3" s="1"/>
  <c r="BD216" i="3"/>
  <c r="AQ216" i="3" s="1"/>
  <c r="BD670" i="3"/>
  <c r="AQ670" i="3" s="1"/>
  <c r="BD449" i="3"/>
  <c r="AQ449" i="3" s="1"/>
  <c r="BD379" i="3"/>
  <c r="AQ379" i="3" s="1"/>
  <c r="BD239" i="3"/>
  <c r="AQ239" i="3" s="1"/>
  <c r="BD183" i="3"/>
  <c r="AQ183" i="3" s="1"/>
  <c r="BD695" i="3"/>
  <c r="AQ695" i="3" s="1"/>
  <c r="BD679" i="3"/>
  <c r="AQ679" i="3" s="1"/>
  <c r="BD625" i="3"/>
  <c r="AQ625" i="3" s="1"/>
  <c r="BD435" i="3"/>
  <c r="AQ435" i="3" s="1"/>
  <c r="BD457" i="3"/>
  <c r="AQ457" i="3" s="1"/>
  <c r="BD383" i="3"/>
  <c r="AQ383" i="3" s="1"/>
  <c r="BD371" i="3"/>
  <c r="AQ371" i="3" s="1"/>
  <c r="BD182" i="3"/>
  <c r="AQ182" i="3" s="1"/>
  <c r="BD174" i="3"/>
  <c r="AQ174" i="3" s="1"/>
  <c r="BD154" i="3"/>
  <c r="AQ154" i="3" s="1"/>
  <c r="BD196" i="3"/>
  <c r="AQ196" i="3" s="1"/>
  <c r="BD279" i="3"/>
  <c r="AQ279" i="3" s="1"/>
  <c r="BD255" i="3"/>
  <c r="AQ255" i="3" s="1"/>
  <c r="BD230" i="3"/>
  <c r="AQ230" i="3" s="1"/>
  <c r="BD206" i="3"/>
  <c r="AQ206" i="3" s="1"/>
  <c r="C246" i="3"/>
  <c r="BD807" i="3"/>
  <c r="AQ807" i="3" s="1"/>
  <c r="BD649" i="3"/>
  <c r="AQ649" i="3" s="1"/>
  <c r="BD225" i="3"/>
  <c r="AQ225" i="3" s="1"/>
  <c r="BD31" i="3"/>
  <c r="AQ31" i="3" s="1"/>
  <c r="BD249" i="3"/>
  <c r="AQ249" i="3" s="1"/>
  <c r="BD83" i="3"/>
  <c r="AQ83" i="3" s="1"/>
  <c r="BD40" i="3"/>
  <c r="BD456" i="3"/>
  <c r="AQ456" i="3" s="1"/>
  <c r="BD241" i="3"/>
  <c r="AQ241" i="3" s="1"/>
  <c r="BD265" i="3"/>
  <c r="AQ265" i="3" s="1"/>
  <c r="C425" i="3"/>
  <c r="B426" i="3"/>
  <c r="BD441" i="3"/>
  <c r="AQ441" i="3" s="1"/>
  <c r="BD126" i="3"/>
  <c r="AQ126" i="3" s="1"/>
  <c r="BD796" i="3"/>
  <c r="AQ796" i="3" s="1"/>
  <c r="BD792" i="3"/>
  <c r="AQ792" i="3" s="1"/>
  <c r="BD722" i="3"/>
  <c r="AQ722" i="3" s="1"/>
  <c r="BD694" i="3"/>
  <c r="AQ694" i="3" s="1"/>
  <c r="BD678" i="3"/>
  <c r="AQ678" i="3" s="1"/>
  <c r="BD629" i="3"/>
  <c r="AQ629" i="3" s="1"/>
  <c r="BD646" i="3"/>
  <c r="AQ646" i="3" s="1"/>
  <c r="BD480" i="3"/>
  <c r="AQ480" i="3" s="1"/>
  <c r="BD417" i="3"/>
  <c r="AQ417" i="3" s="1"/>
  <c r="BD329" i="3"/>
  <c r="AQ329" i="3" s="1"/>
  <c r="BD187" i="3"/>
  <c r="AQ187" i="3" s="1"/>
  <c r="BD186" i="3"/>
  <c r="AQ186" i="3" s="1"/>
  <c r="BD194" i="3"/>
  <c r="AQ194" i="3" s="1"/>
  <c r="BD117" i="3"/>
  <c r="AQ117" i="3" s="1"/>
  <c r="BD36" i="3"/>
  <c r="AQ36" i="3" s="1"/>
  <c r="BD806" i="3"/>
  <c r="AQ806" i="3" s="1"/>
  <c r="BD133" i="3"/>
  <c r="AQ133" i="3" s="1"/>
  <c r="BD39" i="3"/>
  <c r="AQ39" i="3" s="1"/>
  <c r="BD209" i="3"/>
  <c r="AQ209" i="3" s="1"/>
  <c r="BD111" i="3"/>
  <c r="AQ111" i="3" s="1"/>
  <c r="B365" i="3"/>
  <c r="C364" i="3"/>
  <c r="B605" i="3"/>
  <c r="C604" i="3"/>
  <c r="B306" i="3"/>
  <c r="C305" i="3"/>
  <c r="BD157" i="3"/>
  <c r="AQ157" i="3" s="1"/>
  <c r="B6" i="3"/>
  <c r="C5" i="3"/>
  <c r="B127" i="3"/>
  <c r="C126" i="3"/>
  <c r="B726" i="3"/>
  <c r="C725" i="3"/>
  <c r="BD628" i="3"/>
  <c r="AQ628" i="3" s="1"/>
  <c r="BD616" i="3"/>
  <c r="AQ616" i="3" s="1"/>
  <c r="BD591" i="3"/>
  <c r="AQ591" i="3" s="1"/>
  <c r="BD462" i="3"/>
  <c r="AQ462" i="3" s="1"/>
  <c r="B248" i="3"/>
  <c r="C247" i="3"/>
  <c r="BD620" i="3"/>
  <c r="AQ620" i="3" s="1"/>
  <c r="BD595" i="3"/>
  <c r="AQ595" i="3" s="1"/>
  <c r="BD579" i="3"/>
  <c r="AQ579" i="3" s="1"/>
  <c r="BD405" i="3"/>
  <c r="AQ405" i="3" s="1"/>
  <c r="BD149" i="3"/>
  <c r="AQ149" i="3" s="1"/>
  <c r="BD177" i="3"/>
  <c r="AQ177" i="3" s="1"/>
  <c r="B785" i="3"/>
  <c r="C784" i="3"/>
  <c r="B665" i="3"/>
  <c r="C664" i="3"/>
  <c r="BD624" i="3"/>
  <c r="AQ624" i="3" s="1"/>
  <c r="BD608" i="3"/>
  <c r="AQ608" i="3" s="1"/>
  <c r="BD599" i="3"/>
  <c r="AQ599" i="3" s="1"/>
  <c r="BD583" i="3"/>
  <c r="AQ583" i="3" s="1"/>
  <c r="B547" i="3"/>
  <c r="C546" i="3"/>
  <c r="BD454" i="3"/>
  <c r="AQ454" i="3" s="1"/>
  <c r="BD446" i="3"/>
  <c r="AQ446" i="3" s="1"/>
  <c r="BD438" i="3"/>
  <c r="AQ438" i="3" s="1"/>
  <c r="B185" i="3"/>
  <c r="C184" i="3"/>
  <c r="AO173" i="3" l="1"/>
  <c r="BI173" i="3"/>
  <c r="BH226" i="3"/>
  <c r="AP8" i="3"/>
  <c r="BF803" i="3"/>
  <c r="AP173" i="3"/>
  <c r="AO198" i="3"/>
  <c r="BH206" i="3"/>
  <c r="AO177" i="3"/>
  <c r="AP210" i="3"/>
  <c r="AN803" i="3"/>
  <c r="AN36" i="3"/>
  <c r="BF36" i="3"/>
  <c r="AN48" i="3"/>
  <c r="AG40" i="3"/>
  <c r="B4" i="28"/>
  <c r="B5" i="31"/>
  <c r="C1" i="25" s="1"/>
  <c r="AO186" i="3"/>
  <c r="BI186" i="3"/>
  <c r="BK68" i="3"/>
  <c r="AQ40" i="3"/>
  <c r="AN40" i="3"/>
  <c r="BH76" i="3"/>
  <c r="BH44" i="3"/>
  <c r="AO202" i="3"/>
  <c r="BI190" i="3"/>
  <c r="BG198" i="3"/>
  <c r="BG206" i="3"/>
  <c r="BG214" i="3"/>
  <c r="BI198" i="3"/>
  <c r="BF206" i="3"/>
  <c r="BF214" i="3"/>
  <c r="BK177" i="3"/>
  <c r="BF198" i="3"/>
  <c r="AN12" i="3"/>
  <c r="BF40" i="3"/>
  <c r="BG40" i="3"/>
  <c r="AN173" i="3"/>
  <c r="BG173" i="3"/>
  <c r="BK72" i="3"/>
  <c r="AO226" i="3"/>
  <c r="AO12" i="3"/>
  <c r="BH12" i="3"/>
  <c r="BJ801" i="3"/>
  <c r="AO8" i="3"/>
  <c r="AO222" i="3"/>
  <c r="AN222" i="3"/>
  <c r="AO214" i="3"/>
  <c r="AP801" i="3"/>
  <c r="BH8" i="3"/>
  <c r="BI222" i="3"/>
  <c r="BG16" i="3"/>
  <c r="BG222" i="3"/>
  <c r="BI214" i="3"/>
  <c r="BK28" i="3"/>
  <c r="B739" i="27"/>
  <c r="C738" i="27"/>
  <c r="B559" i="27"/>
  <c r="C558" i="27"/>
  <c r="B141" i="27"/>
  <c r="C140" i="27"/>
  <c r="B21" i="27"/>
  <c r="C20" i="27"/>
  <c r="B680" i="27"/>
  <c r="C679" i="27"/>
  <c r="B260" i="27"/>
  <c r="C259" i="27"/>
  <c r="B801" i="27"/>
  <c r="C800" i="27"/>
  <c r="C200" i="27"/>
  <c r="B201" i="27"/>
  <c r="C79" i="27"/>
  <c r="B80" i="27"/>
  <c r="B440" i="27"/>
  <c r="C439" i="27"/>
  <c r="B320" i="27"/>
  <c r="C319" i="27"/>
  <c r="B620" i="27"/>
  <c r="C619" i="27"/>
  <c r="C378" i="27"/>
  <c r="B379" i="27"/>
  <c r="AW39" i="3"/>
  <c r="AF41" i="3"/>
  <c r="AQ41" i="3" s="1"/>
  <c r="AK40" i="3"/>
  <c r="AW40" i="3" s="1"/>
  <c r="AH40" i="3"/>
  <c r="AT40" i="3" s="1"/>
  <c r="AI40" i="3"/>
  <c r="BG60" i="3"/>
  <c r="AO206" i="3"/>
  <c r="AO76" i="3"/>
  <c r="BF60" i="3"/>
  <c r="BF226" i="3"/>
  <c r="BI202" i="3"/>
  <c r="AO210" i="3"/>
  <c r="AP36" i="3"/>
  <c r="AN181" i="3"/>
  <c r="BK36" i="3"/>
  <c r="BF181" i="3"/>
  <c r="AN194" i="3"/>
  <c r="AN190" i="3"/>
  <c r="AP206" i="3"/>
  <c r="BG190" i="3"/>
  <c r="AN202" i="3"/>
  <c r="BF12" i="3"/>
  <c r="BJ202" i="3"/>
  <c r="AN76" i="3"/>
  <c r="BG7" i="3"/>
  <c r="BF7" i="3"/>
  <c r="AO16" i="3"/>
  <c r="AN20" i="3"/>
  <c r="BH16" i="3"/>
  <c r="BF20" i="3"/>
  <c r="AP226" i="3"/>
  <c r="AP803" i="3"/>
  <c r="BF68" i="3"/>
  <c r="AP202" i="3"/>
  <c r="BK803" i="3"/>
  <c r="AP181" i="3"/>
  <c r="AN84" i="3"/>
  <c r="BK181" i="3"/>
  <c r="AO801" i="3"/>
  <c r="BG84" i="3"/>
  <c r="BI801" i="3"/>
  <c r="BI7" i="3"/>
  <c r="BH7" i="3"/>
  <c r="AO7" i="3"/>
  <c r="BK7" i="3"/>
  <c r="BJ7" i="3"/>
  <c r="AP7" i="3"/>
  <c r="BJ177" i="3"/>
  <c r="AN92" i="3"/>
  <c r="BI177" i="3"/>
  <c r="BK8" i="3"/>
  <c r="BG202" i="3"/>
  <c r="BF76" i="3"/>
  <c r="AO181" i="3"/>
  <c r="BK206" i="3"/>
  <c r="BF32" i="3"/>
  <c r="AN32" i="3"/>
  <c r="BG32" i="3"/>
  <c r="BF92" i="3"/>
  <c r="BI181" i="3"/>
  <c r="AO218" i="3"/>
  <c r="AP218" i="3"/>
  <c r="BI218" i="3"/>
  <c r="BJ32" i="3"/>
  <c r="BK32" i="3"/>
  <c r="AP32" i="3"/>
  <c r="BK218" i="3"/>
  <c r="AP186" i="3"/>
  <c r="BH32" i="3"/>
  <c r="BI32" i="3"/>
  <c r="AO32" i="3"/>
  <c r="BK186" i="3"/>
  <c r="AC6" i="9"/>
  <c r="AD6" i="9" s="1"/>
  <c r="AK6" i="9" s="1"/>
  <c r="AP64" i="3"/>
  <c r="BK64" i="3"/>
  <c r="AN64" i="3"/>
  <c r="BH36" i="3"/>
  <c r="V32" i="9"/>
  <c r="AC3" i="9"/>
  <c r="BJ68" i="3"/>
  <c r="AO194" i="3"/>
  <c r="BG48" i="3"/>
  <c r="BG194" i="3"/>
  <c r="BJ28" i="3"/>
  <c r="BI194" i="3"/>
  <c r="AO36" i="3"/>
  <c r="BI210" i="3"/>
  <c r="AP190" i="3"/>
  <c r="AP20" i="3"/>
  <c r="BH190" i="3"/>
  <c r="AN226" i="3"/>
  <c r="BK190" i="3"/>
  <c r="AN16" i="3"/>
  <c r="BJ20" i="3"/>
  <c r="AP48" i="3"/>
  <c r="BK226" i="3"/>
  <c r="BK210" i="3"/>
  <c r="BG64" i="3"/>
  <c r="AN52" i="3"/>
  <c r="AN68" i="3"/>
  <c r="AL10" i="3"/>
  <c r="AO44" i="3"/>
  <c r="AO84" i="3"/>
  <c r="BJ80" i="3"/>
  <c r="BJ48" i="3"/>
  <c r="AP84" i="3"/>
  <c r="BH84" i="3"/>
  <c r="AO92" i="3"/>
  <c r="BI92" i="3"/>
  <c r="AP92" i="3"/>
  <c r="BK84" i="3"/>
  <c r="BJ72" i="3"/>
  <c r="BJ52" i="3"/>
  <c r="BG52" i="3"/>
  <c r="BK92" i="3"/>
  <c r="AP76" i="3"/>
  <c r="BK76" i="3"/>
  <c r="AO72" i="3"/>
  <c r="BH72" i="3"/>
  <c r="AP52" i="3"/>
  <c r="BK80" i="3"/>
  <c r="BJ5" i="3"/>
  <c r="BK5" i="3"/>
  <c r="BH141" i="3"/>
  <c r="BI141" i="3"/>
  <c r="AO141" i="3"/>
  <c r="BH234" i="3"/>
  <c r="BI234" i="3"/>
  <c r="AO234" i="3"/>
  <c r="BJ271" i="3"/>
  <c r="BK271" i="3"/>
  <c r="AP271" i="3"/>
  <c r="BF693" i="3"/>
  <c r="BG693" i="3"/>
  <c r="AN693" i="3"/>
  <c r="BH709" i="3"/>
  <c r="BI709" i="3"/>
  <c r="AO709" i="3"/>
  <c r="BF303" i="3"/>
  <c r="BG303" i="3"/>
  <c r="AN303" i="3"/>
  <c r="BH303" i="3"/>
  <c r="BI303" i="3"/>
  <c r="AO303" i="3"/>
  <c r="BH320" i="3"/>
  <c r="BI320" i="3"/>
  <c r="AO320" i="3"/>
  <c r="BJ352" i="3"/>
  <c r="BK352" i="3"/>
  <c r="AP352" i="3"/>
  <c r="BJ369" i="3"/>
  <c r="BK369" i="3"/>
  <c r="AP369" i="3"/>
  <c r="BF385" i="3"/>
  <c r="BG385" i="3"/>
  <c r="AN385" i="3"/>
  <c r="BH401" i="3"/>
  <c r="BI401" i="3"/>
  <c r="AO401" i="3"/>
  <c r="BI434" i="3"/>
  <c r="BH434" i="3"/>
  <c r="AO434" i="3"/>
  <c r="BJ450" i="3"/>
  <c r="BK450" i="3"/>
  <c r="AP450" i="3"/>
  <c r="BF482" i="3"/>
  <c r="BG482" i="3"/>
  <c r="AN482" i="3"/>
  <c r="BH503" i="3"/>
  <c r="BI503" i="3"/>
  <c r="AO503" i="3"/>
  <c r="BJ531" i="3"/>
  <c r="BK531" i="3"/>
  <c r="AP531" i="3"/>
  <c r="BF567" i="3"/>
  <c r="BG567" i="3"/>
  <c r="AN567" i="3"/>
  <c r="BH583" i="3"/>
  <c r="BI583" i="3"/>
  <c r="AO583" i="3"/>
  <c r="BK599" i="3"/>
  <c r="BJ599" i="3"/>
  <c r="AP599" i="3"/>
  <c r="BJ616" i="3"/>
  <c r="BK616" i="3"/>
  <c r="AP616" i="3"/>
  <c r="BF632" i="3"/>
  <c r="BG632" i="3"/>
  <c r="AN632" i="3"/>
  <c r="BH648" i="3"/>
  <c r="BI648" i="3"/>
  <c r="AO648" i="3"/>
  <c r="BJ468" i="3"/>
  <c r="BK468" i="3"/>
  <c r="AP468" i="3"/>
  <c r="BF484" i="3"/>
  <c r="BG484" i="3"/>
  <c r="AN484" i="3"/>
  <c r="BH501" i="3"/>
  <c r="BI501" i="3"/>
  <c r="AO501" i="3"/>
  <c r="BJ517" i="3"/>
  <c r="BK517" i="3"/>
  <c r="AP517" i="3"/>
  <c r="BG549" i="3"/>
  <c r="BF549" i="3"/>
  <c r="AN549" i="3"/>
  <c r="BH565" i="3"/>
  <c r="BI565" i="3"/>
  <c r="AO565" i="3"/>
  <c r="BJ581" i="3"/>
  <c r="BK581" i="3"/>
  <c r="AP581" i="3"/>
  <c r="BJ614" i="3"/>
  <c r="BK614" i="3"/>
  <c r="AP614" i="3"/>
  <c r="BF630" i="3"/>
  <c r="BG630" i="3"/>
  <c r="AN630" i="3"/>
  <c r="BH662" i="3"/>
  <c r="BI662" i="3"/>
  <c r="AO662" i="3"/>
  <c r="BH679" i="3"/>
  <c r="BI679" i="3"/>
  <c r="AO679" i="3"/>
  <c r="BJ695" i="3"/>
  <c r="BK695" i="3"/>
  <c r="AP695" i="3"/>
  <c r="BF728" i="3"/>
  <c r="BG728" i="3"/>
  <c r="AN728" i="3"/>
  <c r="BI752" i="3"/>
  <c r="BH752" i="3"/>
  <c r="AO752" i="3"/>
  <c r="BF758" i="3"/>
  <c r="BG758" i="3"/>
  <c r="AN758" i="3"/>
  <c r="BH778" i="3"/>
  <c r="BI778" i="3"/>
  <c r="AO778" i="3"/>
  <c r="BH795" i="3"/>
  <c r="BI795" i="3"/>
  <c r="AO795" i="3"/>
  <c r="BK89" i="3"/>
  <c r="BJ89" i="3"/>
  <c r="AP89" i="3"/>
  <c r="BF105" i="3"/>
  <c r="BG105" i="3"/>
  <c r="AN105" i="3"/>
  <c r="BH121" i="3"/>
  <c r="BI121" i="3"/>
  <c r="AO121" i="3"/>
  <c r="BF138" i="3"/>
  <c r="BG138" i="3"/>
  <c r="AN138" i="3"/>
  <c r="BH158" i="3"/>
  <c r="BI158" i="3"/>
  <c r="AO158" i="3"/>
  <c r="BJ178" i="3"/>
  <c r="BK178" i="3"/>
  <c r="AP178" i="3"/>
  <c r="BJ195" i="3"/>
  <c r="BK195" i="3"/>
  <c r="AP195" i="3"/>
  <c r="BF227" i="3"/>
  <c r="BG227" i="3"/>
  <c r="AN227" i="3"/>
  <c r="BH227" i="3"/>
  <c r="BI227" i="3"/>
  <c r="AO227" i="3"/>
  <c r="BJ276" i="3"/>
  <c r="BK276" i="3"/>
  <c r="AP276" i="3"/>
  <c r="BF292" i="3"/>
  <c r="BG292" i="3"/>
  <c r="AN292" i="3"/>
  <c r="BF309" i="3"/>
  <c r="BG309" i="3"/>
  <c r="AN309" i="3"/>
  <c r="BH329" i="3"/>
  <c r="BI329" i="3"/>
  <c r="AO329" i="3"/>
  <c r="BH366" i="3"/>
  <c r="BI366" i="3"/>
  <c r="AO366" i="3"/>
  <c r="BJ382" i="3"/>
  <c r="BK382" i="3"/>
  <c r="AP382" i="3"/>
  <c r="BF414" i="3"/>
  <c r="BG414" i="3"/>
  <c r="AN414" i="3"/>
  <c r="BF435" i="3"/>
  <c r="BG435" i="3"/>
  <c r="AN435" i="3"/>
  <c r="BH435" i="3"/>
  <c r="BI435" i="3"/>
  <c r="AO435" i="3"/>
  <c r="BJ27" i="3"/>
  <c r="BK27" i="3"/>
  <c r="AP27" i="3"/>
  <c r="BJ665" i="3"/>
  <c r="BK665" i="3"/>
  <c r="AP665" i="3"/>
  <c r="BF665" i="3"/>
  <c r="BG665" i="3"/>
  <c r="AN665" i="3"/>
  <c r="BH725" i="3"/>
  <c r="BI725" i="3"/>
  <c r="AO725" i="3"/>
  <c r="BF38" i="3"/>
  <c r="BG38" i="3"/>
  <c r="AN38" i="3"/>
  <c r="BH54" i="3"/>
  <c r="BI54" i="3"/>
  <c r="AO54" i="3"/>
  <c r="BJ91" i="3"/>
  <c r="BK91" i="3"/>
  <c r="AP91" i="3"/>
  <c r="BF119" i="3"/>
  <c r="BG119" i="3"/>
  <c r="AN119" i="3"/>
  <c r="BH119" i="3"/>
  <c r="BI119" i="3"/>
  <c r="AO119" i="3"/>
  <c r="BH136" i="3"/>
  <c r="BI136" i="3"/>
  <c r="AO136" i="3"/>
  <c r="BJ168" i="3"/>
  <c r="BK168" i="3"/>
  <c r="AP168" i="3"/>
  <c r="BF184" i="3"/>
  <c r="BG184" i="3"/>
  <c r="AN184" i="3"/>
  <c r="BF201" i="3"/>
  <c r="BG201" i="3"/>
  <c r="AN201" i="3"/>
  <c r="BH217" i="3"/>
  <c r="BI217" i="3"/>
  <c r="AO217" i="3"/>
  <c r="BJ241" i="3"/>
  <c r="BK241" i="3"/>
  <c r="AP241" i="3"/>
  <c r="BH258" i="3"/>
  <c r="BI258" i="3"/>
  <c r="AO258" i="3"/>
  <c r="BJ274" i="3"/>
  <c r="BK274" i="3"/>
  <c r="AP274" i="3"/>
  <c r="BF327" i="3"/>
  <c r="BG327" i="3"/>
  <c r="AN327" i="3"/>
  <c r="BH327" i="3"/>
  <c r="BI327" i="3"/>
  <c r="AO327" i="3"/>
  <c r="BJ359" i="3"/>
  <c r="BK359" i="3"/>
  <c r="AP359" i="3"/>
  <c r="BJ376" i="3"/>
  <c r="BK376" i="3"/>
  <c r="AP376" i="3"/>
  <c r="BF392" i="3"/>
  <c r="BG392" i="3"/>
  <c r="AN392" i="3"/>
  <c r="BH408" i="3"/>
  <c r="BI408" i="3"/>
  <c r="AO408" i="3"/>
  <c r="BF465" i="3"/>
  <c r="BG465" i="3"/>
  <c r="AN465" i="3"/>
  <c r="BH481" i="3"/>
  <c r="BI481" i="3"/>
  <c r="AO481" i="3"/>
  <c r="BH502" i="3"/>
  <c r="BI502" i="3"/>
  <c r="AO502" i="3"/>
  <c r="BJ518" i="3"/>
  <c r="BK518" i="3"/>
  <c r="AP518" i="3"/>
  <c r="BF534" i="3"/>
  <c r="BG534" i="3"/>
  <c r="AN534" i="3"/>
  <c r="BJ558" i="3"/>
  <c r="BK558" i="3"/>
  <c r="AP558" i="3"/>
  <c r="BJ574" i="3"/>
  <c r="BK574" i="3"/>
  <c r="AP574" i="3"/>
  <c r="BH590" i="3"/>
  <c r="BI590" i="3"/>
  <c r="AO590" i="3"/>
  <c r="BK607" i="3"/>
  <c r="BJ607" i="3"/>
  <c r="AP607" i="3"/>
  <c r="BF639" i="3"/>
  <c r="BG639" i="3"/>
  <c r="AN639" i="3"/>
  <c r="BH655" i="3"/>
  <c r="BI655" i="3"/>
  <c r="AO655" i="3"/>
  <c r="BJ688" i="3"/>
  <c r="BK688" i="3"/>
  <c r="AP688" i="3"/>
  <c r="BF704" i="3"/>
  <c r="BG704" i="3"/>
  <c r="AN704" i="3"/>
  <c r="BH720" i="3"/>
  <c r="BI720" i="3"/>
  <c r="AO720" i="3"/>
  <c r="BH745" i="3"/>
  <c r="BI745" i="3"/>
  <c r="AO745" i="3"/>
  <c r="BK773" i="3"/>
  <c r="BJ773" i="3"/>
  <c r="AP773" i="3"/>
  <c r="BH790" i="3"/>
  <c r="BI790" i="3"/>
  <c r="AO790" i="3"/>
  <c r="BH806" i="3"/>
  <c r="BI806" i="3"/>
  <c r="AO806" i="3"/>
  <c r="BF245" i="3"/>
  <c r="BG245" i="3"/>
  <c r="AN245" i="3"/>
  <c r="BI21" i="3"/>
  <c r="BH21" i="3"/>
  <c r="AO21" i="3"/>
  <c r="BJ37" i="3"/>
  <c r="BK37" i="3"/>
  <c r="AP37" i="3"/>
  <c r="BJ57" i="3"/>
  <c r="BK57" i="3"/>
  <c r="AP57" i="3"/>
  <c r="BJ74" i="3"/>
  <c r="BK74" i="3"/>
  <c r="AP74" i="3"/>
  <c r="BF110" i="3"/>
  <c r="BG110" i="3"/>
  <c r="AN110" i="3"/>
  <c r="BF131" i="3"/>
  <c r="BG131" i="3"/>
  <c r="AN131" i="3"/>
  <c r="BH131" i="3"/>
  <c r="BI131" i="3"/>
  <c r="AO131" i="3"/>
  <c r="BJ163" i="3"/>
  <c r="BK163" i="3"/>
  <c r="AP163" i="3"/>
  <c r="BJ188" i="3"/>
  <c r="BK188" i="3"/>
  <c r="AP188" i="3"/>
  <c r="BF208" i="3"/>
  <c r="BG208" i="3"/>
  <c r="AN208" i="3"/>
  <c r="BH224" i="3"/>
  <c r="BI224" i="3"/>
  <c r="AO224" i="3"/>
  <c r="BJ261" i="3"/>
  <c r="BK261" i="3"/>
  <c r="AP261" i="3"/>
  <c r="BF293" i="3"/>
  <c r="BG293" i="3"/>
  <c r="AN293" i="3"/>
  <c r="BF326" i="3"/>
  <c r="BG326" i="3"/>
  <c r="AN326" i="3"/>
  <c r="BH342" i="3"/>
  <c r="BI342" i="3"/>
  <c r="AO342" i="3"/>
  <c r="BJ358" i="3"/>
  <c r="BK358" i="3"/>
  <c r="AP358" i="3"/>
  <c r="BJ375" i="3"/>
  <c r="BK375" i="3"/>
  <c r="AP375" i="3"/>
  <c r="BF407" i="3"/>
  <c r="BG407" i="3"/>
  <c r="AN407" i="3"/>
  <c r="BH407" i="3"/>
  <c r="BI407" i="3"/>
  <c r="AO407" i="3"/>
  <c r="BF475" i="3"/>
  <c r="BG475" i="3"/>
  <c r="AN475" i="3"/>
  <c r="BH475" i="3"/>
  <c r="BI475" i="3"/>
  <c r="AO475" i="3"/>
  <c r="BH492" i="3"/>
  <c r="BI492" i="3"/>
  <c r="AO492" i="3"/>
  <c r="BJ508" i="3"/>
  <c r="BK508" i="3"/>
  <c r="AP508" i="3"/>
  <c r="BF540" i="3"/>
  <c r="BG540" i="3"/>
  <c r="AN540" i="3"/>
  <c r="BH540" i="3"/>
  <c r="BI540" i="3"/>
  <c r="AO540" i="3"/>
  <c r="BJ572" i="3"/>
  <c r="BK572" i="3"/>
  <c r="AP572" i="3"/>
  <c r="BG613" i="3"/>
  <c r="BF613" i="3"/>
  <c r="AN613" i="3"/>
  <c r="BH629" i="3"/>
  <c r="BI629" i="3"/>
  <c r="AO629" i="3"/>
  <c r="BJ645" i="3"/>
  <c r="BK645" i="3"/>
  <c r="AP645" i="3"/>
  <c r="BH678" i="3"/>
  <c r="BI678" i="3"/>
  <c r="AO678" i="3"/>
  <c r="BF694" i="3"/>
  <c r="BG694" i="3"/>
  <c r="AN694" i="3"/>
  <c r="BF731" i="3"/>
  <c r="BG731" i="3"/>
  <c r="AN731" i="3"/>
  <c r="BH751" i="3"/>
  <c r="BI751" i="3"/>
  <c r="AO751" i="3"/>
  <c r="BJ767" i="3"/>
  <c r="BK767" i="3"/>
  <c r="AP767" i="3"/>
  <c r="BJ788" i="3"/>
  <c r="BK788" i="3"/>
  <c r="AP788" i="3"/>
  <c r="BF757" i="3"/>
  <c r="BG757" i="3"/>
  <c r="AN757" i="3"/>
  <c r="BF230" i="3"/>
  <c r="BG230" i="3"/>
  <c r="AN230" i="3"/>
  <c r="BF161" i="3"/>
  <c r="BG161" i="3"/>
  <c r="AN161" i="3"/>
  <c r="BF275" i="3"/>
  <c r="BG275" i="3"/>
  <c r="AN275" i="3"/>
  <c r="BH275" i="3"/>
  <c r="BI275" i="3"/>
  <c r="AO275" i="3"/>
  <c r="BH681" i="3"/>
  <c r="BI681" i="3"/>
  <c r="AO681" i="3"/>
  <c r="BG85" i="3"/>
  <c r="BF85" i="3"/>
  <c r="AN85" i="3"/>
  <c r="BJ324" i="3"/>
  <c r="BK324" i="3"/>
  <c r="AP324" i="3"/>
  <c r="BF340" i="3"/>
  <c r="BG340" i="3"/>
  <c r="AN340" i="3"/>
  <c r="BH356" i="3"/>
  <c r="BI356" i="3"/>
  <c r="AO356" i="3"/>
  <c r="BH373" i="3"/>
  <c r="BI373" i="3"/>
  <c r="AO373" i="3"/>
  <c r="BJ389" i="3"/>
  <c r="BK389" i="3"/>
  <c r="AP389" i="3"/>
  <c r="BG421" i="3"/>
  <c r="BF421" i="3"/>
  <c r="AN421" i="3"/>
  <c r="BF454" i="3"/>
  <c r="BG454" i="3"/>
  <c r="AN454" i="3"/>
  <c r="BH470" i="3"/>
  <c r="BI470" i="3"/>
  <c r="AO470" i="3"/>
  <c r="BF535" i="3"/>
  <c r="BG535" i="3"/>
  <c r="AN535" i="3"/>
  <c r="BH551" i="3"/>
  <c r="BI551" i="3"/>
  <c r="AO551" i="3"/>
  <c r="BJ571" i="3"/>
  <c r="BK571" i="3"/>
  <c r="AP571" i="3"/>
  <c r="BF603" i="3"/>
  <c r="BG603" i="3"/>
  <c r="AN603" i="3"/>
  <c r="BF620" i="3"/>
  <c r="BG620" i="3"/>
  <c r="AN620" i="3"/>
  <c r="BH620" i="3"/>
  <c r="BI620" i="3"/>
  <c r="AO620" i="3"/>
  <c r="BJ652" i="3"/>
  <c r="BK652" i="3"/>
  <c r="AP652" i="3"/>
  <c r="BF456" i="3"/>
  <c r="BG456" i="3"/>
  <c r="AN456" i="3"/>
  <c r="BH472" i="3"/>
  <c r="BI472" i="3"/>
  <c r="AO472" i="3"/>
  <c r="BH489" i="3"/>
  <c r="BI489" i="3"/>
  <c r="AO489" i="3"/>
  <c r="BJ521" i="3"/>
  <c r="BK521" i="3"/>
  <c r="AP521" i="3"/>
  <c r="BF521" i="3"/>
  <c r="BG521" i="3"/>
  <c r="AN521" i="3"/>
  <c r="BH537" i="3"/>
  <c r="BI537" i="3"/>
  <c r="AO537" i="3"/>
  <c r="BJ585" i="3"/>
  <c r="BK585" i="3"/>
  <c r="AP585" i="3"/>
  <c r="BF585" i="3"/>
  <c r="BG585" i="3"/>
  <c r="AN585" i="3"/>
  <c r="BH601" i="3"/>
  <c r="BI601" i="3"/>
  <c r="AO601" i="3"/>
  <c r="BI618" i="3"/>
  <c r="BH618" i="3"/>
  <c r="AO618" i="3"/>
  <c r="BJ634" i="3"/>
  <c r="BK634" i="3"/>
  <c r="AP634" i="3"/>
  <c r="BJ650" i="3"/>
  <c r="BK650" i="3"/>
  <c r="AP650" i="3"/>
  <c r="BJ667" i="3"/>
  <c r="BK667" i="3"/>
  <c r="AP667" i="3"/>
  <c r="BH699" i="3"/>
  <c r="BI699" i="3"/>
  <c r="AO699" i="3"/>
  <c r="BH715" i="3"/>
  <c r="BI715" i="3"/>
  <c r="AO715" i="3"/>
  <c r="BJ756" i="3"/>
  <c r="BK756" i="3"/>
  <c r="AP756" i="3"/>
  <c r="BJ96" i="3"/>
  <c r="BK96" i="3"/>
  <c r="AP96" i="3"/>
  <c r="BF116" i="3"/>
  <c r="BG116" i="3"/>
  <c r="AN116" i="3"/>
  <c r="BH605" i="3"/>
  <c r="BI605" i="3"/>
  <c r="AO605" i="3"/>
  <c r="BJ762" i="3"/>
  <c r="BK762" i="3"/>
  <c r="AP762" i="3"/>
  <c r="BJ782" i="3"/>
  <c r="BK782" i="3"/>
  <c r="AP782" i="3"/>
  <c r="BJ799" i="3"/>
  <c r="BK799" i="3"/>
  <c r="AP799" i="3"/>
  <c r="BH93" i="3"/>
  <c r="BI93" i="3"/>
  <c r="AO93" i="3"/>
  <c r="BH126" i="3"/>
  <c r="BI126" i="3"/>
  <c r="AO126" i="3"/>
  <c r="BJ142" i="3"/>
  <c r="BK142" i="3"/>
  <c r="AP142" i="3"/>
  <c r="BF182" i="3"/>
  <c r="BG182" i="3"/>
  <c r="AN182" i="3"/>
  <c r="BF199" i="3"/>
  <c r="BG199" i="3"/>
  <c r="AN199" i="3"/>
  <c r="BH199" i="3"/>
  <c r="BI199" i="3"/>
  <c r="AO199" i="3"/>
  <c r="BJ231" i="3"/>
  <c r="BK231" i="3"/>
  <c r="AP231" i="3"/>
  <c r="BJ248" i="3"/>
  <c r="BK248" i="3"/>
  <c r="AP248" i="3"/>
  <c r="BF264" i="3"/>
  <c r="BG264" i="3"/>
  <c r="AN264" i="3"/>
  <c r="BH280" i="3"/>
  <c r="BI280" i="3"/>
  <c r="AO280" i="3"/>
  <c r="BJ333" i="3"/>
  <c r="BK333" i="3"/>
  <c r="AP333" i="3"/>
  <c r="BF349" i="3"/>
  <c r="BG349" i="3"/>
  <c r="AN349" i="3"/>
  <c r="BF386" i="3"/>
  <c r="BG386" i="3"/>
  <c r="AN386" i="3"/>
  <c r="BH402" i="3"/>
  <c r="BI402" i="3"/>
  <c r="AO402" i="3"/>
  <c r="BJ418" i="3"/>
  <c r="BK418" i="3"/>
  <c r="AP418" i="3"/>
  <c r="BK439" i="3"/>
  <c r="BJ439" i="3"/>
  <c r="AP439" i="3"/>
  <c r="BF31" i="3"/>
  <c r="BG31" i="3"/>
  <c r="AN31" i="3"/>
  <c r="BH31" i="3"/>
  <c r="BI31" i="3"/>
  <c r="AO31" i="3"/>
  <c r="BH185" i="3"/>
  <c r="BI185" i="3"/>
  <c r="AO185" i="3"/>
  <c r="BG10" i="3"/>
  <c r="BF10" i="3"/>
  <c r="AN10" i="3"/>
  <c r="BH26" i="3"/>
  <c r="BI26" i="3"/>
  <c r="AO26" i="3"/>
  <c r="BJ42" i="3"/>
  <c r="BK42" i="3"/>
  <c r="AP42" i="3"/>
  <c r="BF95" i="3"/>
  <c r="BG95" i="3"/>
  <c r="AN95" i="3"/>
  <c r="BH95" i="3"/>
  <c r="BI95" i="3"/>
  <c r="AO95" i="3"/>
  <c r="BJ123" i="3"/>
  <c r="BK123" i="3"/>
  <c r="AP123" i="3"/>
  <c r="BJ140" i="3"/>
  <c r="BK140" i="3"/>
  <c r="AP140" i="3"/>
  <c r="BF156" i="3"/>
  <c r="BG156" i="3"/>
  <c r="AN156" i="3"/>
  <c r="BH172" i="3"/>
  <c r="BI172" i="3"/>
  <c r="AO172" i="3"/>
  <c r="BH189" i="3"/>
  <c r="BI189" i="3"/>
  <c r="AO189" i="3"/>
  <c r="BJ221" i="3"/>
  <c r="BK221" i="3"/>
  <c r="AP221" i="3"/>
  <c r="BJ246" i="3"/>
  <c r="BK246" i="3"/>
  <c r="AP246" i="3"/>
  <c r="BF278" i="3"/>
  <c r="BG278" i="3"/>
  <c r="AN278" i="3"/>
  <c r="BH298" i="3"/>
  <c r="BI298" i="3"/>
  <c r="AO298" i="3"/>
  <c r="BJ331" i="3"/>
  <c r="BK331" i="3"/>
  <c r="AP331" i="3"/>
  <c r="BF363" i="3"/>
  <c r="BG363" i="3"/>
  <c r="AN363" i="3"/>
  <c r="BH363" i="3"/>
  <c r="BI363" i="3"/>
  <c r="AO363" i="3"/>
  <c r="BH380" i="3"/>
  <c r="BI380" i="3"/>
  <c r="AO380" i="3"/>
  <c r="BJ412" i="3"/>
  <c r="BK412" i="3"/>
  <c r="AP412" i="3"/>
  <c r="BJ429" i="3"/>
  <c r="BK429" i="3"/>
  <c r="AP429" i="3"/>
  <c r="BH453" i="3"/>
  <c r="BI453" i="3"/>
  <c r="AO453" i="3"/>
  <c r="BJ469" i="3"/>
  <c r="BK469" i="3"/>
  <c r="AP469" i="3"/>
  <c r="BI490" i="3"/>
  <c r="BH490" i="3"/>
  <c r="AO490" i="3"/>
  <c r="BF506" i="3"/>
  <c r="BG506" i="3"/>
  <c r="AN506" i="3"/>
  <c r="BI522" i="3"/>
  <c r="BH522" i="3"/>
  <c r="AO522" i="3"/>
  <c r="BJ538" i="3"/>
  <c r="BK538" i="3"/>
  <c r="AP538" i="3"/>
  <c r="BF578" i="3"/>
  <c r="BG578" i="3"/>
  <c r="AN578" i="3"/>
  <c r="BI594" i="3"/>
  <c r="BH594" i="3"/>
  <c r="AO594" i="3"/>
  <c r="BF611" i="3"/>
  <c r="BG611" i="3"/>
  <c r="AN611" i="3"/>
  <c r="BF627" i="3"/>
  <c r="BG627" i="3"/>
  <c r="AN627" i="3"/>
  <c r="BJ643" i="3"/>
  <c r="BK643" i="3"/>
  <c r="AP643" i="3"/>
  <c r="BF692" i="3"/>
  <c r="BG692" i="3"/>
  <c r="AN692" i="3"/>
  <c r="BH692" i="3"/>
  <c r="BI692" i="3"/>
  <c r="AO692" i="3"/>
  <c r="BJ724" i="3"/>
  <c r="BK724" i="3"/>
  <c r="AP724" i="3"/>
  <c r="BK777" i="3"/>
  <c r="BJ777" i="3"/>
  <c r="AP777" i="3"/>
  <c r="BF777" i="3"/>
  <c r="BG777" i="3"/>
  <c r="AN777" i="3"/>
  <c r="BF794" i="3"/>
  <c r="BG794" i="3"/>
  <c r="AN794" i="3"/>
  <c r="BH810" i="3"/>
  <c r="BI810" i="3"/>
  <c r="AO810" i="3"/>
  <c r="BJ25" i="3"/>
  <c r="BK25" i="3"/>
  <c r="AP25" i="3"/>
  <c r="BF41" i="3"/>
  <c r="BG41" i="3"/>
  <c r="AN41" i="3"/>
  <c r="BH61" i="3"/>
  <c r="BI61" i="3"/>
  <c r="AO61" i="3"/>
  <c r="BF78" i="3"/>
  <c r="BG78" i="3"/>
  <c r="AN78" i="3"/>
  <c r="BH94" i="3"/>
  <c r="BI94" i="3"/>
  <c r="AO94" i="3"/>
  <c r="BJ114" i="3"/>
  <c r="BK114" i="3"/>
  <c r="AP114" i="3"/>
  <c r="BJ135" i="3"/>
  <c r="BK135" i="3"/>
  <c r="AP135" i="3"/>
  <c r="BF167" i="3"/>
  <c r="BG167" i="3"/>
  <c r="AN167" i="3"/>
  <c r="BH167" i="3"/>
  <c r="BI167" i="3"/>
  <c r="AO167" i="3"/>
  <c r="BH196" i="3"/>
  <c r="BI196" i="3"/>
  <c r="AO196" i="3"/>
  <c r="BJ228" i="3"/>
  <c r="BK228" i="3"/>
  <c r="AP228" i="3"/>
  <c r="BJ249" i="3"/>
  <c r="BK249" i="3"/>
  <c r="AP249" i="3"/>
  <c r="BF265" i="3"/>
  <c r="BG265" i="3"/>
  <c r="AN265" i="3"/>
  <c r="BH281" i="3"/>
  <c r="BI281" i="3"/>
  <c r="AO281" i="3"/>
  <c r="BH314" i="3"/>
  <c r="BI314" i="3"/>
  <c r="AO314" i="3"/>
  <c r="BJ330" i="3"/>
  <c r="BK330" i="3"/>
  <c r="AP330" i="3"/>
  <c r="BF362" i="3"/>
  <c r="BG362" i="3"/>
  <c r="AN362" i="3"/>
  <c r="BF379" i="3"/>
  <c r="BG379" i="3"/>
  <c r="AN379" i="3"/>
  <c r="BH379" i="3"/>
  <c r="BI379" i="3"/>
  <c r="AO379" i="3"/>
  <c r="BJ411" i="3"/>
  <c r="BK411" i="3"/>
  <c r="AP411" i="3"/>
  <c r="BJ428" i="3"/>
  <c r="BK428" i="3"/>
  <c r="AP428" i="3"/>
  <c r="BF448" i="3"/>
  <c r="BG448" i="3"/>
  <c r="AN448" i="3"/>
  <c r="BK479" i="3"/>
  <c r="BJ479" i="3"/>
  <c r="AP479" i="3"/>
  <c r="BJ496" i="3"/>
  <c r="BK496" i="3"/>
  <c r="AP496" i="3"/>
  <c r="BH512" i="3"/>
  <c r="BI512" i="3"/>
  <c r="AO512" i="3"/>
  <c r="BJ544" i="3"/>
  <c r="BK544" i="3"/>
  <c r="AP544" i="3"/>
  <c r="BF580" i="3"/>
  <c r="BG580" i="3"/>
  <c r="AN580" i="3"/>
  <c r="BH580" i="3"/>
  <c r="BI580" i="3"/>
  <c r="AO580" i="3"/>
  <c r="BJ649" i="3"/>
  <c r="BK649" i="3"/>
  <c r="AP649" i="3"/>
  <c r="BF649" i="3"/>
  <c r="BG649" i="3"/>
  <c r="AN649" i="3"/>
  <c r="BF666" i="3"/>
  <c r="BG666" i="3"/>
  <c r="AN666" i="3"/>
  <c r="BH682" i="3"/>
  <c r="BI682" i="3"/>
  <c r="AO682" i="3"/>
  <c r="BJ698" i="3"/>
  <c r="BK698" i="3"/>
  <c r="AP698" i="3"/>
  <c r="BJ735" i="3"/>
  <c r="BK735" i="3"/>
  <c r="AP735" i="3"/>
  <c r="BG775" i="3"/>
  <c r="BF775" i="3"/>
  <c r="AN775" i="3"/>
  <c r="BI792" i="3"/>
  <c r="BH792" i="3"/>
  <c r="AO792" i="3"/>
  <c r="BH485" i="3"/>
  <c r="BI485" i="3"/>
  <c r="AO485" i="3"/>
  <c r="BF797" i="3"/>
  <c r="BG797" i="3"/>
  <c r="AN797" i="3"/>
  <c r="BJ153" i="3"/>
  <c r="BK153" i="3"/>
  <c r="AP153" i="3"/>
  <c r="BJ283" i="3"/>
  <c r="BK283" i="3"/>
  <c r="AP283" i="3"/>
  <c r="BK73" i="3"/>
  <c r="BJ73" i="3"/>
  <c r="AP73" i="3"/>
  <c r="BH316" i="3"/>
  <c r="BI316" i="3"/>
  <c r="AO316" i="3"/>
  <c r="BJ413" i="3"/>
  <c r="BK413" i="3"/>
  <c r="AP413" i="3"/>
  <c r="BF141" i="3"/>
  <c r="BG141" i="3"/>
  <c r="AN141" i="3"/>
  <c r="BH157" i="3"/>
  <c r="BI157" i="3"/>
  <c r="AO157" i="3"/>
  <c r="BF234" i="3"/>
  <c r="BG234" i="3"/>
  <c r="AN234" i="3"/>
  <c r="BF255" i="3"/>
  <c r="BG255" i="3"/>
  <c r="AN255" i="3"/>
  <c r="BH255" i="3"/>
  <c r="BI255" i="3"/>
  <c r="AO255" i="3"/>
  <c r="BJ287" i="3"/>
  <c r="BK287" i="3"/>
  <c r="AP287" i="3"/>
  <c r="BF709" i="3"/>
  <c r="BG709" i="3"/>
  <c r="AN709" i="3"/>
  <c r="BF726" i="3"/>
  <c r="BG726" i="3"/>
  <c r="AN726" i="3"/>
  <c r="BH77" i="3"/>
  <c r="BI77" i="3"/>
  <c r="AO77" i="3"/>
  <c r="BF320" i="3"/>
  <c r="BG320" i="3"/>
  <c r="AN320" i="3"/>
  <c r="BH336" i="3"/>
  <c r="BI336" i="3"/>
  <c r="AO336" i="3"/>
  <c r="BF401" i="3"/>
  <c r="BG401" i="3"/>
  <c r="AN401" i="3"/>
  <c r="BH417" i="3"/>
  <c r="BI417" i="3"/>
  <c r="AO417" i="3"/>
  <c r="BF434" i="3"/>
  <c r="BG434" i="3"/>
  <c r="AN434" i="3"/>
  <c r="BI450" i="3"/>
  <c r="BH450" i="3"/>
  <c r="AO450" i="3"/>
  <c r="BJ466" i="3"/>
  <c r="BK466" i="3"/>
  <c r="AP466" i="3"/>
  <c r="BF503" i="3"/>
  <c r="BG503" i="3"/>
  <c r="AN503" i="3"/>
  <c r="BH531" i="3"/>
  <c r="BI531" i="3"/>
  <c r="AO531" i="3"/>
  <c r="BJ547" i="3"/>
  <c r="BK547" i="3"/>
  <c r="AP547" i="3"/>
  <c r="BF583" i="3"/>
  <c r="BG583" i="3"/>
  <c r="AN583" i="3"/>
  <c r="BH599" i="3"/>
  <c r="BI599" i="3"/>
  <c r="AO599" i="3"/>
  <c r="BJ632" i="3"/>
  <c r="BK632" i="3"/>
  <c r="AP632" i="3"/>
  <c r="BF648" i="3"/>
  <c r="BG648" i="3"/>
  <c r="AN648" i="3"/>
  <c r="BH664" i="3"/>
  <c r="BI664" i="3"/>
  <c r="AO664" i="3"/>
  <c r="BH452" i="3"/>
  <c r="BI452" i="3"/>
  <c r="AO452" i="3"/>
  <c r="BJ484" i="3"/>
  <c r="BK484" i="3"/>
  <c r="AP484" i="3"/>
  <c r="BG501" i="3"/>
  <c r="BF501" i="3"/>
  <c r="AN501" i="3"/>
  <c r="BH517" i="3"/>
  <c r="BI517" i="3"/>
  <c r="AO517" i="3"/>
  <c r="BJ533" i="3"/>
  <c r="BK533" i="3"/>
  <c r="AP533" i="3"/>
  <c r="BG565" i="3"/>
  <c r="BF565" i="3"/>
  <c r="AN565" i="3"/>
  <c r="BH581" i="3"/>
  <c r="BI581" i="3"/>
  <c r="AO581" i="3"/>
  <c r="BJ597" i="3"/>
  <c r="BK597" i="3"/>
  <c r="AP597" i="3"/>
  <c r="BH614" i="3"/>
  <c r="BI614" i="3"/>
  <c r="AO614" i="3"/>
  <c r="BJ630" i="3"/>
  <c r="BK630" i="3"/>
  <c r="AP630" i="3"/>
  <c r="BF646" i="3"/>
  <c r="BG646" i="3"/>
  <c r="AN646" i="3"/>
  <c r="BF679" i="3"/>
  <c r="BG679" i="3"/>
  <c r="AN679" i="3"/>
  <c r="BH695" i="3"/>
  <c r="BI695" i="3"/>
  <c r="AO695" i="3"/>
  <c r="BJ711" i="3"/>
  <c r="BK711" i="3"/>
  <c r="AP711" i="3"/>
  <c r="BJ728" i="3"/>
  <c r="BK728" i="3"/>
  <c r="AP728" i="3"/>
  <c r="BF752" i="3"/>
  <c r="BG752" i="3"/>
  <c r="AN752" i="3"/>
  <c r="BI768" i="3"/>
  <c r="BH768" i="3"/>
  <c r="AO768" i="3"/>
  <c r="BH112" i="3"/>
  <c r="BI112" i="3"/>
  <c r="AO112" i="3"/>
  <c r="BH305" i="3"/>
  <c r="BI305" i="3"/>
  <c r="AO305" i="3"/>
  <c r="BJ738" i="3"/>
  <c r="BK738" i="3"/>
  <c r="AP738" i="3"/>
  <c r="BJ758" i="3"/>
  <c r="BK758" i="3"/>
  <c r="AP758" i="3"/>
  <c r="BF778" i="3"/>
  <c r="BG778" i="3"/>
  <c r="AN778" i="3"/>
  <c r="BJ105" i="3"/>
  <c r="BK105" i="3"/>
  <c r="AP105" i="3"/>
  <c r="BF121" i="3"/>
  <c r="BG121" i="3"/>
  <c r="AN121" i="3"/>
  <c r="BF158" i="3"/>
  <c r="BG158" i="3"/>
  <c r="AN158" i="3"/>
  <c r="BH178" i="3"/>
  <c r="BI178" i="3"/>
  <c r="AO178" i="3"/>
  <c r="BJ211" i="3"/>
  <c r="BK211" i="3"/>
  <c r="AP211" i="3"/>
  <c r="BF243" i="3"/>
  <c r="BG243" i="3"/>
  <c r="AN243" i="3"/>
  <c r="BH243" i="3"/>
  <c r="BI243" i="3"/>
  <c r="AO243" i="3"/>
  <c r="BH260" i="3"/>
  <c r="BI260" i="3"/>
  <c r="AO260" i="3"/>
  <c r="BJ292" i="3"/>
  <c r="BK292" i="3"/>
  <c r="AP292" i="3"/>
  <c r="BF329" i="3"/>
  <c r="BG329" i="3"/>
  <c r="AN329" i="3"/>
  <c r="BH345" i="3"/>
  <c r="BI345" i="3"/>
  <c r="AO345" i="3"/>
  <c r="BF366" i="3"/>
  <c r="BG366" i="3"/>
  <c r="AN366" i="3"/>
  <c r="BH382" i="3"/>
  <c r="BI382" i="3"/>
  <c r="AO382" i="3"/>
  <c r="BJ398" i="3"/>
  <c r="BK398" i="3"/>
  <c r="AP398" i="3"/>
  <c r="BG11" i="3"/>
  <c r="BF11" i="3"/>
  <c r="AN11" i="3"/>
  <c r="BI11" i="3"/>
  <c r="BH11" i="3"/>
  <c r="AO11" i="3"/>
  <c r="BJ51" i="3"/>
  <c r="BK51" i="3"/>
  <c r="AP51" i="3"/>
  <c r="BF725" i="3"/>
  <c r="BG725" i="3"/>
  <c r="AN725" i="3"/>
  <c r="BK22" i="3"/>
  <c r="BJ22" i="3"/>
  <c r="AP22" i="3"/>
  <c r="BF54" i="3"/>
  <c r="BG54" i="3"/>
  <c r="AN54" i="3"/>
  <c r="BG71" i="3"/>
  <c r="BF71" i="3"/>
  <c r="AN71" i="3"/>
  <c r="BH71" i="3"/>
  <c r="BI71" i="3"/>
  <c r="AO71" i="3"/>
  <c r="BH425" i="3"/>
  <c r="BI425" i="3"/>
  <c r="AO425" i="3"/>
  <c r="BF136" i="3"/>
  <c r="BG136" i="3"/>
  <c r="AN136" i="3"/>
  <c r="BH152" i="3"/>
  <c r="BI152" i="3"/>
  <c r="AO152" i="3"/>
  <c r="BJ184" i="3"/>
  <c r="BK184" i="3"/>
  <c r="AP184" i="3"/>
  <c r="BJ201" i="3"/>
  <c r="BK201" i="3"/>
  <c r="AP201" i="3"/>
  <c r="BF217" i="3"/>
  <c r="BG217" i="3"/>
  <c r="AN217" i="3"/>
  <c r="BH241" i="3"/>
  <c r="BI241" i="3"/>
  <c r="AO241" i="3"/>
  <c r="BF258" i="3"/>
  <c r="BG258" i="3"/>
  <c r="AN258" i="3"/>
  <c r="BH274" i="3"/>
  <c r="BI274" i="3"/>
  <c r="AO274" i="3"/>
  <c r="BJ294" i="3"/>
  <c r="BK294" i="3"/>
  <c r="AP294" i="3"/>
  <c r="BJ311" i="3"/>
  <c r="BK311" i="3"/>
  <c r="AP311" i="3"/>
  <c r="BF343" i="3"/>
  <c r="BG343" i="3"/>
  <c r="AN343" i="3"/>
  <c r="BH343" i="3"/>
  <c r="BI343" i="3"/>
  <c r="AO343" i="3"/>
  <c r="BJ392" i="3"/>
  <c r="BK392" i="3"/>
  <c r="AP392" i="3"/>
  <c r="BF408" i="3"/>
  <c r="BG408" i="3"/>
  <c r="AN408" i="3"/>
  <c r="BH424" i="3"/>
  <c r="BI424" i="3"/>
  <c r="AO424" i="3"/>
  <c r="BJ443" i="3"/>
  <c r="BK443" i="3"/>
  <c r="AP443" i="3"/>
  <c r="BJ449" i="3"/>
  <c r="BK449" i="3"/>
  <c r="AP449" i="3"/>
  <c r="BJ465" i="3"/>
  <c r="BK465" i="3"/>
  <c r="AP465" i="3"/>
  <c r="BF481" i="3"/>
  <c r="BG481" i="3"/>
  <c r="AN481" i="3"/>
  <c r="BH518" i="3"/>
  <c r="BI518" i="3"/>
  <c r="AO518" i="3"/>
  <c r="BJ534" i="3"/>
  <c r="BK534" i="3"/>
  <c r="AP534" i="3"/>
  <c r="BF558" i="3"/>
  <c r="BG558" i="3"/>
  <c r="AN558" i="3"/>
  <c r="BJ590" i="3"/>
  <c r="BK590" i="3"/>
  <c r="AP590" i="3"/>
  <c r="BH607" i="3"/>
  <c r="BI607" i="3"/>
  <c r="AO607" i="3"/>
  <c r="BK623" i="3"/>
  <c r="BJ623" i="3"/>
  <c r="AP623" i="3"/>
  <c r="BF655" i="3"/>
  <c r="BG655" i="3"/>
  <c r="AN655" i="3"/>
  <c r="BF672" i="3"/>
  <c r="BG672" i="3"/>
  <c r="AN672" i="3"/>
  <c r="BH672" i="3"/>
  <c r="BI672" i="3"/>
  <c r="AO672" i="3"/>
  <c r="BJ704" i="3"/>
  <c r="BK704" i="3"/>
  <c r="AP704" i="3"/>
  <c r="BF720" i="3"/>
  <c r="BG720" i="3"/>
  <c r="AN720" i="3"/>
  <c r="BK745" i="3"/>
  <c r="BJ745" i="3"/>
  <c r="AP745" i="3"/>
  <c r="BF745" i="3"/>
  <c r="BG745" i="3"/>
  <c r="AN745" i="3"/>
  <c r="BH773" i="3"/>
  <c r="BI773" i="3"/>
  <c r="AO773" i="3"/>
  <c r="BJ806" i="3"/>
  <c r="BK806" i="3"/>
  <c r="AP806" i="3"/>
  <c r="BG21" i="3"/>
  <c r="BF21" i="3"/>
  <c r="AN21" i="3"/>
  <c r="BH37" i="3"/>
  <c r="BI37" i="3"/>
  <c r="AO37" i="3"/>
  <c r="BI74" i="3"/>
  <c r="BH74" i="3"/>
  <c r="AO74" i="3"/>
  <c r="BJ90" i="3"/>
  <c r="BK90" i="3"/>
  <c r="AP90" i="3"/>
  <c r="BF147" i="3"/>
  <c r="BG147" i="3"/>
  <c r="AN147" i="3"/>
  <c r="BH147" i="3"/>
  <c r="BI147" i="3"/>
  <c r="AO147" i="3"/>
  <c r="BJ208" i="3"/>
  <c r="BK208" i="3"/>
  <c r="AP208" i="3"/>
  <c r="BF224" i="3"/>
  <c r="BG224" i="3"/>
  <c r="AN224" i="3"/>
  <c r="BH244" i="3"/>
  <c r="BI244" i="3"/>
  <c r="AO244" i="3"/>
  <c r="BH261" i="3"/>
  <c r="BI261" i="3"/>
  <c r="AO261" i="3"/>
  <c r="BJ277" i="3"/>
  <c r="BK277" i="3"/>
  <c r="AP277" i="3"/>
  <c r="BJ310" i="3"/>
  <c r="BK310" i="3"/>
  <c r="AP310" i="3"/>
  <c r="BF342" i="3"/>
  <c r="BG342" i="3"/>
  <c r="AN342" i="3"/>
  <c r="BH358" i="3"/>
  <c r="BI358" i="3"/>
  <c r="AO358" i="3"/>
  <c r="BJ391" i="3"/>
  <c r="BK391" i="3"/>
  <c r="AP391" i="3"/>
  <c r="BF423" i="3"/>
  <c r="BG423" i="3"/>
  <c r="AN423" i="3"/>
  <c r="BH423" i="3"/>
  <c r="BI423" i="3"/>
  <c r="AO423" i="3"/>
  <c r="BH440" i="3"/>
  <c r="BI440" i="3"/>
  <c r="AO440" i="3"/>
  <c r="BJ459" i="3"/>
  <c r="BK459" i="3"/>
  <c r="AP459" i="3"/>
  <c r="BF492" i="3"/>
  <c r="BG492" i="3"/>
  <c r="AN492" i="3"/>
  <c r="BJ524" i="3"/>
  <c r="BK524" i="3"/>
  <c r="AP524" i="3"/>
  <c r="BF556" i="3"/>
  <c r="BG556" i="3"/>
  <c r="AN556" i="3"/>
  <c r="BH556" i="3"/>
  <c r="BI556" i="3"/>
  <c r="AO556" i="3"/>
  <c r="BJ596" i="3"/>
  <c r="BK596" i="3"/>
  <c r="AP596" i="3"/>
  <c r="BG629" i="3"/>
  <c r="BF629" i="3"/>
  <c r="AN629" i="3"/>
  <c r="BH645" i="3"/>
  <c r="BI645" i="3"/>
  <c r="AO645" i="3"/>
  <c r="BJ661" i="3"/>
  <c r="BK661" i="3"/>
  <c r="AP661" i="3"/>
  <c r="BJ694" i="3"/>
  <c r="BK694" i="3"/>
  <c r="AP694" i="3"/>
  <c r="BF710" i="3"/>
  <c r="BG710" i="3"/>
  <c r="AN710" i="3"/>
  <c r="BG751" i="3"/>
  <c r="BF751" i="3"/>
  <c r="AN751" i="3"/>
  <c r="BH767" i="3"/>
  <c r="BI767" i="3"/>
  <c r="AO767" i="3"/>
  <c r="BJ804" i="3"/>
  <c r="BK804" i="3"/>
  <c r="AP804" i="3"/>
  <c r="BF772" i="3"/>
  <c r="BG772" i="3"/>
  <c r="AN772" i="3"/>
  <c r="BI772" i="3"/>
  <c r="BH772" i="3"/>
  <c r="AO772" i="3"/>
  <c r="BH793" i="3"/>
  <c r="BI793" i="3"/>
  <c r="AO793" i="3"/>
  <c r="BJ145" i="3"/>
  <c r="BK145" i="3"/>
  <c r="AP145" i="3"/>
  <c r="BJ238" i="3"/>
  <c r="BK238" i="3"/>
  <c r="AP238" i="3"/>
  <c r="BJ259" i="3"/>
  <c r="BK259" i="3"/>
  <c r="AP259" i="3"/>
  <c r="BJ681" i="3"/>
  <c r="BK681" i="3"/>
  <c r="AP681" i="3"/>
  <c r="BF681" i="3"/>
  <c r="BG681" i="3"/>
  <c r="AN681" i="3"/>
  <c r="BH697" i="3"/>
  <c r="BI697" i="3"/>
  <c r="AO697" i="3"/>
  <c r="BK65" i="3"/>
  <c r="BJ65" i="3"/>
  <c r="AP65" i="3"/>
  <c r="BH308" i="3"/>
  <c r="BI308" i="3"/>
  <c r="AO308" i="3"/>
  <c r="BJ340" i="3"/>
  <c r="BK340" i="3"/>
  <c r="AP340" i="3"/>
  <c r="BF356" i="3"/>
  <c r="BG356" i="3"/>
  <c r="AN356" i="3"/>
  <c r="BF373" i="3"/>
  <c r="BG373" i="3"/>
  <c r="AN373" i="3"/>
  <c r="BH389" i="3"/>
  <c r="BI389" i="3"/>
  <c r="AO389" i="3"/>
  <c r="BJ405" i="3"/>
  <c r="BK405" i="3"/>
  <c r="AP405" i="3"/>
  <c r="BJ438" i="3"/>
  <c r="BK438" i="3"/>
  <c r="AP438" i="3"/>
  <c r="BF470" i="3"/>
  <c r="BG470" i="3"/>
  <c r="AN470" i="3"/>
  <c r="BF487" i="3"/>
  <c r="BG487" i="3"/>
  <c r="AN487" i="3"/>
  <c r="BH487" i="3"/>
  <c r="BI487" i="3"/>
  <c r="AO487" i="3"/>
  <c r="BK511" i="3"/>
  <c r="BJ511" i="3"/>
  <c r="AP511" i="3"/>
  <c r="BF551" i="3"/>
  <c r="BG551" i="3"/>
  <c r="AN551" i="3"/>
  <c r="BF571" i="3"/>
  <c r="BG571" i="3"/>
  <c r="AN571" i="3"/>
  <c r="BJ587" i="3"/>
  <c r="BK587" i="3"/>
  <c r="AP587" i="3"/>
  <c r="BF636" i="3"/>
  <c r="BG636" i="3"/>
  <c r="AN636" i="3"/>
  <c r="BH636" i="3"/>
  <c r="BI636" i="3"/>
  <c r="AO636" i="3"/>
  <c r="BJ669" i="3"/>
  <c r="BK669" i="3"/>
  <c r="AP669" i="3"/>
  <c r="BJ456" i="3"/>
  <c r="BK456" i="3"/>
  <c r="AP456" i="3"/>
  <c r="BF472" i="3"/>
  <c r="BG472" i="3"/>
  <c r="AN472" i="3"/>
  <c r="BF489" i="3"/>
  <c r="BG489" i="3"/>
  <c r="AN489" i="3"/>
  <c r="BJ537" i="3"/>
  <c r="BK537" i="3"/>
  <c r="AP537" i="3"/>
  <c r="BF537" i="3"/>
  <c r="BG537" i="3"/>
  <c r="AN537" i="3"/>
  <c r="BH553" i="3"/>
  <c r="BI553" i="3"/>
  <c r="AO553" i="3"/>
  <c r="BJ601" i="3"/>
  <c r="BK601" i="3"/>
  <c r="AP601" i="3"/>
  <c r="BF601" i="3"/>
  <c r="BG601" i="3"/>
  <c r="AN601" i="3"/>
  <c r="BF618" i="3"/>
  <c r="BG618" i="3"/>
  <c r="AN618" i="3"/>
  <c r="BI634" i="3"/>
  <c r="BH634" i="3"/>
  <c r="AO634" i="3"/>
  <c r="BH667" i="3"/>
  <c r="BI667" i="3"/>
  <c r="AO667" i="3"/>
  <c r="BJ683" i="3"/>
  <c r="BK683" i="3"/>
  <c r="AP683" i="3"/>
  <c r="BF715" i="3"/>
  <c r="BG715" i="3"/>
  <c r="AN715" i="3"/>
  <c r="BF732" i="3"/>
  <c r="BG732" i="3"/>
  <c r="AN732" i="3"/>
  <c r="BH732" i="3"/>
  <c r="BI732" i="3"/>
  <c r="AO732" i="3"/>
  <c r="BJ116" i="3"/>
  <c r="BK116" i="3"/>
  <c r="AP116" i="3"/>
  <c r="BG605" i="3"/>
  <c r="BF605" i="3"/>
  <c r="AN605" i="3"/>
  <c r="BF742" i="3"/>
  <c r="BG742" i="3"/>
  <c r="AN742" i="3"/>
  <c r="BH762" i="3"/>
  <c r="BI762" i="3"/>
  <c r="AO762" i="3"/>
  <c r="BH782" i="3"/>
  <c r="BI782" i="3"/>
  <c r="AO782" i="3"/>
  <c r="BH799" i="3"/>
  <c r="BI799" i="3"/>
  <c r="AO799" i="3"/>
  <c r="BF93" i="3"/>
  <c r="BG93" i="3"/>
  <c r="AN93" i="3"/>
  <c r="BH109" i="3"/>
  <c r="BI109" i="3"/>
  <c r="AO109" i="3"/>
  <c r="BF126" i="3"/>
  <c r="BG126" i="3"/>
  <c r="AN126" i="3"/>
  <c r="BH142" i="3"/>
  <c r="BI142" i="3"/>
  <c r="AO142" i="3"/>
  <c r="BJ166" i="3"/>
  <c r="BK166" i="3"/>
  <c r="AP166" i="3"/>
  <c r="BF215" i="3"/>
  <c r="BG215" i="3"/>
  <c r="AN215" i="3"/>
  <c r="BH215" i="3"/>
  <c r="BI215" i="3"/>
  <c r="AO215" i="3"/>
  <c r="BJ264" i="3"/>
  <c r="BK264" i="3"/>
  <c r="AP264" i="3"/>
  <c r="BF280" i="3"/>
  <c r="BG280" i="3"/>
  <c r="AN280" i="3"/>
  <c r="BH296" i="3"/>
  <c r="BI296" i="3"/>
  <c r="AO296" i="3"/>
  <c r="BH313" i="3"/>
  <c r="BI313" i="3"/>
  <c r="AO313" i="3"/>
  <c r="BJ349" i="3"/>
  <c r="BK349" i="3"/>
  <c r="AP349" i="3"/>
  <c r="BJ370" i="3"/>
  <c r="BK370" i="3"/>
  <c r="AP370" i="3"/>
  <c r="BF402" i="3"/>
  <c r="BG402" i="3"/>
  <c r="AN402" i="3"/>
  <c r="BI418" i="3"/>
  <c r="BH418" i="3"/>
  <c r="AO418" i="3"/>
  <c r="BK15" i="3"/>
  <c r="BJ15" i="3"/>
  <c r="AP15" i="3"/>
  <c r="BF55" i="3"/>
  <c r="BG55" i="3"/>
  <c r="AN55" i="3"/>
  <c r="BH55" i="3"/>
  <c r="BI55" i="3"/>
  <c r="AO55" i="3"/>
  <c r="BF185" i="3"/>
  <c r="BG185" i="3"/>
  <c r="AN185" i="3"/>
  <c r="BF26" i="3"/>
  <c r="BG26" i="3"/>
  <c r="AN26" i="3"/>
  <c r="BH42" i="3"/>
  <c r="BI42" i="3"/>
  <c r="AO42" i="3"/>
  <c r="BJ58" i="3"/>
  <c r="BK58" i="3"/>
  <c r="AP58" i="3"/>
  <c r="BK79" i="3"/>
  <c r="BJ79" i="3"/>
  <c r="AP79" i="3"/>
  <c r="BF107" i="3"/>
  <c r="BG107" i="3"/>
  <c r="AN107" i="3"/>
  <c r="BH107" i="3"/>
  <c r="BI107" i="3"/>
  <c r="AO107" i="3"/>
  <c r="BJ156" i="3"/>
  <c r="BK156" i="3"/>
  <c r="AP156" i="3"/>
  <c r="BF172" i="3"/>
  <c r="BG172" i="3"/>
  <c r="AN172" i="3"/>
  <c r="BF189" i="3"/>
  <c r="BG189" i="3"/>
  <c r="AN189" i="3"/>
  <c r="BH205" i="3"/>
  <c r="BI205" i="3"/>
  <c r="AO205" i="3"/>
  <c r="BH246" i="3"/>
  <c r="BI246" i="3"/>
  <c r="AO246" i="3"/>
  <c r="BJ262" i="3"/>
  <c r="BK262" i="3"/>
  <c r="AP262" i="3"/>
  <c r="BF298" i="3"/>
  <c r="BG298" i="3"/>
  <c r="AN298" i="3"/>
  <c r="BF315" i="3"/>
  <c r="BG315" i="3"/>
  <c r="AN315" i="3"/>
  <c r="BH315" i="3"/>
  <c r="BI315" i="3"/>
  <c r="AO315" i="3"/>
  <c r="BJ347" i="3"/>
  <c r="BK347" i="3"/>
  <c r="AP347" i="3"/>
  <c r="BF380" i="3"/>
  <c r="BG380" i="3"/>
  <c r="AN380" i="3"/>
  <c r="BH396" i="3"/>
  <c r="BI396" i="3"/>
  <c r="AO396" i="3"/>
  <c r="BF447" i="3"/>
  <c r="BG447" i="3"/>
  <c r="AN447" i="3"/>
  <c r="BH447" i="3"/>
  <c r="BI447" i="3"/>
  <c r="AO447" i="3"/>
  <c r="BG453" i="3"/>
  <c r="BF453" i="3"/>
  <c r="AN453" i="3"/>
  <c r="BH469" i="3"/>
  <c r="BI469" i="3"/>
  <c r="AO469" i="3"/>
  <c r="BF490" i="3"/>
  <c r="BG490" i="3"/>
  <c r="AN490" i="3"/>
  <c r="BF522" i="3"/>
  <c r="BG522" i="3"/>
  <c r="AN522" i="3"/>
  <c r="BI538" i="3"/>
  <c r="BH538" i="3"/>
  <c r="AO538" i="3"/>
  <c r="BJ562" i="3"/>
  <c r="BK562" i="3"/>
  <c r="AP562" i="3"/>
  <c r="BF594" i="3"/>
  <c r="BG594" i="3"/>
  <c r="AN594" i="3"/>
  <c r="BH627" i="3"/>
  <c r="BI627" i="3"/>
  <c r="AO627" i="3"/>
  <c r="BH643" i="3"/>
  <c r="BI643" i="3"/>
  <c r="AO643" i="3"/>
  <c r="BJ659" i="3"/>
  <c r="BK659" i="3"/>
  <c r="AP659" i="3"/>
  <c r="BJ676" i="3"/>
  <c r="BK676" i="3"/>
  <c r="AP676" i="3"/>
  <c r="BF708" i="3"/>
  <c r="BG708" i="3"/>
  <c r="AN708" i="3"/>
  <c r="BH708" i="3"/>
  <c r="BI708" i="3"/>
  <c r="AO708" i="3"/>
  <c r="BJ794" i="3"/>
  <c r="BK794" i="3"/>
  <c r="AP794" i="3"/>
  <c r="BF810" i="3"/>
  <c r="BG810" i="3"/>
  <c r="AN810" i="3"/>
  <c r="BI9" i="3"/>
  <c r="BH9" i="3"/>
  <c r="AO9" i="3"/>
  <c r="BJ41" i="3"/>
  <c r="BK41" i="3"/>
  <c r="AP41" i="3"/>
  <c r="BF61" i="3"/>
  <c r="BG61" i="3"/>
  <c r="AN61" i="3"/>
  <c r="BF94" i="3"/>
  <c r="BG94" i="3"/>
  <c r="AN94" i="3"/>
  <c r="BH114" i="3"/>
  <c r="BI114" i="3"/>
  <c r="AO114" i="3"/>
  <c r="BG5" i="3"/>
  <c r="BF5" i="3"/>
  <c r="BJ141" i="3"/>
  <c r="BK141" i="3"/>
  <c r="AP141" i="3"/>
  <c r="BF157" i="3"/>
  <c r="BG157" i="3"/>
  <c r="AN157" i="3"/>
  <c r="BF271" i="3"/>
  <c r="BG271" i="3"/>
  <c r="AN271" i="3"/>
  <c r="BH271" i="3"/>
  <c r="BI271" i="3"/>
  <c r="AO271" i="3"/>
  <c r="BJ693" i="3"/>
  <c r="BK693" i="3"/>
  <c r="AP693" i="3"/>
  <c r="BJ726" i="3"/>
  <c r="BK726" i="3"/>
  <c r="AP726" i="3"/>
  <c r="BG77" i="3"/>
  <c r="BF77" i="3"/>
  <c r="AN77" i="3"/>
  <c r="BJ303" i="3"/>
  <c r="BK303" i="3"/>
  <c r="AP303" i="3"/>
  <c r="BJ320" i="3"/>
  <c r="BK320" i="3"/>
  <c r="AP320" i="3"/>
  <c r="BF336" i="3"/>
  <c r="BG336" i="3"/>
  <c r="AN336" i="3"/>
  <c r="BH352" i="3"/>
  <c r="BI352" i="3"/>
  <c r="AO352" i="3"/>
  <c r="BH369" i="3"/>
  <c r="BI369" i="3"/>
  <c r="AO369" i="3"/>
  <c r="BJ385" i="3"/>
  <c r="BK385" i="3"/>
  <c r="AP385" i="3"/>
  <c r="BJ401" i="3"/>
  <c r="BK401" i="3"/>
  <c r="AP401" i="3"/>
  <c r="BF417" i="3"/>
  <c r="BG417" i="3"/>
  <c r="AN417" i="3"/>
  <c r="BF450" i="3"/>
  <c r="BG450" i="3"/>
  <c r="AN450" i="3"/>
  <c r="BI466" i="3"/>
  <c r="BH466" i="3"/>
  <c r="AO466" i="3"/>
  <c r="BJ482" i="3"/>
  <c r="BK482" i="3"/>
  <c r="AP482" i="3"/>
  <c r="BF531" i="3"/>
  <c r="BG531" i="3"/>
  <c r="AN531" i="3"/>
  <c r="BH547" i="3"/>
  <c r="BI547" i="3"/>
  <c r="AO547" i="3"/>
  <c r="BK567" i="3"/>
  <c r="BJ567" i="3"/>
  <c r="AP567" i="3"/>
  <c r="BF599" i="3"/>
  <c r="BG599" i="3"/>
  <c r="AN599" i="3"/>
  <c r="BH616" i="3"/>
  <c r="BI616" i="3"/>
  <c r="AO616" i="3"/>
  <c r="BJ648" i="3"/>
  <c r="BK648" i="3"/>
  <c r="AP648" i="3"/>
  <c r="BF664" i="3"/>
  <c r="BG664" i="3"/>
  <c r="AN664" i="3"/>
  <c r="BF452" i="3"/>
  <c r="BG452" i="3"/>
  <c r="AN452" i="3"/>
  <c r="BH468" i="3"/>
  <c r="BI468" i="3"/>
  <c r="AO468" i="3"/>
  <c r="BG517" i="3"/>
  <c r="BF517" i="3"/>
  <c r="AN517" i="3"/>
  <c r="BH533" i="3"/>
  <c r="BI533" i="3"/>
  <c r="AO533" i="3"/>
  <c r="BJ549" i="3"/>
  <c r="BK549" i="3"/>
  <c r="AP549" i="3"/>
  <c r="BG581" i="3"/>
  <c r="BF581" i="3"/>
  <c r="AN581" i="3"/>
  <c r="BH597" i="3"/>
  <c r="BI597" i="3"/>
  <c r="AO597" i="3"/>
  <c r="BH630" i="3"/>
  <c r="BI630" i="3"/>
  <c r="AO630" i="3"/>
  <c r="BJ646" i="3"/>
  <c r="BK646" i="3"/>
  <c r="AP646" i="3"/>
  <c r="BF662" i="3"/>
  <c r="BG662" i="3"/>
  <c r="AN662" i="3"/>
  <c r="BF695" i="3"/>
  <c r="BG695" i="3"/>
  <c r="AN695" i="3"/>
  <c r="BH711" i="3"/>
  <c r="BI711" i="3"/>
  <c r="AO711" i="3"/>
  <c r="BJ752" i="3"/>
  <c r="BK752" i="3"/>
  <c r="AP752" i="3"/>
  <c r="BF768" i="3"/>
  <c r="BG768" i="3"/>
  <c r="AN768" i="3"/>
  <c r="BF112" i="3"/>
  <c r="BG112" i="3"/>
  <c r="AN112" i="3"/>
  <c r="BF305" i="3"/>
  <c r="BG305" i="3"/>
  <c r="AN305" i="3"/>
  <c r="BH738" i="3"/>
  <c r="BI738" i="3"/>
  <c r="AO738" i="3"/>
  <c r="BH758" i="3"/>
  <c r="BI758" i="3"/>
  <c r="AO758" i="3"/>
  <c r="BJ778" i="3"/>
  <c r="BK778" i="3"/>
  <c r="AP778" i="3"/>
  <c r="BJ795" i="3"/>
  <c r="BK795" i="3"/>
  <c r="AP795" i="3"/>
  <c r="BH89" i="3"/>
  <c r="BI89" i="3"/>
  <c r="AO89" i="3"/>
  <c r="BJ121" i="3"/>
  <c r="BK121" i="3"/>
  <c r="AP121" i="3"/>
  <c r="BJ138" i="3"/>
  <c r="BK138" i="3"/>
  <c r="AP138" i="3"/>
  <c r="BF178" i="3"/>
  <c r="BG178" i="3"/>
  <c r="AN178" i="3"/>
  <c r="BF195" i="3"/>
  <c r="BG195" i="3"/>
  <c r="AN195" i="3"/>
  <c r="BH195" i="3"/>
  <c r="BI195" i="3"/>
  <c r="AO195" i="3"/>
  <c r="BJ227" i="3"/>
  <c r="BK227" i="3"/>
  <c r="AP227" i="3"/>
  <c r="BF260" i="3"/>
  <c r="BG260" i="3"/>
  <c r="AN260" i="3"/>
  <c r="BH276" i="3"/>
  <c r="BI276" i="3"/>
  <c r="AO276" i="3"/>
  <c r="BJ309" i="3"/>
  <c r="BK309" i="3"/>
  <c r="AP309" i="3"/>
  <c r="BJ329" i="3"/>
  <c r="BK329" i="3"/>
  <c r="AP329" i="3"/>
  <c r="BF345" i="3"/>
  <c r="BG345" i="3"/>
  <c r="AN345" i="3"/>
  <c r="BF382" i="3"/>
  <c r="BG382" i="3"/>
  <c r="AN382" i="3"/>
  <c r="BH398" i="3"/>
  <c r="BI398" i="3"/>
  <c r="AO398" i="3"/>
  <c r="BJ414" i="3"/>
  <c r="BK414" i="3"/>
  <c r="AP414" i="3"/>
  <c r="BJ435" i="3"/>
  <c r="BK435" i="3"/>
  <c r="AP435" i="3"/>
  <c r="BF27" i="3"/>
  <c r="BG27" i="3"/>
  <c r="AN27" i="3"/>
  <c r="BH27" i="3"/>
  <c r="BI27" i="3"/>
  <c r="AO27" i="3"/>
  <c r="BI22" i="3"/>
  <c r="BH22" i="3"/>
  <c r="AO22" i="3"/>
  <c r="BJ38" i="3"/>
  <c r="BK38" i="3"/>
  <c r="AP38" i="3"/>
  <c r="BG91" i="3"/>
  <c r="BF91" i="3"/>
  <c r="AN91" i="3"/>
  <c r="BH91" i="3"/>
  <c r="BI91" i="3"/>
  <c r="AO91" i="3"/>
  <c r="BF425" i="3"/>
  <c r="BG425" i="3"/>
  <c r="AN425" i="3"/>
  <c r="BJ119" i="3"/>
  <c r="BK119" i="3"/>
  <c r="AP119" i="3"/>
  <c r="BJ136" i="3"/>
  <c r="BK136" i="3"/>
  <c r="AP136" i="3"/>
  <c r="BF152" i="3"/>
  <c r="BG152" i="3"/>
  <c r="AN152" i="3"/>
  <c r="BH168" i="3"/>
  <c r="BI168" i="3"/>
  <c r="AO168" i="3"/>
  <c r="BJ217" i="3"/>
  <c r="BK217" i="3"/>
  <c r="AP217" i="3"/>
  <c r="BF241" i="3"/>
  <c r="BG241" i="3"/>
  <c r="AN241" i="3"/>
  <c r="BF274" i="3"/>
  <c r="BG274" i="3"/>
  <c r="AN274" i="3"/>
  <c r="BH294" i="3"/>
  <c r="BI294" i="3"/>
  <c r="AO294" i="3"/>
  <c r="BJ327" i="3"/>
  <c r="BK327" i="3"/>
  <c r="AP327" i="3"/>
  <c r="BF359" i="3"/>
  <c r="BG359" i="3"/>
  <c r="AN359" i="3"/>
  <c r="BH359" i="3"/>
  <c r="BI359" i="3"/>
  <c r="AO359" i="3"/>
  <c r="BH376" i="3"/>
  <c r="BI376" i="3"/>
  <c r="AO376" i="3"/>
  <c r="BJ408" i="3"/>
  <c r="BK408" i="3"/>
  <c r="AP408" i="3"/>
  <c r="BF424" i="3"/>
  <c r="BG424" i="3"/>
  <c r="AN424" i="3"/>
  <c r="BH449" i="3"/>
  <c r="BI449" i="3"/>
  <c r="AO449" i="3"/>
  <c r="BJ481" i="3"/>
  <c r="BK481" i="3"/>
  <c r="AP481" i="3"/>
  <c r="BF502" i="3"/>
  <c r="BG502" i="3"/>
  <c r="AN502" i="3"/>
  <c r="BH534" i="3"/>
  <c r="BI534" i="3"/>
  <c r="AO534" i="3"/>
  <c r="BH558" i="3"/>
  <c r="BI558" i="3"/>
  <c r="AO558" i="3"/>
  <c r="BF574" i="3"/>
  <c r="BG574" i="3"/>
  <c r="AN574" i="3"/>
  <c r="BF607" i="3"/>
  <c r="BG607" i="3"/>
  <c r="AN607" i="3"/>
  <c r="BH623" i="3"/>
  <c r="BI623" i="3"/>
  <c r="AO623" i="3"/>
  <c r="BK639" i="3"/>
  <c r="BJ639" i="3"/>
  <c r="AP639" i="3"/>
  <c r="BF688" i="3"/>
  <c r="BG688" i="3"/>
  <c r="AN688" i="3"/>
  <c r="BH688" i="3"/>
  <c r="BI688" i="3"/>
  <c r="AO688" i="3"/>
  <c r="BJ720" i="3"/>
  <c r="BK720" i="3"/>
  <c r="AP720" i="3"/>
  <c r="BF773" i="3"/>
  <c r="BG773" i="3"/>
  <c r="AN773" i="3"/>
  <c r="BF790" i="3"/>
  <c r="BG790" i="3"/>
  <c r="AN790" i="3"/>
  <c r="BJ245" i="3"/>
  <c r="BK245" i="3"/>
  <c r="AP245" i="3"/>
  <c r="BF37" i="3"/>
  <c r="BG37" i="3"/>
  <c r="AN37" i="3"/>
  <c r="BH57" i="3"/>
  <c r="BI57" i="3"/>
  <c r="AO57" i="3"/>
  <c r="BF74" i="3"/>
  <c r="BG74" i="3"/>
  <c r="AN74" i="3"/>
  <c r="BI90" i="3"/>
  <c r="BH90" i="3"/>
  <c r="AO90" i="3"/>
  <c r="BJ110" i="3"/>
  <c r="BK110" i="3"/>
  <c r="AP110" i="3"/>
  <c r="BJ131" i="3"/>
  <c r="BK131" i="3"/>
  <c r="AP131" i="3"/>
  <c r="BF163" i="3"/>
  <c r="BG163" i="3"/>
  <c r="AN163" i="3"/>
  <c r="BH163" i="3"/>
  <c r="BI163" i="3"/>
  <c r="AO163" i="3"/>
  <c r="BH188" i="3"/>
  <c r="BI188" i="3"/>
  <c r="AO188" i="3"/>
  <c r="BJ224" i="3"/>
  <c r="BK224" i="3"/>
  <c r="AP224" i="3"/>
  <c r="BF244" i="3"/>
  <c r="BG244" i="3"/>
  <c r="AN244" i="3"/>
  <c r="BF261" i="3"/>
  <c r="BG261" i="3"/>
  <c r="AN261" i="3"/>
  <c r="BH277" i="3"/>
  <c r="BI277" i="3"/>
  <c r="AO277" i="3"/>
  <c r="BJ293" i="3"/>
  <c r="BK293" i="3"/>
  <c r="AP293" i="3"/>
  <c r="BH310" i="3"/>
  <c r="BI310" i="3"/>
  <c r="AO310" i="3"/>
  <c r="BJ326" i="3"/>
  <c r="BK326" i="3"/>
  <c r="AP326" i="3"/>
  <c r="BF358" i="3"/>
  <c r="BG358" i="3"/>
  <c r="AN358" i="3"/>
  <c r="BF375" i="3"/>
  <c r="BG375" i="3"/>
  <c r="AN375" i="3"/>
  <c r="BH375" i="3"/>
  <c r="BI375" i="3"/>
  <c r="AO375" i="3"/>
  <c r="BJ407" i="3"/>
  <c r="BK407" i="3"/>
  <c r="AP407" i="3"/>
  <c r="BF440" i="3"/>
  <c r="BG440" i="3"/>
  <c r="AN440" i="3"/>
  <c r="BJ475" i="3"/>
  <c r="BK475" i="3"/>
  <c r="AP475" i="3"/>
  <c r="BJ492" i="3"/>
  <c r="BK492" i="3"/>
  <c r="AP492" i="3"/>
  <c r="BF508" i="3"/>
  <c r="BG508" i="3"/>
  <c r="AN508" i="3"/>
  <c r="BH508" i="3"/>
  <c r="BI508" i="3"/>
  <c r="AO508" i="3"/>
  <c r="BJ540" i="3"/>
  <c r="BK540" i="3"/>
  <c r="AP540" i="3"/>
  <c r="BF572" i="3"/>
  <c r="BG572" i="3"/>
  <c r="AN572" i="3"/>
  <c r="BH572" i="3"/>
  <c r="BI572" i="3"/>
  <c r="AO572" i="3"/>
  <c r="BJ613" i="3"/>
  <c r="BK613" i="3"/>
  <c r="AP613" i="3"/>
  <c r="BG645" i="3"/>
  <c r="BF645" i="3"/>
  <c r="AN645" i="3"/>
  <c r="BH661" i="3"/>
  <c r="BI661" i="3"/>
  <c r="AO661" i="3"/>
  <c r="BJ678" i="3"/>
  <c r="BK678" i="3"/>
  <c r="AP678" i="3"/>
  <c r="BH694" i="3"/>
  <c r="BI694" i="3"/>
  <c r="AO694" i="3"/>
  <c r="BJ710" i="3"/>
  <c r="BK710" i="3"/>
  <c r="AP710" i="3"/>
  <c r="BJ731" i="3"/>
  <c r="BK731" i="3"/>
  <c r="AP731" i="3"/>
  <c r="BG767" i="3"/>
  <c r="BF767" i="3"/>
  <c r="AN767" i="3"/>
  <c r="BF788" i="3"/>
  <c r="BG788" i="3"/>
  <c r="AN788" i="3"/>
  <c r="BI788" i="3"/>
  <c r="BH788" i="3"/>
  <c r="AO788" i="3"/>
  <c r="BK757" i="3"/>
  <c r="BJ757" i="3"/>
  <c r="AP757" i="3"/>
  <c r="BK793" i="3"/>
  <c r="BJ793" i="3"/>
  <c r="AP793" i="3"/>
  <c r="BF793" i="3"/>
  <c r="BG793" i="3"/>
  <c r="AN793" i="3"/>
  <c r="BJ230" i="3"/>
  <c r="BK230" i="3"/>
  <c r="AP230" i="3"/>
  <c r="BH145" i="3"/>
  <c r="BI145" i="3"/>
  <c r="AO145" i="3"/>
  <c r="BJ161" i="3"/>
  <c r="BK161" i="3"/>
  <c r="AP161" i="3"/>
  <c r="BH238" i="3"/>
  <c r="BI238" i="3"/>
  <c r="AO238" i="3"/>
  <c r="BJ275" i="3"/>
  <c r="BK275" i="3"/>
  <c r="AP275" i="3"/>
  <c r="BJ697" i="3"/>
  <c r="BK697" i="3"/>
  <c r="AP697" i="3"/>
  <c r="BF697" i="3"/>
  <c r="BG697" i="3"/>
  <c r="AN697" i="3"/>
  <c r="BH713" i="3"/>
  <c r="BI713" i="3"/>
  <c r="AO713" i="3"/>
  <c r="BH65" i="3"/>
  <c r="BI65" i="3"/>
  <c r="AO65" i="3"/>
  <c r="BK85" i="3"/>
  <c r="BJ85" i="3"/>
  <c r="AP85" i="3"/>
  <c r="BF308" i="3"/>
  <c r="BG308" i="3"/>
  <c r="AN308" i="3"/>
  <c r="BH324" i="3"/>
  <c r="BI324" i="3"/>
  <c r="AO324" i="3"/>
  <c r="BJ356" i="3"/>
  <c r="BK356" i="3"/>
  <c r="AP356" i="3"/>
  <c r="BF389" i="3"/>
  <c r="BG389" i="3"/>
  <c r="AN389" i="3"/>
  <c r="BH405" i="3"/>
  <c r="BI405" i="3"/>
  <c r="AO405" i="3"/>
  <c r="BJ421" i="3"/>
  <c r="BK421" i="3"/>
  <c r="AP421" i="3"/>
  <c r="BH438" i="3"/>
  <c r="BI438" i="3"/>
  <c r="AO438" i="3"/>
  <c r="BJ454" i="3"/>
  <c r="BK454" i="3"/>
  <c r="AP454" i="3"/>
  <c r="BH511" i="3"/>
  <c r="BI511" i="3"/>
  <c r="AO511" i="3"/>
  <c r="BK535" i="3"/>
  <c r="BJ535" i="3"/>
  <c r="AP535" i="3"/>
  <c r="BH571" i="3"/>
  <c r="BI571" i="3"/>
  <c r="AO571" i="3"/>
  <c r="BF587" i="3"/>
  <c r="BG587" i="3"/>
  <c r="AN587" i="3"/>
  <c r="BJ603" i="3"/>
  <c r="BK603" i="3"/>
  <c r="AP603" i="3"/>
  <c r="BJ620" i="3"/>
  <c r="BK620" i="3"/>
  <c r="AP620" i="3"/>
  <c r="BF652" i="3"/>
  <c r="BG652" i="3"/>
  <c r="AN652" i="3"/>
  <c r="BH652" i="3"/>
  <c r="BI652" i="3"/>
  <c r="AO652" i="3"/>
  <c r="BH669" i="3"/>
  <c r="BI669" i="3"/>
  <c r="AO669" i="3"/>
  <c r="BJ472" i="3"/>
  <c r="BK472" i="3"/>
  <c r="AP472" i="3"/>
  <c r="BJ489" i="3"/>
  <c r="BK489" i="3"/>
  <c r="AP489" i="3"/>
  <c r="BH505" i="3"/>
  <c r="BI505" i="3"/>
  <c r="AO505" i="3"/>
  <c r="BJ553" i="3"/>
  <c r="BK553" i="3"/>
  <c r="AP553" i="3"/>
  <c r="BF553" i="3"/>
  <c r="BG553" i="3"/>
  <c r="AN553" i="3"/>
  <c r="BH569" i="3"/>
  <c r="BI569" i="3"/>
  <c r="AO569" i="3"/>
  <c r="BF634" i="3"/>
  <c r="BG634" i="3"/>
  <c r="AN634" i="3"/>
  <c r="BI650" i="3"/>
  <c r="BH650" i="3"/>
  <c r="AO650" i="3"/>
  <c r="BF667" i="3"/>
  <c r="BG667" i="3"/>
  <c r="AN667" i="3"/>
  <c r="BH683" i="3"/>
  <c r="BI683" i="3"/>
  <c r="AO683" i="3"/>
  <c r="BJ699" i="3"/>
  <c r="BK699" i="3"/>
  <c r="AP699" i="3"/>
  <c r="BF756" i="3"/>
  <c r="BG756" i="3"/>
  <c r="AN756" i="3"/>
  <c r="BI756" i="3"/>
  <c r="BH756" i="3"/>
  <c r="AO756" i="3"/>
  <c r="BH96" i="3"/>
  <c r="BI96" i="3"/>
  <c r="AO96" i="3"/>
  <c r="BH742" i="3"/>
  <c r="BI742" i="3"/>
  <c r="AO742" i="3"/>
  <c r="BF762" i="3"/>
  <c r="BG762" i="3"/>
  <c r="AN762" i="3"/>
  <c r="BG799" i="3"/>
  <c r="BF799" i="3"/>
  <c r="AN799" i="3"/>
  <c r="BJ93" i="3"/>
  <c r="BK93" i="3"/>
  <c r="AP93" i="3"/>
  <c r="BF109" i="3"/>
  <c r="BG109" i="3"/>
  <c r="AN109" i="3"/>
  <c r="BF142" i="3"/>
  <c r="BG142" i="3"/>
  <c r="AN142" i="3"/>
  <c r="BH166" i="3"/>
  <c r="BI166" i="3"/>
  <c r="AO166" i="3"/>
  <c r="BJ182" i="3"/>
  <c r="BK182" i="3"/>
  <c r="AP182" i="3"/>
  <c r="BJ199" i="3"/>
  <c r="BK199" i="3"/>
  <c r="AP199" i="3"/>
  <c r="BF231" i="3"/>
  <c r="BG231" i="3"/>
  <c r="AN231" i="3"/>
  <c r="BH231" i="3"/>
  <c r="BI231" i="3"/>
  <c r="AO231" i="3"/>
  <c r="BH248" i="3"/>
  <c r="BI248" i="3"/>
  <c r="AO248" i="3"/>
  <c r="BJ280" i="3"/>
  <c r="BK280" i="3"/>
  <c r="AP280" i="3"/>
  <c r="BF296" i="3"/>
  <c r="BG296" i="3"/>
  <c r="AN296" i="3"/>
  <c r="BF313" i="3"/>
  <c r="BG313" i="3"/>
  <c r="AN313" i="3"/>
  <c r="BH333" i="3"/>
  <c r="BI333" i="3"/>
  <c r="AO333" i="3"/>
  <c r="BH370" i="3"/>
  <c r="BI370" i="3"/>
  <c r="AO370" i="3"/>
  <c r="BJ386" i="3"/>
  <c r="BK386" i="3"/>
  <c r="AP386" i="3"/>
  <c r="BF418" i="3"/>
  <c r="BG418" i="3"/>
  <c r="AN418" i="3"/>
  <c r="BF439" i="3"/>
  <c r="BG439" i="3"/>
  <c r="AN439" i="3"/>
  <c r="BH439" i="3"/>
  <c r="BI439" i="3"/>
  <c r="AO439" i="3"/>
  <c r="BJ31" i="3"/>
  <c r="BK31" i="3"/>
  <c r="AP31" i="3"/>
  <c r="BJ185" i="3"/>
  <c r="BK185" i="3"/>
  <c r="AP185" i="3"/>
  <c r="BK10" i="3"/>
  <c r="BJ10" i="3"/>
  <c r="AP10" i="3"/>
  <c r="BF42" i="3"/>
  <c r="BG42" i="3"/>
  <c r="AN42" i="3"/>
  <c r="BH58" i="3"/>
  <c r="BI58" i="3"/>
  <c r="AO58" i="3"/>
  <c r="BJ95" i="3"/>
  <c r="BK95" i="3"/>
  <c r="AP95" i="3"/>
  <c r="BF123" i="3"/>
  <c r="BG123" i="3"/>
  <c r="AN123" i="3"/>
  <c r="BH123" i="3"/>
  <c r="BI123" i="3"/>
  <c r="AO123" i="3"/>
  <c r="BH140" i="3"/>
  <c r="BI140" i="3"/>
  <c r="AO140" i="3"/>
  <c r="BJ172" i="3"/>
  <c r="BK172" i="3"/>
  <c r="AP172" i="3"/>
  <c r="BJ189" i="3"/>
  <c r="BK189" i="3"/>
  <c r="AP189" i="3"/>
  <c r="BF205" i="3"/>
  <c r="BG205" i="3"/>
  <c r="AN205" i="3"/>
  <c r="BH221" i="3"/>
  <c r="BI221" i="3"/>
  <c r="AO221" i="3"/>
  <c r="BF246" i="3"/>
  <c r="BG246" i="3"/>
  <c r="AN246" i="3"/>
  <c r="BH262" i="3"/>
  <c r="BI262" i="3"/>
  <c r="AO262" i="3"/>
  <c r="BJ278" i="3"/>
  <c r="BK278" i="3"/>
  <c r="AP278" i="3"/>
  <c r="BF331" i="3"/>
  <c r="BG331" i="3"/>
  <c r="AN331" i="3"/>
  <c r="BH331" i="3"/>
  <c r="BI331" i="3"/>
  <c r="AO331" i="3"/>
  <c r="BJ363" i="3"/>
  <c r="BK363" i="3"/>
  <c r="AP363" i="3"/>
  <c r="BJ380" i="3"/>
  <c r="BK380" i="3"/>
  <c r="AP380" i="3"/>
  <c r="BF396" i="3"/>
  <c r="BG396" i="3"/>
  <c r="AN396" i="3"/>
  <c r="BH412" i="3"/>
  <c r="BI412" i="3"/>
  <c r="AO412" i="3"/>
  <c r="BH429" i="3"/>
  <c r="BI429" i="3"/>
  <c r="AO429" i="3"/>
  <c r="BG469" i="3"/>
  <c r="BF469" i="3"/>
  <c r="AN469" i="3"/>
  <c r="BJ506" i="3"/>
  <c r="BK506" i="3"/>
  <c r="AP506" i="3"/>
  <c r="BJ522" i="3"/>
  <c r="BK522" i="3"/>
  <c r="AP522" i="3"/>
  <c r="BF538" i="3"/>
  <c r="BG538" i="3"/>
  <c r="AN538" i="3"/>
  <c r="BI562" i="3"/>
  <c r="BH562" i="3"/>
  <c r="AO562" i="3"/>
  <c r="BJ578" i="3"/>
  <c r="BK578" i="3"/>
  <c r="AP578" i="3"/>
  <c r="BJ594" i="3"/>
  <c r="BK594" i="3"/>
  <c r="AP594" i="3"/>
  <c r="BJ611" i="3"/>
  <c r="BK611" i="3"/>
  <c r="AP611" i="3"/>
  <c r="BF643" i="3"/>
  <c r="BG643" i="3"/>
  <c r="AN643" i="3"/>
  <c r="BF659" i="3"/>
  <c r="BG659" i="3"/>
  <c r="AN659" i="3"/>
  <c r="BJ692" i="3"/>
  <c r="BK692" i="3"/>
  <c r="AP692" i="3"/>
  <c r="BF724" i="3"/>
  <c r="BG724" i="3"/>
  <c r="AN724" i="3"/>
  <c r="BH724" i="3"/>
  <c r="BI724" i="3"/>
  <c r="AO724" i="3"/>
  <c r="BH761" i="3"/>
  <c r="BI761" i="3"/>
  <c r="AO761" i="3"/>
  <c r="BJ810" i="3"/>
  <c r="BK810" i="3"/>
  <c r="AP810" i="3"/>
  <c r="BG9" i="3"/>
  <c r="BF9" i="3"/>
  <c r="AN9" i="3"/>
  <c r="BH25" i="3"/>
  <c r="BI25" i="3"/>
  <c r="AO25" i="3"/>
  <c r="BJ61" i="3"/>
  <c r="BK61" i="3"/>
  <c r="AP61" i="3"/>
  <c r="BJ78" i="3"/>
  <c r="BK78" i="3"/>
  <c r="AP78" i="3"/>
  <c r="BF114" i="3"/>
  <c r="BG114" i="3"/>
  <c r="AN114" i="3"/>
  <c r="BF135" i="3"/>
  <c r="BG135" i="3"/>
  <c r="AN135" i="3"/>
  <c r="BI5" i="3"/>
  <c r="BH5" i="3"/>
  <c r="BJ157" i="3"/>
  <c r="BK157" i="3"/>
  <c r="AP157" i="3"/>
  <c r="BJ234" i="3"/>
  <c r="BK234" i="3"/>
  <c r="AP234" i="3"/>
  <c r="BJ255" i="3"/>
  <c r="BK255" i="3"/>
  <c r="AP255" i="3"/>
  <c r="BF287" i="3"/>
  <c r="BG287" i="3"/>
  <c r="AN287" i="3"/>
  <c r="BH287" i="3"/>
  <c r="BI287" i="3"/>
  <c r="AO287" i="3"/>
  <c r="BH693" i="3"/>
  <c r="BI693" i="3"/>
  <c r="AO693" i="3"/>
  <c r="BJ709" i="3"/>
  <c r="BK709" i="3"/>
  <c r="AP709" i="3"/>
  <c r="BH726" i="3"/>
  <c r="BI726" i="3"/>
  <c r="AO726" i="3"/>
  <c r="BK77" i="3"/>
  <c r="BJ77" i="3"/>
  <c r="AP77" i="3"/>
  <c r="BJ336" i="3"/>
  <c r="BK336" i="3"/>
  <c r="AP336" i="3"/>
  <c r="BF352" i="3"/>
  <c r="BG352" i="3"/>
  <c r="AN352" i="3"/>
  <c r="BF369" i="3"/>
  <c r="BG369" i="3"/>
  <c r="AN369" i="3"/>
  <c r="BH385" i="3"/>
  <c r="BI385" i="3"/>
  <c r="AO385" i="3"/>
  <c r="BJ417" i="3"/>
  <c r="BK417" i="3"/>
  <c r="AP417" i="3"/>
  <c r="BJ434" i="3"/>
  <c r="BK434" i="3"/>
  <c r="AP434" i="3"/>
  <c r="BF466" i="3"/>
  <c r="BG466" i="3"/>
  <c r="AN466" i="3"/>
  <c r="BI482" i="3"/>
  <c r="BH482" i="3"/>
  <c r="AO482" i="3"/>
  <c r="BK503" i="3"/>
  <c r="BJ503" i="3"/>
  <c r="AP503" i="3"/>
  <c r="BF547" i="3"/>
  <c r="BG547" i="3"/>
  <c r="AN547" i="3"/>
  <c r="BH567" i="3"/>
  <c r="BI567" i="3"/>
  <c r="AO567" i="3"/>
  <c r="BK583" i="3"/>
  <c r="BJ583" i="3"/>
  <c r="AP583" i="3"/>
  <c r="BF616" i="3"/>
  <c r="BG616" i="3"/>
  <c r="AN616" i="3"/>
  <c r="BH632" i="3"/>
  <c r="BI632" i="3"/>
  <c r="AO632" i="3"/>
  <c r="BJ664" i="3"/>
  <c r="BK664" i="3"/>
  <c r="AP664" i="3"/>
  <c r="BJ452" i="3"/>
  <c r="BK452" i="3"/>
  <c r="AP452" i="3"/>
  <c r="BF468" i="3"/>
  <c r="BG468" i="3"/>
  <c r="AN468" i="3"/>
  <c r="BH484" i="3"/>
  <c r="BI484" i="3"/>
  <c r="AO484" i="3"/>
  <c r="BJ501" i="3"/>
  <c r="BK501" i="3"/>
  <c r="AP501" i="3"/>
  <c r="BG533" i="3"/>
  <c r="BF533" i="3"/>
  <c r="AN533" i="3"/>
  <c r="BH549" i="3"/>
  <c r="BI549" i="3"/>
  <c r="AO549" i="3"/>
  <c r="BJ565" i="3"/>
  <c r="BK565" i="3"/>
  <c r="AP565" i="3"/>
  <c r="BG597" i="3"/>
  <c r="BF597" i="3"/>
  <c r="AN597" i="3"/>
  <c r="BF614" i="3"/>
  <c r="BG614" i="3"/>
  <c r="AN614" i="3"/>
  <c r="BH646" i="3"/>
  <c r="BI646" i="3"/>
  <c r="AO646" i="3"/>
  <c r="BJ662" i="3"/>
  <c r="BK662" i="3"/>
  <c r="AP662" i="3"/>
  <c r="BJ679" i="3"/>
  <c r="BK679" i="3"/>
  <c r="AP679" i="3"/>
  <c r="BF711" i="3"/>
  <c r="BG711" i="3"/>
  <c r="AN711" i="3"/>
  <c r="BH728" i="3"/>
  <c r="BI728" i="3"/>
  <c r="AO728" i="3"/>
  <c r="BJ768" i="3"/>
  <c r="BK768" i="3"/>
  <c r="AP768" i="3"/>
  <c r="BJ112" i="3"/>
  <c r="BK112" i="3"/>
  <c r="AP112" i="3"/>
  <c r="BJ305" i="3"/>
  <c r="BK305" i="3"/>
  <c r="AP305" i="3"/>
  <c r="BF738" i="3"/>
  <c r="BG738" i="3"/>
  <c r="AN738" i="3"/>
  <c r="BG795" i="3"/>
  <c r="BF795" i="3"/>
  <c r="AN795" i="3"/>
  <c r="BG89" i="3"/>
  <c r="BF89" i="3"/>
  <c r="AN89" i="3"/>
  <c r="BH105" i="3"/>
  <c r="BI105" i="3"/>
  <c r="AO105" i="3"/>
  <c r="BH138" i="3"/>
  <c r="BI138" i="3"/>
  <c r="AO138" i="3"/>
  <c r="BJ158" i="3"/>
  <c r="BK158" i="3"/>
  <c r="AP158" i="3"/>
  <c r="BF211" i="3"/>
  <c r="BG211" i="3"/>
  <c r="AN211" i="3"/>
  <c r="BH211" i="3"/>
  <c r="BI211" i="3"/>
  <c r="AO211" i="3"/>
  <c r="BJ243" i="3"/>
  <c r="BK243" i="3"/>
  <c r="AP243" i="3"/>
  <c r="BJ260" i="3"/>
  <c r="BK260" i="3"/>
  <c r="AP260" i="3"/>
  <c r="BF276" i="3"/>
  <c r="BG276" i="3"/>
  <c r="AN276" i="3"/>
  <c r="BH292" i="3"/>
  <c r="BI292" i="3"/>
  <c r="AO292" i="3"/>
  <c r="BH309" i="3"/>
  <c r="BI309" i="3"/>
  <c r="AO309" i="3"/>
  <c r="BJ345" i="3"/>
  <c r="BK345" i="3"/>
  <c r="AP345" i="3"/>
  <c r="BJ366" i="3"/>
  <c r="BK366" i="3"/>
  <c r="AP366" i="3"/>
  <c r="BF398" i="3"/>
  <c r="BG398" i="3"/>
  <c r="AN398" i="3"/>
  <c r="BH414" i="3"/>
  <c r="BI414" i="3"/>
  <c r="AO414" i="3"/>
  <c r="BK11" i="3"/>
  <c r="BJ11" i="3"/>
  <c r="AP11" i="3"/>
  <c r="BF51" i="3"/>
  <c r="BG51" i="3"/>
  <c r="AN51" i="3"/>
  <c r="BH51" i="3"/>
  <c r="BI51" i="3"/>
  <c r="AO51" i="3"/>
  <c r="BH665" i="3"/>
  <c r="BI665" i="3"/>
  <c r="AO665" i="3"/>
  <c r="BJ725" i="3"/>
  <c r="BK725" i="3"/>
  <c r="AP725" i="3"/>
  <c r="BG22" i="3"/>
  <c r="BF22" i="3"/>
  <c r="AN22" i="3"/>
  <c r="BH38" i="3"/>
  <c r="BI38" i="3"/>
  <c r="AO38" i="3"/>
  <c r="BJ54" i="3"/>
  <c r="BK54" i="3"/>
  <c r="AP54" i="3"/>
  <c r="BK71" i="3"/>
  <c r="BJ71" i="3"/>
  <c r="AP71" i="3"/>
  <c r="BJ425" i="3"/>
  <c r="BK425" i="3"/>
  <c r="AP425" i="3"/>
  <c r="BJ152" i="3"/>
  <c r="BK152" i="3"/>
  <c r="AP152" i="3"/>
  <c r="BF168" i="3"/>
  <c r="BG168" i="3"/>
  <c r="AN168" i="3"/>
  <c r="BH184" i="3"/>
  <c r="BI184" i="3"/>
  <c r="AO184" i="3"/>
  <c r="BH201" i="3"/>
  <c r="BI201" i="3"/>
  <c r="AO201" i="3"/>
  <c r="BJ258" i="3"/>
  <c r="BK258" i="3"/>
  <c r="AP258" i="3"/>
  <c r="BF294" i="3"/>
  <c r="BG294" i="3"/>
  <c r="AN294" i="3"/>
  <c r="BF311" i="3"/>
  <c r="BG311" i="3"/>
  <c r="AN311" i="3"/>
  <c r="BH311" i="3"/>
  <c r="BI311" i="3"/>
  <c r="AO311" i="3"/>
  <c r="BJ343" i="3"/>
  <c r="BK343" i="3"/>
  <c r="AP343" i="3"/>
  <c r="BF376" i="3"/>
  <c r="BG376" i="3"/>
  <c r="AN376" i="3"/>
  <c r="BH392" i="3"/>
  <c r="BI392" i="3"/>
  <c r="AO392" i="3"/>
  <c r="BJ424" i="3"/>
  <c r="BK424" i="3"/>
  <c r="AP424" i="3"/>
  <c r="BF443" i="3"/>
  <c r="BG443" i="3"/>
  <c r="AN443" i="3"/>
  <c r="BH443" i="3"/>
  <c r="BI443" i="3"/>
  <c r="AO443" i="3"/>
  <c r="BF449" i="3"/>
  <c r="BG449" i="3"/>
  <c r="AN449" i="3"/>
  <c r="BH465" i="3"/>
  <c r="BI465" i="3"/>
  <c r="AO465" i="3"/>
  <c r="BJ502" i="3"/>
  <c r="BK502" i="3"/>
  <c r="AP502" i="3"/>
  <c r="BF518" i="3"/>
  <c r="BG518" i="3"/>
  <c r="AN518" i="3"/>
  <c r="BH574" i="3"/>
  <c r="BI574" i="3"/>
  <c r="AO574" i="3"/>
  <c r="BF590" i="3"/>
  <c r="BG590" i="3"/>
  <c r="AN590" i="3"/>
  <c r="BF623" i="3"/>
  <c r="BG623" i="3"/>
  <c r="AN623" i="3"/>
  <c r="BH639" i="3"/>
  <c r="BI639" i="3"/>
  <c r="AO639" i="3"/>
  <c r="BK655" i="3"/>
  <c r="BJ655" i="3"/>
  <c r="AP655" i="3"/>
  <c r="BJ672" i="3"/>
  <c r="BK672" i="3"/>
  <c r="AP672" i="3"/>
  <c r="BH704" i="3"/>
  <c r="BI704" i="3"/>
  <c r="AO704" i="3"/>
  <c r="BJ790" i="3"/>
  <c r="BK790" i="3"/>
  <c r="AP790" i="3"/>
  <c r="BF806" i="3"/>
  <c r="BG806" i="3"/>
  <c r="AN806" i="3"/>
  <c r="BH245" i="3"/>
  <c r="BI245" i="3"/>
  <c r="AO245" i="3"/>
  <c r="BK21" i="3"/>
  <c r="BJ21" i="3"/>
  <c r="AP21" i="3"/>
  <c r="BF57" i="3"/>
  <c r="BG57" i="3"/>
  <c r="AN57" i="3"/>
  <c r="BF90" i="3"/>
  <c r="BG90" i="3"/>
  <c r="AN90" i="3"/>
  <c r="BH110" i="3"/>
  <c r="BI110" i="3"/>
  <c r="AO110" i="3"/>
  <c r="BJ147" i="3"/>
  <c r="BK147" i="3"/>
  <c r="AP147" i="3"/>
  <c r="BF188" i="3"/>
  <c r="BG188" i="3"/>
  <c r="AN188" i="3"/>
  <c r="BH208" i="3"/>
  <c r="BI208" i="3"/>
  <c r="AO208" i="3"/>
  <c r="BJ244" i="3"/>
  <c r="BK244" i="3"/>
  <c r="AP244" i="3"/>
  <c r="BF277" i="3"/>
  <c r="BG277" i="3"/>
  <c r="AN277" i="3"/>
  <c r="BH293" i="3"/>
  <c r="BI293" i="3"/>
  <c r="AO293" i="3"/>
  <c r="BF310" i="3"/>
  <c r="BG310" i="3"/>
  <c r="AN310" i="3"/>
  <c r="BH326" i="3"/>
  <c r="BI326" i="3"/>
  <c r="AO326" i="3"/>
  <c r="BJ342" i="3"/>
  <c r="BK342" i="3"/>
  <c r="AP342" i="3"/>
  <c r="BF391" i="3"/>
  <c r="BG391" i="3"/>
  <c r="AN391" i="3"/>
  <c r="BH391" i="3"/>
  <c r="BI391" i="3"/>
  <c r="AO391" i="3"/>
  <c r="BK423" i="3"/>
  <c r="BJ423" i="3"/>
  <c r="AP423" i="3"/>
  <c r="BJ440" i="3"/>
  <c r="BK440" i="3"/>
  <c r="AP440" i="3"/>
  <c r="BF459" i="3"/>
  <c r="BG459" i="3"/>
  <c r="AN459" i="3"/>
  <c r="BH459" i="3"/>
  <c r="BI459" i="3"/>
  <c r="AO459" i="3"/>
  <c r="BF524" i="3"/>
  <c r="BG524" i="3"/>
  <c r="AN524" i="3"/>
  <c r="BH524" i="3"/>
  <c r="BI524" i="3"/>
  <c r="AO524" i="3"/>
  <c r="BJ556" i="3"/>
  <c r="BK556" i="3"/>
  <c r="AP556" i="3"/>
  <c r="BF596" i="3"/>
  <c r="BG596" i="3"/>
  <c r="AN596" i="3"/>
  <c r="BH596" i="3"/>
  <c r="BI596" i="3"/>
  <c r="AO596" i="3"/>
  <c r="BH613" i="3"/>
  <c r="BI613" i="3"/>
  <c r="AO613" i="3"/>
  <c r="BJ629" i="3"/>
  <c r="BK629" i="3"/>
  <c r="AP629" i="3"/>
  <c r="BG661" i="3"/>
  <c r="BF661" i="3"/>
  <c r="AN661" i="3"/>
  <c r="BF678" i="3"/>
  <c r="BG678" i="3"/>
  <c r="AN678" i="3"/>
  <c r="BH710" i="3"/>
  <c r="BI710" i="3"/>
  <c r="AO710" i="3"/>
  <c r="BH731" i="3"/>
  <c r="BI731" i="3"/>
  <c r="AO731" i="3"/>
  <c r="BJ751" i="3"/>
  <c r="BK751" i="3"/>
  <c r="AP751" i="3"/>
  <c r="BF804" i="3"/>
  <c r="BG804" i="3"/>
  <c r="AN804" i="3"/>
  <c r="BI804" i="3"/>
  <c r="BH804" i="3"/>
  <c r="AO804" i="3"/>
  <c r="BH757" i="3"/>
  <c r="BI757" i="3"/>
  <c r="AO757" i="3"/>
  <c r="BJ772" i="3"/>
  <c r="BK772" i="3"/>
  <c r="AP772" i="3"/>
  <c r="BH230" i="3"/>
  <c r="BI230" i="3"/>
  <c r="AO230" i="3"/>
  <c r="BF145" i="3"/>
  <c r="BG145" i="3"/>
  <c r="AN145" i="3"/>
  <c r="BH161" i="3"/>
  <c r="BI161" i="3"/>
  <c r="AO161" i="3"/>
  <c r="BF238" i="3"/>
  <c r="BG238" i="3"/>
  <c r="AN238" i="3"/>
  <c r="BF259" i="3"/>
  <c r="BG259" i="3"/>
  <c r="AN259" i="3"/>
  <c r="BH259" i="3"/>
  <c r="BI259" i="3"/>
  <c r="AO259" i="3"/>
  <c r="BJ713" i="3"/>
  <c r="BK713" i="3"/>
  <c r="AP713" i="3"/>
  <c r="BF713" i="3"/>
  <c r="BG713" i="3"/>
  <c r="AN713" i="3"/>
  <c r="BG65" i="3"/>
  <c r="BF65" i="3"/>
  <c r="AN65" i="3"/>
  <c r="BH85" i="3"/>
  <c r="BI85" i="3"/>
  <c r="AO85" i="3"/>
  <c r="BJ308" i="3"/>
  <c r="BK308" i="3"/>
  <c r="AP308" i="3"/>
  <c r="BF324" i="3"/>
  <c r="BG324" i="3"/>
  <c r="AN324" i="3"/>
  <c r="BH340" i="3"/>
  <c r="BI340" i="3"/>
  <c r="AO340" i="3"/>
  <c r="BJ373" i="3"/>
  <c r="BK373" i="3"/>
  <c r="AP373" i="3"/>
  <c r="BF405" i="3"/>
  <c r="BG405" i="3"/>
  <c r="AN405" i="3"/>
  <c r="BH421" i="3"/>
  <c r="BI421" i="3"/>
  <c r="AO421" i="3"/>
  <c r="BF438" i="3"/>
  <c r="BG438" i="3"/>
  <c r="AN438" i="3"/>
  <c r="BH454" i="3"/>
  <c r="BI454" i="3"/>
  <c r="AO454" i="3"/>
  <c r="BJ470" i="3"/>
  <c r="BK470" i="3"/>
  <c r="AP470" i="3"/>
  <c r="BK487" i="3"/>
  <c r="BJ487" i="3"/>
  <c r="AP487" i="3"/>
  <c r="BF511" i="3"/>
  <c r="BG511" i="3"/>
  <c r="AN511" i="3"/>
  <c r="BH535" i="3"/>
  <c r="BI535" i="3"/>
  <c r="AO535" i="3"/>
  <c r="BK551" i="3"/>
  <c r="BJ551" i="3"/>
  <c r="AP551" i="3"/>
  <c r="BH587" i="3"/>
  <c r="BI587" i="3"/>
  <c r="AO587" i="3"/>
  <c r="BH603" i="3"/>
  <c r="BI603" i="3"/>
  <c r="AO603" i="3"/>
  <c r="BJ636" i="3"/>
  <c r="BK636" i="3"/>
  <c r="AP636" i="3"/>
  <c r="BG669" i="3"/>
  <c r="BF669" i="3"/>
  <c r="AN669" i="3"/>
  <c r="BH456" i="3"/>
  <c r="BI456" i="3"/>
  <c r="AO456" i="3"/>
  <c r="BJ505" i="3"/>
  <c r="BK505" i="3"/>
  <c r="AP505" i="3"/>
  <c r="BF505" i="3"/>
  <c r="BG505" i="3"/>
  <c r="AN505" i="3"/>
  <c r="BH521" i="3"/>
  <c r="BI521" i="3"/>
  <c r="AO521" i="3"/>
  <c r="BJ569" i="3"/>
  <c r="BK569" i="3"/>
  <c r="AP569" i="3"/>
  <c r="BF569" i="3"/>
  <c r="BG569" i="3"/>
  <c r="AN569" i="3"/>
  <c r="BH585" i="3"/>
  <c r="BI585" i="3"/>
  <c r="AO585" i="3"/>
  <c r="BJ618" i="3"/>
  <c r="BK618" i="3"/>
  <c r="AP618" i="3"/>
  <c r="BF650" i="3"/>
  <c r="BG650" i="3"/>
  <c r="AN650" i="3"/>
  <c r="BF683" i="3"/>
  <c r="BG683" i="3"/>
  <c r="AN683" i="3"/>
  <c r="BF699" i="3"/>
  <c r="BG699" i="3"/>
  <c r="AN699" i="3"/>
  <c r="BJ715" i="3"/>
  <c r="BK715" i="3"/>
  <c r="AP715" i="3"/>
  <c r="BJ732" i="3"/>
  <c r="BK732" i="3"/>
  <c r="AP732" i="3"/>
  <c r="BF96" i="3"/>
  <c r="BG96" i="3"/>
  <c r="AN96" i="3"/>
  <c r="BH116" i="3"/>
  <c r="BI116" i="3"/>
  <c r="AO116" i="3"/>
  <c r="BJ605" i="3"/>
  <c r="BK605" i="3"/>
  <c r="AP605" i="3"/>
  <c r="BJ742" i="3"/>
  <c r="BK742" i="3"/>
  <c r="AP742" i="3"/>
  <c r="BF782" i="3"/>
  <c r="BG782" i="3"/>
  <c r="AN782" i="3"/>
  <c r="BJ109" i="3"/>
  <c r="BK109" i="3"/>
  <c r="AP109" i="3"/>
  <c r="BJ126" i="3"/>
  <c r="BK126" i="3"/>
  <c r="AP126" i="3"/>
  <c r="BF166" i="3"/>
  <c r="BG166" i="3"/>
  <c r="AN166" i="3"/>
  <c r="BH182" i="3"/>
  <c r="BI182" i="3"/>
  <c r="AO182" i="3"/>
  <c r="BJ215" i="3"/>
  <c r="BK215" i="3"/>
  <c r="AP215" i="3"/>
  <c r="BF248" i="3"/>
  <c r="BG248" i="3"/>
  <c r="AN248" i="3"/>
  <c r="BH264" i="3"/>
  <c r="BI264" i="3"/>
  <c r="AO264" i="3"/>
  <c r="BJ296" i="3"/>
  <c r="BK296" i="3"/>
  <c r="AP296" i="3"/>
  <c r="BJ313" i="3"/>
  <c r="BK313" i="3"/>
  <c r="AP313" i="3"/>
  <c r="BF333" i="3"/>
  <c r="BG333" i="3"/>
  <c r="AN333" i="3"/>
  <c r="BH349" i="3"/>
  <c r="BI349" i="3"/>
  <c r="AO349" i="3"/>
  <c r="BF370" i="3"/>
  <c r="BG370" i="3"/>
  <c r="AN370" i="3"/>
  <c r="BH386" i="3"/>
  <c r="BI386" i="3"/>
  <c r="AO386" i="3"/>
  <c r="BJ402" i="3"/>
  <c r="BK402" i="3"/>
  <c r="AP402" i="3"/>
  <c r="BG15" i="3"/>
  <c r="BF15" i="3"/>
  <c r="AN15" i="3"/>
  <c r="BI15" i="3"/>
  <c r="BH15" i="3"/>
  <c r="AO15" i="3"/>
  <c r="BJ55" i="3"/>
  <c r="BK55" i="3"/>
  <c r="AP55" i="3"/>
  <c r="BI10" i="3"/>
  <c r="BH10" i="3"/>
  <c r="AO10" i="3"/>
  <c r="BJ26" i="3"/>
  <c r="BK26" i="3"/>
  <c r="AP26" i="3"/>
  <c r="BF58" i="3"/>
  <c r="BG58" i="3"/>
  <c r="AN58" i="3"/>
  <c r="BG79" i="3"/>
  <c r="BF79" i="3"/>
  <c r="AN79" i="3"/>
  <c r="BH79" i="3"/>
  <c r="BI79" i="3"/>
  <c r="AO79" i="3"/>
  <c r="BJ107" i="3"/>
  <c r="BK107" i="3"/>
  <c r="AP107" i="3"/>
  <c r="BF140" i="3"/>
  <c r="BG140" i="3"/>
  <c r="AN140" i="3"/>
  <c r="BH156" i="3"/>
  <c r="BI156" i="3"/>
  <c r="AO156" i="3"/>
  <c r="BJ205" i="3"/>
  <c r="BK205" i="3"/>
  <c r="AP205" i="3"/>
  <c r="BF221" i="3"/>
  <c r="BG221" i="3"/>
  <c r="AN221" i="3"/>
  <c r="BF262" i="3"/>
  <c r="BG262" i="3"/>
  <c r="AN262" i="3"/>
  <c r="BH278" i="3"/>
  <c r="BI278" i="3"/>
  <c r="AO278" i="3"/>
  <c r="BJ298" i="3"/>
  <c r="BK298" i="3"/>
  <c r="AP298" i="3"/>
  <c r="BJ315" i="3"/>
  <c r="BK315" i="3"/>
  <c r="AP315" i="3"/>
  <c r="BF347" i="3"/>
  <c r="BG347" i="3"/>
  <c r="AN347" i="3"/>
  <c r="BH347" i="3"/>
  <c r="BI347" i="3"/>
  <c r="AO347" i="3"/>
  <c r="BJ396" i="3"/>
  <c r="BK396" i="3"/>
  <c r="AP396" i="3"/>
  <c r="BF412" i="3"/>
  <c r="BG412" i="3"/>
  <c r="AN412" i="3"/>
  <c r="BG429" i="3"/>
  <c r="BF429" i="3"/>
  <c r="AN429" i="3"/>
  <c r="BK447" i="3"/>
  <c r="BJ447" i="3"/>
  <c r="AP447" i="3"/>
  <c r="BJ453" i="3"/>
  <c r="BK453" i="3"/>
  <c r="AP453" i="3"/>
  <c r="BJ490" i="3"/>
  <c r="BK490" i="3"/>
  <c r="AP490" i="3"/>
  <c r="BI506" i="3"/>
  <c r="BH506" i="3"/>
  <c r="AO506" i="3"/>
  <c r="BF562" i="3"/>
  <c r="BG562" i="3"/>
  <c r="AN562" i="3"/>
  <c r="BI578" i="3"/>
  <c r="BH578" i="3"/>
  <c r="AO578" i="3"/>
  <c r="BH611" i="3"/>
  <c r="BI611" i="3"/>
  <c r="AO611" i="3"/>
  <c r="BJ627" i="3"/>
  <c r="BK627" i="3"/>
  <c r="AP627" i="3"/>
  <c r="BH659" i="3"/>
  <c r="BI659" i="3"/>
  <c r="AO659" i="3"/>
  <c r="BF676" i="3"/>
  <c r="BG676" i="3"/>
  <c r="AN676" i="3"/>
  <c r="BH676" i="3"/>
  <c r="BI676" i="3"/>
  <c r="AO676" i="3"/>
  <c r="BJ708" i="3"/>
  <c r="BK708" i="3"/>
  <c r="AP708" i="3"/>
  <c r="BK761" i="3"/>
  <c r="BJ761" i="3"/>
  <c r="AP761" i="3"/>
  <c r="BF761" i="3"/>
  <c r="BG761" i="3"/>
  <c r="AN761" i="3"/>
  <c r="BH777" i="3"/>
  <c r="BI777" i="3"/>
  <c r="AO777" i="3"/>
  <c r="BH794" i="3"/>
  <c r="BI794" i="3"/>
  <c r="AO794" i="3"/>
  <c r="BK9" i="3"/>
  <c r="BJ9" i="3"/>
  <c r="AP9" i="3"/>
  <c r="BF25" i="3"/>
  <c r="BG25" i="3"/>
  <c r="AN25" i="3"/>
  <c r="BH41" i="3"/>
  <c r="BI41" i="3"/>
  <c r="AO41" i="3"/>
  <c r="BI78" i="3"/>
  <c r="BH78" i="3"/>
  <c r="AO78" i="3"/>
  <c r="BJ94" i="3"/>
  <c r="BK94" i="3"/>
  <c r="AP94" i="3"/>
  <c r="BF151" i="3"/>
  <c r="BG151" i="3"/>
  <c r="AN151" i="3"/>
  <c r="BH151" i="3"/>
  <c r="BI151" i="3"/>
  <c r="AO151" i="3"/>
  <c r="BJ212" i="3"/>
  <c r="BK212" i="3"/>
  <c r="AP212" i="3"/>
  <c r="BF228" i="3"/>
  <c r="BG228" i="3"/>
  <c r="AN228" i="3"/>
  <c r="BF249" i="3"/>
  <c r="BG249" i="3"/>
  <c r="AN249" i="3"/>
  <c r="BH265" i="3"/>
  <c r="BI265" i="3"/>
  <c r="AO265" i="3"/>
  <c r="BJ297" i="3"/>
  <c r="BK297" i="3"/>
  <c r="AP297" i="3"/>
  <c r="BJ314" i="3"/>
  <c r="BK314" i="3"/>
  <c r="AP314" i="3"/>
  <c r="BF346" i="3"/>
  <c r="BG346" i="3"/>
  <c r="AN346" i="3"/>
  <c r="BH362" i="3"/>
  <c r="BI362" i="3"/>
  <c r="AO362" i="3"/>
  <c r="BJ395" i="3"/>
  <c r="BK395" i="3"/>
  <c r="AP395" i="3"/>
  <c r="BF428" i="3"/>
  <c r="BG428" i="3"/>
  <c r="AN428" i="3"/>
  <c r="BH448" i="3"/>
  <c r="BI448" i="3"/>
  <c r="AO448" i="3"/>
  <c r="BK463" i="3"/>
  <c r="BJ463" i="3"/>
  <c r="AP463" i="3"/>
  <c r="BF496" i="3"/>
  <c r="BG496" i="3"/>
  <c r="AN496" i="3"/>
  <c r="BJ528" i="3"/>
  <c r="BK528" i="3"/>
  <c r="AP528" i="3"/>
  <c r="BF544" i="3"/>
  <c r="BG544" i="3"/>
  <c r="AN544" i="3"/>
  <c r="BF560" i="3"/>
  <c r="BG560" i="3"/>
  <c r="AN560" i="3"/>
  <c r="BH560" i="3"/>
  <c r="BI560" i="3"/>
  <c r="AO560" i="3"/>
  <c r="BJ600" i="3"/>
  <c r="BK600" i="3"/>
  <c r="AP600" i="3"/>
  <c r="BJ633" i="3"/>
  <c r="BK633" i="3"/>
  <c r="AP633" i="3"/>
  <c r="BF633" i="3"/>
  <c r="BG633" i="3"/>
  <c r="AN633" i="3"/>
  <c r="BH649" i="3"/>
  <c r="BI649" i="3"/>
  <c r="AO649" i="3"/>
  <c r="BI666" i="3"/>
  <c r="BH666" i="3"/>
  <c r="AO666" i="3"/>
  <c r="BJ682" i="3"/>
  <c r="BK682" i="3"/>
  <c r="AP682" i="3"/>
  <c r="BF714" i="3"/>
  <c r="BG714" i="3"/>
  <c r="AN714" i="3"/>
  <c r="BH755" i="3"/>
  <c r="BI755" i="3"/>
  <c r="AO755" i="3"/>
  <c r="BJ446" i="3"/>
  <c r="BK446" i="3"/>
  <c r="AP446" i="3"/>
  <c r="BH499" i="3"/>
  <c r="BI499" i="3"/>
  <c r="AO499" i="3"/>
  <c r="BH543" i="3"/>
  <c r="BI543" i="3"/>
  <c r="AO543" i="3"/>
  <c r="BJ595" i="3"/>
  <c r="BK595" i="3"/>
  <c r="AP595" i="3"/>
  <c r="BJ628" i="3"/>
  <c r="BK628" i="3"/>
  <c r="AP628" i="3"/>
  <c r="BF464" i="3"/>
  <c r="BG464" i="3"/>
  <c r="AN464" i="3"/>
  <c r="BF497" i="3"/>
  <c r="BG497" i="3"/>
  <c r="AN497" i="3"/>
  <c r="BJ593" i="3"/>
  <c r="BK593" i="3"/>
  <c r="AP593" i="3"/>
  <c r="BF593" i="3"/>
  <c r="BG593" i="3"/>
  <c r="AN593" i="3"/>
  <c r="BF626" i="3"/>
  <c r="BG626" i="3"/>
  <c r="AN626" i="3"/>
  <c r="BI658" i="3"/>
  <c r="BH658" i="3"/>
  <c r="AO658" i="3"/>
  <c r="BH691" i="3"/>
  <c r="BI691" i="3"/>
  <c r="AO691" i="3"/>
  <c r="BH723" i="3"/>
  <c r="BI723" i="3"/>
  <c r="AO723" i="3"/>
  <c r="BH750" i="3"/>
  <c r="BI750" i="3"/>
  <c r="AO750" i="3"/>
  <c r="BH791" i="3"/>
  <c r="BI791" i="3"/>
  <c r="AO791" i="3"/>
  <c r="BF101" i="3"/>
  <c r="BG101" i="3"/>
  <c r="AN101" i="3"/>
  <c r="BF174" i="3"/>
  <c r="BG174" i="3"/>
  <c r="AN174" i="3"/>
  <c r="BF207" i="3"/>
  <c r="BG207" i="3"/>
  <c r="AN207" i="3"/>
  <c r="BH207" i="3"/>
  <c r="BI207" i="3"/>
  <c r="AO207" i="3"/>
  <c r="BJ304" i="3"/>
  <c r="BK304" i="3"/>
  <c r="AP304" i="3"/>
  <c r="BJ378" i="3"/>
  <c r="BK378" i="3"/>
  <c r="AP378" i="3"/>
  <c r="BG23" i="3"/>
  <c r="BF23" i="3"/>
  <c r="AN23" i="3"/>
  <c r="BI23" i="3"/>
  <c r="BH23" i="3"/>
  <c r="AO23" i="3"/>
  <c r="BF50" i="3"/>
  <c r="BG50" i="3"/>
  <c r="AN50" i="3"/>
  <c r="BG87" i="3"/>
  <c r="BF87" i="3"/>
  <c r="AN87" i="3"/>
  <c r="BH87" i="3"/>
  <c r="BI87" i="3"/>
  <c r="AO87" i="3"/>
  <c r="BJ180" i="3"/>
  <c r="BK180" i="3"/>
  <c r="AP180" i="3"/>
  <c r="BF233" i="3"/>
  <c r="BG233" i="3"/>
  <c r="AN233" i="3"/>
  <c r="BF339" i="3"/>
  <c r="BG339" i="3"/>
  <c r="AN339" i="3"/>
  <c r="BH339" i="3"/>
  <c r="BI339" i="3"/>
  <c r="AO339" i="3"/>
  <c r="BH372" i="3"/>
  <c r="BI372" i="3"/>
  <c r="AO372" i="3"/>
  <c r="BJ437" i="3"/>
  <c r="BK437" i="3"/>
  <c r="AP437" i="3"/>
  <c r="BJ461" i="3"/>
  <c r="BK461" i="3"/>
  <c r="AP461" i="3"/>
  <c r="BI530" i="3"/>
  <c r="BH530" i="3"/>
  <c r="AO530" i="3"/>
  <c r="BJ570" i="3"/>
  <c r="BK570" i="3"/>
  <c r="AP570" i="3"/>
  <c r="BJ635" i="3"/>
  <c r="BK635" i="3"/>
  <c r="AP635" i="3"/>
  <c r="BJ668" i="3"/>
  <c r="BK668" i="3"/>
  <c r="AP668" i="3"/>
  <c r="BF741" i="3"/>
  <c r="BG741" i="3"/>
  <c r="AN741" i="3"/>
  <c r="BF786" i="3"/>
  <c r="BG786" i="3"/>
  <c r="AN786" i="3"/>
  <c r="BH33" i="3"/>
  <c r="BI33" i="3"/>
  <c r="AO33" i="3"/>
  <c r="BF70" i="3"/>
  <c r="BG70" i="3"/>
  <c r="AN70" i="3"/>
  <c r="BH106" i="3"/>
  <c r="BI106" i="3"/>
  <c r="AO106" i="3"/>
  <c r="BJ183" i="3"/>
  <c r="BK183" i="3"/>
  <c r="AP183" i="3"/>
  <c r="BJ220" i="3"/>
  <c r="BK220" i="3"/>
  <c r="AP220" i="3"/>
  <c r="BF289" i="3"/>
  <c r="BG289" i="3"/>
  <c r="AN289" i="3"/>
  <c r="BF354" i="3"/>
  <c r="BG354" i="3"/>
  <c r="AN354" i="3"/>
  <c r="BF371" i="3"/>
  <c r="BG371" i="3"/>
  <c r="AN371" i="3"/>
  <c r="BH371" i="3"/>
  <c r="BI371" i="3"/>
  <c r="AO371" i="3"/>
  <c r="BJ488" i="3"/>
  <c r="BK488" i="3"/>
  <c r="AP488" i="3"/>
  <c r="BH520" i="3"/>
  <c r="BI520" i="3"/>
  <c r="AO520" i="3"/>
  <c r="BJ568" i="3"/>
  <c r="BK568" i="3"/>
  <c r="AP568" i="3"/>
  <c r="BJ657" i="3"/>
  <c r="BK657" i="3"/>
  <c r="AP657" i="3"/>
  <c r="BF657" i="3"/>
  <c r="BG657" i="3"/>
  <c r="AN657" i="3"/>
  <c r="BF690" i="3"/>
  <c r="BG690" i="3"/>
  <c r="AN690" i="3"/>
  <c r="BH722" i="3"/>
  <c r="BI722" i="3"/>
  <c r="AO722" i="3"/>
  <c r="BH763" i="3"/>
  <c r="BI763" i="3"/>
  <c r="AO763" i="3"/>
  <c r="BF800" i="3"/>
  <c r="BG800" i="3"/>
  <c r="AN800" i="3"/>
  <c r="BI800" i="3"/>
  <c r="BH800" i="3"/>
  <c r="AO800" i="3"/>
  <c r="BJ129" i="3"/>
  <c r="BK129" i="3"/>
  <c r="AP129" i="3"/>
  <c r="BF165" i="3"/>
  <c r="BG165" i="3"/>
  <c r="AN165" i="3"/>
  <c r="BF279" i="3"/>
  <c r="BG279" i="3"/>
  <c r="AN279" i="3"/>
  <c r="BH279" i="3"/>
  <c r="BI279" i="3"/>
  <c r="AO279" i="3"/>
  <c r="BH685" i="3"/>
  <c r="BI685" i="3"/>
  <c r="AO685" i="3"/>
  <c r="BJ701" i="3"/>
  <c r="BK701" i="3"/>
  <c r="AP701" i="3"/>
  <c r="BJ328" i="3"/>
  <c r="BK328" i="3"/>
  <c r="AP328" i="3"/>
  <c r="BF344" i="3"/>
  <c r="BG344" i="3"/>
  <c r="AN344" i="3"/>
  <c r="BH360" i="3"/>
  <c r="BI360" i="3"/>
  <c r="AO360" i="3"/>
  <c r="BH377" i="3"/>
  <c r="BI377" i="3"/>
  <c r="AO377" i="3"/>
  <c r="BJ409" i="3"/>
  <c r="BK409" i="3"/>
  <c r="AP409" i="3"/>
  <c r="BJ426" i="3"/>
  <c r="BK426" i="3"/>
  <c r="AP426" i="3"/>
  <c r="BF458" i="3"/>
  <c r="BG458" i="3"/>
  <c r="AN458" i="3"/>
  <c r="BI474" i="3"/>
  <c r="BH474" i="3"/>
  <c r="AO474" i="3"/>
  <c r="BF539" i="3"/>
  <c r="BG539" i="3"/>
  <c r="AN539" i="3"/>
  <c r="BH555" i="3"/>
  <c r="BI555" i="3"/>
  <c r="AO555" i="3"/>
  <c r="BK575" i="3"/>
  <c r="BJ575" i="3"/>
  <c r="AP575" i="3"/>
  <c r="BF608" i="3"/>
  <c r="BG608" i="3"/>
  <c r="AN608" i="3"/>
  <c r="BH624" i="3"/>
  <c r="BI624" i="3"/>
  <c r="AO624" i="3"/>
  <c r="BJ656" i="3"/>
  <c r="BK656" i="3"/>
  <c r="AP656" i="3"/>
  <c r="BF460" i="3"/>
  <c r="BG460" i="3"/>
  <c r="AN460" i="3"/>
  <c r="BH476" i="3"/>
  <c r="BI476" i="3"/>
  <c r="AO476" i="3"/>
  <c r="BH493" i="3"/>
  <c r="BI493" i="3"/>
  <c r="AO493" i="3"/>
  <c r="BG525" i="3"/>
  <c r="BF525" i="3"/>
  <c r="AN525" i="3"/>
  <c r="BH541" i="3"/>
  <c r="BI541" i="3"/>
  <c r="AO541" i="3"/>
  <c r="BJ557" i="3"/>
  <c r="BK557" i="3"/>
  <c r="AP557" i="3"/>
  <c r="BG589" i="3"/>
  <c r="BF589" i="3"/>
  <c r="AN589" i="3"/>
  <c r="BF606" i="3"/>
  <c r="BG606" i="3"/>
  <c r="AN606" i="3"/>
  <c r="BH638" i="3"/>
  <c r="BI638" i="3"/>
  <c r="AO638" i="3"/>
  <c r="BH654" i="3"/>
  <c r="BI654" i="3"/>
  <c r="AO654" i="3"/>
  <c r="BJ671" i="3"/>
  <c r="BK671" i="3"/>
  <c r="AP671" i="3"/>
  <c r="BF703" i="3"/>
  <c r="BG703" i="3"/>
  <c r="AN703" i="3"/>
  <c r="BH719" i="3"/>
  <c r="BI719" i="3"/>
  <c r="AO719" i="3"/>
  <c r="BJ760" i="3"/>
  <c r="BK760" i="3"/>
  <c r="AP760" i="3"/>
  <c r="BJ100" i="3"/>
  <c r="BK100" i="3"/>
  <c r="AP100" i="3"/>
  <c r="BF120" i="3"/>
  <c r="BG120" i="3"/>
  <c r="AN120" i="3"/>
  <c r="BF730" i="3"/>
  <c r="BG730" i="3"/>
  <c r="AN730" i="3"/>
  <c r="BH746" i="3"/>
  <c r="BI746" i="3"/>
  <c r="AO746" i="3"/>
  <c r="BH787" i="3"/>
  <c r="BI787" i="3"/>
  <c r="AO787" i="3"/>
  <c r="BJ807" i="3"/>
  <c r="BK807" i="3"/>
  <c r="AP807" i="3"/>
  <c r="BH97" i="3"/>
  <c r="BI97" i="3"/>
  <c r="AO97" i="3"/>
  <c r="BJ113" i="3"/>
  <c r="BK113" i="3"/>
  <c r="AP113" i="3"/>
  <c r="BH130" i="3"/>
  <c r="BI130" i="3"/>
  <c r="AO130" i="3"/>
  <c r="BJ146" i="3"/>
  <c r="BK146" i="3"/>
  <c r="AP146" i="3"/>
  <c r="BF203" i="3"/>
  <c r="BG203" i="3"/>
  <c r="AN203" i="3"/>
  <c r="BH203" i="3"/>
  <c r="BI203" i="3"/>
  <c r="AO203" i="3"/>
  <c r="BJ235" i="3"/>
  <c r="BK235" i="3"/>
  <c r="AP235" i="3"/>
  <c r="BJ252" i="3"/>
  <c r="BK252" i="3"/>
  <c r="AP252" i="3"/>
  <c r="BF268" i="3"/>
  <c r="BG268" i="3"/>
  <c r="AN268" i="3"/>
  <c r="BH284" i="3"/>
  <c r="BI284" i="3"/>
  <c r="AO284" i="3"/>
  <c r="BJ337" i="3"/>
  <c r="BK337" i="3"/>
  <c r="AP337" i="3"/>
  <c r="BF353" i="3"/>
  <c r="BG353" i="3"/>
  <c r="AN353" i="3"/>
  <c r="BF390" i="3"/>
  <c r="BG390" i="3"/>
  <c r="AN390" i="3"/>
  <c r="BH406" i="3"/>
  <c r="BI406" i="3"/>
  <c r="AO406" i="3"/>
  <c r="BJ422" i="3"/>
  <c r="BK422" i="3"/>
  <c r="AP422" i="3"/>
  <c r="BK19" i="3"/>
  <c r="BJ19" i="3"/>
  <c r="AP19" i="3"/>
  <c r="BF59" i="3"/>
  <c r="BG59" i="3"/>
  <c r="AN59" i="3"/>
  <c r="BH59" i="3"/>
  <c r="BI59" i="3"/>
  <c r="AO59" i="3"/>
  <c r="BF125" i="3"/>
  <c r="BG125" i="3"/>
  <c r="AN125" i="3"/>
  <c r="BF30" i="3"/>
  <c r="BG30" i="3"/>
  <c r="AN30" i="3"/>
  <c r="BH46" i="3"/>
  <c r="BI46" i="3"/>
  <c r="AO46" i="3"/>
  <c r="BJ62" i="3"/>
  <c r="BK62" i="3"/>
  <c r="AP62" i="3"/>
  <c r="BK83" i="3"/>
  <c r="BJ83" i="3"/>
  <c r="AP83" i="3"/>
  <c r="BF111" i="3"/>
  <c r="BG111" i="3"/>
  <c r="AN111" i="3"/>
  <c r="BH111" i="3"/>
  <c r="BI111" i="3"/>
  <c r="AO111" i="3"/>
  <c r="BH128" i="3"/>
  <c r="BI128" i="3"/>
  <c r="AO128" i="3"/>
  <c r="BJ160" i="3"/>
  <c r="BK160" i="3"/>
  <c r="AP160" i="3"/>
  <c r="BF176" i="3"/>
  <c r="BG176" i="3"/>
  <c r="AN176" i="3"/>
  <c r="BF193" i="3"/>
  <c r="BG193" i="3"/>
  <c r="AN193" i="3"/>
  <c r="BH209" i="3"/>
  <c r="BI209" i="3"/>
  <c r="AO209" i="3"/>
  <c r="BJ225" i="3"/>
  <c r="BK225" i="3"/>
  <c r="AP225" i="3"/>
  <c r="BH250" i="3"/>
  <c r="BI250" i="3"/>
  <c r="AO250" i="3"/>
  <c r="BJ266" i="3"/>
  <c r="BK266" i="3"/>
  <c r="AP266" i="3"/>
  <c r="BF302" i="3"/>
  <c r="BG302" i="3"/>
  <c r="AN302" i="3"/>
  <c r="BF319" i="3"/>
  <c r="BG319" i="3"/>
  <c r="AN319" i="3"/>
  <c r="BH319" i="3"/>
  <c r="BI319" i="3"/>
  <c r="AO319" i="3"/>
  <c r="BJ351" i="3"/>
  <c r="BK351" i="3"/>
  <c r="AP351" i="3"/>
  <c r="BJ368" i="3"/>
  <c r="BK368" i="3"/>
  <c r="AP368" i="3"/>
  <c r="BF384" i="3"/>
  <c r="BG384" i="3"/>
  <c r="AN384" i="3"/>
  <c r="BH400" i="3"/>
  <c r="BI400" i="3"/>
  <c r="AO400" i="3"/>
  <c r="BJ441" i="3"/>
  <c r="BK441" i="3"/>
  <c r="AP441" i="3"/>
  <c r="BF457" i="3"/>
  <c r="BG457" i="3"/>
  <c r="AN457" i="3"/>
  <c r="BH473" i="3"/>
  <c r="BI473" i="3"/>
  <c r="AO473" i="3"/>
  <c r="BF494" i="3"/>
  <c r="BG494" i="3"/>
  <c r="AN494" i="3"/>
  <c r="BJ510" i="3"/>
  <c r="BK510" i="3"/>
  <c r="AP510" i="3"/>
  <c r="BF526" i="3"/>
  <c r="BG526" i="3"/>
  <c r="AN526" i="3"/>
  <c r="BJ582" i="3"/>
  <c r="BK582" i="3"/>
  <c r="AP582" i="3"/>
  <c r="BF598" i="3"/>
  <c r="BG598" i="3"/>
  <c r="AN598" i="3"/>
  <c r="BF631" i="3"/>
  <c r="BG631" i="3"/>
  <c r="AN631" i="3"/>
  <c r="BH647" i="3"/>
  <c r="BI647" i="3"/>
  <c r="AO647" i="3"/>
  <c r="BK663" i="3"/>
  <c r="BJ663" i="3"/>
  <c r="AP663" i="3"/>
  <c r="BJ680" i="3"/>
  <c r="BK680" i="3"/>
  <c r="AP680" i="3"/>
  <c r="BF696" i="3"/>
  <c r="BG696" i="3"/>
  <c r="AN696" i="3"/>
  <c r="BH712" i="3"/>
  <c r="BI712" i="3"/>
  <c r="AO712" i="3"/>
  <c r="BH737" i="3"/>
  <c r="BI737" i="3"/>
  <c r="AO737" i="3"/>
  <c r="BK765" i="3"/>
  <c r="BJ765" i="3"/>
  <c r="AP765" i="3"/>
  <c r="BH798" i="3"/>
  <c r="BI798" i="3"/>
  <c r="AO798" i="3"/>
  <c r="BI13" i="3"/>
  <c r="BH13" i="3"/>
  <c r="AO13" i="3"/>
  <c r="BJ45" i="3"/>
  <c r="BK45" i="3"/>
  <c r="AP45" i="3"/>
  <c r="BJ66" i="3"/>
  <c r="BK66" i="3"/>
  <c r="AP66" i="3"/>
  <c r="BF102" i="3"/>
  <c r="BG102" i="3"/>
  <c r="AN102" i="3"/>
  <c r="BH118" i="3"/>
  <c r="BI118" i="3"/>
  <c r="AO118" i="3"/>
  <c r="BJ155" i="3"/>
  <c r="BK155" i="3"/>
  <c r="AP155" i="3"/>
  <c r="BF200" i="3"/>
  <c r="BG200" i="3"/>
  <c r="AN200" i="3"/>
  <c r="BH216" i="3"/>
  <c r="BI216" i="3"/>
  <c r="AO216" i="3"/>
  <c r="BJ269" i="3"/>
  <c r="BK269" i="3"/>
  <c r="AP269" i="3"/>
  <c r="BF285" i="3"/>
  <c r="BG285" i="3"/>
  <c r="AN285" i="3"/>
  <c r="BH301" i="3"/>
  <c r="BI301" i="3"/>
  <c r="AO301" i="3"/>
  <c r="BF318" i="3"/>
  <c r="BG318" i="3"/>
  <c r="AN318" i="3"/>
  <c r="BH334" i="3"/>
  <c r="BI334" i="3"/>
  <c r="AO334" i="3"/>
  <c r="BJ350" i="3"/>
  <c r="BK350" i="3"/>
  <c r="AP350" i="3"/>
  <c r="BJ367" i="3"/>
  <c r="BK367" i="3"/>
  <c r="AP367" i="3"/>
  <c r="BF399" i="3"/>
  <c r="BG399" i="3"/>
  <c r="AN399" i="3"/>
  <c r="BH399" i="3"/>
  <c r="BI399" i="3"/>
  <c r="AO399" i="3"/>
  <c r="BF467" i="3"/>
  <c r="BG467" i="3"/>
  <c r="AN467" i="3"/>
  <c r="BH467" i="3"/>
  <c r="BI467" i="3"/>
  <c r="AO467" i="3"/>
  <c r="BJ500" i="3"/>
  <c r="BK500" i="3"/>
  <c r="AP500" i="3"/>
  <c r="BF532" i="3"/>
  <c r="BG532" i="3"/>
  <c r="AN532" i="3"/>
  <c r="BH532" i="3"/>
  <c r="BI532" i="3"/>
  <c r="AO532" i="3"/>
  <c r="BJ564" i="3"/>
  <c r="BK564" i="3"/>
  <c r="AP564" i="3"/>
  <c r="BF584" i="3"/>
  <c r="BG584" i="3"/>
  <c r="AN584" i="3"/>
  <c r="BF604" i="3"/>
  <c r="BG604" i="3"/>
  <c r="AN604" i="3"/>
  <c r="BH604" i="3"/>
  <c r="BI604" i="3"/>
  <c r="AO604" i="3"/>
  <c r="BH621" i="3"/>
  <c r="BI621" i="3"/>
  <c r="AO621" i="3"/>
  <c r="BJ637" i="3"/>
  <c r="BK637" i="3"/>
  <c r="AP637" i="3"/>
  <c r="BH670" i="3"/>
  <c r="BI670" i="3"/>
  <c r="AO670" i="3"/>
  <c r="BF686" i="3"/>
  <c r="BG686" i="3"/>
  <c r="AN686" i="3"/>
  <c r="BH718" i="3"/>
  <c r="BI718" i="3"/>
  <c r="AO718" i="3"/>
  <c r="BH743" i="3"/>
  <c r="BI743" i="3"/>
  <c r="AO743" i="3"/>
  <c r="BJ759" i="3"/>
  <c r="BK759" i="3"/>
  <c r="AP759" i="3"/>
  <c r="BH785" i="3"/>
  <c r="BI785" i="3"/>
  <c r="AO785" i="3"/>
  <c r="BJ784" i="3"/>
  <c r="BK784" i="3"/>
  <c r="AP784" i="3"/>
  <c r="BJ133" i="3"/>
  <c r="BK133" i="3"/>
  <c r="AP133" i="3"/>
  <c r="BJ169" i="3"/>
  <c r="BK169" i="3"/>
  <c r="AP169" i="3"/>
  <c r="BF295" i="3"/>
  <c r="BG295" i="3"/>
  <c r="AN295" i="3"/>
  <c r="BH295" i="3"/>
  <c r="BI295" i="3"/>
  <c r="AO295" i="3"/>
  <c r="BH332" i="3"/>
  <c r="BI332" i="3"/>
  <c r="AO332" i="3"/>
  <c r="BH430" i="3"/>
  <c r="BI430" i="3"/>
  <c r="AO430" i="3"/>
  <c r="BJ462" i="3"/>
  <c r="BK462" i="3"/>
  <c r="AP462" i="3"/>
  <c r="BF559" i="3"/>
  <c r="BG559" i="3"/>
  <c r="AN559" i="3"/>
  <c r="BF579" i="3"/>
  <c r="BG579" i="3"/>
  <c r="AN579" i="3"/>
  <c r="BJ644" i="3"/>
  <c r="BK644" i="3"/>
  <c r="AP644" i="3"/>
  <c r="BF480" i="3"/>
  <c r="BG480" i="3"/>
  <c r="AN480" i="3"/>
  <c r="BH513" i="3"/>
  <c r="BI513" i="3"/>
  <c r="AO513" i="3"/>
  <c r="BF642" i="3"/>
  <c r="BG642" i="3"/>
  <c r="AN642" i="3"/>
  <c r="BH707" i="3"/>
  <c r="BI707" i="3"/>
  <c r="AO707" i="3"/>
  <c r="BF748" i="3"/>
  <c r="BG748" i="3"/>
  <c r="AN748" i="3"/>
  <c r="BI748" i="3"/>
  <c r="BH748" i="3"/>
  <c r="AO748" i="3"/>
  <c r="BH104" i="3"/>
  <c r="BI104" i="3"/>
  <c r="AO104" i="3"/>
  <c r="BH774" i="3"/>
  <c r="BI774" i="3"/>
  <c r="AO774" i="3"/>
  <c r="BG811" i="3"/>
  <c r="BF811" i="3"/>
  <c r="AN811" i="3"/>
  <c r="BF117" i="3"/>
  <c r="BG117" i="3"/>
  <c r="AN117" i="3"/>
  <c r="BF223" i="3"/>
  <c r="BG223" i="3"/>
  <c r="AN223" i="3"/>
  <c r="BH223" i="3"/>
  <c r="BI223" i="3"/>
  <c r="AO223" i="3"/>
  <c r="BH256" i="3"/>
  <c r="BI256" i="3"/>
  <c r="AO256" i="3"/>
  <c r="BJ325" i="3"/>
  <c r="BK325" i="3"/>
  <c r="AP325" i="3"/>
  <c r="BJ410" i="3"/>
  <c r="BK410" i="3"/>
  <c r="AP410" i="3"/>
  <c r="BJ47" i="3"/>
  <c r="BK47" i="3"/>
  <c r="AP47" i="3"/>
  <c r="BH34" i="3"/>
  <c r="BI34" i="3"/>
  <c r="AO34" i="3"/>
  <c r="BJ103" i="3"/>
  <c r="BK103" i="3"/>
  <c r="AP103" i="3"/>
  <c r="BJ132" i="3"/>
  <c r="BK132" i="3"/>
  <c r="AP132" i="3"/>
  <c r="BF164" i="3"/>
  <c r="BG164" i="3"/>
  <c r="AN164" i="3"/>
  <c r="BF213" i="3"/>
  <c r="BG213" i="3"/>
  <c r="AN213" i="3"/>
  <c r="BF290" i="3"/>
  <c r="BG290" i="3"/>
  <c r="AN290" i="3"/>
  <c r="BF323" i="3"/>
  <c r="BG323" i="3"/>
  <c r="AN323" i="3"/>
  <c r="BH323" i="3"/>
  <c r="BI323" i="3"/>
  <c r="AO323" i="3"/>
  <c r="BJ420" i="3"/>
  <c r="BK420" i="3"/>
  <c r="AP420" i="3"/>
  <c r="BJ445" i="3"/>
  <c r="BK445" i="3"/>
  <c r="AP445" i="3"/>
  <c r="BG477" i="3"/>
  <c r="BF477" i="3"/>
  <c r="AN477" i="3"/>
  <c r="BI514" i="3"/>
  <c r="BH514" i="3"/>
  <c r="AO514" i="3"/>
  <c r="BJ619" i="3"/>
  <c r="BK619" i="3"/>
  <c r="AP619" i="3"/>
  <c r="BF716" i="3"/>
  <c r="BG716" i="3"/>
  <c r="AN716" i="3"/>
  <c r="BH716" i="3"/>
  <c r="BI716" i="3"/>
  <c r="AO716" i="3"/>
  <c r="BH769" i="3"/>
  <c r="BI769" i="3"/>
  <c r="AO769" i="3"/>
  <c r="BH802" i="3"/>
  <c r="BI802" i="3"/>
  <c r="AO802" i="3"/>
  <c r="BK17" i="3"/>
  <c r="BJ17" i="3"/>
  <c r="AP17" i="3"/>
  <c r="BJ86" i="3"/>
  <c r="BK86" i="3"/>
  <c r="AP86" i="3"/>
  <c r="BJ127" i="3"/>
  <c r="BK127" i="3"/>
  <c r="AP127" i="3"/>
  <c r="BF204" i="3"/>
  <c r="BG204" i="3"/>
  <c r="AN204" i="3"/>
  <c r="BH240" i="3"/>
  <c r="BI240" i="3"/>
  <c r="AO240" i="3"/>
  <c r="BH273" i="3"/>
  <c r="BI273" i="3"/>
  <c r="AO273" i="3"/>
  <c r="BF306" i="3"/>
  <c r="BG306" i="3"/>
  <c r="AN306" i="3"/>
  <c r="BH338" i="3"/>
  <c r="BI338" i="3"/>
  <c r="AO338" i="3"/>
  <c r="BJ419" i="3"/>
  <c r="BK419" i="3"/>
  <c r="AP419" i="3"/>
  <c r="BF471" i="3"/>
  <c r="BG471" i="3"/>
  <c r="AN471" i="3"/>
  <c r="BH471" i="3"/>
  <c r="BI471" i="3"/>
  <c r="AO471" i="3"/>
  <c r="BJ552" i="3"/>
  <c r="BK552" i="3"/>
  <c r="AP552" i="3"/>
  <c r="BJ609" i="3"/>
  <c r="BK609" i="3"/>
  <c r="AP609" i="3"/>
  <c r="BF609" i="3"/>
  <c r="BG609" i="3"/>
  <c r="AN609" i="3"/>
  <c r="BH641" i="3"/>
  <c r="BI641" i="3"/>
  <c r="AO641" i="3"/>
  <c r="BH674" i="3"/>
  <c r="BI674" i="3"/>
  <c r="AO674" i="3"/>
  <c r="BJ706" i="3"/>
  <c r="BK706" i="3"/>
  <c r="AP706" i="3"/>
  <c r="BH747" i="3"/>
  <c r="BI747" i="3"/>
  <c r="AO747" i="3"/>
  <c r="BJ783" i="3"/>
  <c r="BK783" i="3"/>
  <c r="AP783" i="3"/>
  <c r="BJ151" i="3"/>
  <c r="BK151" i="3"/>
  <c r="AP151" i="3"/>
  <c r="BF196" i="3"/>
  <c r="BG196" i="3"/>
  <c r="AN196" i="3"/>
  <c r="BH212" i="3"/>
  <c r="BI212" i="3"/>
  <c r="AO212" i="3"/>
  <c r="BJ265" i="3"/>
  <c r="BK265" i="3"/>
  <c r="AP265" i="3"/>
  <c r="BF281" i="3"/>
  <c r="BG281" i="3"/>
  <c r="AN281" i="3"/>
  <c r="BH297" i="3"/>
  <c r="BI297" i="3"/>
  <c r="AO297" i="3"/>
  <c r="BF314" i="3"/>
  <c r="BG314" i="3"/>
  <c r="AN314" i="3"/>
  <c r="BH330" i="3"/>
  <c r="BI330" i="3"/>
  <c r="AO330" i="3"/>
  <c r="BJ346" i="3"/>
  <c r="BK346" i="3"/>
  <c r="AP346" i="3"/>
  <c r="BF395" i="3"/>
  <c r="BG395" i="3"/>
  <c r="AN395" i="3"/>
  <c r="BH395" i="3"/>
  <c r="BI395" i="3"/>
  <c r="AO395" i="3"/>
  <c r="BJ448" i="3"/>
  <c r="BK448" i="3"/>
  <c r="AP448" i="3"/>
  <c r="BF463" i="3"/>
  <c r="BG463" i="3"/>
  <c r="AN463" i="3"/>
  <c r="BH463" i="3"/>
  <c r="BI463" i="3"/>
  <c r="AO463" i="3"/>
  <c r="BF512" i="3"/>
  <c r="BG512" i="3"/>
  <c r="AN512" i="3"/>
  <c r="BH528" i="3"/>
  <c r="BI528" i="3"/>
  <c r="AO528" i="3"/>
  <c r="BJ560" i="3"/>
  <c r="BK560" i="3"/>
  <c r="AP560" i="3"/>
  <c r="BH600" i="3"/>
  <c r="BI600" i="3"/>
  <c r="AO600" i="3"/>
  <c r="BH617" i="3"/>
  <c r="BI617" i="3"/>
  <c r="AO617" i="3"/>
  <c r="BJ666" i="3"/>
  <c r="BK666" i="3"/>
  <c r="AP666" i="3"/>
  <c r="BF682" i="3"/>
  <c r="BG682" i="3"/>
  <c r="AN682" i="3"/>
  <c r="BH698" i="3"/>
  <c r="BI698" i="3"/>
  <c r="AO698" i="3"/>
  <c r="BJ714" i="3"/>
  <c r="BK714" i="3"/>
  <c r="AP714" i="3"/>
  <c r="BH735" i="3"/>
  <c r="BI735" i="3"/>
  <c r="AO735" i="3"/>
  <c r="BJ755" i="3"/>
  <c r="BK755" i="3"/>
  <c r="AP755" i="3"/>
  <c r="BF792" i="3"/>
  <c r="BG792" i="3"/>
  <c r="AN792" i="3"/>
  <c r="BF808" i="3"/>
  <c r="BG808" i="3"/>
  <c r="AN808" i="3"/>
  <c r="BI808" i="3"/>
  <c r="BH808" i="3"/>
  <c r="AO808" i="3"/>
  <c r="BG485" i="3"/>
  <c r="BF485" i="3"/>
  <c r="AN485" i="3"/>
  <c r="BJ780" i="3"/>
  <c r="BK780" i="3"/>
  <c r="AP780" i="3"/>
  <c r="BF251" i="3"/>
  <c r="BG251" i="3"/>
  <c r="AN251" i="3"/>
  <c r="BH251" i="3"/>
  <c r="BI251" i="3"/>
  <c r="AO251" i="3"/>
  <c r="BF316" i="3"/>
  <c r="BG316" i="3"/>
  <c r="AN316" i="3"/>
  <c r="BH348" i="3"/>
  <c r="BI348" i="3"/>
  <c r="AO348" i="3"/>
  <c r="BH381" i="3"/>
  <c r="BI381" i="3"/>
  <c r="AO381" i="3"/>
  <c r="BH446" i="3"/>
  <c r="BI446" i="3"/>
  <c r="AO446" i="3"/>
  <c r="BJ478" i="3"/>
  <c r="BK478" i="3"/>
  <c r="AP478" i="3"/>
  <c r="BF543" i="3"/>
  <c r="BG543" i="3"/>
  <c r="AN543" i="3"/>
  <c r="BH595" i="3"/>
  <c r="BI595" i="3"/>
  <c r="AO595" i="3"/>
  <c r="BJ660" i="3"/>
  <c r="BK660" i="3"/>
  <c r="AP660" i="3"/>
  <c r="BJ464" i="3"/>
  <c r="BK464" i="3"/>
  <c r="AP464" i="3"/>
  <c r="BJ497" i="3"/>
  <c r="BK497" i="3"/>
  <c r="AP497" i="3"/>
  <c r="BH529" i="3"/>
  <c r="BI529" i="3"/>
  <c r="AO529" i="3"/>
  <c r="BF658" i="3"/>
  <c r="BG658" i="3"/>
  <c r="AN658" i="3"/>
  <c r="BF723" i="3"/>
  <c r="BG723" i="3"/>
  <c r="AN723" i="3"/>
  <c r="BF764" i="3"/>
  <c r="BG764" i="3"/>
  <c r="AN764" i="3"/>
  <c r="BI764" i="3"/>
  <c r="BH764" i="3"/>
  <c r="AO764" i="3"/>
  <c r="BH124" i="3"/>
  <c r="BI124" i="3"/>
  <c r="AO124" i="3"/>
  <c r="BG791" i="3"/>
  <c r="BF791" i="3"/>
  <c r="AN791" i="3"/>
  <c r="BJ134" i="3"/>
  <c r="BK134" i="3"/>
  <c r="AP134" i="3"/>
  <c r="BF239" i="3"/>
  <c r="BG239" i="3"/>
  <c r="AN239" i="3"/>
  <c r="BH239" i="3"/>
  <c r="BI239" i="3"/>
  <c r="AO239" i="3"/>
  <c r="BH272" i="3"/>
  <c r="BI272" i="3"/>
  <c r="AO272" i="3"/>
  <c r="BJ341" i="3"/>
  <c r="BK341" i="3"/>
  <c r="AP341" i="3"/>
  <c r="BH378" i="3"/>
  <c r="BI378" i="3"/>
  <c r="AO378" i="3"/>
  <c r="BJ394" i="3"/>
  <c r="BK394" i="3"/>
  <c r="AP394" i="3"/>
  <c r="BK431" i="3"/>
  <c r="BJ431" i="3"/>
  <c r="AP431" i="3"/>
  <c r="BG63" i="3"/>
  <c r="BF63" i="3"/>
  <c r="AN63" i="3"/>
  <c r="BH63" i="3"/>
  <c r="BI63" i="3"/>
  <c r="AO63" i="3"/>
  <c r="BK18" i="3"/>
  <c r="BJ18" i="3"/>
  <c r="AP18" i="3"/>
  <c r="BF115" i="3"/>
  <c r="BG115" i="3"/>
  <c r="AN115" i="3"/>
  <c r="BH115" i="3"/>
  <c r="BI115" i="3"/>
  <c r="AO115" i="3"/>
  <c r="BH148" i="3"/>
  <c r="BI148" i="3"/>
  <c r="AO148" i="3"/>
  <c r="BJ197" i="3"/>
  <c r="BK197" i="3"/>
  <c r="AP197" i="3"/>
  <c r="BJ233" i="3"/>
  <c r="BK233" i="3"/>
  <c r="AP233" i="3"/>
  <c r="BJ270" i="3"/>
  <c r="BK270" i="3"/>
  <c r="AP270" i="3"/>
  <c r="BJ307" i="3"/>
  <c r="BK307" i="3"/>
  <c r="AP307" i="3"/>
  <c r="BF372" i="3"/>
  <c r="BG372" i="3"/>
  <c r="AN372" i="3"/>
  <c r="BH404" i="3"/>
  <c r="BI404" i="3"/>
  <c r="AO404" i="3"/>
  <c r="BH437" i="3"/>
  <c r="BI437" i="3"/>
  <c r="AO437" i="3"/>
  <c r="BJ498" i="3"/>
  <c r="BK498" i="3"/>
  <c r="AP498" i="3"/>
  <c r="BF530" i="3"/>
  <c r="BG530" i="3"/>
  <c r="AN530" i="3"/>
  <c r="BI570" i="3"/>
  <c r="BH570" i="3"/>
  <c r="AO570" i="3"/>
  <c r="BJ602" i="3"/>
  <c r="BK602" i="3"/>
  <c r="AP602" i="3"/>
  <c r="BF635" i="3"/>
  <c r="BG635" i="3"/>
  <c r="AN635" i="3"/>
  <c r="BJ700" i="3"/>
  <c r="BK700" i="3"/>
  <c r="AP700" i="3"/>
  <c r="BJ786" i="3"/>
  <c r="BK786" i="3"/>
  <c r="AP786" i="3"/>
  <c r="BF33" i="3"/>
  <c r="BG33" i="3"/>
  <c r="AN33" i="3"/>
  <c r="BF106" i="3"/>
  <c r="BG106" i="3"/>
  <c r="AN106" i="3"/>
  <c r="BF143" i="3"/>
  <c r="BG143" i="3"/>
  <c r="AN143" i="3"/>
  <c r="BH143" i="3"/>
  <c r="BI143" i="3"/>
  <c r="AO143" i="3"/>
  <c r="BJ257" i="3"/>
  <c r="BK257" i="3"/>
  <c r="AP257" i="3"/>
  <c r="BJ289" i="3"/>
  <c r="BK289" i="3"/>
  <c r="AP289" i="3"/>
  <c r="BJ322" i="3"/>
  <c r="BK322" i="3"/>
  <c r="AP322" i="3"/>
  <c r="BF403" i="3"/>
  <c r="BG403" i="3"/>
  <c r="AN403" i="3"/>
  <c r="BH403" i="3"/>
  <c r="BI403" i="3"/>
  <c r="AO403" i="3"/>
  <c r="BH436" i="3"/>
  <c r="BI436" i="3"/>
  <c r="AO436" i="3"/>
  <c r="BF520" i="3"/>
  <c r="BG520" i="3"/>
  <c r="AN520" i="3"/>
  <c r="BH536" i="3"/>
  <c r="BI536" i="3"/>
  <c r="AO536" i="3"/>
  <c r="BF722" i="3"/>
  <c r="BG722" i="3"/>
  <c r="AN722" i="3"/>
  <c r="BF740" i="3"/>
  <c r="BG740" i="3"/>
  <c r="AN740" i="3"/>
  <c r="BI740" i="3"/>
  <c r="BH740" i="3"/>
  <c r="AO740" i="3"/>
  <c r="BH809" i="3"/>
  <c r="BI809" i="3"/>
  <c r="AO809" i="3"/>
  <c r="BH129" i="3"/>
  <c r="BI129" i="3"/>
  <c r="AO129" i="3"/>
  <c r="BJ149" i="3"/>
  <c r="BK149" i="3"/>
  <c r="AP149" i="3"/>
  <c r="BJ242" i="3"/>
  <c r="BK242" i="3"/>
  <c r="AP242" i="3"/>
  <c r="BJ263" i="3"/>
  <c r="BK263" i="3"/>
  <c r="AP263" i="3"/>
  <c r="BF685" i="3"/>
  <c r="BG685" i="3"/>
  <c r="AN685" i="3"/>
  <c r="BH701" i="3"/>
  <c r="BI701" i="3"/>
  <c r="AO701" i="3"/>
  <c r="BJ717" i="3"/>
  <c r="BK717" i="3"/>
  <c r="AP717" i="3"/>
  <c r="BK69" i="3"/>
  <c r="BJ69" i="3"/>
  <c r="AP69" i="3"/>
  <c r="BF291" i="3"/>
  <c r="BG291" i="3"/>
  <c r="AN291" i="3"/>
  <c r="BH291" i="3"/>
  <c r="BI291" i="3"/>
  <c r="AO291" i="3"/>
  <c r="BH312" i="3"/>
  <c r="BI312" i="3"/>
  <c r="AO312" i="3"/>
  <c r="BJ344" i="3"/>
  <c r="BK344" i="3"/>
  <c r="AP344" i="3"/>
  <c r="BF360" i="3"/>
  <c r="BG360" i="3"/>
  <c r="AN360" i="3"/>
  <c r="BF377" i="3"/>
  <c r="BG377" i="3"/>
  <c r="AN377" i="3"/>
  <c r="BH393" i="3"/>
  <c r="BI393" i="3"/>
  <c r="AO393" i="3"/>
  <c r="BI426" i="3"/>
  <c r="BH426" i="3"/>
  <c r="AO426" i="3"/>
  <c r="BJ442" i="3"/>
  <c r="BK442" i="3"/>
  <c r="AP442" i="3"/>
  <c r="BF474" i="3"/>
  <c r="BG474" i="3"/>
  <c r="AN474" i="3"/>
  <c r="BF491" i="3"/>
  <c r="BG491" i="3"/>
  <c r="AN491" i="3"/>
  <c r="BH491" i="3"/>
  <c r="BI491" i="3"/>
  <c r="AO491" i="3"/>
  <c r="BJ515" i="3"/>
  <c r="BK515" i="3"/>
  <c r="AP515" i="3"/>
  <c r="BF555" i="3"/>
  <c r="BG555" i="3"/>
  <c r="AN555" i="3"/>
  <c r="BH575" i="3"/>
  <c r="BI575" i="3"/>
  <c r="AO575" i="3"/>
  <c r="BK591" i="3"/>
  <c r="BJ591" i="3"/>
  <c r="AP591" i="3"/>
  <c r="BJ608" i="3"/>
  <c r="BK608" i="3"/>
  <c r="AP608" i="3"/>
  <c r="BF624" i="3"/>
  <c r="BG624" i="3"/>
  <c r="AN624" i="3"/>
  <c r="BH640" i="3"/>
  <c r="BI640" i="3"/>
  <c r="AO640" i="3"/>
  <c r="BJ460" i="3"/>
  <c r="BK460" i="3"/>
  <c r="AP460" i="3"/>
  <c r="BF476" i="3"/>
  <c r="BG476" i="3"/>
  <c r="AN476" i="3"/>
  <c r="BG493" i="3"/>
  <c r="BF493" i="3"/>
  <c r="AN493" i="3"/>
  <c r="BJ509" i="3"/>
  <c r="BK509" i="3"/>
  <c r="AP509" i="3"/>
  <c r="BG541" i="3"/>
  <c r="BF541" i="3"/>
  <c r="AN541" i="3"/>
  <c r="BH557" i="3"/>
  <c r="BI557" i="3"/>
  <c r="AO557" i="3"/>
  <c r="BJ573" i="3"/>
  <c r="BK573" i="3"/>
  <c r="AP573" i="3"/>
  <c r="BJ606" i="3"/>
  <c r="BK606" i="3"/>
  <c r="AP606" i="3"/>
  <c r="BF622" i="3"/>
  <c r="BG622" i="3"/>
  <c r="AN622" i="3"/>
  <c r="BJ654" i="3"/>
  <c r="BK654" i="3"/>
  <c r="AP654" i="3"/>
  <c r="BH671" i="3"/>
  <c r="BI671" i="3"/>
  <c r="AO671" i="3"/>
  <c r="BJ687" i="3"/>
  <c r="BK687" i="3"/>
  <c r="AP687" i="3"/>
  <c r="BF719" i="3"/>
  <c r="BG719" i="3"/>
  <c r="AN719" i="3"/>
  <c r="BI736" i="3"/>
  <c r="BH736" i="3"/>
  <c r="AO736" i="3"/>
  <c r="BJ120" i="3"/>
  <c r="BK120" i="3"/>
  <c r="AP120" i="3"/>
  <c r="BF746" i="3"/>
  <c r="BG746" i="3"/>
  <c r="AN746" i="3"/>
  <c r="BH770" i="3"/>
  <c r="BI770" i="3"/>
  <c r="AO770" i="3"/>
  <c r="BG787" i="3"/>
  <c r="BF787" i="3"/>
  <c r="AN787" i="3"/>
  <c r="BH807" i="3"/>
  <c r="BI807" i="3"/>
  <c r="AO807" i="3"/>
  <c r="BF97" i="3"/>
  <c r="BG97" i="3"/>
  <c r="AN97" i="3"/>
  <c r="BH113" i="3"/>
  <c r="BI113" i="3"/>
  <c r="AO113" i="3"/>
  <c r="BF130" i="3"/>
  <c r="BG130" i="3"/>
  <c r="AN130" i="3"/>
  <c r="BH146" i="3"/>
  <c r="BI146" i="3"/>
  <c r="AO146" i="3"/>
  <c r="BJ170" i="3"/>
  <c r="BK170" i="3"/>
  <c r="AP170" i="3"/>
  <c r="BJ187" i="3"/>
  <c r="BK187" i="3"/>
  <c r="AP187" i="3"/>
  <c r="BF219" i="3"/>
  <c r="BG219" i="3"/>
  <c r="AN219" i="3"/>
  <c r="BH219" i="3"/>
  <c r="BI219" i="3"/>
  <c r="AO219" i="3"/>
  <c r="BJ268" i="3"/>
  <c r="BK268" i="3"/>
  <c r="AP268" i="3"/>
  <c r="BF284" i="3"/>
  <c r="BG284" i="3"/>
  <c r="AN284" i="3"/>
  <c r="BH300" i="3"/>
  <c r="BI300" i="3"/>
  <c r="AO300" i="3"/>
  <c r="BH321" i="3"/>
  <c r="BI321" i="3"/>
  <c r="AO321" i="3"/>
  <c r="BJ353" i="3"/>
  <c r="BK353" i="3"/>
  <c r="AP353" i="3"/>
  <c r="BJ374" i="3"/>
  <c r="BK374" i="3"/>
  <c r="AP374" i="3"/>
  <c r="BF406" i="3"/>
  <c r="BG406" i="3"/>
  <c r="AN406" i="3"/>
  <c r="BH422" i="3"/>
  <c r="BI422" i="3"/>
  <c r="AO422" i="3"/>
  <c r="BJ43" i="3"/>
  <c r="BK43" i="3"/>
  <c r="AP43" i="3"/>
  <c r="BJ125" i="3"/>
  <c r="BK125" i="3"/>
  <c r="AP125" i="3"/>
  <c r="BK14" i="3"/>
  <c r="BJ14" i="3"/>
  <c r="AP14" i="3"/>
  <c r="BF46" i="3"/>
  <c r="BG46" i="3"/>
  <c r="AN46" i="3"/>
  <c r="BI62" i="3"/>
  <c r="BH62" i="3"/>
  <c r="AO62" i="3"/>
  <c r="BJ99" i="3"/>
  <c r="BK99" i="3"/>
  <c r="AP99" i="3"/>
  <c r="BF128" i="3"/>
  <c r="BG128" i="3"/>
  <c r="AN128" i="3"/>
  <c r="BH144" i="3"/>
  <c r="BI144" i="3"/>
  <c r="AO144" i="3"/>
  <c r="BJ176" i="3"/>
  <c r="BK176" i="3"/>
  <c r="AP176" i="3"/>
  <c r="BF209" i="3"/>
  <c r="BG209" i="3"/>
  <c r="AN209" i="3"/>
  <c r="BH225" i="3"/>
  <c r="BI225" i="3"/>
  <c r="AO225" i="3"/>
  <c r="BF250" i="3"/>
  <c r="BG250" i="3"/>
  <c r="AN250" i="3"/>
  <c r="BH266" i="3"/>
  <c r="BI266" i="3"/>
  <c r="AO266" i="3"/>
  <c r="BJ286" i="3"/>
  <c r="BK286" i="3"/>
  <c r="AP286" i="3"/>
  <c r="BF335" i="3"/>
  <c r="BG335" i="3"/>
  <c r="AN335" i="3"/>
  <c r="BH335" i="3"/>
  <c r="BI335" i="3"/>
  <c r="AO335" i="3"/>
  <c r="BJ384" i="3"/>
  <c r="BK384" i="3"/>
  <c r="AP384" i="3"/>
  <c r="BF400" i="3"/>
  <c r="BG400" i="3"/>
  <c r="AN400" i="3"/>
  <c r="BH416" i="3"/>
  <c r="BI416" i="3"/>
  <c r="AO416" i="3"/>
  <c r="BH433" i="3"/>
  <c r="BI433" i="3"/>
  <c r="AO433" i="3"/>
  <c r="BJ457" i="3"/>
  <c r="BK457" i="3"/>
  <c r="AP457" i="3"/>
  <c r="BF473" i="3"/>
  <c r="BG473" i="3"/>
  <c r="AN473" i="3"/>
  <c r="BH510" i="3"/>
  <c r="BI510" i="3"/>
  <c r="AO510" i="3"/>
  <c r="BJ526" i="3"/>
  <c r="BK526" i="3"/>
  <c r="AP526" i="3"/>
  <c r="BF542" i="3"/>
  <c r="BG542" i="3"/>
  <c r="AN542" i="3"/>
  <c r="BJ566" i="3"/>
  <c r="BK566" i="3"/>
  <c r="AP566" i="3"/>
  <c r="BH582" i="3"/>
  <c r="BI582" i="3"/>
  <c r="AO582" i="3"/>
  <c r="BJ598" i="3"/>
  <c r="BK598" i="3"/>
  <c r="AP598" i="3"/>
  <c r="BK615" i="3"/>
  <c r="BJ615" i="3"/>
  <c r="AP615" i="3"/>
  <c r="BF647" i="3"/>
  <c r="BG647" i="3"/>
  <c r="AN647" i="3"/>
  <c r="BH663" i="3"/>
  <c r="BI663" i="3"/>
  <c r="AO663" i="3"/>
  <c r="BJ696" i="3"/>
  <c r="BK696" i="3"/>
  <c r="AP696" i="3"/>
  <c r="BF712" i="3"/>
  <c r="BG712" i="3"/>
  <c r="AN712" i="3"/>
  <c r="BK737" i="3"/>
  <c r="BJ737" i="3"/>
  <c r="AP737" i="3"/>
  <c r="BF737" i="3"/>
  <c r="BG737" i="3"/>
  <c r="AN737" i="3"/>
  <c r="BH765" i="3"/>
  <c r="BI765" i="3"/>
  <c r="AO765" i="3"/>
  <c r="BK781" i="3"/>
  <c r="BJ781" i="3"/>
  <c r="AP781" i="3"/>
  <c r="BJ798" i="3"/>
  <c r="BK798" i="3"/>
  <c r="AP798" i="3"/>
  <c r="BG13" i="3"/>
  <c r="BF13" i="3"/>
  <c r="AN13" i="3"/>
  <c r="BH29" i="3"/>
  <c r="BI29" i="3"/>
  <c r="AO29" i="3"/>
  <c r="BI66" i="3"/>
  <c r="BH66" i="3"/>
  <c r="AO66" i="3"/>
  <c r="BJ82" i="3"/>
  <c r="BK82" i="3"/>
  <c r="AP82" i="3"/>
  <c r="BF118" i="3"/>
  <c r="BG118" i="3"/>
  <c r="AN118" i="3"/>
  <c r="BF139" i="3"/>
  <c r="BG139" i="3"/>
  <c r="AN139" i="3"/>
  <c r="BH139" i="3"/>
  <c r="BI139" i="3"/>
  <c r="AO139" i="3"/>
  <c r="BJ179" i="3"/>
  <c r="BK179" i="3"/>
  <c r="AP179" i="3"/>
  <c r="BJ200" i="3"/>
  <c r="BK200" i="3"/>
  <c r="AP200" i="3"/>
  <c r="BF216" i="3"/>
  <c r="BG216" i="3"/>
  <c r="AN216" i="3"/>
  <c r="BH232" i="3"/>
  <c r="BI232" i="3"/>
  <c r="AO232" i="3"/>
  <c r="BH253" i="3"/>
  <c r="BI253" i="3"/>
  <c r="AO253" i="3"/>
  <c r="BJ285" i="3"/>
  <c r="BK285" i="3"/>
  <c r="AP285" i="3"/>
  <c r="BF301" i="3"/>
  <c r="BG301" i="3"/>
  <c r="AN301" i="3"/>
  <c r="BF334" i="3"/>
  <c r="BG334" i="3"/>
  <c r="AN334" i="3"/>
  <c r="BH350" i="3"/>
  <c r="BI350" i="3"/>
  <c r="AO350" i="3"/>
  <c r="BJ383" i="3"/>
  <c r="BK383" i="3"/>
  <c r="AP383" i="3"/>
  <c r="BF415" i="3"/>
  <c r="BG415" i="3"/>
  <c r="AN415" i="3"/>
  <c r="BH415" i="3"/>
  <c r="BI415" i="3"/>
  <c r="AO415" i="3"/>
  <c r="BH432" i="3"/>
  <c r="BI432" i="3"/>
  <c r="AO432" i="3"/>
  <c r="BJ451" i="3"/>
  <c r="BK451" i="3"/>
  <c r="AP451" i="3"/>
  <c r="BF483" i="3"/>
  <c r="BG483" i="3"/>
  <c r="AN483" i="3"/>
  <c r="BH483" i="3"/>
  <c r="BI483" i="3"/>
  <c r="AO483" i="3"/>
  <c r="BJ516" i="3"/>
  <c r="BK516" i="3"/>
  <c r="AP516" i="3"/>
  <c r="BF548" i="3"/>
  <c r="BG548" i="3"/>
  <c r="AN548" i="3"/>
  <c r="BH548" i="3"/>
  <c r="BI548" i="3"/>
  <c r="AO548" i="3"/>
  <c r="BJ584" i="3"/>
  <c r="BK584" i="3"/>
  <c r="AP584" i="3"/>
  <c r="BG621" i="3"/>
  <c r="BF621" i="3"/>
  <c r="AN621" i="3"/>
  <c r="BH637" i="3"/>
  <c r="BI637" i="3"/>
  <c r="AO637" i="3"/>
  <c r="BJ653" i="3"/>
  <c r="BK653" i="3"/>
  <c r="AP653" i="3"/>
  <c r="BH686" i="3"/>
  <c r="BI686" i="3"/>
  <c r="AO686" i="3"/>
  <c r="BF702" i="3"/>
  <c r="BG702" i="3"/>
  <c r="AN702" i="3"/>
  <c r="BG743" i="3"/>
  <c r="BF743" i="3"/>
  <c r="AN743" i="3"/>
  <c r="BH759" i="3"/>
  <c r="BI759" i="3"/>
  <c r="AO759" i="3"/>
  <c r="BJ779" i="3"/>
  <c r="BK779" i="3"/>
  <c r="AP779" i="3"/>
  <c r="BJ796" i="3"/>
  <c r="BK796" i="3"/>
  <c r="AP796" i="3"/>
  <c r="BK785" i="3"/>
  <c r="BJ785" i="3"/>
  <c r="AP785" i="3"/>
  <c r="BF785" i="3"/>
  <c r="BG785" i="3"/>
  <c r="AN785" i="3"/>
  <c r="BK805" i="3"/>
  <c r="BJ805" i="3"/>
  <c r="AP805" i="3"/>
  <c r="BH133" i="3"/>
  <c r="BI133" i="3"/>
  <c r="AO133" i="3"/>
  <c r="BF267" i="3"/>
  <c r="BG267" i="3"/>
  <c r="AN267" i="3"/>
  <c r="BH267" i="3"/>
  <c r="BI267" i="3"/>
  <c r="AO267" i="3"/>
  <c r="BH689" i="3"/>
  <c r="BI689" i="3"/>
  <c r="AO689" i="3"/>
  <c r="BF332" i="3"/>
  <c r="BG332" i="3"/>
  <c r="AN332" i="3"/>
  <c r="BH364" i="3"/>
  <c r="BI364" i="3"/>
  <c r="AO364" i="3"/>
  <c r="BH397" i="3"/>
  <c r="BI397" i="3"/>
  <c r="AO397" i="3"/>
  <c r="BF430" i="3"/>
  <c r="BG430" i="3"/>
  <c r="AN430" i="3"/>
  <c r="BH462" i="3"/>
  <c r="BI462" i="3"/>
  <c r="AO462" i="3"/>
  <c r="BJ523" i="3"/>
  <c r="BK523" i="3"/>
  <c r="AP523" i="3"/>
  <c r="BH579" i="3"/>
  <c r="BI579" i="3"/>
  <c r="AO579" i="3"/>
  <c r="BF612" i="3"/>
  <c r="BG612" i="3"/>
  <c r="AN612" i="3"/>
  <c r="BH612" i="3"/>
  <c r="BI612" i="3"/>
  <c r="AO612" i="3"/>
  <c r="BJ677" i="3"/>
  <c r="BK677" i="3"/>
  <c r="AP677" i="3"/>
  <c r="BJ480" i="3"/>
  <c r="BK480" i="3"/>
  <c r="AP480" i="3"/>
  <c r="BJ513" i="3"/>
  <c r="BK513" i="3"/>
  <c r="AP513" i="3"/>
  <c r="BF513" i="3"/>
  <c r="BG513" i="3"/>
  <c r="AN513" i="3"/>
  <c r="BH545" i="3"/>
  <c r="BI545" i="3"/>
  <c r="AO545" i="3"/>
  <c r="BJ610" i="3"/>
  <c r="BK610" i="3"/>
  <c r="AP610" i="3"/>
  <c r="BJ642" i="3"/>
  <c r="BK642" i="3"/>
  <c r="AP642" i="3"/>
  <c r="BJ675" i="3"/>
  <c r="BK675" i="3"/>
  <c r="AP675" i="3"/>
  <c r="BF104" i="3"/>
  <c r="BG104" i="3"/>
  <c r="AN104" i="3"/>
  <c r="BF734" i="3"/>
  <c r="BG734" i="3"/>
  <c r="AN734" i="3"/>
  <c r="BH811" i="3"/>
  <c r="BI811" i="3"/>
  <c r="AO811" i="3"/>
  <c r="BJ150" i="3"/>
  <c r="BK150" i="3"/>
  <c r="AP150" i="3"/>
  <c r="BJ191" i="3"/>
  <c r="BK191" i="3"/>
  <c r="AP191" i="3"/>
  <c r="BF256" i="3"/>
  <c r="BG256" i="3"/>
  <c r="AN256" i="3"/>
  <c r="BH288" i="3"/>
  <c r="BI288" i="3"/>
  <c r="AO288" i="3"/>
  <c r="BH325" i="3"/>
  <c r="BI325" i="3"/>
  <c r="AO325" i="3"/>
  <c r="BJ357" i="3"/>
  <c r="BK357" i="3"/>
  <c r="AP357" i="3"/>
  <c r="BH410" i="3"/>
  <c r="BI410" i="3"/>
  <c r="AO410" i="3"/>
  <c r="BH365" i="3"/>
  <c r="BI365" i="3"/>
  <c r="AO365" i="3"/>
  <c r="BF34" i="3"/>
  <c r="BG34" i="3"/>
  <c r="AN34" i="3"/>
  <c r="BG67" i="3"/>
  <c r="BF67" i="3"/>
  <c r="AN67" i="3"/>
  <c r="BH67" i="3"/>
  <c r="BI67" i="3"/>
  <c r="AO67" i="3"/>
  <c r="BJ164" i="3"/>
  <c r="BK164" i="3"/>
  <c r="AP164" i="3"/>
  <c r="BJ254" i="3"/>
  <c r="BK254" i="3"/>
  <c r="AP254" i="3"/>
  <c r="BF355" i="3"/>
  <c r="BG355" i="3"/>
  <c r="AN355" i="3"/>
  <c r="BH355" i="3"/>
  <c r="BI355" i="3"/>
  <c r="AO355" i="3"/>
  <c r="BH388" i="3"/>
  <c r="BI388" i="3"/>
  <c r="AO388" i="3"/>
  <c r="BJ477" i="3"/>
  <c r="BK477" i="3"/>
  <c r="AP477" i="3"/>
  <c r="BF514" i="3"/>
  <c r="BG514" i="3"/>
  <c r="AN514" i="3"/>
  <c r="BJ550" i="3"/>
  <c r="BK550" i="3"/>
  <c r="AP550" i="3"/>
  <c r="BJ586" i="3"/>
  <c r="BK586" i="3"/>
  <c r="AP586" i="3"/>
  <c r="BF619" i="3"/>
  <c r="BG619" i="3"/>
  <c r="AN619" i="3"/>
  <c r="BJ651" i="3"/>
  <c r="BK651" i="3"/>
  <c r="AP651" i="3"/>
  <c r="BJ684" i="3"/>
  <c r="BK684" i="3"/>
  <c r="AP684" i="3"/>
  <c r="BK769" i="3"/>
  <c r="BJ769" i="3"/>
  <c r="AP769" i="3"/>
  <c r="BF769" i="3"/>
  <c r="BG769" i="3"/>
  <c r="AN769" i="3"/>
  <c r="BF802" i="3"/>
  <c r="BG802" i="3"/>
  <c r="AN802" i="3"/>
  <c r="BI17" i="3"/>
  <c r="BH17" i="3"/>
  <c r="AO17" i="3"/>
  <c r="BJ49" i="3"/>
  <c r="BK49" i="3"/>
  <c r="AP49" i="3"/>
  <c r="BI86" i="3"/>
  <c r="BH86" i="3"/>
  <c r="AO86" i="3"/>
  <c r="BJ159" i="3"/>
  <c r="BK159" i="3"/>
  <c r="AP159" i="3"/>
  <c r="BJ204" i="3"/>
  <c r="BK204" i="3"/>
  <c r="AP204" i="3"/>
  <c r="BF240" i="3"/>
  <c r="BG240" i="3"/>
  <c r="AN240" i="3"/>
  <c r="BF273" i="3"/>
  <c r="BG273" i="3"/>
  <c r="AN273" i="3"/>
  <c r="BF338" i="3"/>
  <c r="BG338" i="3"/>
  <c r="AN338" i="3"/>
  <c r="BF387" i="3"/>
  <c r="BG387" i="3"/>
  <c r="AN387" i="3"/>
  <c r="BH387" i="3"/>
  <c r="BI387" i="3"/>
  <c r="AO387" i="3"/>
  <c r="BK455" i="3"/>
  <c r="BJ455" i="3"/>
  <c r="AP455" i="3"/>
  <c r="BH504" i="3"/>
  <c r="BI504" i="3"/>
  <c r="AO504" i="3"/>
  <c r="BJ588" i="3"/>
  <c r="BK588" i="3"/>
  <c r="AP588" i="3"/>
  <c r="BJ641" i="3"/>
  <c r="BK641" i="3"/>
  <c r="AP641" i="3"/>
  <c r="BF641" i="3"/>
  <c r="BG641" i="3"/>
  <c r="AN641" i="3"/>
  <c r="BF674" i="3"/>
  <c r="BG674" i="3"/>
  <c r="AN674" i="3"/>
  <c r="BH706" i="3"/>
  <c r="BI706" i="3"/>
  <c r="AO706" i="3"/>
  <c r="BG747" i="3"/>
  <c r="BF747" i="3"/>
  <c r="AN747" i="3"/>
  <c r="BH783" i="3"/>
  <c r="BI783" i="3"/>
  <c r="AO783" i="3"/>
  <c r="BH753" i="3"/>
  <c r="BI753" i="3"/>
  <c r="AO753" i="3"/>
  <c r="BK789" i="3"/>
  <c r="BJ789" i="3"/>
  <c r="AP789" i="3"/>
  <c r="BH135" i="3"/>
  <c r="BI135" i="3"/>
  <c r="AO135" i="3"/>
  <c r="BJ167" i="3"/>
  <c r="BK167" i="3"/>
  <c r="AP167" i="3"/>
  <c r="BJ196" i="3"/>
  <c r="BK196" i="3"/>
  <c r="AP196" i="3"/>
  <c r="BF212" i="3"/>
  <c r="BG212" i="3"/>
  <c r="AN212" i="3"/>
  <c r="BH228" i="3"/>
  <c r="BI228" i="3"/>
  <c r="AO228" i="3"/>
  <c r="BH249" i="3"/>
  <c r="BI249" i="3"/>
  <c r="AO249" i="3"/>
  <c r="BJ281" i="3"/>
  <c r="BK281" i="3"/>
  <c r="AP281" i="3"/>
  <c r="BF297" i="3"/>
  <c r="BG297" i="3"/>
  <c r="AN297" i="3"/>
  <c r="BF330" i="3"/>
  <c r="BG330" i="3"/>
  <c r="AN330" i="3"/>
  <c r="BH346" i="3"/>
  <c r="BI346" i="3"/>
  <c r="AO346" i="3"/>
  <c r="BJ362" i="3"/>
  <c r="BK362" i="3"/>
  <c r="AP362" i="3"/>
  <c r="BJ379" i="3"/>
  <c r="BK379" i="3"/>
  <c r="AP379" i="3"/>
  <c r="BF411" i="3"/>
  <c r="BG411" i="3"/>
  <c r="AN411" i="3"/>
  <c r="BH411" i="3"/>
  <c r="BI411" i="3"/>
  <c r="AO411" i="3"/>
  <c r="BH428" i="3"/>
  <c r="BI428" i="3"/>
  <c r="AO428" i="3"/>
  <c r="BF479" i="3"/>
  <c r="BG479" i="3"/>
  <c r="AN479" i="3"/>
  <c r="BH479" i="3"/>
  <c r="BI479" i="3"/>
  <c r="AO479" i="3"/>
  <c r="BH496" i="3"/>
  <c r="BI496" i="3"/>
  <c r="AO496" i="3"/>
  <c r="BJ512" i="3"/>
  <c r="BK512" i="3"/>
  <c r="AP512" i="3"/>
  <c r="BF528" i="3"/>
  <c r="BG528" i="3"/>
  <c r="AN528" i="3"/>
  <c r="BH544" i="3"/>
  <c r="BI544" i="3"/>
  <c r="AO544" i="3"/>
  <c r="BJ580" i="3"/>
  <c r="BK580" i="3"/>
  <c r="AP580" i="3"/>
  <c r="BF600" i="3"/>
  <c r="BG600" i="3"/>
  <c r="AN600" i="3"/>
  <c r="BJ617" i="3"/>
  <c r="BK617" i="3"/>
  <c r="AP617" i="3"/>
  <c r="BF617" i="3"/>
  <c r="BG617" i="3"/>
  <c r="AN617" i="3"/>
  <c r="BH633" i="3"/>
  <c r="BI633" i="3"/>
  <c r="AO633" i="3"/>
  <c r="BF698" i="3"/>
  <c r="BG698" i="3"/>
  <c r="AN698" i="3"/>
  <c r="BH714" i="3"/>
  <c r="BI714" i="3"/>
  <c r="AO714" i="3"/>
  <c r="BG735" i="3"/>
  <c r="BF735" i="3"/>
  <c r="AN735" i="3"/>
  <c r="BG755" i="3"/>
  <c r="BF755" i="3"/>
  <c r="AN755" i="3"/>
  <c r="BJ775" i="3"/>
  <c r="BK775" i="3"/>
  <c r="AP775" i="3"/>
  <c r="BJ792" i="3"/>
  <c r="BK792" i="3"/>
  <c r="AP792" i="3"/>
  <c r="BK797" i="3"/>
  <c r="BJ797" i="3"/>
  <c r="AP797" i="3"/>
  <c r="BH153" i="3"/>
  <c r="BI153" i="3"/>
  <c r="AO153" i="3"/>
  <c r="BF283" i="3"/>
  <c r="BG283" i="3"/>
  <c r="AN283" i="3"/>
  <c r="BH283" i="3"/>
  <c r="BI283" i="3"/>
  <c r="AO283" i="3"/>
  <c r="BH705" i="3"/>
  <c r="BI705" i="3"/>
  <c r="AO705" i="3"/>
  <c r="BH73" i="3"/>
  <c r="BI73" i="3"/>
  <c r="AO73" i="3"/>
  <c r="BJ316" i="3"/>
  <c r="BK316" i="3"/>
  <c r="AP316" i="3"/>
  <c r="BF348" i="3"/>
  <c r="BG348" i="3"/>
  <c r="AN348" i="3"/>
  <c r="BF381" i="3"/>
  <c r="BG381" i="3"/>
  <c r="AN381" i="3"/>
  <c r="BH413" i="3"/>
  <c r="BI413" i="3"/>
  <c r="AO413" i="3"/>
  <c r="BF446" i="3"/>
  <c r="BG446" i="3"/>
  <c r="AN446" i="3"/>
  <c r="BH478" i="3"/>
  <c r="BI478" i="3"/>
  <c r="AO478" i="3"/>
  <c r="BJ499" i="3"/>
  <c r="BK499" i="3"/>
  <c r="AP499" i="3"/>
  <c r="BF595" i="3"/>
  <c r="BG595" i="3"/>
  <c r="AN595" i="3"/>
  <c r="BF628" i="3"/>
  <c r="BG628" i="3"/>
  <c r="AN628" i="3"/>
  <c r="BH628" i="3"/>
  <c r="BI628" i="3"/>
  <c r="AO628" i="3"/>
  <c r="BJ529" i="3"/>
  <c r="BK529" i="3"/>
  <c r="AP529" i="3"/>
  <c r="BF529" i="3"/>
  <c r="BG529" i="3"/>
  <c r="AN529" i="3"/>
  <c r="BH561" i="3"/>
  <c r="BI561" i="3"/>
  <c r="AO561" i="3"/>
  <c r="BJ626" i="3"/>
  <c r="BK626" i="3"/>
  <c r="AP626" i="3"/>
  <c r="BJ658" i="3"/>
  <c r="BK658" i="3"/>
  <c r="AP658" i="3"/>
  <c r="BJ691" i="3"/>
  <c r="BK691" i="3"/>
  <c r="AP691" i="3"/>
  <c r="BF124" i="3"/>
  <c r="BG124" i="3"/>
  <c r="AN124" i="3"/>
  <c r="BF750" i="3"/>
  <c r="BG750" i="3"/>
  <c r="AN750" i="3"/>
  <c r="BJ101" i="3"/>
  <c r="BK101" i="3"/>
  <c r="AP101" i="3"/>
  <c r="BH134" i="3"/>
  <c r="BI134" i="3"/>
  <c r="AO134" i="3"/>
  <c r="BJ174" i="3"/>
  <c r="BK174" i="3"/>
  <c r="AP174" i="3"/>
  <c r="BJ207" i="3"/>
  <c r="BK207" i="3"/>
  <c r="AP207" i="3"/>
  <c r="BF272" i="3"/>
  <c r="BG272" i="3"/>
  <c r="AN272" i="3"/>
  <c r="BH304" i="3"/>
  <c r="BI304" i="3"/>
  <c r="AO304" i="3"/>
  <c r="BH341" i="3"/>
  <c r="BI341" i="3"/>
  <c r="AO341" i="3"/>
  <c r="BF378" i="3"/>
  <c r="BG378" i="3"/>
  <c r="AN378" i="3"/>
  <c r="BH394" i="3"/>
  <c r="BI394" i="3"/>
  <c r="AO394" i="3"/>
  <c r="BK23" i="3"/>
  <c r="BJ23" i="3"/>
  <c r="AP23" i="3"/>
  <c r="BI18" i="3"/>
  <c r="BH18" i="3"/>
  <c r="AO18" i="3"/>
  <c r="BJ50" i="3"/>
  <c r="BK50" i="3"/>
  <c r="AP50" i="3"/>
  <c r="BK87" i="3"/>
  <c r="BJ87" i="3"/>
  <c r="AP87" i="3"/>
  <c r="BF148" i="3"/>
  <c r="BG148" i="3"/>
  <c r="AN148" i="3"/>
  <c r="BH180" i="3"/>
  <c r="BI180" i="3"/>
  <c r="AO180" i="3"/>
  <c r="BH197" i="3"/>
  <c r="BI197" i="3"/>
  <c r="AO197" i="3"/>
  <c r="BH270" i="3"/>
  <c r="BI270" i="3"/>
  <c r="AO270" i="3"/>
  <c r="BJ339" i="3"/>
  <c r="BK339" i="3"/>
  <c r="AP339" i="3"/>
  <c r="BJ372" i="3"/>
  <c r="BK372" i="3"/>
  <c r="AP372" i="3"/>
  <c r="BF404" i="3"/>
  <c r="BG404" i="3"/>
  <c r="AN404" i="3"/>
  <c r="BG437" i="3"/>
  <c r="BF437" i="3"/>
  <c r="AN437" i="3"/>
  <c r="BH461" i="3"/>
  <c r="BI461" i="3"/>
  <c r="AO461" i="3"/>
  <c r="BI498" i="3"/>
  <c r="BH498" i="3"/>
  <c r="AO498" i="3"/>
  <c r="BJ530" i="3"/>
  <c r="BK530" i="3"/>
  <c r="AP530" i="3"/>
  <c r="BF570" i="3"/>
  <c r="BG570" i="3"/>
  <c r="AN570" i="3"/>
  <c r="BI602" i="3"/>
  <c r="BH602" i="3"/>
  <c r="AO602" i="3"/>
  <c r="BH635" i="3"/>
  <c r="BI635" i="3"/>
  <c r="AO635" i="3"/>
  <c r="BF668" i="3"/>
  <c r="BG668" i="3"/>
  <c r="AN668" i="3"/>
  <c r="BH668" i="3"/>
  <c r="BI668" i="3"/>
  <c r="AO668" i="3"/>
  <c r="BK741" i="3"/>
  <c r="BJ741" i="3"/>
  <c r="AP741" i="3"/>
  <c r="BJ70" i="3"/>
  <c r="BK70" i="3"/>
  <c r="AP70" i="3"/>
  <c r="BF183" i="3"/>
  <c r="BG183" i="3"/>
  <c r="AN183" i="3"/>
  <c r="BH183" i="3"/>
  <c r="BI183" i="3"/>
  <c r="AO183" i="3"/>
  <c r="BH220" i="3"/>
  <c r="BI220" i="3"/>
  <c r="AO220" i="3"/>
  <c r="BH257" i="3"/>
  <c r="BI257" i="3"/>
  <c r="AO257" i="3"/>
  <c r="BH322" i="3"/>
  <c r="BI322" i="3"/>
  <c r="AO322" i="3"/>
  <c r="BJ354" i="3"/>
  <c r="BK354" i="3"/>
  <c r="AP354" i="3"/>
  <c r="BJ371" i="3"/>
  <c r="BK371" i="3"/>
  <c r="AP371" i="3"/>
  <c r="BF436" i="3"/>
  <c r="BG436" i="3"/>
  <c r="AN436" i="3"/>
  <c r="BH488" i="3"/>
  <c r="BI488" i="3"/>
  <c r="AO488" i="3"/>
  <c r="BJ520" i="3"/>
  <c r="BK520" i="3"/>
  <c r="AP520" i="3"/>
  <c r="BF536" i="3"/>
  <c r="BG536" i="3"/>
  <c r="AN536" i="3"/>
  <c r="BF568" i="3"/>
  <c r="BG568" i="3"/>
  <c r="AN568" i="3"/>
  <c r="BH568" i="3"/>
  <c r="BI568" i="3"/>
  <c r="AO568" i="3"/>
  <c r="BH625" i="3"/>
  <c r="BI625" i="3"/>
  <c r="AO625" i="3"/>
  <c r="BJ690" i="3"/>
  <c r="BK690" i="3"/>
  <c r="AP690" i="3"/>
  <c r="BJ763" i="3"/>
  <c r="BK763" i="3"/>
  <c r="AP763" i="3"/>
  <c r="BJ800" i="3"/>
  <c r="BK800" i="3"/>
  <c r="AP800" i="3"/>
  <c r="BK809" i="3"/>
  <c r="BJ809" i="3"/>
  <c r="AP809" i="3"/>
  <c r="BF809" i="3"/>
  <c r="BG809" i="3"/>
  <c r="AN809" i="3"/>
  <c r="BF129" i="3"/>
  <c r="BG129" i="3"/>
  <c r="AN129" i="3"/>
  <c r="BH149" i="3"/>
  <c r="BI149" i="3"/>
  <c r="AO149" i="3"/>
  <c r="BJ165" i="3"/>
  <c r="BK165" i="3"/>
  <c r="AP165" i="3"/>
  <c r="BH242" i="3"/>
  <c r="BI242" i="3"/>
  <c r="AO242" i="3"/>
  <c r="BJ279" i="3"/>
  <c r="BK279" i="3"/>
  <c r="AP279" i="3"/>
  <c r="BF701" i="3"/>
  <c r="BG701" i="3"/>
  <c r="AN701" i="3"/>
  <c r="BH717" i="3"/>
  <c r="BI717" i="3"/>
  <c r="AO717" i="3"/>
  <c r="BH69" i="3"/>
  <c r="BI69" i="3"/>
  <c r="AO69" i="3"/>
  <c r="BF312" i="3"/>
  <c r="BG312" i="3"/>
  <c r="AN312" i="3"/>
  <c r="BH328" i="3"/>
  <c r="BI328" i="3"/>
  <c r="AO328" i="3"/>
  <c r="BJ360" i="3"/>
  <c r="BK360" i="3"/>
  <c r="AP360" i="3"/>
  <c r="BJ377" i="3"/>
  <c r="BK377" i="3"/>
  <c r="AP377" i="3"/>
  <c r="BF393" i="3"/>
  <c r="BG393" i="3"/>
  <c r="AN393" i="3"/>
  <c r="BH409" i="3"/>
  <c r="BI409" i="3"/>
  <c r="AO409" i="3"/>
  <c r="BF426" i="3"/>
  <c r="BG426" i="3"/>
  <c r="AN426" i="3"/>
  <c r="BI442" i="3"/>
  <c r="BH442" i="3"/>
  <c r="AO442" i="3"/>
  <c r="BJ458" i="3"/>
  <c r="BK458" i="3"/>
  <c r="AP458" i="3"/>
  <c r="BF515" i="3"/>
  <c r="BG515" i="3"/>
  <c r="AN515" i="3"/>
  <c r="BJ539" i="3"/>
  <c r="BK539" i="3"/>
  <c r="AP539" i="3"/>
  <c r="BF575" i="3"/>
  <c r="BG575" i="3"/>
  <c r="AN575" i="3"/>
  <c r="BH591" i="3"/>
  <c r="BI591" i="3"/>
  <c r="AO591" i="3"/>
  <c r="BJ624" i="3"/>
  <c r="BK624" i="3"/>
  <c r="AP624" i="3"/>
  <c r="BF640" i="3"/>
  <c r="BG640" i="3"/>
  <c r="AN640" i="3"/>
  <c r="BF656" i="3"/>
  <c r="BG656" i="3"/>
  <c r="AN656" i="3"/>
  <c r="BH656" i="3"/>
  <c r="BI656" i="3"/>
  <c r="AO656" i="3"/>
  <c r="BH673" i="3"/>
  <c r="BI673" i="3"/>
  <c r="AO673" i="3"/>
  <c r="BJ476" i="3"/>
  <c r="BK476" i="3"/>
  <c r="AP476" i="3"/>
  <c r="BJ493" i="3"/>
  <c r="BK493" i="3"/>
  <c r="AP493" i="3"/>
  <c r="BH509" i="3"/>
  <c r="BI509" i="3"/>
  <c r="AO509" i="3"/>
  <c r="BJ525" i="3"/>
  <c r="BK525" i="3"/>
  <c r="AP525" i="3"/>
  <c r="BG557" i="3"/>
  <c r="BF557" i="3"/>
  <c r="AN557" i="3"/>
  <c r="BH573" i="3"/>
  <c r="BI573" i="3"/>
  <c r="AO573" i="3"/>
  <c r="BJ589" i="3"/>
  <c r="BK589" i="3"/>
  <c r="AP589" i="3"/>
  <c r="BH606" i="3"/>
  <c r="BI606" i="3"/>
  <c r="AO606" i="3"/>
  <c r="BJ622" i="3"/>
  <c r="BK622" i="3"/>
  <c r="AP622" i="3"/>
  <c r="BF638" i="3"/>
  <c r="BG638" i="3"/>
  <c r="AN638" i="3"/>
  <c r="BF671" i="3"/>
  <c r="BG671" i="3"/>
  <c r="AN671" i="3"/>
  <c r="BH687" i="3"/>
  <c r="BI687" i="3"/>
  <c r="AO687" i="3"/>
  <c r="BJ703" i="3"/>
  <c r="BK703" i="3"/>
  <c r="AP703" i="3"/>
  <c r="BF736" i="3"/>
  <c r="BG736" i="3"/>
  <c r="AN736" i="3"/>
  <c r="BI760" i="3"/>
  <c r="BH760" i="3"/>
  <c r="AO760" i="3"/>
  <c r="BH100" i="3"/>
  <c r="BI100" i="3"/>
  <c r="AO100" i="3"/>
  <c r="BJ730" i="3"/>
  <c r="BK730" i="3"/>
  <c r="AP730" i="3"/>
  <c r="BF770" i="3"/>
  <c r="BG770" i="3"/>
  <c r="AN770" i="3"/>
  <c r="BG807" i="3"/>
  <c r="BF807" i="3"/>
  <c r="AN807" i="3"/>
  <c r="BF113" i="3"/>
  <c r="BG113" i="3"/>
  <c r="AN113" i="3"/>
  <c r="BF146" i="3"/>
  <c r="BG146" i="3"/>
  <c r="AN146" i="3"/>
  <c r="BH170" i="3"/>
  <c r="BI170" i="3"/>
  <c r="AO170" i="3"/>
  <c r="BJ203" i="3"/>
  <c r="BK203" i="3"/>
  <c r="AP203" i="3"/>
  <c r="BF235" i="3"/>
  <c r="BG235" i="3"/>
  <c r="AN235" i="3"/>
  <c r="BH235" i="3"/>
  <c r="BI235" i="3"/>
  <c r="AO235" i="3"/>
  <c r="BH252" i="3"/>
  <c r="BI252" i="3"/>
  <c r="AO252" i="3"/>
  <c r="BJ284" i="3"/>
  <c r="BK284" i="3"/>
  <c r="AP284" i="3"/>
  <c r="BF300" i="3"/>
  <c r="BG300" i="3"/>
  <c r="AN300" i="3"/>
  <c r="BF321" i="3"/>
  <c r="BG321" i="3"/>
  <c r="AN321" i="3"/>
  <c r="BH337" i="3"/>
  <c r="BI337" i="3"/>
  <c r="AO337" i="3"/>
  <c r="BH374" i="3"/>
  <c r="BI374" i="3"/>
  <c r="AO374" i="3"/>
  <c r="BJ390" i="3"/>
  <c r="BK390" i="3"/>
  <c r="AP390" i="3"/>
  <c r="BF422" i="3"/>
  <c r="BG422" i="3"/>
  <c r="AN422" i="3"/>
  <c r="BG19" i="3"/>
  <c r="BF19" i="3"/>
  <c r="AN19" i="3"/>
  <c r="BI19" i="3"/>
  <c r="BH19" i="3"/>
  <c r="AO19" i="3"/>
  <c r="BJ59" i="3"/>
  <c r="BK59" i="3"/>
  <c r="AP59" i="3"/>
  <c r="BI14" i="3"/>
  <c r="BH14" i="3"/>
  <c r="AO14" i="3"/>
  <c r="BJ30" i="3"/>
  <c r="BK30" i="3"/>
  <c r="AP30" i="3"/>
  <c r="BF62" i="3"/>
  <c r="BG62" i="3"/>
  <c r="AN62" i="3"/>
  <c r="BG83" i="3"/>
  <c r="BF83" i="3"/>
  <c r="AN83" i="3"/>
  <c r="BH83" i="3"/>
  <c r="BI83" i="3"/>
  <c r="AO83" i="3"/>
  <c r="BJ111" i="3"/>
  <c r="BK111" i="3"/>
  <c r="AP111" i="3"/>
  <c r="BJ128" i="3"/>
  <c r="BK128" i="3"/>
  <c r="AP128" i="3"/>
  <c r="BF144" i="3"/>
  <c r="BG144" i="3"/>
  <c r="AN144" i="3"/>
  <c r="BH160" i="3"/>
  <c r="BI160" i="3"/>
  <c r="AO160" i="3"/>
  <c r="BJ193" i="3"/>
  <c r="BK193" i="3"/>
  <c r="AP193" i="3"/>
  <c r="BF225" i="3"/>
  <c r="BG225" i="3"/>
  <c r="AN225" i="3"/>
  <c r="BF266" i="3"/>
  <c r="BG266" i="3"/>
  <c r="AN266" i="3"/>
  <c r="BH286" i="3"/>
  <c r="BI286" i="3"/>
  <c r="AO286" i="3"/>
  <c r="BJ302" i="3"/>
  <c r="BK302" i="3"/>
  <c r="AP302" i="3"/>
  <c r="BJ319" i="3"/>
  <c r="BK319" i="3"/>
  <c r="AP319" i="3"/>
  <c r="BF351" i="3"/>
  <c r="BG351" i="3"/>
  <c r="AN351" i="3"/>
  <c r="BH351" i="3"/>
  <c r="BI351" i="3"/>
  <c r="AO351" i="3"/>
  <c r="BH368" i="3"/>
  <c r="BI368" i="3"/>
  <c r="AO368" i="3"/>
  <c r="BJ400" i="3"/>
  <c r="BK400" i="3"/>
  <c r="AP400" i="3"/>
  <c r="BF416" i="3"/>
  <c r="BG416" i="3"/>
  <c r="AN416" i="3"/>
  <c r="BF433" i="3"/>
  <c r="BG433" i="3"/>
  <c r="AN433" i="3"/>
  <c r="BH441" i="3"/>
  <c r="BI441" i="3"/>
  <c r="AO441" i="3"/>
  <c r="BJ473" i="3"/>
  <c r="BK473" i="3"/>
  <c r="AP473" i="3"/>
  <c r="BJ494" i="3"/>
  <c r="BK494" i="3"/>
  <c r="AP494" i="3"/>
  <c r="BH526" i="3"/>
  <c r="BI526" i="3"/>
  <c r="AO526" i="3"/>
  <c r="BJ542" i="3"/>
  <c r="BK542" i="3"/>
  <c r="AP542" i="3"/>
  <c r="BF566" i="3"/>
  <c r="BG566" i="3"/>
  <c r="AN566" i="3"/>
  <c r="BH598" i="3"/>
  <c r="BI598" i="3"/>
  <c r="AO598" i="3"/>
  <c r="BH615" i="3"/>
  <c r="BI615" i="3"/>
  <c r="AO615" i="3"/>
  <c r="BK631" i="3"/>
  <c r="BJ631" i="3"/>
  <c r="AP631" i="3"/>
  <c r="BF663" i="3"/>
  <c r="BG663" i="3"/>
  <c r="AN663" i="3"/>
  <c r="BF680" i="3"/>
  <c r="BG680" i="3"/>
  <c r="AN680" i="3"/>
  <c r="BH680" i="3"/>
  <c r="BI680" i="3"/>
  <c r="AO680" i="3"/>
  <c r="BJ712" i="3"/>
  <c r="BK712" i="3"/>
  <c r="AP712" i="3"/>
  <c r="BF765" i="3"/>
  <c r="BG765" i="3"/>
  <c r="AN765" i="3"/>
  <c r="BH781" i="3"/>
  <c r="BI781" i="3"/>
  <c r="AO781" i="3"/>
  <c r="BK13" i="3"/>
  <c r="BJ13" i="3"/>
  <c r="AP13" i="3"/>
  <c r="BF29" i="3"/>
  <c r="BG29" i="3"/>
  <c r="AN29" i="3"/>
  <c r="BH45" i="3"/>
  <c r="BI45" i="3"/>
  <c r="AO45" i="3"/>
  <c r="BF66" i="3"/>
  <c r="BG66" i="3"/>
  <c r="AN66" i="3"/>
  <c r="BI82" i="3"/>
  <c r="BH82" i="3"/>
  <c r="AO82" i="3"/>
  <c r="BJ102" i="3"/>
  <c r="BK102" i="3"/>
  <c r="AP102" i="3"/>
  <c r="BF155" i="3"/>
  <c r="BG155" i="3"/>
  <c r="AN155" i="3"/>
  <c r="BH155" i="3"/>
  <c r="BI155" i="3"/>
  <c r="AO155" i="3"/>
  <c r="BJ216" i="3"/>
  <c r="BK216" i="3"/>
  <c r="AP216" i="3"/>
  <c r="BF232" i="3"/>
  <c r="BG232" i="3"/>
  <c r="AN232" i="3"/>
  <c r="BF253" i="3"/>
  <c r="BG253" i="3"/>
  <c r="AN253" i="3"/>
  <c r="BH269" i="3"/>
  <c r="BI269" i="3"/>
  <c r="AO269" i="3"/>
  <c r="BJ301" i="3"/>
  <c r="BK301" i="3"/>
  <c r="AP301" i="3"/>
  <c r="BJ318" i="3"/>
  <c r="BK318" i="3"/>
  <c r="AP318" i="3"/>
  <c r="BF350" i="3"/>
  <c r="BG350" i="3"/>
  <c r="AN350" i="3"/>
  <c r="BF367" i="3"/>
  <c r="BG367" i="3"/>
  <c r="AN367" i="3"/>
  <c r="BH367" i="3"/>
  <c r="BI367" i="3"/>
  <c r="AO367" i="3"/>
  <c r="BJ399" i="3"/>
  <c r="BK399" i="3"/>
  <c r="AP399" i="3"/>
  <c r="BF432" i="3"/>
  <c r="BG432" i="3"/>
  <c r="AN432" i="3"/>
  <c r="BJ467" i="3"/>
  <c r="BK467" i="3"/>
  <c r="AP467" i="3"/>
  <c r="BF500" i="3"/>
  <c r="BG500" i="3"/>
  <c r="AN500" i="3"/>
  <c r="BH500" i="3"/>
  <c r="BI500" i="3"/>
  <c r="AO500" i="3"/>
  <c r="BJ532" i="3"/>
  <c r="BK532" i="3"/>
  <c r="AP532" i="3"/>
  <c r="BF564" i="3"/>
  <c r="BG564" i="3"/>
  <c r="AN564" i="3"/>
  <c r="BH564" i="3"/>
  <c r="BI564" i="3"/>
  <c r="AO564" i="3"/>
  <c r="BJ604" i="3"/>
  <c r="BK604" i="3"/>
  <c r="AP604" i="3"/>
  <c r="BG637" i="3"/>
  <c r="BF637" i="3"/>
  <c r="AN637" i="3"/>
  <c r="BH653" i="3"/>
  <c r="BI653" i="3"/>
  <c r="AO653" i="3"/>
  <c r="BJ670" i="3"/>
  <c r="BK670" i="3"/>
  <c r="AP670" i="3"/>
  <c r="BJ702" i="3"/>
  <c r="BK702" i="3"/>
  <c r="AP702" i="3"/>
  <c r="BF718" i="3"/>
  <c r="BG718" i="3"/>
  <c r="AN718" i="3"/>
  <c r="BG759" i="3"/>
  <c r="BF759" i="3"/>
  <c r="AN759" i="3"/>
  <c r="BH779" i="3"/>
  <c r="BI779" i="3"/>
  <c r="AO779" i="3"/>
  <c r="BI784" i="3"/>
  <c r="BH784" i="3"/>
  <c r="AO784" i="3"/>
  <c r="BH805" i="3"/>
  <c r="BI805" i="3"/>
  <c r="AO805" i="3"/>
  <c r="BF133" i="3"/>
  <c r="BG133" i="3"/>
  <c r="AN133" i="3"/>
  <c r="BH169" i="3"/>
  <c r="BI169" i="3"/>
  <c r="AO169" i="3"/>
  <c r="BJ689" i="3"/>
  <c r="BK689" i="3"/>
  <c r="AP689" i="3"/>
  <c r="BF689" i="3"/>
  <c r="BG689" i="3"/>
  <c r="AN689" i="3"/>
  <c r="BH721" i="3"/>
  <c r="BI721" i="3"/>
  <c r="AO721" i="3"/>
  <c r="BJ295" i="3"/>
  <c r="BK295" i="3"/>
  <c r="AP295" i="3"/>
  <c r="BJ332" i="3"/>
  <c r="BK332" i="3"/>
  <c r="AP332" i="3"/>
  <c r="BF364" i="3"/>
  <c r="BG364" i="3"/>
  <c r="AN364" i="3"/>
  <c r="BF397" i="3"/>
  <c r="BG397" i="3"/>
  <c r="AN397" i="3"/>
  <c r="BF462" i="3"/>
  <c r="BG462" i="3"/>
  <c r="AN462" i="3"/>
  <c r="BH523" i="3"/>
  <c r="BI523" i="3"/>
  <c r="AO523" i="3"/>
  <c r="BK559" i="3"/>
  <c r="BJ559" i="3"/>
  <c r="AP559" i="3"/>
  <c r="BF644" i="3"/>
  <c r="BG644" i="3"/>
  <c r="AN644" i="3"/>
  <c r="BH644" i="3"/>
  <c r="BI644" i="3"/>
  <c r="AO644" i="3"/>
  <c r="BH677" i="3"/>
  <c r="BI677" i="3"/>
  <c r="AO677" i="3"/>
  <c r="BJ545" i="3"/>
  <c r="BK545" i="3"/>
  <c r="AP545" i="3"/>
  <c r="BF545" i="3"/>
  <c r="BG545" i="3"/>
  <c r="AN545" i="3"/>
  <c r="BH577" i="3"/>
  <c r="BI577" i="3"/>
  <c r="AO577" i="3"/>
  <c r="BI610" i="3"/>
  <c r="BH610" i="3"/>
  <c r="AO610" i="3"/>
  <c r="BH675" i="3"/>
  <c r="BI675" i="3"/>
  <c r="AO675" i="3"/>
  <c r="BJ707" i="3"/>
  <c r="BK707" i="3"/>
  <c r="AP707" i="3"/>
  <c r="BJ748" i="3"/>
  <c r="BK748" i="3"/>
  <c r="AP748" i="3"/>
  <c r="BJ104" i="3"/>
  <c r="BK104" i="3"/>
  <c r="AP104" i="3"/>
  <c r="BJ734" i="3"/>
  <c r="BK734" i="3"/>
  <c r="AP734" i="3"/>
  <c r="BF774" i="3"/>
  <c r="BG774" i="3"/>
  <c r="AN774" i="3"/>
  <c r="BJ117" i="3"/>
  <c r="BK117" i="3"/>
  <c r="AP117" i="3"/>
  <c r="BH150" i="3"/>
  <c r="BI150" i="3"/>
  <c r="AO150" i="3"/>
  <c r="BJ223" i="3"/>
  <c r="BK223" i="3"/>
  <c r="AP223" i="3"/>
  <c r="BJ256" i="3"/>
  <c r="BK256" i="3"/>
  <c r="AP256" i="3"/>
  <c r="BF288" i="3"/>
  <c r="BG288" i="3"/>
  <c r="AN288" i="3"/>
  <c r="BF325" i="3"/>
  <c r="BG325" i="3"/>
  <c r="AN325" i="3"/>
  <c r="BH357" i="3"/>
  <c r="BI357" i="3"/>
  <c r="AO357" i="3"/>
  <c r="BF410" i="3"/>
  <c r="BG410" i="3"/>
  <c r="AN410" i="3"/>
  <c r="BF47" i="3"/>
  <c r="BG47" i="3"/>
  <c r="AN47" i="3"/>
  <c r="BH47" i="3"/>
  <c r="BI47" i="3"/>
  <c r="AO47" i="3"/>
  <c r="BF365" i="3"/>
  <c r="BG365" i="3"/>
  <c r="AN365" i="3"/>
  <c r="BF103" i="3"/>
  <c r="BG103" i="3"/>
  <c r="AN103" i="3"/>
  <c r="BH103" i="3"/>
  <c r="BI103" i="3"/>
  <c r="AO103" i="3"/>
  <c r="BH132" i="3"/>
  <c r="BI132" i="3"/>
  <c r="AO132" i="3"/>
  <c r="BJ213" i="3"/>
  <c r="BK213" i="3"/>
  <c r="AP213" i="3"/>
  <c r="BH254" i="3"/>
  <c r="BI254" i="3"/>
  <c r="AO254" i="3"/>
  <c r="BJ290" i="3"/>
  <c r="BK290" i="3"/>
  <c r="AP290" i="3"/>
  <c r="BJ323" i="3"/>
  <c r="BK323" i="3"/>
  <c r="AP323" i="3"/>
  <c r="BF388" i="3"/>
  <c r="BG388" i="3"/>
  <c r="AN388" i="3"/>
  <c r="BH420" i="3"/>
  <c r="BI420" i="3"/>
  <c r="AO420" i="3"/>
  <c r="BH445" i="3"/>
  <c r="BI445" i="3"/>
  <c r="AO445" i="3"/>
  <c r="BF550" i="3"/>
  <c r="BG550" i="3"/>
  <c r="AN550" i="3"/>
  <c r="BI586" i="3"/>
  <c r="BH586" i="3"/>
  <c r="AO586" i="3"/>
  <c r="BH619" i="3"/>
  <c r="BI619" i="3"/>
  <c r="AO619" i="3"/>
  <c r="BF651" i="3"/>
  <c r="BG651" i="3"/>
  <c r="AN651" i="3"/>
  <c r="BJ716" i="3"/>
  <c r="BK716" i="3"/>
  <c r="AP716" i="3"/>
  <c r="BJ802" i="3"/>
  <c r="BK802" i="3"/>
  <c r="AP802" i="3"/>
  <c r="BG17" i="3"/>
  <c r="BF17" i="3"/>
  <c r="AN17" i="3"/>
  <c r="BH49" i="3"/>
  <c r="BI49" i="3"/>
  <c r="AO49" i="3"/>
  <c r="BF86" i="3"/>
  <c r="BG86" i="3"/>
  <c r="AN86" i="3"/>
  <c r="BF127" i="3"/>
  <c r="BG127" i="3"/>
  <c r="AN127" i="3"/>
  <c r="BH127" i="3"/>
  <c r="BI127" i="3"/>
  <c r="AO127" i="3"/>
  <c r="BJ240" i="3"/>
  <c r="BK240" i="3"/>
  <c r="AP240" i="3"/>
  <c r="BJ273" i="3"/>
  <c r="BK273" i="3"/>
  <c r="AP273" i="3"/>
  <c r="BJ306" i="3"/>
  <c r="BK306" i="3"/>
  <c r="AP306" i="3"/>
  <c r="BF419" i="3"/>
  <c r="BG419" i="3"/>
  <c r="AN419" i="3"/>
  <c r="BH419" i="3"/>
  <c r="BI419" i="3"/>
  <c r="AO419" i="3"/>
  <c r="BK471" i="3"/>
  <c r="BJ471" i="3"/>
  <c r="AP471" i="3"/>
  <c r="BF504" i="3"/>
  <c r="BG504" i="3"/>
  <c r="AN504" i="3"/>
  <c r="BF552" i="3"/>
  <c r="BG552" i="3"/>
  <c r="AN552" i="3"/>
  <c r="BH552" i="3"/>
  <c r="BI552" i="3"/>
  <c r="AO552" i="3"/>
  <c r="BF706" i="3"/>
  <c r="BG706" i="3"/>
  <c r="AN706" i="3"/>
  <c r="BG783" i="3"/>
  <c r="BF783" i="3"/>
  <c r="AN783" i="3"/>
  <c r="BK753" i="3"/>
  <c r="BJ753" i="3"/>
  <c r="AP753" i="3"/>
  <c r="BF753" i="3"/>
  <c r="BG753" i="3"/>
  <c r="AN753" i="3"/>
  <c r="BH789" i="3"/>
  <c r="BI789" i="3"/>
  <c r="AO789" i="3"/>
  <c r="BH775" i="3"/>
  <c r="BI775" i="3"/>
  <c r="AO775" i="3"/>
  <c r="BJ808" i="3"/>
  <c r="BK808" i="3"/>
  <c r="AP808" i="3"/>
  <c r="BJ485" i="3"/>
  <c r="BK485" i="3"/>
  <c r="AP485" i="3"/>
  <c r="BF780" i="3"/>
  <c r="BG780" i="3"/>
  <c r="AN780" i="3"/>
  <c r="BI780" i="3"/>
  <c r="BH780" i="3"/>
  <c r="AO780" i="3"/>
  <c r="BH797" i="3"/>
  <c r="BI797" i="3"/>
  <c r="AO797" i="3"/>
  <c r="BF153" i="3"/>
  <c r="BG153" i="3"/>
  <c r="AN153" i="3"/>
  <c r="BJ251" i="3"/>
  <c r="BK251" i="3"/>
  <c r="AP251" i="3"/>
  <c r="BJ705" i="3"/>
  <c r="BK705" i="3"/>
  <c r="AP705" i="3"/>
  <c r="BF705" i="3"/>
  <c r="BG705" i="3"/>
  <c r="AN705" i="3"/>
  <c r="BG73" i="3"/>
  <c r="BF73" i="3"/>
  <c r="AN73" i="3"/>
  <c r="BJ348" i="3"/>
  <c r="BK348" i="3"/>
  <c r="AP348" i="3"/>
  <c r="BJ381" i="3"/>
  <c r="BK381" i="3"/>
  <c r="AP381" i="3"/>
  <c r="BF413" i="3"/>
  <c r="BG413" i="3"/>
  <c r="AN413" i="3"/>
  <c r="BF478" i="3"/>
  <c r="BG478" i="3"/>
  <c r="AN478" i="3"/>
  <c r="BF499" i="3"/>
  <c r="BG499" i="3"/>
  <c r="AN499" i="3"/>
  <c r="BK543" i="3"/>
  <c r="BJ543" i="3"/>
  <c r="AP543" i="3"/>
  <c r="BF660" i="3"/>
  <c r="BG660" i="3"/>
  <c r="AN660" i="3"/>
  <c r="BH660" i="3"/>
  <c r="BI660" i="3"/>
  <c r="AO660" i="3"/>
  <c r="BH464" i="3"/>
  <c r="BI464" i="3"/>
  <c r="AO464" i="3"/>
  <c r="BH497" i="3"/>
  <c r="BI497" i="3"/>
  <c r="AO497" i="3"/>
  <c r="BJ561" i="3"/>
  <c r="BK561" i="3"/>
  <c r="AP561" i="3"/>
  <c r="BF561" i="3"/>
  <c r="BG561" i="3"/>
  <c r="AN561" i="3"/>
  <c r="BH593" i="3"/>
  <c r="BI593" i="3"/>
  <c r="AO593" i="3"/>
  <c r="BI626" i="3"/>
  <c r="BH626" i="3"/>
  <c r="AO626" i="3"/>
  <c r="BF691" i="3"/>
  <c r="BG691" i="3"/>
  <c r="AN691" i="3"/>
  <c r="BJ723" i="3"/>
  <c r="BK723" i="3"/>
  <c r="AP723" i="3"/>
  <c r="BJ764" i="3"/>
  <c r="BK764" i="3"/>
  <c r="AP764" i="3"/>
  <c r="BJ124" i="3"/>
  <c r="BK124" i="3"/>
  <c r="AP124" i="3"/>
  <c r="BJ750" i="3"/>
  <c r="BK750" i="3"/>
  <c r="AP750" i="3"/>
  <c r="BJ791" i="3"/>
  <c r="BK791" i="3"/>
  <c r="AP791" i="3"/>
  <c r="BH101" i="3"/>
  <c r="BI101" i="3"/>
  <c r="AO101" i="3"/>
  <c r="BF134" i="3"/>
  <c r="BG134" i="3"/>
  <c r="AN134" i="3"/>
  <c r="BH174" i="3"/>
  <c r="BI174" i="3"/>
  <c r="AO174" i="3"/>
  <c r="BJ239" i="3"/>
  <c r="BK239" i="3"/>
  <c r="AP239" i="3"/>
  <c r="BJ272" i="3"/>
  <c r="BK272" i="3"/>
  <c r="AP272" i="3"/>
  <c r="BF304" i="3"/>
  <c r="BG304" i="3"/>
  <c r="AN304" i="3"/>
  <c r="BF341" i="3"/>
  <c r="BG341" i="3"/>
  <c r="AN341" i="3"/>
  <c r="BF394" i="3"/>
  <c r="BG394" i="3"/>
  <c r="AN394" i="3"/>
  <c r="BF431" i="3"/>
  <c r="BG431" i="3"/>
  <c r="AN431" i="3"/>
  <c r="BH431" i="3"/>
  <c r="BI431" i="3"/>
  <c r="AO431" i="3"/>
  <c r="BK63" i="3"/>
  <c r="BJ63" i="3"/>
  <c r="AP63" i="3"/>
  <c r="BG18" i="3"/>
  <c r="BF18" i="3"/>
  <c r="AN18" i="3"/>
  <c r="BH50" i="3"/>
  <c r="BI50" i="3"/>
  <c r="AO50" i="3"/>
  <c r="BJ115" i="3"/>
  <c r="BK115" i="3"/>
  <c r="AP115" i="3"/>
  <c r="BJ148" i="3"/>
  <c r="BK148" i="3"/>
  <c r="AP148" i="3"/>
  <c r="BF180" i="3"/>
  <c r="BG180" i="3"/>
  <c r="AN180" i="3"/>
  <c r="BF197" i="3"/>
  <c r="BG197" i="3"/>
  <c r="AN197" i="3"/>
  <c r="BH233" i="3"/>
  <c r="BI233" i="3"/>
  <c r="AO233" i="3"/>
  <c r="BF270" i="3"/>
  <c r="BG270" i="3"/>
  <c r="AN270" i="3"/>
  <c r="BF307" i="3"/>
  <c r="BG307" i="3"/>
  <c r="AN307" i="3"/>
  <c r="BH307" i="3"/>
  <c r="BI307" i="3"/>
  <c r="AO307" i="3"/>
  <c r="BJ404" i="3"/>
  <c r="BK404" i="3"/>
  <c r="AP404" i="3"/>
  <c r="BG461" i="3"/>
  <c r="BF461" i="3"/>
  <c r="AN461" i="3"/>
  <c r="BF498" i="3"/>
  <c r="BG498" i="3"/>
  <c r="AN498" i="3"/>
  <c r="BF602" i="3"/>
  <c r="BG602" i="3"/>
  <c r="AN602" i="3"/>
  <c r="BF700" i="3"/>
  <c r="BG700" i="3"/>
  <c r="AN700" i="3"/>
  <c r="BH700" i="3"/>
  <c r="BI700" i="3"/>
  <c r="AO700" i="3"/>
  <c r="BH741" i="3"/>
  <c r="BI741" i="3"/>
  <c r="AO741" i="3"/>
  <c r="BH786" i="3"/>
  <c r="BI786" i="3"/>
  <c r="AO786" i="3"/>
  <c r="BJ33" i="3"/>
  <c r="BK33" i="3"/>
  <c r="AP33" i="3"/>
  <c r="BI70" i="3"/>
  <c r="BH70" i="3"/>
  <c r="AO70" i="3"/>
  <c r="BJ106" i="3"/>
  <c r="BK106" i="3"/>
  <c r="AP106" i="3"/>
  <c r="BJ143" i="3"/>
  <c r="BK143" i="3"/>
  <c r="AP143" i="3"/>
  <c r="BF220" i="3"/>
  <c r="BG220" i="3"/>
  <c r="AN220" i="3"/>
  <c r="BF257" i="3"/>
  <c r="BG257" i="3"/>
  <c r="AN257" i="3"/>
  <c r="BH289" i="3"/>
  <c r="BI289" i="3"/>
  <c r="AO289" i="3"/>
  <c r="BF322" i="3"/>
  <c r="BG322" i="3"/>
  <c r="AN322" i="3"/>
  <c r="BH354" i="3"/>
  <c r="BI354" i="3"/>
  <c r="AO354" i="3"/>
  <c r="BJ403" i="3"/>
  <c r="BK403" i="3"/>
  <c r="AP403" i="3"/>
  <c r="BJ436" i="3"/>
  <c r="BK436" i="3"/>
  <c r="AP436" i="3"/>
  <c r="BF488" i="3"/>
  <c r="BG488" i="3"/>
  <c r="AN488" i="3"/>
  <c r="BJ536" i="3"/>
  <c r="BK536" i="3"/>
  <c r="AP536" i="3"/>
  <c r="BJ625" i="3"/>
  <c r="BK625" i="3"/>
  <c r="AP625" i="3"/>
  <c r="BF625" i="3"/>
  <c r="BG625" i="3"/>
  <c r="AN625" i="3"/>
  <c r="BH657" i="3"/>
  <c r="BI657" i="3"/>
  <c r="AO657" i="3"/>
  <c r="BH690" i="3"/>
  <c r="BI690" i="3"/>
  <c r="AO690" i="3"/>
  <c r="BJ722" i="3"/>
  <c r="BK722" i="3"/>
  <c r="AP722" i="3"/>
  <c r="BG763" i="3"/>
  <c r="BF763" i="3"/>
  <c r="AN763" i="3"/>
  <c r="BJ740" i="3"/>
  <c r="BK740" i="3"/>
  <c r="AP740" i="3"/>
  <c r="BF149" i="3"/>
  <c r="BG149" i="3"/>
  <c r="AN149" i="3"/>
  <c r="BH165" i="3"/>
  <c r="BI165" i="3"/>
  <c r="AO165" i="3"/>
  <c r="BF242" i="3"/>
  <c r="BG242" i="3"/>
  <c r="AN242" i="3"/>
  <c r="BF263" i="3"/>
  <c r="BG263" i="3"/>
  <c r="AN263" i="3"/>
  <c r="BH263" i="3"/>
  <c r="BI263" i="3"/>
  <c r="AO263" i="3"/>
  <c r="BJ685" i="3"/>
  <c r="BK685" i="3"/>
  <c r="AP685" i="3"/>
  <c r="BF717" i="3"/>
  <c r="BG717" i="3"/>
  <c r="AN717" i="3"/>
  <c r="BG69" i="3"/>
  <c r="BF69" i="3"/>
  <c r="AN69" i="3"/>
  <c r="BJ291" i="3"/>
  <c r="BK291" i="3"/>
  <c r="AP291" i="3"/>
  <c r="BJ312" i="3"/>
  <c r="BK312" i="3"/>
  <c r="AP312" i="3"/>
  <c r="BF328" i="3"/>
  <c r="BG328" i="3"/>
  <c r="AN328" i="3"/>
  <c r="BH344" i="3"/>
  <c r="BI344" i="3"/>
  <c r="AO344" i="3"/>
  <c r="BJ393" i="3"/>
  <c r="BK393" i="3"/>
  <c r="AP393" i="3"/>
  <c r="BF409" i="3"/>
  <c r="BG409" i="3"/>
  <c r="AN409" i="3"/>
  <c r="BF442" i="3"/>
  <c r="BG442" i="3"/>
  <c r="AN442" i="3"/>
  <c r="BI458" i="3"/>
  <c r="BH458" i="3"/>
  <c r="AO458" i="3"/>
  <c r="BJ474" i="3"/>
  <c r="BK474" i="3"/>
  <c r="AP474" i="3"/>
  <c r="BJ491" i="3"/>
  <c r="BK491" i="3"/>
  <c r="AP491" i="3"/>
  <c r="BH515" i="3"/>
  <c r="BI515" i="3"/>
  <c r="AO515" i="3"/>
  <c r="BH539" i="3"/>
  <c r="BI539" i="3"/>
  <c r="AO539" i="3"/>
  <c r="BJ555" i="3"/>
  <c r="BK555" i="3"/>
  <c r="AP555" i="3"/>
  <c r="BF591" i="3"/>
  <c r="BG591" i="3"/>
  <c r="AN591" i="3"/>
  <c r="BH608" i="3"/>
  <c r="BI608" i="3"/>
  <c r="AO608" i="3"/>
  <c r="BJ640" i="3"/>
  <c r="BK640" i="3"/>
  <c r="AP640" i="3"/>
  <c r="BJ673" i="3"/>
  <c r="BK673" i="3"/>
  <c r="AP673" i="3"/>
  <c r="BF673" i="3"/>
  <c r="BG673" i="3"/>
  <c r="AN673" i="3"/>
  <c r="BH460" i="3"/>
  <c r="BI460" i="3"/>
  <c r="AO460" i="3"/>
  <c r="BG509" i="3"/>
  <c r="BF509" i="3"/>
  <c r="AN509" i="3"/>
  <c r="BH525" i="3"/>
  <c r="BI525" i="3"/>
  <c r="AO525" i="3"/>
  <c r="BJ541" i="3"/>
  <c r="BK541" i="3"/>
  <c r="AP541" i="3"/>
  <c r="BG573" i="3"/>
  <c r="BF573" i="3"/>
  <c r="AN573" i="3"/>
  <c r="BH589" i="3"/>
  <c r="BI589" i="3"/>
  <c r="AO589" i="3"/>
  <c r="BH622" i="3"/>
  <c r="BI622" i="3"/>
  <c r="AO622" i="3"/>
  <c r="BJ638" i="3"/>
  <c r="BK638" i="3"/>
  <c r="AP638" i="3"/>
  <c r="BF654" i="3"/>
  <c r="BG654" i="3"/>
  <c r="AN654" i="3"/>
  <c r="BF687" i="3"/>
  <c r="BG687" i="3"/>
  <c r="AN687" i="3"/>
  <c r="BH703" i="3"/>
  <c r="BI703" i="3"/>
  <c r="AO703" i="3"/>
  <c r="BJ719" i="3"/>
  <c r="BK719" i="3"/>
  <c r="AP719" i="3"/>
  <c r="BJ736" i="3"/>
  <c r="BK736" i="3"/>
  <c r="AP736" i="3"/>
  <c r="BF760" i="3"/>
  <c r="BG760" i="3"/>
  <c r="AN760" i="3"/>
  <c r="BF100" i="3"/>
  <c r="BG100" i="3"/>
  <c r="AN100" i="3"/>
  <c r="BH120" i="3"/>
  <c r="BI120" i="3"/>
  <c r="AO120" i="3"/>
  <c r="BH730" i="3"/>
  <c r="BI730" i="3"/>
  <c r="AO730" i="3"/>
  <c r="BJ746" i="3"/>
  <c r="BK746" i="3"/>
  <c r="AP746" i="3"/>
  <c r="BJ770" i="3"/>
  <c r="BK770" i="3"/>
  <c r="AP770" i="3"/>
  <c r="BJ787" i="3"/>
  <c r="BK787" i="3"/>
  <c r="AP787" i="3"/>
  <c r="BJ97" i="3"/>
  <c r="BK97" i="3"/>
  <c r="AP97" i="3"/>
  <c r="BJ130" i="3"/>
  <c r="BK130" i="3"/>
  <c r="AP130" i="3"/>
  <c r="BF170" i="3"/>
  <c r="BG170" i="3"/>
  <c r="AN170" i="3"/>
  <c r="BF187" i="3"/>
  <c r="BG187" i="3"/>
  <c r="AN187" i="3"/>
  <c r="BH187" i="3"/>
  <c r="BI187" i="3"/>
  <c r="AO187" i="3"/>
  <c r="BJ219" i="3"/>
  <c r="BK219" i="3"/>
  <c r="AP219" i="3"/>
  <c r="BF252" i="3"/>
  <c r="BG252" i="3"/>
  <c r="AN252" i="3"/>
  <c r="BH268" i="3"/>
  <c r="BI268" i="3"/>
  <c r="AO268" i="3"/>
  <c r="BJ300" i="3"/>
  <c r="BK300" i="3"/>
  <c r="AP300" i="3"/>
  <c r="BJ321" i="3"/>
  <c r="BK321" i="3"/>
  <c r="AP321" i="3"/>
  <c r="BF337" i="3"/>
  <c r="BG337" i="3"/>
  <c r="AN337" i="3"/>
  <c r="BH353" i="3"/>
  <c r="BI353" i="3"/>
  <c r="AO353" i="3"/>
  <c r="BF374" i="3"/>
  <c r="BG374" i="3"/>
  <c r="AN374" i="3"/>
  <c r="BH390" i="3"/>
  <c r="BI390" i="3"/>
  <c r="AO390" i="3"/>
  <c r="BJ406" i="3"/>
  <c r="BK406" i="3"/>
  <c r="AP406" i="3"/>
  <c r="BF43" i="3"/>
  <c r="BG43" i="3"/>
  <c r="AN43" i="3"/>
  <c r="BH43" i="3"/>
  <c r="BI43" i="3"/>
  <c r="AO43" i="3"/>
  <c r="BH125" i="3"/>
  <c r="BI125" i="3"/>
  <c r="AO125" i="3"/>
  <c r="BG14" i="3"/>
  <c r="BF14" i="3"/>
  <c r="AN14" i="3"/>
  <c r="BH30" i="3"/>
  <c r="BI30" i="3"/>
  <c r="AO30" i="3"/>
  <c r="BJ46" i="3"/>
  <c r="BK46" i="3"/>
  <c r="AP46" i="3"/>
  <c r="BF99" i="3"/>
  <c r="BG99" i="3"/>
  <c r="AN99" i="3"/>
  <c r="BH99" i="3"/>
  <c r="BI99" i="3"/>
  <c r="AO99" i="3"/>
  <c r="BJ144" i="3"/>
  <c r="BK144" i="3"/>
  <c r="AP144" i="3"/>
  <c r="BF160" i="3"/>
  <c r="BG160" i="3"/>
  <c r="AN160" i="3"/>
  <c r="BH176" i="3"/>
  <c r="BI176" i="3"/>
  <c r="AO176" i="3"/>
  <c r="BH193" i="3"/>
  <c r="BI193" i="3"/>
  <c r="AO193" i="3"/>
  <c r="BJ209" i="3"/>
  <c r="BK209" i="3"/>
  <c r="AP209" i="3"/>
  <c r="BJ250" i="3"/>
  <c r="BK250" i="3"/>
  <c r="AP250" i="3"/>
  <c r="BF286" i="3"/>
  <c r="BG286" i="3"/>
  <c r="AN286" i="3"/>
  <c r="BH302" i="3"/>
  <c r="BI302" i="3"/>
  <c r="AO302" i="3"/>
  <c r="BJ335" i="3"/>
  <c r="BK335" i="3"/>
  <c r="AP335" i="3"/>
  <c r="BF368" i="3"/>
  <c r="BG368" i="3"/>
  <c r="AN368" i="3"/>
  <c r="BH384" i="3"/>
  <c r="BI384" i="3"/>
  <c r="AO384" i="3"/>
  <c r="BJ416" i="3"/>
  <c r="BK416" i="3"/>
  <c r="AP416" i="3"/>
  <c r="BJ433" i="3"/>
  <c r="BK433" i="3"/>
  <c r="AP433" i="3"/>
  <c r="BF441" i="3"/>
  <c r="BG441" i="3"/>
  <c r="AN441" i="3"/>
  <c r="BH457" i="3"/>
  <c r="BI457" i="3"/>
  <c r="AO457" i="3"/>
  <c r="BH494" i="3"/>
  <c r="BI494" i="3"/>
  <c r="AO494" i="3"/>
  <c r="BF510" i="3"/>
  <c r="BG510" i="3"/>
  <c r="AN510" i="3"/>
  <c r="BH542" i="3"/>
  <c r="BI542" i="3"/>
  <c r="AO542" i="3"/>
  <c r="BH566" i="3"/>
  <c r="BI566" i="3"/>
  <c r="AO566" i="3"/>
  <c r="BF582" i="3"/>
  <c r="BG582" i="3"/>
  <c r="AN582" i="3"/>
  <c r="BF615" i="3"/>
  <c r="BG615" i="3"/>
  <c r="AN615" i="3"/>
  <c r="BH631" i="3"/>
  <c r="BI631" i="3"/>
  <c r="AO631" i="3"/>
  <c r="BK647" i="3"/>
  <c r="BJ647" i="3"/>
  <c r="AP647" i="3"/>
  <c r="BH696" i="3"/>
  <c r="BI696" i="3"/>
  <c r="AO696" i="3"/>
  <c r="BF781" i="3"/>
  <c r="BG781" i="3"/>
  <c r="AN781" i="3"/>
  <c r="BF798" i="3"/>
  <c r="BG798" i="3"/>
  <c r="AN798" i="3"/>
  <c r="BJ29" i="3"/>
  <c r="BK29" i="3"/>
  <c r="AP29" i="3"/>
  <c r="BF45" i="3"/>
  <c r="BG45" i="3"/>
  <c r="AN45" i="3"/>
  <c r="BF82" i="3"/>
  <c r="BG82" i="3"/>
  <c r="AN82" i="3"/>
  <c r="BH102" i="3"/>
  <c r="BI102" i="3"/>
  <c r="AO102" i="3"/>
  <c r="BJ118" i="3"/>
  <c r="BK118" i="3"/>
  <c r="AP118" i="3"/>
  <c r="BJ139" i="3"/>
  <c r="BK139" i="3"/>
  <c r="AP139" i="3"/>
  <c r="BF179" i="3"/>
  <c r="BG179" i="3"/>
  <c r="AN179" i="3"/>
  <c r="BH179" i="3"/>
  <c r="BI179" i="3"/>
  <c r="AO179" i="3"/>
  <c r="BH200" i="3"/>
  <c r="BI200" i="3"/>
  <c r="AO200" i="3"/>
  <c r="BJ232" i="3"/>
  <c r="BK232" i="3"/>
  <c r="AP232" i="3"/>
  <c r="BJ253" i="3"/>
  <c r="BK253" i="3"/>
  <c r="AP253" i="3"/>
  <c r="BF269" i="3"/>
  <c r="BG269" i="3"/>
  <c r="AN269" i="3"/>
  <c r="BH285" i="3"/>
  <c r="BI285" i="3"/>
  <c r="AO285" i="3"/>
  <c r="BH318" i="3"/>
  <c r="BI318" i="3"/>
  <c r="AO318" i="3"/>
  <c r="BJ334" i="3"/>
  <c r="BK334" i="3"/>
  <c r="AP334" i="3"/>
  <c r="BF383" i="3"/>
  <c r="BG383" i="3"/>
  <c r="AN383" i="3"/>
  <c r="BH383" i="3"/>
  <c r="BI383" i="3"/>
  <c r="AO383" i="3"/>
  <c r="BJ415" i="3"/>
  <c r="BK415" i="3"/>
  <c r="AP415" i="3"/>
  <c r="BJ432" i="3"/>
  <c r="BK432" i="3"/>
  <c r="AP432" i="3"/>
  <c r="BF451" i="3"/>
  <c r="BG451" i="3"/>
  <c r="AN451" i="3"/>
  <c r="BH451" i="3"/>
  <c r="BI451" i="3"/>
  <c r="AO451" i="3"/>
  <c r="BJ483" i="3"/>
  <c r="BK483" i="3"/>
  <c r="AP483" i="3"/>
  <c r="BF516" i="3"/>
  <c r="BG516" i="3"/>
  <c r="AN516" i="3"/>
  <c r="BH516" i="3"/>
  <c r="BI516" i="3"/>
  <c r="AO516" i="3"/>
  <c r="BJ548" i="3"/>
  <c r="BK548" i="3"/>
  <c r="AP548" i="3"/>
  <c r="BH584" i="3"/>
  <c r="BI584" i="3"/>
  <c r="AO584" i="3"/>
  <c r="BJ621" i="3"/>
  <c r="BK621" i="3"/>
  <c r="AP621" i="3"/>
  <c r="BG653" i="3"/>
  <c r="BF653" i="3"/>
  <c r="AN653" i="3"/>
  <c r="BF670" i="3"/>
  <c r="BG670" i="3"/>
  <c r="AN670" i="3"/>
  <c r="BJ686" i="3"/>
  <c r="BK686" i="3"/>
  <c r="AP686" i="3"/>
  <c r="BH702" i="3"/>
  <c r="BI702" i="3"/>
  <c r="AO702" i="3"/>
  <c r="BJ718" i="3"/>
  <c r="BK718" i="3"/>
  <c r="AP718" i="3"/>
  <c r="BJ743" i="3"/>
  <c r="BK743" i="3"/>
  <c r="AP743" i="3"/>
  <c r="BG779" i="3"/>
  <c r="BF779" i="3"/>
  <c r="AN779" i="3"/>
  <c r="BF796" i="3"/>
  <c r="BG796" i="3"/>
  <c r="AN796" i="3"/>
  <c r="BI796" i="3"/>
  <c r="BH796" i="3"/>
  <c r="AO796" i="3"/>
  <c r="BF784" i="3"/>
  <c r="BG784" i="3"/>
  <c r="AN784" i="3"/>
  <c r="BF805" i="3"/>
  <c r="BG805" i="3"/>
  <c r="AN805" i="3"/>
  <c r="BF169" i="3"/>
  <c r="BG169" i="3"/>
  <c r="AN169" i="3"/>
  <c r="BJ267" i="3"/>
  <c r="BK267" i="3"/>
  <c r="AP267" i="3"/>
  <c r="BJ721" i="3"/>
  <c r="BK721" i="3"/>
  <c r="AP721" i="3"/>
  <c r="BF721" i="3"/>
  <c r="BG721" i="3"/>
  <c r="AN721" i="3"/>
  <c r="BJ364" i="3"/>
  <c r="BK364" i="3"/>
  <c r="AP364" i="3"/>
  <c r="BJ397" i="3"/>
  <c r="BK397" i="3"/>
  <c r="AP397" i="3"/>
  <c r="BJ430" i="3"/>
  <c r="BK430" i="3"/>
  <c r="AP430" i="3"/>
  <c r="BF523" i="3"/>
  <c r="BG523" i="3"/>
  <c r="AN523" i="3"/>
  <c r="BH559" i="3"/>
  <c r="BI559" i="3"/>
  <c r="AO559" i="3"/>
  <c r="BJ579" i="3"/>
  <c r="BK579" i="3"/>
  <c r="AP579" i="3"/>
  <c r="BJ612" i="3"/>
  <c r="BK612" i="3"/>
  <c r="AP612" i="3"/>
  <c r="BF677" i="3"/>
  <c r="BG677" i="3"/>
  <c r="AN677" i="3"/>
  <c r="BH480" i="3"/>
  <c r="BI480" i="3"/>
  <c r="AO480" i="3"/>
  <c r="BJ577" i="3"/>
  <c r="BK577" i="3"/>
  <c r="AP577" i="3"/>
  <c r="BF577" i="3"/>
  <c r="BG577" i="3"/>
  <c r="AN577" i="3"/>
  <c r="BF610" i="3"/>
  <c r="BG610" i="3"/>
  <c r="AN610" i="3"/>
  <c r="BI642" i="3"/>
  <c r="BH642" i="3"/>
  <c r="AO642" i="3"/>
  <c r="BF675" i="3"/>
  <c r="BG675" i="3"/>
  <c r="AN675" i="3"/>
  <c r="BF707" i="3"/>
  <c r="BG707" i="3"/>
  <c r="AN707" i="3"/>
  <c r="BH734" i="3"/>
  <c r="BI734" i="3"/>
  <c r="AO734" i="3"/>
  <c r="BJ774" i="3"/>
  <c r="BK774" i="3"/>
  <c r="AP774" i="3"/>
  <c r="BJ811" i="3"/>
  <c r="BK811" i="3"/>
  <c r="AP811" i="3"/>
  <c r="BH117" i="3"/>
  <c r="BI117" i="3"/>
  <c r="AO117" i="3"/>
  <c r="BF150" i="3"/>
  <c r="BG150" i="3"/>
  <c r="AN150" i="3"/>
  <c r="BF191" i="3"/>
  <c r="BG191" i="3"/>
  <c r="AN191" i="3"/>
  <c r="BH191" i="3"/>
  <c r="BI191" i="3"/>
  <c r="AO191" i="3"/>
  <c r="BJ288" i="3"/>
  <c r="BK288" i="3"/>
  <c r="AP288" i="3"/>
  <c r="BF357" i="3"/>
  <c r="BG357" i="3"/>
  <c r="AN357" i="3"/>
  <c r="BJ365" i="3"/>
  <c r="BK365" i="3"/>
  <c r="AP365" i="3"/>
  <c r="BJ34" i="3"/>
  <c r="BK34" i="3"/>
  <c r="AP34" i="3"/>
  <c r="BK67" i="3"/>
  <c r="BJ67" i="3"/>
  <c r="AP67" i="3"/>
  <c r="BF132" i="3"/>
  <c r="BG132" i="3"/>
  <c r="AN132" i="3"/>
  <c r="BH164" i="3"/>
  <c r="BI164" i="3"/>
  <c r="AO164" i="3"/>
  <c r="BH213" i="3"/>
  <c r="BI213" i="3"/>
  <c r="AO213" i="3"/>
  <c r="BF254" i="3"/>
  <c r="BG254" i="3"/>
  <c r="AN254" i="3"/>
  <c r="BH290" i="3"/>
  <c r="BI290" i="3"/>
  <c r="AO290" i="3"/>
  <c r="BJ355" i="3"/>
  <c r="BK355" i="3"/>
  <c r="AP355" i="3"/>
  <c r="BJ388" i="3"/>
  <c r="BK388" i="3"/>
  <c r="AP388" i="3"/>
  <c r="BF420" i="3"/>
  <c r="BG420" i="3"/>
  <c r="AN420" i="3"/>
  <c r="BG445" i="3"/>
  <c r="BF445" i="3"/>
  <c r="AN445" i="3"/>
  <c r="BH477" i="3"/>
  <c r="BI477" i="3"/>
  <c r="AO477" i="3"/>
  <c r="BJ514" i="3"/>
  <c r="BK514" i="3"/>
  <c r="AP514" i="3"/>
  <c r="BH550" i="3"/>
  <c r="BI550" i="3"/>
  <c r="AO550" i="3"/>
  <c r="BF586" i="3"/>
  <c r="BG586" i="3"/>
  <c r="AN586" i="3"/>
  <c r="BH651" i="3"/>
  <c r="BI651" i="3"/>
  <c r="AO651" i="3"/>
  <c r="BF684" i="3"/>
  <c r="BG684" i="3"/>
  <c r="AN684" i="3"/>
  <c r="BH684" i="3"/>
  <c r="BI684" i="3"/>
  <c r="AO684" i="3"/>
  <c r="BF49" i="3"/>
  <c r="BG49" i="3"/>
  <c r="AN49" i="3"/>
  <c r="BF159" i="3"/>
  <c r="BG159" i="3"/>
  <c r="AN159" i="3"/>
  <c r="BH159" i="3"/>
  <c r="BI159" i="3"/>
  <c r="AO159" i="3"/>
  <c r="BH204" i="3"/>
  <c r="BI204" i="3"/>
  <c r="AO204" i="3"/>
  <c r="BH306" i="3"/>
  <c r="BI306" i="3"/>
  <c r="AO306" i="3"/>
  <c r="BJ338" i="3"/>
  <c r="BK338" i="3"/>
  <c r="AP338" i="3"/>
  <c r="BJ387" i="3"/>
  <c r="BK387" i="3"/>
  <c r="AP387" i="3"/>
  <c r="BF455" i="3"/>
  <c r="BG455" i="3"/>
  <c r="AN455" i="3"/>
  <c r="BH455" i="3"/>
  <c r="BI455" i="3"/>
  <c r="AO455" i="3"/>
  <c r="BJ504" i="3"/>
  <c r="BK504" i="3"/>
  <c r="AP504" i="3"/>
  <c r="BF588" i="3"/>
  <c r="BG588" i="3"/>
  <c r="AN588" i="3"/>
  <c r="BH588" i="3"/>
  <c r="BI588" i="3"/>
  <c r="AO588" i="3"/>
  <c r="BH609" i="3"/>
  <c r="BI609" i="3"/>
  <c r="AO609" i="3"/>
  <c r="BJ674" i="3"/>
  <c r="BK674" i="3"/>
  <c r="AP674" i="3"/>
  <c r="BJ747" i="3"/>
  <c r="BK747" i="3"/>
  <c r="AP747" i="3"/>
  <c r="BF789" i="3"/>
  <c r="BG789" i="3"/>
  <c r="AN789" i="3"/>
  <c r="B13" i="9"/>
  <c r="B26" i="5"/>
  <c r="AN5" i="3"/>
  <c r="AO5" i="3"/>
  <c r="AP5" i="3"/>
  <c r="B19" i="9"/>
  <c r="B21" i="9"/>
  <c r="B19" i="31" s="1"/>
  <c r="C20" i="25" s="1"/>
  <c r="V482" i="9"/>
  <c r="AE11" i="9" s="1"/>
  <c r="AC11" i="9"/>
  <c r="AD11" i="9" s="1"/>
  <c r="AK11" i="9" s="1"/>
  <c r="V422" i="9"/>
  <c r="AE10" i="9" s="1"/>
  <c r="AC10" i="9"/>
  <c r="AD10" i="9" s="1"/>
  <c r="AK10" i="9" s="1"/>
  <c r="V782" i="9"/>
  <c r="AE15" i="9" s="1"/>
  <c r="AC15" i="9"/>
  <c r="AD15" i="9" s="1"/>
  <c r="AK15" i="9" s="1"/>
  <c r="V62" i="9"/>
  <c r="AE4" i="9" s="1"/>
  <c r="AC4" i="9"/>
  <c r="AD4" i="9" s="1"/>
  <c r="AK4" i="9" s="1"/>
  <c r="V602" i="9"/>
  <c r="AE12" i="9" s="1"/>
  <c r="AC12" i="9"/>
  <c r="V182" i="9"/>
  <c r="AE6" i="9" s="1"/>
  <c r="V302" i="9"/>
  <c r="AE8" i="9" s="1"/>
  <c r="AC8" i="9"/>
  <c r="AD8" i="9" s="1"/>
  <c r="AK8" i="9" s="1"/>
  <c r="V242" i="9"/>
  <c r="AE7" i="9" s="1"/>
  <c r="AC7" i="9"/>
  <c r="AD7" i="9" s="1"/>
  <c r="AK7" i="9" s="1"/>
  <c r="V122" i="9"/>
  <c r="AE5" i="9" s="1"/>
  <c r="AC5" i="9"/>
  <c r="AD5" i="9" s="1"/>
  <c r="AK5" i="9" s="1"/>
  <c r="V722" i="9"/>
  <c r="AE14" i="9" s="1"/>
  <c r="AC14" i="9"/>
  <c r="AD14" i="9" s="1"/>
  <c r="AK14" i="9" s="1"/>
  <c r="V2" i="9"/>
  <c r="V662" i="9"/>
  <c r="AE13" i="9" s="1"/>
  <c r="AC13" i="9"/>
  <c r="AD13" i="9" s="1"/>
  <c r="AK13" i="9" s="1"/>
  <c r="V362" i="9"/>
  <c r="AE9" i="9" s="1"/>
  <c r="AC9" i="9"/>
  <c r="AT5" i="3"/>
  <c r="AM3" i="3"/>
  <c r="C51" i="31" s="1"/>
  <c r="C67" i="25" s="1"/>
  <c r="AM2" i="3"/>
  <c r="AQ5" i="3"/>
  <c r="B73" i="3"/>
  <c r="C72" i="3"/>
  <c r="C426" i="3"/>
  <c r="B427" i="3"/>
  <c r="C665" i="3"/>
  <c r="B666" i="3"/>
  <c r="B249" i="3"/>
  <c r="C248" i="3"/>
  <c r="B128" i="3"/>
  <c r="C127" i="3"/>
  <c r="B606" i="3"/>
  <c r="C605" i="3"/>
  <c r="B548" i="3"/>
  <c r="C547" i="3"/>
  <c r="B786" i="3"/>
  <c r="C785" i="3"/>
  <c r="B727" i="3"/>
  <c r="C726" i="3"/>
  <c r="C6" i="3"/>
  <c r="B7" i="3"/>
  <c r="B186" i="3"/>
  <c r="C185" i="3"/>
  <c r="B307" i="3"/>
  <c r="C306" i="3"/>
  <c r="B366" i="3"/>
  <c r="C365" i="3"/>
  <c r="B17" i="28" l="1"/>
  <c r="B17" i="31"/>
  <c r="C18" i="25" s="1"/>
  <c r="C58" i="31"/>
  <c r="B11" i="28"/>
  <c r="B11" i="31"/>
  <c r="C10" i="25" s="1"/>
  <c r="B22" i="9"/>
  <c r="B42" i="5" s="1"/>
  <c r="B19" i="28"/>
  <c r="E56" i="5"/>
  <c r="E34" i="28"/>
  <c r="AE3" i="9"/>
  <c r="AF3" i="9" s="1"/>
  <c r="AH3" i="9" s="1"/>
  <c r="B560" i="27"/>
  <c r="C559" i="27"/>
  <c r="B740" i="27"/>
  <c r="C739" i="27"/>
  <c r="B621" i="27"/>
  <c r="C620" i="27"/>
  <c r="B681" i="27"/>
  <c r="C680" i="27"/>
  <c r="B81" i="27"/>
  <c r="C80" i="27"/>
  <c r="B202" i="27"/>
  <c r="C201" i="27"/>
  <c r="C21" i="27"/>
  <c r="B22" i="27"/>
  <c r="B321" i="27"/>
  <c r="C320" i="27"/>
  <c r="B802" i="27"/>
  <c r="C801" i="27"/>
  <c r="B142" i="27"/>
  <c r="C141" i="27"/>
  <c r="B380" i="27"/>
  <c r="C379" i="27"/>
  <c r="B441" i="27"/>
  <c r="C440" i="27"/>
  <c r="C260" i="27"/>
  <c r="B261" i="27"/>
  <c r="AU40" i="3"/>
  <c r="AF42" i="3"/>
  <c r="AQ42" i="3" s="1"/>
  <c r="AK41" i="3"/>
  <c r="AH41" i="3"/>
  <c r="AI41" i="3"/>
  <c r="AU41" i="3" s="1"/>
  <c r="AG41" i="3"/>
  <c r="AJ41" i="3"/>
  <c r="AD3" i="9"/>
  <c r="AK3" i="9" s="1"/>
  <c r="AO3" i="3"/>
  <c r="E51" i="31" s="1"/>
  <c r="C87" i="25" s="1"/>
  <c r="AO2" i="3"/>
  <c r="AP3" i="3"/>
  <c r="F51" i="31" s="1"/>
  <c r="C97" i="25" s="1"/>
  <c r="BH2" i="3"/>
  <c r="BH3" i="3"/>
  <c r="E53" i="31" s="1"/>
  <c r="C89" i="25" s="1"/>
  <c r="BK3" i="3"/>
  <c r="F54" i="31" s="1"/>
  <c r="C100" i="25" s="1"/>
  <c r="BK2" i="3"/>
  <c r="BI3" i="3"/>
  <c r="E54" i="31" s="1"/>
  <c r="C90" i="25" s="1"/>
  <c r="BI2" i="3"/>
  <c r="BJ2" i="3"/>
  <c r="BJ3" i="3"/>
  <c r="AP2" i="3"/>
  <c r="B33" i="5"/>
  <c r="B17" i="9"/>
  <c r="B15" i="31" s="1"/>
  <c r="C15" i="25" s="1"/>
  <c r="B41" i="5"/>
  <c r="B20" i="9"/>
  <c r="B18" i="31" s="1"/>
  <c r="C19" i="25" s="1"/>
  <c r="B39" i="5"/>
  <c r="AF14" i="9"/>
  <c r="AG14" i="9" s="1"/>
  <c r="AF6" i="9"/>
  <c r="AF9" i="9"/>
  <c r="AH9" i="9" s="1"/>
  <c r="AF5" i="9"/>
  <c r="AF13" i="9"/>
  <c r="AG13" i="9" s="1"/>
  <c r="AF7" i="9"/>
  <c r="AF4" i="9"/>
  <c r="AF8" i="9"/>
  <c r="AF10" i="9"/>
  <c r="AD9" i="9"/>
  <c r="AK9" i="9" s="1"/>
  <c r="AF11" i="9"/>
  <c r="AD12" i="9"/>
  <c r="AK12" i="9" s="1"/>
  <c r="AF12" i="9"/>
  <c r="AG12" i="9" s="1"/>
  <c r="AF15" i="9"/>
  <c r="B74" i="3"/>
  <c r="C73" i="3"/>
  <c r="C427" i="3"/>
  <c r="B428" i="3"/>
  <c r="B308" i="3"/>
  <c r="C307" i="3"/>
  <c r="B187" i="3"/>
  <c r="C186" i="3"/>
  <c r="B728" i="3"/>
  <c r="C727" i="3"/>
  <c r="B549" i="3"/>
  <c r="C548" i="3"/>
  <c r="B250" i="3"/>
  <c r="C249" i="3"/>
  <c r="B8" i="3"/>
  <c r="C7" i="3"/>
  <c r="C666" i="3"/>
  <c r="B667" i="3"/>
  <c r="B367" i="3"/>
  <c r="C366" i="3"/>
  <c r="B787" i="3"/>
  <c r="C786" i="3"/>
  <c r="B607" i="3"/>
  <c r="C606" i="3"/>
  <c r="B129" i="3"/>
  <c r="C128" i="3"/>
  <c r="G58" i="31" l="1"/>
  <c r="C114" i="25" s="1"/>
  <c r="C74" i="25"/>
  <c r="F53" i="31"/>
  <c r="E52" i="31"/>
  <c r="C88" i="25" s="1"/>
  <c r="B20" i="28"/>
  <c r="B20" i="31"/>
  <c r="C21" i="25" s="1"/>
  <c r="E63" i="5"/>
  <c r="H58" i="5"/>
  <c r="H36" i="28"/>
  <c r="H59" i="5"/>
  <c r="H37" i="28"/>
  <c r="H56" i="5"/>
  <c r="H34" i="28"/>
  <c r="G58" i="5"/>
  <c r="G36" i="28"/>
  <c r="G59" i="5"/>
  <c r="G37" i="28"/>
  <c r="B37" i="5"/>
  <c r="B15" i="28"/>
  <c r="B40" i="5"/>
  <c r="B18" i="28"/>
  <c r="G56" i="5"/>
  <c r="G34" i="28"/>
  <c r="E41" i="28"/>
  <c r="I41" i="28" s="1"/>
  <c r="B741" i="27"/>
  <c r="C740" i="27"/>
  <c r="B561" i="27"/>
  <c r="C560" i="27"/>
  <c r="B803" i="27"/>
  <c r="C802" i="27"/>
  <c r="B203" i="27"/>
  <c r="C202" i="27"/>
  <c r="B262" i="27"/>
  <c r="C261" i="27"/>
  <c r="B442" i="27"/>
  <c r="C441" i="27"/>
  <c r="B322" i="27"/>
  <c r="C321" i="27"/>
  <c r="B82" i="27"/>
  <c r="C81" i="27"/>
  <c r="B23" i="27"/>
  <c r="C22" i="27"/>
  <c r="B381" i="27"/>
  <c r="C380" i="27"/>
  <c r="B682" i="27"/>
  <c r="C681" i="27"/>
  <c r="B143" i="27"/>
  <c r="C142" i="27"/>
  <c r="B622" i="27"/>
  <c r="C621" i="27"/>
  <c r="AT41" i="3"/>
  <c r="AW41" i="3"/>
  <c r="AF43" i="3"/>
  <c r="AQ43" i="3" s="1"/>
  <c r="AK42" i="3"/>
  <c r="AW42" i="3" s="1"/>
  <c r="AH42" i="3"/>
  <c r="AT42" i="3" s="1"/>
  <c r="AI42" i="3"/>
  <c r="AJ42" i="3"/>
  <c r="AG42" i="3"/>
  <c r="AG3" i="9"/>
  <c r="AH14" i="9"/>
  <c r="AJ14" i="9" s="1"/>
  <c r="AG9" i="9"/>
  <c r="AJ9" i="9"/>
  <c r="AI9" i="9"/>
  <c r="AK16" i="9"/>
  <c r="AG5" i="9"/>
  <c r="AH5" i="9"/>
  <c r="AH13" i="9"/>
  <c r="AG6" i="9"/>
  <c r="AH6" i="9"/>
  <c r="AG8" i="9"/>
  <c r="AH8" i="9"/>
  <c r="AG4" i="9"/>
  <c r="AH4" i="9"/>
  <c r="AG7" i="9"/>
  <c r="AH7" i="9"/>
  <c r="AG11" i="9"/>
  <c r="AH11" i="9"/>
  <c r="AG10" i="9"/>
  <c r="AH10" i="9"/>
  <c r="AH12" i="9"/>
  <c r="AG15" i="9"/>
  <c r="AH15" i="9"/>
  <c r="AI15" i="9" s="1"/>
  <c r="B75" i="3"/>
  <c r="C74" i="3"/>
  <c r="B429" i="3"/>
  <c r="C428" i="3"/>
  <c r="B668" i="3"/>
  <c r="C667" i="3"/>
  <c r="B608" i="3"/>
  <c r="C607" i="3"/>
  <c r="B251" i="3"/>
  <c r="C250" i="3"/>
  <c r="B550" i="3"/>
  <c r="C549" i="3"/>
  <c r="B188" i="3"/>
  <c r="C187" i="3"/>
  <c r="B130" i="3"/>
  <c r="C129" i="3"/>
  <c r="B788" i="3"/>
  <c r="C787" i="3"/>
  <c r="B368" i="3"/>
  <c r="C367" i="3"/>
  <c r="C8" i="3"/>
  <c r="B9" i="3"/>
  <c r="B729" i="3"/>
  <c r="C728" i="3"/>
  <c r="B309" i="3"/>
  <c r="C308" i="3"/>
  <c r="H58" i="31" l="1"/>
  <c r="F52" i="31"/>
  <c r="C98" i="25" s="1"/>
  <c r="C99" i="25"/>
  <c r="I63" i="5"/>
  <c r="G57" i="5"/>
  <c r="H57" i="5"/>
  <c r="G35" i="28"/>
  <c r="H35" i="28"/>
  <c r="B562" i="27"/>
  <c r="C561" i="27"/>
  <c r="B742" i="27"/>
  <c r="C741" i="27"/>
  <c r="B382" i="27"/>
  <c r="C381" i="27"/>
  <c r="B443" i="27"/>
  <c r="C442" i="27"/>
  <c r="C143" i="27"/>
  <c r="B144" i="27"/>
  <c r="C23" i="27"/>
  <c r="B24" i="27"/>
  <c r="B263" i="27"/>
  <c r="C262" i="27"/>
  <c r="B83" i="27"/>
  <c r="C82" i="27"/>
  <c r="B204" i="27"/>
  <c r="C203" i="27"/>
  <c r="B623" i="27"/>
  <c r="C622" i="27"/>
  <c r="C682" i="27"/>
  <c r="B683" i="27"/>
  <c r="B323" i="27"/>
  <c r="C322" i="27"/>
  <c r="C803" i="27"/>
  <c r="B804" i="27"/>
  <c r="AU42" i="3"/>
  <c r="AF44" i="3"/>
  <c r="AQ44" i="3" s="1"/>
  <c r="AK43" i="3"/>
  <c r="AW43" i="3" s="1"/>
  <c r="AI43" i="3"/>
  <c r="AU43" i="3" s="1"/>
  <c r="AG43" i="3"/>
  <c r="AJ43" i="3"/>
  <c r="AH43" i="3"/>
  <c r="AT43" i="3" s="1"/>
  <c r="AI14" i="9"/>
  <c r="AJ6" i="9"/>
  <c r="AI6" i="9"/>
  <c r="AJ7" i="9"/>
  <c r="AI7" i="9"/>
  <c r="AJ13" i="9"/>
  <c r="AI13" i="9"/>
  <c r="AJ5" i="9"/>
  <c r="AI5" i="9"/>
  <c r="AJ4" i="9"/>
  <c r="AI4" i="9"/>
  <c r="AJ12" i="9"/>
  <c r="AI12" i="9"/>
  <c r="AJ10" i="9"/>
  <c r="AI10" i="9"/>
  <c r="AJ8" i="9"/>
  <c r="AI8" i="9"/>
  <c r="AJ11" i="9"/>
  <c r="AI11" i="9"/>
  <c r="AH21" i="9"/>
  <c r="B24" i="9"/>
  <c r="AJ3" i="9"/>
  <c r="AI3" i="9"/>
  <c r="AM21" i="9"/>
  <c r="AJ15" i="9"/>
  <c r="C75" i="3"/>
  <c r="B76" i="3"/>
  <c r="C429" i="3"/>
  <c r="B430" i="3"/>
  <c r="B730" i="3"/>
  <c r="C729" i="3"/>
  <c r="B369" i="3"/>
  <c r="C368" i="3"/>
  <c r="B131" i="3"/>
  <c r="C130" i="3"/>
  <c r="B189" i="3"/>
  <c r="C188" i="3"/>
  <c r="B252" i="3"/>
  <c r="C251" i="3"/>
  <c r="B669" i="3"/>
  <c r="C668" i="3"/>
  <c r="B10" i="3"/>
  <c r="C9" i="3"/>
  <c r="B310" i="3"/>
  <c r="C309" i="3"/>
  <c r="B789" i="3"/>
  <c r="C788" i="3"/>
  <c r="B551" i="3"/>
  <c r="C550" i="3"/>
  <c r="B609" i="3"/>
  <c r="C608" i="3"/>
  <c r="B22" i="28" l="1"/>
  <c r="B22" i="31"/>
  <c r="C24" i="25" s="1"/>
  <c r="B743" i="27"/>
  <c r="C742" i="27"/>
  <c r="B563" i="27"/>
  <c r="C562" i="27"/>
  <c r="B324" i="27"/>
  <c r="C323" i="27"/>
  <c r="B84" i="27"/>
  <c r="C83" i="27"/>
  <c r="B444" i="27"/>
  <c r="C443" i="27"/>
  <c r="B624" i="27"/>
  <c r="C623" i="27"/>
  <c r="B264" i="27"/>
  <c r="C263" i="27"/>
  <c r="C382" i="27"/>
  <c r="B383" i="27"/>
  <c r="B145" i="27"/>
  <c r="C144" i="27"/>
  <c r="B805" i="27"/>
  <c r="C804" i="27"/>
  <c r="B25" i="27"/>
  <c r="C24" i="27"/>
  <c r="B684" i="27"/>
  <c r="C683" i="27"/>
  <c r="C204" i="27"/>
  <c r="B205" i="27"/>
  <c r="AF45" i="3"/>
  <c r="AQ45" i="3" s="1"/>
  <c r="AK44" i="3"/>
  <c r="AW44" i="3" s="1"/>
  <c r="AH44" i="3"/>
  <c r="AT44" i="3" s="1"/>
  <c r="AI44" i="3"/>
  <c r="AJ44" i="3"/>
  <c r="AG44" i="3"/>
  <c r="AJ16" i="9"/>
  <c r="AH19" i="9" s="1"/>
  <c r="AH20" i="9" s="1"/>
  <c r="B25" i="9" s="1"/>
  <c r="B29" i="9"/>
  <c r="B27" i="31" s="1"/>
  <c r="C30" i="25" s="1"/>
  <c r="B44" i="5"/>
  <c r="B77" i="3"/>
  <c r="C76" i="3"/>
  <c r="C430" i="3"/>
  <c r="B431" i="3"/>
  <c r="B610" i="3"/>
  <c r="C609" i="3"/>
  <c r="B311" i="3"/>
  <c r="C310" i="3"/>
  <c r="B670" i="3"/>
  <c r="C669" i="3"/>
  <c r="B190" i="3"/>
  <c r="C189" i="3"/>
  <c r="B370" i="3"/>
  <c r="C369" i="3"/>
  <c r="B552" i="3"/>
  <c r="C551" i="3"/>
  <c r="B790" i="3"/>
  <c r="C789" i="3"/>
  <c r="B11" i="3"/>
  <c r="C10" i="3"/>
  <c r="B253" i="3"/>
  <c r="C252" i="3"/>
  <c r="B132" i="3"/>
  <c r="C131" i="3"/>
  <c r="C730" i="3"/>
  <c r="B731" i="3"/>
  <c r="B23" i="28" l="1"/>
  <c r="B23" i="31"/>
  <c r="C25" i="25" s="1"/>
  <c r="B49" i="5"/>
  <c r="B27" i="28"/>
  <c r="B564" i="27"/>
  <c r="C563" i="27"/>
  <c r="B744" i="27"/>
  <c r="C743" i="27"/>
  <c r="B146" i="27"/>
  <c r="C145" i="27"/>
  <c r="B445" i="27"/>
  <c r="C444" i="27"/>
  <c r="B384" i="27"/>
  <c r="C383" i="27"/>
  <c r="B206" i="27"/>
  <c r="C205" i="27"/>
  <c r="C25" i="27"/>
  <c r="B26" i="27"/>
  <c r="C264" i="27"/>
  <c r="B265" i="27"/>
  <c r="B85" i="27"/>
  <c r="C84" i="27"/>
  <c r="B685" i="27"/>
  <c r="C684" i="27"/>
  <c r="B806" i="27"/>
  <c r="C805" i="27"/>
  <c r="B625" i="27"/>
  <c r="C624" i="27"/>
  <c r="B325" i="27"/>
  <c r="C324" i="27"/>
  <c r="AU44" i="3"/>
  <c r="AF46" i="3"/>
  <c r="AQ46" i="3" s="1"/>
  <c r="AK45" i="3"/>
  <c r="AW45" i="3" s="1"/>
  <c r="AI45" i="3"/>
  <c r="AU45" i="3" s="1"/>
  <c r="AH45" i="3"/>
  <c r="AJ45" i="3"/>
  <c r="AG45" i="3"/>
  <c r="B33" i="9"/>
  <c r="B35" i="9" s="1"/>
  <c r="B36" i="9" s="1"/>
  <c r="B78" i="3"/>
  <c r="C77" i="3"/>
  <c r="B432" i="3"/>
  <c r="C431" i="3"/>
  <c r="B133" i="3"/>
  <c r="C132" i="3"/>
  <c r="B12" i="3"/>
  <c r="C11" i="3"/>
  <c r="B553" i="3"/>
  <c r="C552" i="3"/>
  <c r="B371" i="3"/>
  <c r="C370" i="3"/>
  <c r="C670" i="3"/>
  <c r="B671" i="3"/>
  <c r="B732" i="3"/>
  <c r="C731" i="3"/>
  <c r="B254" i="3"/>
  <c r="C253" i="3"/>
  <c r="B791" i="3"/>
  <c r="C790" i="3"/>
  <c r="B191" i="3"/>
  <c r="C190" i="3"/>
  <c r="B312" i="3"/>
  <c r="C311" i="3"/>
  <c r="B611" i="3"/>
  <c r="C610" i="3"/>
  <c r="B745" i="27" l="1"/>
  <c r="C744" i="27"/>
  <c r="B565" i="27"/>
  <c r="C564" i="27"/>
  <c r="B626" i="27"/>
  <c r="C625" i="27"/>
  <c r="B86" i="27"/>
  <c r="C85" i="27"/>
  <c r="B266" i="27"/>
  <c r="C265" i="27"/>
  <c r="B385" i="27"/>
  <c r="C384" i="27"/>
  <c r="B27" i="27"/>
  <c r="C26" i="27"/>
  <c r="B807" i="27"/>
  <c r="C806" i="27"/>
  <c r="B446" i="27"/>
  <c r="C445" i="27"/>
  <c r="B326" i="27"/>
  <c r="C325" i="27"/>
  <c r="B686" i="27"/>
  <c r="C685" i="27"/>
  <c r="B207" i="27"/>
  <c r="C206" i="27"/>
  <c r="B147" i="27"/>
  <c r="C146" i="27"/>
  <c r="AT45" i="3"/>
  <c r="AF47" i="3"/>
  <c r="AQ47" i="3" s="1"/>
  <c r="AK46" i="3"/>
  <c r="AW46" i="3" s="1"/>
  <c r="AH46" i="3"/>
  <c r="AT46" i="3" s="1"/>
  <c r="AI46" i="3"/>
  <c r="AG46" i="3"/>
  <c r="AJ46" i="3"/>
  <c r="B45" i="5"/>
  <c r="B27" i="9"/>
  <c r="B26" i="9"/>
  <c r="B79" i="3"/>
  <c r="C78" i="3"/>
  <c r="B433" i="3"/>
  <c r="C432" i="3"/>
  <c r="B313" i="3"/>
  <c r="C312" i="3"/>
  <c r="B792" i="3"/>
  <c r="C791" i="3"/>
  <c r="B733" i="3"/>
  <c r="C732" i="3"/>
  <c r="B372" i="3"/>
  <c r="C371" i="3"/>
  <c r="C12" i="3"/>
  <c r="B13" i="3"/>
  <c r="B672" i="3"/>
  <c r="C671" i="3"/>
  <c r="B612" i="3"/>
  <c r="C611" i="3"/>
  <c r="B192" i="3"/>
  <c r="C191" i="3"/>
  <c r="B255" i="3"/>
  <c r="C254" i="3"/>
  <c r="B554" i="3"/>
  <c r="C553" i="3"/>
  <c r="B134" i="3"/>
  <c r="C133" i="3"/>
  <c r="B25" i="28" l="1"/>
  <c r="B25" i="31"/>
  <c r="C27" i="25" s="1"/>
  <c r="B24" i="28"/>
  <c r="B24" i="31"/>
  <c r="C26" i="25" s="1"/>
  <c r="C565" i="27"/>
  <c r="B566" i="27"/>
  <c r="B746" i="27"/>
  <c r="C745" i="27"/>
  <c r="B208" i="27"/>
  <c r="C207" i="27"/>
  <c r="B447" i="27"/>
  <c r="C446" i="27"/>
  <c r="B267" i="27"/>
  <c r="C266" i="27"/>
  <c r="C686" i="27"/>
  <c r="B687" i="27"/>
  <c r="C807" i="27"/>
  <c r="B808" i="27"/>
  <c r="B327" i="27"/>
  <c r="C326" i="27"/>
  <c r="C27" i="27"/>
  <c r="B28" i="27"/>
  <c r="B87" i="27"/>
  <c r="C86" i="27"/>
  <c r="C147" i="27"/>
  <c r="B148" i="27"/>
  <c r="B386" i="27"/>
  <c r="C385" i="27"/>
  <c r="B627" i="27"/>
  <c r="C626" i="27"/>
  <c r="AU46" i="3"/>
  <c r="AF48" i="3"/>
  <c r="AQ48" i="3" s="1"/>
  <c r="AK47" i="3"/>
  <c r="AW47" i="3" s="1"/>
  <c r="AI47" i="3"/>
  <c r="AU47" i="3" s="1"/>
  <c r="AH47" i="3"/>
  <c r="AG47" i="3"/>
  <c r="AJ47" i="3"/>
  <c r="B30" i="9"/>
  <c r="B28" i="31" s="1"/>
  <c r="C31" i="25" s="1"/>
  <c r="B46" i="5"/>
  <c r="B47" i="5"/>
  <c r="B31" i="9"/>
  <c r="B29" i="31" s="1"/>
  <c r="C79" i="3"/>
  <c r="B80" i="3"/>
  <c r="C433" i="3"/>
  <c r="B434" i="3"/>
  <c r="B14" i="3"/>
  <c r="C13" i="3"/>
  <c r="B555" i="3"/>
  <c r="C554" i="3"/>
  <c r="B256" i="3"/>
  <c r="C255" i="3"/>
  <c r="B613" i="3"/>
  <c r="C612" i="3"/>
  <c r="B793" i="3"/>
  <c r="C792" i="3"/>
  <c r="B135" i="3"/>
  <c r="C134" i="3"/>
  <c r="B193" i="3"/>
  <c r="C192" i="3"/>
  <c r="B673" i="3"/>
  <c r="C672" i="3"/>
  <c r="B373" i="3"/>
  <c r="C372" i="3"/>
  <c r="B734" i="3"/>
  <c r="C733" i="3"/>
  <c r="B314" i="3"/>
  <c r="C313" i="3"/>
  <c r="C33" i="25" l="1"/>
  <c r="C32" i="25"/>
  <c r="B50" i="5"/>
  <c r="B28" i="28"/>
  <c r="B51" i="5"/>
  <c r="C34" i="25" s="1"/>
  <c r="B29" i="28"/>
  <c r="B747" i="27"/>
  <c r="C746" i="27"/>
  <c r="B567" i="27"/>
  <c r="C566" i="27"/>
  <c r="B29" i="27"/>
  <c r="C28" i="27"/>
  <c r="B688" i="27"/>
  <c r="C687" i="27"/>
  <c r="B328" i="27"/>
  <c r="C327" i="27"/>
  <c r="B268" i="27"/>
  <c r="C267" i="27"/>
  <c r="B448" i="27"/>
  <c r="C447" i="27"/>
  <c r="B809" i="27"/>
  <c r="C808" i="27"/>
  <c r="C386" i="27"/>
  <c r="B387" i="27"/>
  <c r="B149" i="27"/>
  <c r="C148" i="27"/>
  <c r="B628" i="27"/>
  <c r="C627" i="27"/>
  <c r="C87" i="27"/>
  <c r="B88" i="27"/>
  <c r="B209" i="27"/>
  <c r="C208" i="27"/>
  <c r="AT47" i="3"/>
  <c r="AF49" i="3"/>
  <c r="AQ49" i="3" s="1"/>
  <c r="AK48" i="3"/>
  <c r="AW48" i="3" s="1"/>
  <c r="AI48" i="3"/>
  <c r="AH48" i="3"/>
  <c r="AT48" i="3" s="1"/>
  <c r="AJ48" i="3"/>
  <c r="AG48" i="3"/>
  <c r="B81" i="3"/>
  <c r="C80" i="3"/>
  <c r="B435" i="3"/>
  <c r="C434" i="3"/>
  <c r="B735" i="3"/>
  <c r="C734" i="3"/>
  <c r="B674" i="3"/>
  <c r="C673" i="3"/>
  <c r="B794" i="3"/>
  <c r="C793" i="3"/>
  <c r="B614" i="3"/>
  <c r="C613" i="3"/>
  <c r="B556" i="3"/>
  <c r="C555" i="3"/>
  <c r="B315" i="3"/>
  <c r="C314" i="3"/>
  <c r="B374" i="3"/>
  <c r="C373" i="3"/>
  <c r="B194" i="3"/>
  <c r="C193" i="3"/>
  <c r="B136" i="3"/>
  <c r="C135" i="3"/>
  <c r="B257" i="3"/>
  <c r="C256" i="3"/>
  <c r="B15" i="3"/>
  <c r="C14" i="3"/>
  <c r="C567" i="27" l="1"/>
  <c r="B568" i="27"/>
  <c r="B748" i="27"/>
  <c r="C747" i="27"/>
  <c r="B810" i="27"/>
  <c r="C809" i="27"/>
  <c r="B329" i="27"/>
  <c r="C328" i="27"/>
  <c r="B89" i="27"/>
  <c r="C88" i="27"/>
  <c r="B629" i="27"/>
  <c r="C628" i="27"/>
  <c r="B449" i="27"/>
  <c r="C448" i="27"/>
  <c r="B150" i="27"/>
  <c r="C149" i="27"/>
  <c r="B689" i="27"/>
  <c r="C688" i="27"/>
  <c r="B388" i="27"/>
  <c r="C387" i="27"/>
  <c r="B210" i="27"/>
  <c r="C209" i="27"/>
  <c r="C268" i="27"/>
  <c r="B269" i="27"/>
  <c r="B30" i="27"/>
  <c r="C29" i="27"/>
  <c r="AU48" i="3"/>
  <c r="AF50" i="3"/>
  <c r="AQ50" i="3" s="1"/>
  <c r="AK49" i="3"/>
  <c r="AW49" i="3" s="1"/>
  <c r="AI49" i="3"/>
  <c r="AU49" i="3" s="1"/>
  <c r="AH49" i="3"/>
  <c r="AT49" i="3" s="1"/>
  <c r="AG49" i="3"/>
  <c r="AJ49" i="3"/>
  <c r="B82" i="3"/>
  <c r="C81" i="3"/>
  <c r="B436" i="3"/>
  <c r="C435" i="3"/>
  <c r="B375" i="3"/>
  <c r="C374" i="3"/>
  <c r="B557" i="3"/>
  <c r="C556" i="3"/>
  <c r="B258" i="3"/>
  <c r="C257" i="3"/>
  <c r="B137" i="3"/>
  <c r="C136" i="3"/>
  <c r="B795" i="3"/>
  <c r="C794" i="3"/>
  <c r="B675" i="3"/>
  <c r="C674" i="3"/>
  <c r="B16" i="3"/>
  <c r="C15" i="3"/>
  <c r="B195" i="3"/>
  <c r="C194" i="3"/>
  <c r="B316" i="3"/>
  <c r="C315" i="3"/>
  <c r="B615" i="3"/>
  <c r="C614" i="3"/>
  <c r="B736" i="3"/>
  <c r="C735" i="3"/>
  <c r="C748" i="27" l="1"/>
  <c r="B749" i="27"/>
  <c r="C568" i="27"/>
  <c r="B569" i="27"/>
  <c r="B630" i="27"/>
  <c r="C629" i="27"/>
  <c r="B211" i="27"/>
  <c r="C210" i="27"/>
  <c r="B151" i="27"/>
  <c r="C150" i="27"/>
  <c r="B90" i="27"/>
  <c r="C89" i="27"/>
  <c r="B389" i="27"/>
  <c r="C388" i="27"/>
  <c r="B330" i="27"/>
  <c r="C329" i="27"/>
  <c r="B270" i="27"/>
  <c r="C269" i="27"/>
  <c r="B31" i="27"/>
  <c r="C30" i="27"/>
  <c r="B690" i="27"/>
  <c r="C689" i="27"/>
  <c r="B450" i="27"/>
  <c r="C449" i="27"/>
  <c r="B811" i="27"/>
  <c r="C811" i="27" s="1"/>
  <c r="C810" i="27"/>
  <c r="AF51" i="3"/>
  <c r="AQ51" i="3" s="1"/>
  <c r="AK50" i="3"/>
  <c r="AW50" i="3" s="1"/>
  <c r="AI50" i="3"/>
  <c r="AU50" i="3" s="1"/>
  <c r="AH50" i="3"/>
  <c r="AT50" i="3" s="1"/>
  <c r="AJ50" i="3"/>
  <c r="AG50" i="3"/>
  <c r="B83" i="3"/>
  <c r="C82" i="3"/>
  <c r="C436" i="3"/>
  <c r="B437" i="3"/>
  <c r="B317" i="3"/>
  <c r="C316" i="3"/>
  <c r="B676" i="3"/>
  <c r="C675" i="3"/>
  <c r="B138" i="3"/>
  <c r="C137" i="3"/>
  <c r="B558" i="3"/>
  <c r="C557" i="3"/>
  <c r="B737" i="3"/>
  <c r="C736" i="3"/>
  <c r="B616" i="3"/>
  <c r="C615" i="3"/>
  <c r="B196" i="3"/>
  <c r="C195" i="3"/>
  <c r="B17" i="3"/>
  <c r="C16" i="3"/>
  <c r="B796" i="3"/>
  <c r="C795" i="3"/>
  <c r="B259" i="3"/>
  <c r="C258" i="3"/>
  <c r="B376" i="3"/>
  <c r="C375" i="3"/>
  <c r="B570" i="27" l="1"/>
  <c r="C569" i="27"/>
  <c r="C749" i="27"/>
  <c r="B750" i="27"/>
  <c r="B451" i="27"/>
  <c r="C450" i="27"/>
  <c r="B271" i="27"/>
  <c r="C270" i="27"/>
  <c r="C151" i="27"/>
  <c r="B152" i="27"/>
  <c r="C690" i="27"/>
  <c r="B691" i="27"/>
  <c r="B331" i="27"/>
  <c r="C330" i="27"/>
  <c r="B212" i="27"/>
  <c r="C211" i="27"/>
  <c r="C31" i="27"/>
  <c r="B32" i="27"/>
  <c r="B390" i="27"/>
  <c r="C389" i="27"/>
  <c r="B631" i="27"/>
  <c r="C630" i="27"/>
  <c r="B91" i="27"/>
  <c r="C90" i="27"/>
  <c r="AF52" i="3"/>
  <c r="AQ52" i="3" s="1"/>
  <c r="AK51" i="3"/>
  <c r="AW51" i="3" s="1"/>
  <c r="AI51" i="3"/>
  <c r="AU51" i="3" s="1"/>
  <c r="AH51" i="3"/>
  <c r="AT51" i="3" s="1"/>
  <c r="AG51" i="3"/>
  <c r="AJ51" i="3"/>
  <c r="C83" i="3"/>
  <c r="B84" i="3"/>
  <c r="B438" i="3"/>
  <c r="C437" i="3"/>
  <c r="B260" i="3"/>
  <c r="C259" i="3"/>
  <c r="B18" i="3"/>
  <c r="C17" i="3"/>
  <c r="B617" i="3"/>
  <c r="C616" i="3"/>
  <c r="B559" i="3"/>
  <c r="C558" i="3"/>
  <c r="B677" i="3"/>
  <c r="C676" i="3"/>
  <c r="B318" i="3"/>
  <c r="C317" i="3"/>
  <c r="B377" i="3"/>
  <c r="C376" i="3"/>
  <c r="B797" i="3"/>
  <c r="C796" i="3"/>
  <c r="B197" i="3"/>
  <c r="C196" i="3"/>
  <c r="B738" i="3"/>
  <c r="C737" i="3"/>
  <c r="B139" i="3"/>
  <c r="C138" i="3"/>
  <c r="B751" i="27" l="1"/>
  <c r="C750" i="27"/>
  <c r="B571" i="27"/>
  <c r="C570" i="27"/>
  <c r="C390" i="27"/>
  <c r="B391" i="27"/>
  <c r="B33" i="27"/>
  <c r="C32" i="27"/>
  <c r="B153" i="27"/>
  <c r="C152" i="27"/>
  <c r="C212" i="27"/>
  <c r="B213" i="27"/>
  <c r="B272" i="27"/>
  <c r="C271" i="27"/>
  <c r="B92" i="27"/>
  <c r="C91" i="27"/>
  <c r="B692" i="27"/>
  <c r="C691" i="27"/>
  <c r="B632" i="27"/>
  <c r="C631" i="27"/>
  <c r="B332" i="27"/>
  <c r="C331" i="27"/>
  <c r="B452" i="27"/>
  <c r="C451" i="27"/>
  <c r="AF53" i="3"/>
  <c r="AQ53" i="3" s="1"/>
  <c r="AK52" i="3"/>
  <c r="AW52" i="3" s="1"/>
  <c r="AH52" i="3"/>
  <c r="AT52" i="3" s="1"/>
  <c r="AI52" i="3"/>
  <c r="AU52" i="3" s="1"/>
  <c r="AJ52" i="3"/>
  <c r="AG52" i="3"/>
  <c r="B85" i="3"/>
  <c r="C84" i="3"/>
  <c r="B439" i="3"/>
  <c r="C438" i="3"/>
  <c r="C738" i="3"/>
  <c r="B739" i="3"/>
  <c r="B798" i="3"/>
  <c r="C797" i="3"/>
  <c r="B319" i="3"/>
  <c r="C318" i="3"/>
  <c r="B560" i="3"/>
  <c r="C559" i="3"/>
  <c r="B19" i="3"/>
  <c r="C18" i="3"/>
  <c r="B140" i="3"/>
  <c r="C139" i="3"/>
  <c r="B198" i="3"/>
  <c r="C197" i="3"/>
  <c r="B378" i="3"/>
  <c r="C377" i="3"/>
  <c r="B678" i="3"/>
  <c r="C677" i="3"/>
  <c r="B618" i="3"/>
  <c r="C617" i="3"/>
  <c r="B261" i="3"/>
  <c r="C260" i="3"/>
  <c r="BF53" i="3" l="1"/>
  <c r="BG53" i="3"/>
  <c r="AN53" i="3"/>
  <c r="B572" i="27"/>
  <c r="C571" i="27"/>
  <c r="B752" i="27"/>
  <c r="C751" i="27"/>
  <c r="B453" i="27"/>
  <c r="C452" i="27"/>
  <c r="B93" i="27"/>
  <c r="C92" i="27"/>
  <c r="B333" i="27"/>
  <c r="C332" i="27"/>
  <c r="B154" i="27"/>
  <c r="C153" i="27"/>
  <c r="B633" i="27"/>
  <c r="C632" i="27"/>
  <c r="C272" i="27"/>
  <c r="B273" i="27"/>
  <c r="B34" i="27"/>
  <c r="C33" i="27"/>
  <c r="B214" i="27"/>
  <c r="C213" i="27"/>
  <c r="B392" i="27"/>
  <c r="C391" i="27"/>
  <c r="B693" i="27"/>
  <c r="C692" i="27"/>
  <c r="AF54" i="3"/>
  <c r="AQ54" i="3" s="1"/>
  <c r="AK53" i="3"/>
  <c r="AW53" i="3" s="1"/>
  <c r="AI53" i="3"/>
  <c r="AU53" i="3" s="1"/>
  <c r="AJ53" i="3"/>
  <c r="AG53" i="3"/>
  <c r="AH53" i="3"/>
  <c r="AT53" i="3" s="1"/>
  <c r="B86" i="3"/>
  <c r="C85" i="3"/>
  <c r="C439" i="3"/>
  <c r="B440" i="3"/>
  <c r="B619" i="3"/>
  <c r="C618" i="3"/>
  <c r="B379" i="3"/>
  <c r="C378" i="3"/>
  <c r="B141" i="3"/>
  <c r="C140" i="3"/>
  <c r="B20" i="3"/>
  <c r="C19" i="3"/>
  <c r="B320" i="3"/>
  <c r="C319" i="3"/>
  <c r="B740" i="3"/>
  <c r="C739" i="3"/>
  <c r="B262" i="3"/>
  <c r="C261" i="3"/>
  <c r="B679" i="3"/>
  <c r="C678" i="3"/>
  <c r="B199" i="3"/>
  <c r="C198" i="3"/>
  <c r="B561" i="3"/>
  <c r="C560" i="3"/>
  <c r="B799" i="3"/>
  <c r="C798" i="3"/>
  <c r="AN3" i="3" l="1"/>
  <c r="D51" i="31" s="1"/>
  <c r="C77" i="25" s="1"/>
  <c r="AN2" i="3"/>
  <c r="BG2" i="3"/>
  <c r="BG3" i="3"/>
  <c r="BF2" i="3"/>
  <c r="BF3" i="3"/>
  <c r="D53" i="31" s="1"/>
  <c r="C79" i="25" s="1"/>
  <c r="B753" i="27"/>
  <c r="C752" i="27"/>
  <c r="C572" i="27"/>
  <c r="B573" i="27"/>
  <c r="B334" i="27"/>
  <c r="C333" i="27"/>
  <c r="B694" i="27"/>
  <c r="C693" i="27"/>
  <c r="B215" i="27"/>
  <c r="C214" i="27"/>
  <c r="B155" i="27"/>
  <c r="C154" i="27"/>
  <c r="B94" i="27"/>
  <c r="C93" i="27"/>
  <c r="B274" i="27"/>
  <c r="C273" i="27"/>
  <c r="B393" i="27"/>
  <c r="C392" i="27"/>
  <c r="B634" i="27"/>
  <c r="C633" i="27"/>
  <c r="B35" i="27"/>
  <c r="C34" i="27"/>
  <c r="B454" i="27"/>
  <c r="C453" i="27"/>
  <c r="AF55" i="3"/>
  <c r="AQ55" i="3" s="1"/>
  <c r="AK54" i="3"/>
  <c r="AW54" i="3" s="1"/>
  <c r="AH54" i="3"/>
  <c r="AT54" i="3" s="1"/>
  <c r="AI54" i="3"/>
  <c r="AU54" i="3" s="1"/>
  <c r="AJ54" i="3"/>
  <c r="AG54" i="3"/>
  <c r="B87" i="3"/>
  <c r="C86" i="3"/>
  <c r="C440" i="3"/>
  <c r="B441" i="3"/>
  <c r="B800" i="3"/>
  <c r="C799" i="3"/>
  <c r="B680" i="3"/>
  <c r="C679" i="3"/>
  <c r="B741" i="3"/>
  <c r="C740" i="3"/>
  <c r="B21" i="3"/>
  <c r="C20" i="3"/>
  <c r="B380" i="3"/>
  <c r="C379" i="3"/>
  <c r="B562" i="3"/>
  <c r="C561" i="3"/>
  <c r="B200" i="3"/>
  <c r="C199" i="3"/>
  <c r="B263" i="3"/>
  <c r="C262" i="3"/>
  <c r="C320" i="3"/>
  <c r="B321" i="3"/>
  <c r="B142" i="3"/>
  <c r="C141" i="3"/>
  <c r="B620" i="3"/>
  <c r="C619" i="3"/>
  <c r="D54" i="31" l="1"/>
  <c r="G53" i="31"/>
  <c r="F58" i="5"/>
  <c r="F36" i="28"/>
  <c r="F59" i="5"/>
  <c r="I59" i="5" s="1"/>
  <c r="F37" i="28"/>
  <c r="I37" i="28" s="1"/>
  <c r="F56" i="5"/>
  <c r="F34" i="28"/>
  <c r="C573" i="27"/>
  <c r="B574" i="27"/>
  <c r="C753" i="27"/>
  <c r="B754" i="27"/>
  <c r="B455" i="27"/>
  <c r="C454" i="27"/>
  <c r="B394" i="27"/>
  <c r="C393" i="27"/>
  <c r="B216" i="27"/>
  <c r="C215" i="27"/>
  <c r="B275" i="27"/>
  <c r="C274" i="27"/>
  <c r="C694" i="27"/>
  <c r="B695" i="27"/>
  <c r="B36" i="27"/>
  <c r="C35" i="27"/>
  <c r="B95" i="27"/>
  <c r="C94" i="27"/>
  <c r="B635" i="27"/>
  <c r="C634" i="27"/>
  <c r="C155" i="27"/>
  <c r="B156" i="27"/>
  <c r="B335" i="27"/>
  <c r="C334" i="27"/>
  <c r="AF56" i="3"/>
  <c r="AK55" i="3"/>
  <c r="AW55" i="3" s="1"/>
  <c r="AH55" i="3"/>
  <c r="AT55" i="3" s="1"/>
  <c r="AI55" i="3"/>
  <c r="AU55" i="3" s="1"/>
  <c r="AG55" i="3"/>
  <c r="AJ55" i="3"/>
  <c r="C87" i="3"/>
  <c r="B88" i="3"/>
  <c r="B442" i="3"/>
  <c r="C441" i="3"/>
  <c r="B143" i="3"/>
  <c r="C142" i="3"/>
  <c r="B264" i="3"/>
  <c r="C263" i="3"/>
  <c r="B563" i="3"/>
  <c r="C562" i="3"/>
  <c r="B381" i="3"/>
  <c r="C380" i="3"/>
  <c r="B742" i="3"/>
  <c r="C741" i="3"/>
  <c r="B322" i="3"/>
  <c r="C321" i="3"/>
  <c r="B621" i="3"/>
  <c r="C620" i="3"/>
  <c r="B201" i="3"/>
  <c r="C200" i="3"/>
  <c r="B22" i="3"/>
  <c r="C21" i="3"/>
  <c r="B681" i="3"/>
  <c r="C680" i="3"/>
  <c r="B801" i="3"/>
  <c r="C800" i="3"/>
  <c r="H53" i="31" l="1"/>
  <c r="C109" i="25"/>
  <c r="G54" i="31"/>
  <c r="C80" i="25"/>
  <c r="D52" i="31"/>
  <c r="C78" i="25" s="1"/>
  <c r="F57" i="5"/>
  <c r="F35" i="28"/>
  <c r="I36" i="28"/>
  <c r="I58" i="5"/>
  <c r="AL56" i="3"/>
  <c r="AL3" i="3" s="1"/>
  <c r="B52" i="31" s="1"/>
  <c r="C58" i="25" s="1"/>
  <c r="AQ56" i="3"/>
  <c r="B755" i="27"/>
  <c r="C754" i="27"/>
  <c r="B575" i="27"/>
  <c r="C574" i="27"/>
  <c r="B336" i="27"/>
  <c r="C335" i="27"/>
  <c r="C95" i="27"/>
  <c r="B96" i="27"/>
  <c r="B157" i="27"/>
  <c r="C156" i="27"/>
  <c r="B37" i="27"/>
  <c r="C36" i="27"/>
  <c r="C216" i="27"/>
  <c r="B217" i="27"/>
  <c r="C394" i="27"/>
  <c r="B395" i="27"/>
  <c r="B696" i="27"/>
  <c r="C695" i="27"/>
  <c r="B636" i="27"/>
  <c r="C635" i="27"/>
  <c r="B276" i="27"/>
  <c r="C275" i="27"/>
  <c r="B456" i="27"/>
  <c r="C455" i="27"/>
  <c r="AF57" i="3"/>
  <c r="AQ57" i="3" s="1"/>
  <c r="AK56" i="3"/>
  <c r="AW56" i="3" s="1"/>
  <c r="AH56" i="3"/>
  <c r="AT56" i="3" s="1"/>
  <c r="AI56" i="3"/>
  <c r="AU56" i="3" s="1"/>
  <c r="AJ56" i="3"/>
  <c r="AG56" i="3"/>
  <c r="B89" i="3"/>
  <c r="C88" i="3"/>
  <c r="B443" i="3"/>
  <c r="C442" i="3"/>
  <c r="B682" i="3"/>
  <c r="C681" i="3"/>
  <c r="B622" i="3"/>
  <c r="C621" i="3"/>
  <c r="B382" i="3"/>
  <c r="C381" i="3"/>
  <c r="B265" i="3"/>
  <c r="C264" i="3"/>
  <c r="B802" i="3"/>
  <c r="C801" i="3"/>
  <c r="C22" i="3"/>
  <c r="B23" i="3"/>
  <c r="B202" i="3"/>
  <c r="C201" i="3"/>
  <c r="B323" i="3"/>
  <c r="C322" i="3"/>
  <c r="B743" i="3"/>
  <c r="C742" i="3"/>
  <c r="B564" i="3"/>
  <c r="C563" i="3"/>
  <c r="C143" i="3"/>
  <c r="B144" i="3"/>
  <c r="H54" i="31" l="1"/>
  <c r="C110" i="25"/>
  <c r="B51" i="31"/>
  <c r="C57" i="25" s="1"/>
  <c r="AL2" i="3"/>
  <c r="D35" i="28"/>
  <c r="D34" i="28"/>
  <c r="D57" i="5"/>
  <c r="D56" i="5"/>
  <c r="B576" i="27"/>
  <c r="C575" i="27"/>
  <c r="B756" i="27"/>
  <c r="C755" i="27"/>
  <c r="B457" i="27"/>
  <c r="C456" i="27"/>
  <c r="B697" i="27"/>
  <c r="C696" i="27"/>
  <c r="B158" i="27"/>
  <c r="C157" i="27"/>
  <c r="B218" i="27"/>
  <c r="C217" i="27"/>
  <c r="B97" i="27"/>
  <c r="C96" i="27"/>
  <c r="B396" i="27"/>
  <c r="C395" i="27"/>
  <c r="C276" i="27"/>
  <c r="B277" i="27"/>
  <c r="B637" i="27"/>
  <c r="C636" i="27"/>
  <c r="B38" i="27"/>
  <c r="C37" i="27"/>
  <c r="B337" i="27"/>
  <c r="C336" i="27"/>
  <c r="AF58" i="3"/>
  <c r="AQ58" i="3" s="1"/>
  <c r="AK57" i="3"/>
  <c r="AW57" i="3" s="1"/>
  <c r="AI57" i="3"/>
  <c r="AU57" i="3" s="1"/>
  <c r="AH57" i="3"/>
  <c r="AT57" i="3" s="1"/>
  <c r="AG57" i="3"/>
  <c r="AJ57" i="3"/>
  <c r="B90" i="3"/>
  <c r="C89" i="3"/>
  <c r="B444" i="3"/>
  <c r="C443" i="3"/>
  <c r="B24" i="3"/>
  <c r="C23" i="3"/>
  <c r="B565" i="3"/>
  <c r="C564" i="3"/>
  <c r="B324" i="3"/>
  <c r="C323" i="3"/>
  <c r="B266" i="3"/>
  <c r="C265" i="3"/>
  <c r="B145" i="3"/>
  <c r="C144" i="3"/>
  <c r="B744" i="3"/>
  <c r="C743" i="3"/>
  <c r="B203" i="3"/>
  <c r="C202" i="3"/>
  <c r="B803" i="3"/>
  <c r="C802" i="3"/>
  <c r="B383" i="3"/>
  <c r="C382" i="3"/>
  <c r="B623" i="3"/>
  <c r="C622" i="3"/>
  <c r="C682" i="3"/>
  <c r="B683" i="3"/>
  <c r="B55" i="31" l="1"/>
  <c r="G52" i="31"/>
  <c r="G51" i="31"/>
  <c r="I34" i="28"/>
  <c r="D38" i="28"/>
  <c r="I38" i="28" s="1"/>
  <c r="I35" i="28"/>
  <c r="I56" i="5"/>
  <c r="D64" i="5" s="1"/>
  <c r="C65" i="25" s="1"/>
  <c r="D60" i="5"/>
  <c r="I57" i="5"/>
  <c r="D61" i="5" s="1"/>
  <c r="B757" i="27"/>
  <c r="C756" i="27"/>
  <c r="C576" i="27"/>
  <c r="B577" i="27"/>
  <c r="B39" i="27"/>
  <c r="C38" i="27"/>
  <c r="B397" i="27"/>
  <c r="C396" i="27"/>
  <c r="B159" i="27"/>
  <c r="C158" i="27"/>
  <c r="B338" i="27"/>
  <c r="C337" i="27"/>
  <c r="B638" i="27"/>
  <c r="C637" i="27"/>
  <c r="B98" i="27"/>
  <c r="C97" i="27"/>
  <c r="B698" i="27"/>
  <c r="C697" i="27"/>
  <c r="B278" i="27"/>
  <c r="C277" i="27"/>
  <c r="B219" i="27"/>
  <c r="C218" i="27"/>
  <c r="B458" i="27"/>
  <c r="C457" i="27"/>
  <c r="AF59" i="3"/>
  <c r="AQ59" i="3" s="1"/>
  <c r="AK58" i="3"/>
  <c r="AW58" i="3" s="1"/>
  <c r="AH58" i="3"/>
  <c r="AT58" i="3" s="1"/>
  <c r="AI58" i="3"/>
  <c r="AU58" i="3" s="1"/>
  <c r="AJ58" i="3"/>
  <c r="AG58" i="3"/>
  <c r="C90" i="3"/>
  <c r="B91" i="3"/>
  <c r="B445" i="3"/>
  <c r="C444" i="3"/>
  <c r="B624" i="3"/>
  <c r="C623" i="3"/>
  <c r="B804" i="3"/>
  <c r="C803" i="3"/>
  <c r="B745" i="3"/>
  <c r="C744" i="3"/>
  <c r="B267" i="3"/>
  <c r="C266" i="3"/>
  <c r="B566" i="3"/>
  <c r="C565" i="3"/>
  <c r="B684" i="3"/>
  <c r="C683" i="3"/>
  <c r="B384" i="3"/>
  <c r="C383" i="3"/>
  <c r="B204" i="3"/>
  <c r="C203" i="3"/>
  <c r="B146" i="3"/>
  <c r="C145" i="3"/>
  <c r="B325" i="3"/>
  <c r="C324" i="3"/>
  <c r="B25" i="3"/>
  <c r="C24" i="3"/>
  <c r="H51" i="31" l="1"/>
  <c r="C107" i="25"/>
  <c r="H52" i="31"/>
  <c r="C108" i="25"/>
  <c r="G55" i="31"/>
  <c r="C61" i="25"/>
  <c r="E56" i="31"/>
  <c r="C92" i="25" s="1"/>
  <c r="D56" i="31"/>
  <c r="C82" i="25" s="1"/>
  <c r="F56" i="31"/>
  <c r="C102" i="25" s="1"/>
  <c r="C59" i="31"/>
  <c r="C75" i="25" s="1"/>
  <c r="E59" i="31"/>
  <c r="C95" i="25" s="1"/>
  <c r="F59" i="31"/>
  <c r="C105" i="25" s="1"/>
  <c r="D59" i="31"/>
  <c r="C85" i="25" s="1"/>
  <c r="B56" i="31"/>
  <c r="B59" i="31"/>
  <c r="C62" i="25" s="1"/>
  <c r="G39" i="28"/>
  <c r="F39" i="28"/>
  <c r="H39" i="28"/>
  <c r="H42" i="28"/>
  <c r="E42" i="28"/>
  <c r="G42" i="28"/>
  <c r="F42" i="28"/>
  <c r="D39" i="28"/>
  <c r="D42" i="28"/>
  <c r="H61" i="5"/>
  <c r="G61" i="5"/>
  <c r="K63" i="5"/>
  <c r="F61" i="5"/>
  <c r="I60" i="5"/>
  <c r="G64" i="5"/>
  <c r="E64" i="5"/>
  <c r="H64" i="5"/>
  <c r="F64" i="5"/>
  <c r="B578" i="27"/>
  <c r="C577" i="27"/>
  <c r="B758" i="27"/>
  <c r="C757" i="27"/>
  <c r="B459" i="27"/>
  <c r="C458" i="27"/>
  <c r="B99" i="27"/>
  <c r="C98" i="27"/>
  <c r="C159" i="27"/>
  <c r="B160" i="27"/>
  <c r="B639" i="27"/>
  <c r="C638" i="27"/>
  <c r="B398" i="27"/>
  <c r="C397" i="27"/>
  <c r="B279" i="27"/>
  <c r="C278" i="27"/>
  <c r="B339" i="27"/>
  <c r="C338" i="27"/>
  <c r="C39" i="27"/>
  <c r="B40" i="27"/>
  <c r="B220" i="27"/>
  <c r="C219" i="27"/>
  <c r="C698" i="27"/>
  <c r="B699" i="27"/>
  <c r="AF60" i="3"/>
  <c r="AQ60" i="3" s="1"/>
  <c r="AK59" i="3"/>
  <c r="AW59" i="3" s="1"/>
  <c r="AH59" i="3"/>
  <c r="AT59" i="3" s="1"/>
  <c r="AI59" i="3"/>
  <c r="AU59" i="3" s="1"/>
  <c r="AG59" i="3"/>
  <c r="AJ59" i="3"/>
  <c r="C91" i="3"/>
  <c r="B92" i="3"/>
  <c r="C445" i="3"/>
  <c r="B446" i="3"/>
  <c r="C325" i="3"/>
  <c r="B326" i="3"/>
  <c r="B147" i="3"/>
  <c r="C146" i="3"/>
  <c r="B385" i="3"/>
  <c r="C384" i="3"/>
  <c r="B567" i="3"/>
  <c r="C566" i="3"/>
  <c r="B805" i="3"/>
  <c r="C804" i="3"/>
  <c r="B26" i="3"/>
  <c r="C25" i="3"/>
  <c r="B205" i="3"/>
  <c r="C204" i="3"/>
  <c r="B685" i="3"/>
  <c r="C684" i="3"/>
  <c r="B268" i="3"/>
  <c r="C267" i="3"/>
  <c r="B746" i="3"/>
  <c r="C745" i="3"/>
  <c r="B625" i="3"/>
  <c r="C624" i="3"/>
  <c r="H55" i="31" l="1"/>
  <c r="C111" i="25"/>
  <c r="G59" i="31"/>
  <c r="C115" i="25" s="1"/>
  <c r="G56" i="31"/>
  <c r="C112" i="25" s="1"/>
  <c r="I39" i="28"/>
  <c r="I42" i="28"/>
  <c r="I64" i="5"/>
  <c r="I61" i="5"/>
  <c r="B759" i="27"/>
  <c r="C758" i="27"/>
  <c r="C578" i="27"/>
  <c r="B579" i="27"/>
  <c r="B640" i="27"/>
  <c r="C639" i="27"/>
  <c r="B41" i="27"/>
  <c r="C40" i="27"/>
  <c r="B161" i="27"/>
  <c r="C160" i="27"/>
  <c r="B221" i="27"/>
  <c r="C220" i="27"/>
  <c r="B280" i="27"/>
  <c r="C279" i="27"/>
  <c r="C99" i="27"/>
  <c r="B100" i="27"/>
  <c r="B700" i="27"/>
  <c r="C699" i="27"/>
  <c r="B340" i="27"/>
  <c r="C339" i="27"/>
  <c r="C398" i="27"/>
  <c r="B399" i="27"/>
  <c r="B460" i="27"/>
  <c r="C459" i="27"/>
  <c r="AF61" i="3"/>
  <c r="AQ61" i="3" s="1"/>
  <c r="AK60" i="3"/>
  <c r="AW60" i="3" s="1"/>
  <c r="AH60" i="3"/>
  <c r="AT60" i="3" s="1"/>
  <c r="AI60" i="3"/>
  <c r="AU60" i="3" s="1"/>
  <c r="AG60" i="3"/>
  <c r="AJ60" i="3"/>
  <c r="B93" i="3"/>
  <c r="C92" i="3"/>
  <c r="C446" i="3"/>
  <c r="B447" i="3"/>
  <c r="C746" i="3"/>
  <c r="B747" i="3"/>
  <c r="B686" i="3"/>
  <c r="C685" i="3"/>
  <c r="B806" i="3"/>
  <c r="C805" i="3"/>
  <c r="B568" i="3"/>
  <c r="C567" i="3"/>
  <c r="B148" i="3"/>
  <c r="C147" i="3"/>
  <c r="B327" i="3"/>
  <c r="C326" i="3"/>
  <c r="B626" i="3"/>
  <c r="C625" i="3"/>
  <c r="B269" i="3"/>
  <c r="C268" i="3"/>
  <c r="B206" i="3"/>
  <c r="C205" i="3"/>
  <c r="B27" i="3"/>
  <c r="C26" i="3"/>
  <c r="B386" i="3"/>
  <c r="C385" i="3"/>
  <c r="B580" i="27" l="1"/>
  <c r="C579" i="27"/>
  <c r="B760" i="27"/>
  <c r="C759" i="27"/>
  <c r="B461" i="27"/>
  <c r="C460" i="27"/>
  <c r="B701" i="27"/>
  <c r="C700" i="27"/>
  <c r="B222" i="27"/>
  <c r="C221" i="27"/>
  <c r="B400" i="27"/>
  <c r="C399" i="27"/>
  <c r="B162" i="27"/>
  <c r="C161" i="27"/>
  <c r="B101" i="27"/>
  <c r="C100" i="27"/>
  <c r="B42" i="27"/>
  <c r="C41" i="27"/>
  <c r="B341" i="27"/>
  <c r="C340" i="27"/>
  <c r="C280" i="27"/>
  <c r="B281" i="27"/>
  <c r="B641" i="27"/>
  <c r="C640" i="27"/>
  <c r="AF62" i="3"/>
  <c r="AQ62" i="3" s="1"/>
  <c r="AK61" i="3"/>
  <c r="AW61" i="3" s="1"/>
  <c r="AH61" i="3"/>
  <c r="AT61" i="3" s="1"/>
  <c r="AI61" i="3"/>
  <c r="AU61" i="3" s="1"/>
  <c r="AG61" i="3"/>
  <c r="AJ61" i="3"/>
  <c r="C93" i="3"/>
  <c r="B94" i="3"/>
  <c r="B448" i="3"/>
  <c r="C447" i="3"/>
  <c r="B207" i="3"/>
  <c r="C206" i="3"/>
  <c r="B627" i="3"/>
  <c r="C626" i="3"/>
  <c r="B149" i="3"/>
  <c r="C148" i="3"/>
  <c r="B807" i="3"/>
  <c r="C806" i="3"/>
  <c r="B687" i="3"/>
  <c r="C686" i="3"/>
  <c r="B748" i="3"/>
  <c r="C747" i="3"/>
  <c r="B387" i="3"/>
  <c r="C386" i="3"/>
  <c r="C27" i="3"/>
  <c r="B28" i="3"/>
  <c r="B270" i="3"/>
  <c r="C269" i="3"/>
  <c r="B328" i="3"/>
  <c r="C327" i="3"/>
  <c r="B569" i="3"/>
  <c r="C568" i="3"/>
  <c r="B761" i="27" l="1"/>
  <c r="C760" i="27"/>
  <c r="C580" i="27"/>
  <c r="B581" i="27"/>
  <c r="B642" i="27"/>
  <c r="C641" i="27"/>
  <c r="B102" i="27"/>
  <c r="C101" i="27"/>
  <c r="B401" i="27"/>
  <c r="C400" i="27"/>
  <c r="B223" i="27"/>
  <c r="C222" i="27"/>
  <c r="B342" i="27"/>
  <c r="C341" i="27"/>
  <c r="B163" i="27"/>
  <c r="C162" i="27"/>
  <c r="B702" i="27"/>
  <c r="C701" i="27"/>
  <c r="B282" i="27"/>
  <c r="C281" i="27"/>
  <c r="B43" i="27"/>
  <c r="C42" i="27"/>
  <c r="B462" i="27"/>
  <c r="C461" i="27"/>
  <c r="AF63" i="3"/>
  <c r="AQ63" i="3" s="1"/>
  <c r="AK62" i="3"/>
  <c r="AW62" i="3" s="1"/>
  <c r="AH62" i="3"/>
  <c r="AT62" i="3" s="1"/>
  <c r="AI62" i="3"/>
  <c r="AU62" i="3" s="1"/>
  <c r="AJ62" i="3"/>
  <c r="AG62" i="3"/>
  <c r="B95" i="3"/>
  <c r="C94" i="3"/>
  <c r="C448" i="3"/>
  <c r="B449" i="3"/>
  <c r="B570" i="3"/>
  <c r="C569" i="3"/>
  <c r="B271" i="3"/>
  <c r="C270" i="3"/>
  <c r="B388" i="3"/>
  <c r="C387" i="3"/>
  <c r="B688" i="3"/>
  <c r="C687" i="3"/>
  <c r="B150" i="3"/>
  <c r="C149" i="3"/>
  <c r="B208" i="3"/>
  <c r="C207" i="3"/>
  <c r="B29" i="3"/>
  <c r="C28" i="3"/>
  <c r="C328" i="3"/>
  <c r="B329" i="3"/>
  <c r="B749" i="3"/>
  <c r="C748" i="3"/>
  <c r="B808" i="3"/>
  <c r="C807" i="3"/>
  <c r="B628" i="3"/>
  <c r="C627" i="3"/>
  <c r="C581" i="27" l="1"/>
  <c r="B582" i="27"/>
  <c r="B762" i="27"/>
  <c r="C761" i="27"/>
  <c r="C702" i="27"/>
  <c r="B703" i="27"/>
  <c r="C163" i="27"/>
  <c r="B164" i="27"/>
  <c r="B402" i="27"/>
  <c r="C401" i="27"/>
  <c r="B463" i="27"/>
  <c r="C462" i="27"/>
  <c r="B44" i="27"/>
  <c r="C43" i="27"/>
  <c r="B343" i="27"/>
  <c r="C342" i="27"/>
  <c r="B103" i="27"/>
  <c r="C102" i="27"/>
  <c r="B283" i="27"/>
  <c r="C282" i="27"/>
  <c r="B224" i="27"/>
  <c r="C223" i="27"/>
  <c r="B643" i="27"/>
  <c r="C642" i="27"/>
  <c r="AF64" i="3"/>
  <c r="AQ64" i="3" s="1"/>
  <c r="AK63" i="3"/>
  <c r="AW63" i="3" s="1"/>
  <c r="AI63" i="3"/>
  <c r="AU63" i="3" s="1"/>
  <c r="AH63" i="3"/>
  <c r="AT63" i="3" s="1"/>
  <c r="AG63" i="3"/>
  <c r="AJ63" i="3"/>
  <c r="B96" i="3"/>
  <c r="C95" i="3"/>
  <c r="C449" i="3"/>
  <c r="B450" i="3"/>
  <c r="B629" i="3"/>
  <c r="C628" i="3"/>
  <c r="B750" i="3"/>
  <c r="C749" i="3"/>
  <c r="B209" i="3"/>
  <c r="C208" i="3"/>
  <c r="B689" i="3"/>
  <c r="C688" i="3"/>
  <c r="B272" i="3"/>
  <c r="C271" i="3"/>
  <c r="B330" i="3"/>
  <c r="C329" i="3"/>
  <c r="B809" i="3"/>
  <c r="C808" i="3"/>
  <c r="B30" i="3"/>
  <c r="C29" i="3"/>
  <c r="B151" i="3"/>
  <c r="C150" i="3"/>
  <c r="B389" i="3"/>
  <c r="C388" i="3"/>
  <c r="C570" i="3"/>
  <c r="B571" i="3"/>
  <c r="AQ3" i="3" l="1"/>
  <c r="AQ2" i="3"/>
  <c r="B763" i="27"/>
  <c r="C762" i="27"/>
  <c r="C582" i="27"/>
  <c r="B583" i="27"/>
  <c r="C103" i="27"/>
  <c r="B104" i="27"/>
  <c r="C402" i="27"/>
  <c r="B403" i="27"/>
  <c r="B165" i="27"/>
  <c r="C164" i="27"/>
  <c r="B704" i="27"/>
  <c r="C703" i="27"/>
  <c r="B284" i="27"/>
  <c r="C283" i="27"/>
  <c r="B45" i="27"/>
  <c r="C44" i="27"/>
  <c r="C224" i="27"/>
  <c r="B225" i="27"/>
  <c r="B644" i="27"/>
  <c r="C643" i="27"/>
  <c r="B344" i="27"/>
  <c r="C343" i="27"/>
  <c r="B464" i="27"/>
  <c r="C463" i="27"/>
  <c r="AK64" i="3"/>
  <c r="AI64" i="3"/>
  <c r="AH64" i="3"/>
  <c r="AJ64" i="3"/>
  <c r="AG64" i="3"/>
  <c r="AG4" i="3" a="1"/>
  <c r="AG4" i="3" s="1"/>
  <c r="AJ4" i="3" a="1"/>
  <c r="AJ4" i="3" s="1"/>
  <c r="AL4" i="3" a="1"/>
  <c r="AL4" i="3" s="1"/>
  <c r="AN4" i="3" a="1"/>
  <c r="AN4" i="3" s="1"/>
  <c r="AM4" i="3" a="1"/>
  <c r="AM4" i="3" s="1"/>
  <c r="AQ4" i="3" a="1"/>
  <c r="AQ4" i="3" s="1"/>
  <c r="AP4" i="3" a="1"/>
  <c r="AP4" i="3" s="1"/>
  <c r="AO4" i="3" a="1"/>
  <c r="AO4" i="3" s="1"/>
  <c r="B97" i="3"/>
  <c r="C96" i="3"/>
  <c r="B451" i="3"/>
  <c r="C450" i="3"/>
  <c r="B390" i="3"/>
  <c r="C389" i="3"/>
  <c r="B31" i="3"/>
  <c r="B32" i="3" s="1"/>
  <c r="C30" i="3"/>
  <c r="B273" i="3"/>
  <c r="C272" i="3"/>
  <c r="B210" i="3"/>
  <c r="C209" i="3"/>
  <c r="B751" i="3"/>
  <c r="C750" i="3"/>
  <c r="B572" i="3"/>
  <c r="C571" i="3"/>
  <c r="C151" i="3"/>
  <c r="B152" i="3"/>
  <c r="B810" i="3"/>
  <c r="C809" i="3"/>
  <c r="B331" i="3"/>
  <c r="C330" i="3"/>
  <c r="B690" i="3"/>
  <c r="C689" i="3"/>
  <c r="B630" i="3"/>
  <c r="C629" i="3"/>
  <c r="B33" i="3" l="1"/>
  <c r="C32" i="3"/>
  <c r="C583" i="27"/>
  <c r="B584" i="27"/>
  <c r="C763" i="27"/>
  <c r="B764" i="27"/>
  <c r="B645" i="27"/>
  <c r="C644" i="27"/>
  <c r="B705" i="27"/>
  <c r="C704" i="27"/>
  <c r="B166" i="27"/>
  <c r="C165" i="27"/>
  <c r="B404" i="27"/>
  <c r="C403" i="27"/>
  <c r="B465" i="27"/>
  <c r="C464" i="27"/>
  <c r="B46" i="27"/>
  <c r="C45" i="27"/>
  <c r="B226" i="27"/>
  <c r="C225" i="27"/>
  <c r="B105" i="27"/>
  <c r="C104" i="27"/>
  <c r="B345" i="27"/>
  <c r="C344" i="27"/>
  <c r="C284" i="27"/>
  <c r="B285" i="27"/>
  <c r="AG2" i="3"/>
  <c r="AG3" i="3"/>
  <c r="K56" i="5" s="1"/>
  <c r="K65" i="5" s="1"/>
  <c r="AJ2" i="3"/>
  <c r="C43" i="31" s="1"/>
  <c r="C51" i="25" s="1"/>
  <c r="AJ3" i="3"/>
  <c r="B43" i="31" s="1"/>
  <c r="C48" i="25" s="1"/>
  <c r="AT64" i="3"/>
  <c r="AH4" i="3" s="1" a="1"/>
  <c r="AH4" i="3" s="1"/>
  <c r="AH2" i="3"/>
  <c r="C36" i="31" s="1"/>
  <c r="C41" i="25" s="1"/>
  <c r="AH3" i="3"/>
  <c r="B36" i="31" s="1"/>
  <c r="C38" i="25" s="1"/>
  <c r="AU64" i="3"/>
  <c r="AI4" i="3" s="1" a="1"/>
  <c r="AI4" i="3" s="1"/>
  <c r="AI3" i="3"/>
  <c r="B35" i="31" s="1"/>
  <c r="C37" i="25" s="1"/>
  <c r="AI2" i="3"/>
  <c r="C35" i="31" s="1"/>
  <c r="C40" i="25" s="1"/>
  <c r="AW64" i="3"/>
  <c r="AK4" i="3" s="1" a="1"/>
  <c r="AK4" i="3" s="1"/>
  <c r="AK3" i="3"/>
  <c r="B44" i="31" s="1"/>
  <c r="C49" i="25" s="1"/>
  <c r="AK2" i="3"/>
  <c r="C44" i="31" s="1"/>
  <c r="C52" i="25" s="1"/>
  <c r="C97" i="3"/>
  <c r="B98" i="3"/>
  <c r="B452" i="3"/>
  <c r="C451" i="3"/>
  <c r="B153" i="3"/>
  <c r="C152" i="3"/>
  <c r="B332" i="3"/>
  <c r="C331" i="3"/>
  <c r="B752" i="3"/>
  <c r="C751" i="3"/>
  <c r="B274" i="3"/>
  <c r="C273" i="3"/>
  <c r="C31" i="3"/>
  <c r="B631" i="3"/>
  <c r="C630" i="3"/>
  <c r="B691" i="3"/>
  <c r="C690" i="3"/>
  <c r="B811" i="3"/>
  <c r="C811" i="3" s="1"/>
  <c r="C810" i="3"/>
  <c r="B573" i="3"/>
  <c r="C572" i="3"/>
  <c r="B211" i="3"/>
  <c r="C210" i="3"/>
  <c r="B391" i="3"/>
  <c r="C390" i="3"/>
  <c r="C37" i="31" l="1"/>
  <c r="C42" i="25" s="1"/>
  <c r="B37" i="31"/>
  <c r="B45" i="31"/>
  <c r="C45" i="31"/>
  <c r="C53" i="25" s="1"/>
  <c r="F27" i="5"/>
  <c r="F5" i="28"/>
  <c r="F35" i="5"/>
  <c r="F13" i="28"/>
  <c r="G27" i="5"/>
  <c r="G5" i="28"/>
  <c r="G28" i="5"/>
  <c r="G6" i="28"/>
  <c r="G35" i="5"/>
  <c r="G13" i="28"/>
  <c r="F34" i="5"/>
  <c r="F12" i="28"/>
  <c r="F28" i="5"/>
  <c r="F6" i="28"/>
  <c r="G34" i="5"/>
  <c r="G12" i="28"/>
  <c r="B34" i="3"/>
  <c r="C33" i="3"/>
  <c r="B765" i="27"/>
  <c r="C764" i="27"/>
  <c r="B585" i="27"/>
  <c r="C584" i="27"/>
  <c r="B47" i="27"/>
  <c r="C46" i="27"/>
  <c r="B167" i="27"/>
  <c r="C166" i="27"/>
  <c r="B346" i="27"/>
  <c r="C345" i="27"/>
  <c r="B706" i="27"/>
  <c r="C705" i="27"/>
  <c r="B106" i="27"/>
  <c r="C105" i="27"/>
  <c r="B466" i="27"/>
  <c r="C465" i="27"/>
  <c r="B646" i="27"/>
  <c r="C645" i="27"/>
  <c r="B286" i="27"/>
  <c r="C285" i="27"/>
  <c r="B227" i="27"/>
  <c r="C226" i="27"/>
  <c r="B405" i="27"/>
  <c r="C404" i="27"/>
  <c r="C98" i="3"/>
  <c r="B99" i="3"/>
  <c r="B453" i="3"/>
  <c r="C452" i="3"/>
  <c r="B574" i="3"/>
  <c r="C573" i="3"/>
  <c r="B692" i="3"/>
  <c r="C691" i="3"/>
  <c r="B753" i="3"/>
  <c r="C752" i="3"/>
  <c r="B392" i="3"/>
  <c r="C391" i="3"/>
  <c r="B212" i="3"/>
  <c r="C211" i="3"/>
  <c r="C631" i="3"/>
  <c r="B632" i="3"/>
  <c r="B275" i="3"/>
  <c r="C274" i="3"/>
  <c r="B333" i="3"/>
  <c r="C332" i="3"/>
  <c r="B154" i="3"/>
  <c r="C153" i="3"/>
  <c r="D45" i="31" l="1"/>
  <c r="C50" i="25"/>
  <c r="D37" i="31"/>
  <c r="C45" i="25" s="1"/>
  <c r="C39" i="25"/>
  <c r="F14" i="28"/>
  <c r="D43" i="31"/>
  <c r="D44" i="31"/>
  <c r="D36" i="31"/>
  <c r="C44" i="25" s="1"/>
  <c r="D35" i="31"/>
  <c r="C43" i="25" s="1"/>
  <c r="G29" i="5"/>
  <c r="F36" i="5"/>
  <c r="G7" i="28"/>
  <c r="F29" i="5"/>
  <c r="G14" i="28"/>
  <c r="G36" i="5"/>
  <c r="F7" i="28"/>
  <c r="B35" i="3"/>
  <c r="C34" i="3"/>
  <c r="C585" i="27"/>
  <c r="B586" i="27"/>
  <c r="B766" i="27"/>
  <c r="C765" i="27"/>
  <c r="B647" i="27"/>
  <c r="C646" i="27"/>
  <c r="B467" i="27"/>
  <c r="C466" i="27"/>
  <c r="B347" i="27"/>
  <c r="C346" i="27"/>
  <c r="B406" i="27"/>
  <c r="C405" i="27"/>
  <c r="B228" i="27"/>
  <c r="C227" i="27"/>
  <c r="B107" i="27"/>
  <c r="C106" i="27"/>
  <c r="C167" i="27"/>
  <c r="B168" i="27"/>
  <c r="B287" i="27"/>
  <c r="C286" i="27"/>
  <c r="C706" i="27"/>
  <c r="B707" i="27"/>
  <c r="B48" i="27"/>
  <c r="C47" i="27"/>
  <c r="B100" i="3"/>
  <c r="C99" i="3"/>
  <c r="B454" i="3"/>
  <c r="C453" i="3"/>
  <c r="B155" i="3"/>
  <c r="C154" i="3"/>
  <c r="B276" i="3"/>
  <c r="C275" i="3"/>
  <c r="B213" i="3"/>
  <c r="C212" i="3"/>
  <c r="B575" i="3"/>
  <c r="C574" i="3"/>
  <c r="C632" i="3"/>
  <c r="B633" i="3"/>
  <c r="C333" i="3"/>
  <c r="B334" i="3"/>
  <c r="B393" i="3"/>
  <c r="C392" i="3"/>
  <c r="B754" i="3"/>
  <c r="C753" i="3"/>
  <c r="B693" i="3"/>
  <c r="C692" i="3"/>
  <c r="B36" i="3" l="1"/>
  <c r="C35" i="3"/>
  <c r="B767" i="27"/>
  <c r="C766" i="27"/>
  <c r="B587" i="27"/>
  <c r="C586" i="27"/>
  <c r="B348" i="27"/>
  <c r="C347" i="27"/>
  <c r="B49" i="27"/>
  <c r="C48" i="27"/>
  <c r="B108" i="27"/>
  <c r="C107" i="27"/>
  <c r="B468" i="27"/>
  <c r="C467" i="27"/>
  <c r="B169" i="27"/>
  <c r="C168" i="27"/>
  <c r="B288" i="27"/>
  <c r="C287" i="27"/>
  <c r="C228" i="27"/>
  <c r="B229" i="27"/>
  <c r="B708" i="27"/>
  <c r="C707" i="27"/>
  <c r="C406" i="27"/>
  <c r="B407" i="27"/>
  <c r="B648" i="27"/>
  <c r="C647" i="27"/>
  <c r="B101" i="3"/>
  <c r="C100" i="3"/>
  <c r="B455" i="3"/>
  <c r="C454" i="3"/>
  <c r="B335" i="3"/>
  <c r="C334" i="3"/>
  <c r="C754" i="3"/>
  <c r="B755" i="3"/>
  <c r="B214" i="3"/>
  <c r="C213" i="3"/>
  <c r="C633" i="3"/>
  <c r="B634" i="3"/>
  <c r="B576" i="3"/>
  <c r="C575" i="3"/>
  <c r="B156" i="3"/>
  <c r="C155" i="3"/>
  <c r="B694" i="3"/>
  <c r="C693" i="3"/>
  <c r="B394" i="3"/>
  <c r="C393" i="3"/>
  <c r="B277" i="3"/>
  <c r="C276" i="3"/>
  <c r="B37" i="3" l="1"/>
  <c r="C36" i="3"/>
  <c r="C587" i="27"/>
  <c r="B588" i="27"/>
  <c r="B768" i="27"/>
  <c r="C767" i="27"/>
  <c r="B649" i="27"/>
  <c r="C648" i="27"/>
  <c r="B469" i="27"/>
  <c r="C468" i="27"/>
  <c r="B230" i="27"/>
  <c r="C229" i="27"/>
  <c r="B109" i="27"/>
  <c r="C108" i="27"/>
  <c r="C288" i="27"/>
  <c r="B289" i="27"/>
  <c r="B50" i="27"/>
  <c r="C49" i="27"/>
  <c r="B408" i="27"/>
  <c r="C407" i="27"/>
  <c r="B709" i="27"/>
  <c r="C708" i="27"/>
  <c r="B170" i="27"/>
  <c r="C169" i="27"/>
  <c r="B349" i="27"/>
  <c r="C348" i="27"/>
  <c r="B102" i="3"/>
  <c r="C101" i="3"/>
  <c r="C455" i="3"/>
  <c r="B456" i="3"/>
  <c r="B635" i="3"/>
  <c r="C634" i="3"/>
  <c r="B756" i="3"/>
  <c r="C755" i="3"/>
  <c r="B695" i="3"/>
  <c r="C694" i="3"/>
  <c r="B577" i="3"/>
  <c r="C576" i="3"/>
  <c r="B278" i="3"/>
  <c r="C277" i="3"/>
  <c r="B395" i="3"/>
  <c r="C394" i="3"/>
  <c r="B157" i="3"/>
  <c r="C156" i="3"/>
  <c r="B215" i="3"/>
  <c r="C214" i="3"/>
  <c r="B336" i="3"/>
  <c r="C335" i="3"/>
  <c r="B38" i="3" l="1"/>
  <c r="C37" i="3"/>
  <c r="B769" i="27"/>
  <c r="C768" i="27"/>
  <c r="B589" i="27"/>
  <c r="C588" i="27"/>
  <c r="B51" i="27"/>
  <c r="C50" i="27"/>
  <c r="B231" i="27"/>
  <c r="C230" i="27"/>
  <c r="B470" i="27"/>
  <c r="C469" i="27"/>
  <c r="B350" i="27"/>
  <c r="C349" i="27"/>
  <c r="B710" i="27"/>
  <c r="C709" i="27"/>
  <c r="B290" i="27"/>
  <c r="C289" i="27"/>
  <c r="B171" i="27"/>
  <c r="C170" i="27"/>
  <c r="B409" i="27"/>
  <c r="C408" i="27"/>
  <c r="B110" i="27"/>
  <c r="C109" i="27"/>
  <c r="B650" i="27"/>
  <c r="C649" i="27"/>
  <c r="B103" i="3"/>
  <c r="C102" i="3"/>
  <c r="B457" i="3"/>
  <c r="C456" i="3"/>
  <c r="C336" i="3"/>
  <c r="B337" i="3"/>
  <c r="B396" i="3"/>
  <c r="C395" i="3"/>
  <c r="B578" i="3"/>
  <c r="C577" i="3"/>
  <c r="B757" i="3"/>
  <c r="C756" i="3"/>
  <c r="B216" i="3"/>
  <c r="C215" i="3"/>
  <c r="B158" i="3"/>
  <c r="C157" i="3"/>
  <c r="B279" i="3"/>
  <c r="C278" i="3"/>
  <c r="B696" i="3"/>
  <c r="C695" i="3"/>
  <c r="B636" i="3"/>
  <c r="C635" i="3"/>
  <c r="B39" i="3" l="1"/>
  <c r="C38" i="3"/>
  <c r="C589" i="27"/>
  <c r="B590" i="27"/>
  <c r="B770" i="27"/>
  <c r="C769" i="27"/>
  <c r="B651" i="27"/>
  <c r="C650" i="27"/>
  <c r="B291" i="27"/>
  <c r="C290" i="27"/>
  <c r="B351" i="27"/>
  <c r="C350" i="27"/>
  <c r="B111" i="27"/>
  <c r="C110" i="27"/>
  <c r="B471" i="27"/>
  <c r="C470" i="27"/>
  <c r="B232" i="27"/>
  <c r="C231" i="27"/>
  <c r="B410" i="27"/>
  <c r="C409" i="27"/>
  <c r="C171" i="27"/>
  <c r="B172" i="27"/>
  <c r="C710" i="27"/>
  <c r="B711" i="27"/>
  <c r="B52" i="27"/>
  <c r="C51" i="27"/>
  <c r="C103" i="3"/>
  <c r="B104" i="3"/>
  <c r="B458" i="3"/>
  <c r="C457" i="3"/>
  <c r="B338" i="3"/>
  <c r="C337" i="3"/>
  <c r="B697" i="3"/>
  <c r="C696" i="3"/>
  <c r="B159" i="3"/>
  <c r="C158" i="3"/>
  <c r="B758" i="3"/>
  <c r="C757" i="3"/>
  <c r="B397" i="3"/>
  <c r="C396" i="3"/>
  <c r="C636" i="3"/>
  <c r="B637" i="3"/>
  <c r="B280" i="3"/>
  <c r="C279" i="3"/>
  <c r="B217" i="3"/>
  <c r="C216" i="3"/>
  <c r="C578" i="3"/>
  <c r="B579" i="3"/>
  <c r="B40" i="3" l="1"/>
  <c r="C39" i="3"/>
  <c r="B771" i="27"/>
  <c r="C770" i="27"/>
  <c r="C590" i="27"/>
  <c r="B591" i="27"/>
  <c r="B53" i="27"/>
  <c r="C52" i="27"/>
  <c r="B112" i="27"/>
  <c r="C111" i="27"/>
  <c r="C232" i="27"/>
  <c r="B233" i="27"/>
  <c r="B352" i="27"/>
  <c r="C351" i="27"/>
  <c r="B472" i="27"/>
  <c r="C471" i="27"/>
  <c r="B292" i="27"/>
  <c r="C291" i="27"/>
  <c r="B712" i="27"/>
  <c r="C711" i="27"/>
  <c r="B173" i="27"/>
  <c r="C172" i="27"/>
  <c r="C410" i="27"/>
  <c r="B411" i="27"/>
  <c r="B652" i="27"/>
  <c r="C651" i="27"/>
  <c r="B105" i="3"/>
  <c r="C104" i="3"/>
  <c r="B459" i="3"/>
  <c r="C458" i="3"/>
  <c r="C637" i="3"/>
  <c r="B638" i="3"/>
  <c r="B218" i="3"/>
  <c r="C217" i="3"/>
  <c r="B398" i="3"/>
  <c r="C397" i="3"/>
  <c r="C159" i="3"/>
  <c r="B160" i="3"/>
  <c r="B580" i="3"/>
  <c r="C579" i="3"/>
  <c r="B281" i="3"/>
  <c r="C280" i="3"/>
  <c r="B759" i="3"/>
  <c r="C758" i="3"/>
  <c r="B698" i="3"/>
  <c r="C697" i="3"/>
  <c r="B339" i="3"/>
  <c r="C338" i="3"/>
  <c r="B41" i="3" l="1"/>
  <c r="C40" i="3"/>
  <c r="B592" i="27"/>
  <c r="C591" i="27"/>
  <c r="C771" i="27"/>
  <c r="B772" i="27"/>
  <c r="B653" i="27"/>
  <c r="C652" i="27"/>
  <c r="C292" i="27"/>
  <c r="B293" i="27"/>
  <c r="B113" i="27"/>
  <c r="C112" i="27"/>
  <c r="B473" i="27"/>
  <c r="C472" i="27"/>
  <c r="B234" i="27"/>
  <c r="C233" i="27"/>
  <c r="B713" i="27"/>
  <c r="C712" i="27"/>
  <c r="B412" i="27"/>
  <c r="C411" i="27"/>
  <c r="B174" i="27"/>
  <c r="C173" i="27"/>
  <c r="B353" i="27"/>
  <c r="C352" i="27"/>
  <c r="B54" i="27"/>
  <c r="C53" i="27"/>
  <c r="C105" i="3"/>
  <c r="B106" i="3"/>
  <c r="B460" i="3"/>
  <c r="C459" i="3"/>
  <c r="B340" i="3"/>
  <c r="C339" i="3"/>
  <c r="B760" i="3"/>
  <c r="C759" i="3"/>
  <c r="B282" i="3"/>
  <c r="C281" i="3"/>
  <c r="B399" i="3"/>
  <c r="C398" i="3"/>
  <c r="B161" i="3"/>
  <c r="C160" i="3"/>
  <c r="B639" i="3"/>
  <c r="C638" i="3"/>
  <c r="B699" i="3"/>
  <c r="C698" i="3"/>
  <c r="B581" i="3"/>
  <c r="C580" i="3"/>
  <c r="B219" i="3"/>
  <c r="C218" i="3"/>
  <c r="B42" i="3" l="1"/>
  <c r="C41" i="3"/>
  <c r="B773" i="27"/>
  <c r="C772" i="27"/>
  <c r="B593" i="27"/>
  <c r="C592" i="27"/>
  <c r="B714" i="27"/>
  <c r="C713" i="27"/>
  <c r="B114" i="27"/>
  <c r="C113" i="27"/>
  <c r="B294" i="27"/>
  <c r="C293" i="27"/>
  <c r="B175" i="27"/>
  <c r="C174" i="27"/>
  <c r="B55" i="27"/>
  <c r="C54" i="27"/>
  <c r="B354" i="27"/>
  <c r="C353" i="27"/>
  <c r="B235" i="27"/>
  <c r="C234" i="27"/>
  <c r="B413" i="27"/>
  <c r="C412" i="27"/>
  <c r="B474" i="27"/>
  <c r="C473" i="27"/>
  <c r="B654" i="27"/>
  <c r="C653" i="27"/>
  <c r="C106" i="3"/>
  <c r="B107" i="3"/>
  <c r="B461" i="3"/>
  <c r="C460" i="3"/>
  <c r="B220" i="3"/>
  <c r="C219" i="3"/>
  <c r="B640" i="3"/>
  <c r="C639" i="3"/>
  <c r="B761" i="3"/>
  <c r="C760" i="3"/>
  <c r="B582" i="3"/>
  <c r="C581" i="3"/>
  <c r="B700" i="3"/>
  <c r="C699" i="3"/>
  <c r="C161" i="3"/>
  <c r="B162" i="3"/>
  <c r="B400" i="3"/>
  <c r="C399" i="3"/>
  <c r="B283" i="3"/>
  <c r="C282" i="3"/>
  <c r="B341" i="3"/>
  <c r="C340" i="3"/>
  <c r="B43" i="3" l="1"/>
  <c r="C42" i="3"/>
  <c r="B594" i="27"/>
  <c r="C593" i="27"/>
  <c r="B774" i="27"/>
  <c r="C773" i="27"/>
  <c r="B355" i="27"/>
  <c r="C354" i="27"/>
  <c r="C175" i="27"/>
  <c r="B176" i="27"/>
  <c r="B56" i="27"/>
  <c r="C55" i="27"/>
  <c r="B295" i="27"/>
  <c r="C294" i="27"/>
  <c r="B655" i="27"/>
  <c r="C654" i="27"/>
  <c r="B414" i="27"/>
  <c r="C413" i="27"/>
  <c r="B115" i="27"/>
  <c r="C114" i="27"/>
  <c r="B475" i="27"/>
  <c r="C474" i="27"/>
  <c r="B236" i="27"/>
  <c r="C235" i="27"/>
  <c r="C714" i="27"/>
  <c r="B715" i="27"/>
  <c r="C107" i="3"/>
  <c r="B108" i="3"/>
  <c r="B462" i="3"/>
  <c r="C461" i="3"/>
  <c r="C341" i="3"/>
  <c r="B342" i="3"/>
  <c r="C400" i="3"/>
  <c r="B401" i="3"/>
  <c r="B701" i="3"/>
  <c r="C700" i="3"/>
  <c r="B762" i="3"/>
  <c r="C761" i="3"/>
  <c r="B163" i="3"/>
  <c r="C162" i="3"/>
  <c r="B284" i="3"/>
  <c r="C283" i="3"/>
  <c r="B583" i="3"/>
  <c r="C582" i="3"/>
  <c r="B641" i="3"/>
  <c r="C640" i="3"/>
  <c r="B221" i="3"/>
  <c r="C220" i="3"/>
  <c r="B44" i="3" l="1"/>
  <c r="C43" i="3"/>
  <c r="B775" i="27"/>
  <c r="C774" i="27"/>
  <c r="C594" i="27"/>
  <c r="B595" i="27"/>
  <c r="C115" i="27"/>
  <c r="B116" i="27"/>
  <c r="B296" i="27"/>
  <c r="C295" i="27"/>
  <c r="C236" i="27"/>
  <c r="B237" i="27"/>
  <c r="B57" i="27"/>
  <c r="C56" i="27"/>
  <c r="B177" i="27"/>
  <c r="C176" i="27"/>
  <c r="C414" i="27"/>
  <c r="B415" i="27"/>
  <c r="B716" i="27"/>
  <c r="C715" i="27"/>
  <c r="B476" i="27"/>
  <c r="C475" i="27"/>
  <c r="B656" i="27"/>
  <c r="C655" i="27"/>
  <c r="B356" i="27"/>
  <c r="C355" i="27"/>
  <c r="B109" i="3"/>
  <c r="C108" i="3"/>
  <c r="C462" i="3"/>
  <c r="B463" i="3"/>
  <c r="B402" i="3"/>
  <c r="C401" i="3"/>
  <c r="B222" i="3"/>
  <c r="C221" i="3"/>
  <c r="B285" i="3"/>
  <c r="C284" i="3"/>
  <c r="C762" i="3"/>
  <c r="B763" i="3"/>
  <c r="B343" i="3"/>
  <c r="C342" i="3"/>
  <c r="B642" i="3"/>
  <c r="C641" i="3"/>
  <c r="B584" i="3"/>
  <c r="C583" i="3"/>
  <c r="C163" i="3"/>
  <c r="B164" i="3"/>
  <c r="B702" i="3"/>
  <c r="C701" i="3"/>
  <c r="B45" i="3" l="1"/>
  <c r="C44" i="3"/>
  <c r="B596" i="27"/>
  <c r="C595" i="27"/>
  <c r="B776" i="27"/>
  <c r="C775" i="27"/>
  <c r="B58" i="27"/>
  <c r="C57" i="27"/>
  <c r="B238" i="27"/>
  <c r="C237" i="27"/>
  <c r="B416" i="27"/>
  <c r="C415" i="27"/>
  <c r="B477" i="27"/>
  <c r="C476" i="27"/>
  <c r="C296" i="27"/>
  <c r="B297" i="27"/>
  <c r="B657" i="27"/>
  <c r="C656" i="27"/>
  <c r="B117" i="27"/>
  <c r="C116" i="27"/>
  <c r="B357" i="27"/>
  <c r="C356" i="27"/>
  <c r="B717" i="27"/>
  <c r="C716" i="27"/>
  <c r="B178" i="27"/>
  <c r="C177" i="27"/>
  <c r="B110" i="3"/>
  <c r="C109" i="3"/>
  <c r="B464" i="3"/>
  <c r="C463" i="3"/>
  <c r="B165" i="3"/>
  <c r="C164" i="3"/>
  <c r="B764" i="3"/>
  <c r="C763" i="3"/>
  <c r="B703" i="3"/>
  <c r="C702" i="3"/>
  <c r="B643" i="3"/>
  <c r="C642" i="3"/>
  <c r="B286" i="3"/>
  <c r="C285" i="3"/>
  <c r="B223" i="3"/>
  <c r="C222" i="3"/>
  <c r="B585" i="3"/>
  <c r="C584" i="3"/>
  <c r="B344" i="3"/>
  <c r="C343" i="3"/>
  <c r="B403" i="3"/>
  <c r="C402" i="3"/>
  <c r="B46" i="3" l="1"/>
  <c r="C45" i="3"/>
  <c r="B777" i="27"/>
  <c r="C776" i="27"/>
  <c r="B597" i="27"/>
  <c r="C596" i="27"/>
  <c r="B179" i="27"/>
  <c r="C178" i="27"/>
  <c r="B658" i="27"/>
  <c r="C657" i="27"/>
  <c r="B478" i="27"/>
  <c r="C477" i="27"/>
  <c r="B718" i="27"/>
  <c r="C717" i="27"/>
  <c r="B417" i="27"/>
  <c r="C416" i="27"/>
  <c r="B358" i="27"/>
  <c r="C357" i="27"/>
  <c r="B239" i="27"/>
  <c r="C238" i="27"/>
  <c r="B298" i="27"/>
  <c r="C297" i="27"/>
  <c r="B118" i="27"/>
  <c r="C117" i="27"/>
  <c r="B59" i="27"/>
  <c r="C58" i="27"/>
  <c r="B111" i="3"/>
  <c r="C110" i="3"/>
  <c r="C464" i="3"/>
  <c r="B465" i="3"/>
  <c r="C403" i="3"/>
  <c r="B404" i="3"/>
  <c r="C344" i="3"/>
  <c r="B345" i="3"/>
  <c r="B224" i="3"/>
  <c r="C223" i="3"/>
  <c r="C643" i="3"/>
  <c r="B644" i="3"/>
  <c r="B765" i="3"/>
  <c r="C764" i="3"/>
  <c r="B586" i="3"/>
  <c r="C585" i="3"/>
  <c r="B287" i="3"/>
  <c r="C286" i="3"/>
  <c r="B704" i="3"/>
  <c r="C703" i="3"/>
  <c r="B166" i="3"/>
  <c r="C165" i="3"/>
  <c r="B47" i="3" l="1"/>
  <c r="C46" i="3"/>
  <c r="B598" i="27"/>
  <c r="C597" i="27"/>
  <c r="B778" i="27"/>
  <c r="C777" i="27"/>
  <c r="B240" i="27"/>
  <c r="C239" i="27"/>
  <c r="C718" i="27"/>
  <c r="B719" i="27"/>
  <c r="B359" i="27"/>
  <c r="C358" i="27"/>
  <c r="B479" i="27"/>
  <c r="C478" i="27"/>
  <c r="B119" i="27"/>
  <c r="C118" i="27"/>
  <c r="B418" i="27"/>
  <c r="C417" i="27"/>
  <c r="B659" i="27"/>
  <c r="C658" i="27"/>
  <c r="B60" i="27"/>
  <c r="C59" i="27"/>
  <c r="B299" i="27"/>
  <c r="C298" i="27"/>
  <c r="C179" i="27"/>
  <c r="B180" i="27"/>
  <c r="B112" i="3"/>
  <c r="C111" i="3"/>
  <c r="B466" i="3"/>
  <c r="C465" i="3"/>
  <c r="B346" i="3"/>
  <c r="C345" i="3"/>
  <c r="B167" i="3"/>
  <c r="C166" i="3"/>
  <c r="B288" i="3"/>
  <c r="C287" i="3"/>
  <c r="C765" i="3"/>
  <c r="B766" i="3"/>
  <c r="B225" i="3"/>
  <c r="C224" i="3"/>
  <c r="C644" i="3"/>
  <c r="B645" i="3"/>
  <c r="C404" i="3"/>
  <c r="B405" i="3"/>
  <c r="B705" i="3"/>
  <c r="C704" i="3"/>
  <c r="C586" i="3"/>
  <c r="B587" i="3"/>
  <c r="B48" i="3" l="1"/>
  <c r="C47" i="3"/>
  <c r="C778" i="27"/>
  <c r="B779" i="27"/>
  <c r="B599" i="27"/>
  <c r="C598" i="27"/>
  <c r="B61" i="27"/>
  <c r="C61" i="27" s="1"/>
  <c r="C60" i="27"/>
  <c r="B480" i="27"/>
  <c r="C479" i="27"/>
  <c r="B181" i="27"/>
  <c r="C181" i="27" s="1"/>
  <c r="C180" i="27"/>
  <c r="B360" i="27"/>
  <c r="C359" i="27"/>
  <c r="B720" i="27"/>
  <c r="C719" i="27"/>
  <c r="B660" i="27"/>
  <c r="C659" i="27"/>
  <c r="C418" i="27"/>
  <c r="B419" i="27"/>
  <c r="B300" i="27"/>
  <c r="C299" i="27"/>
  <c r="B120" i="27"/>
  <c r="C119" i="27"/>
  <c r="B241" i="27"/>
  <c r="C241" i="27" s="1"/>
  <c r="C240" i="27"/>
  <c r="B113" i="3"/>
  <c r="C112" i="3"/>
  <c r="B467" i="3"/>
  <c r="C466" i="3"/>
  <c r="B588" i="3"/>
  <c r="C587" i="3"/>
  <c r="B406" i="3"/>
  <c r="C405" i="3"/>
  <c r="B226" i="3"/>
  <c r="C225" i="3"/>
  <c r="B168" i="3"/>
  <c r="C167" i="3"/>
  <c r="C645" i="3"/>
  <c r="B646" i="3"/>
  <c r="B767" i="3"/>
  <c r="C766" i="3"/>
  <c r="B706" i="3"/>
  <c r="C705" i="3"/>
  <c r="B289" i="3"/>
  <c r="C288" i="3"/>
  <c r="B347" i="3"/>
  <c r="C346" i="3"/>
  <c r="B49" i="3" l="1"/>
  <c r="C48" i="3"/>
  <c r="B600" i="27"/>
  <c r="C599" i="27"/>
  <c r="C779" i="27"/>
  <c r="B780" i="27"/>
  <c r="B361" i="27"/>
  <c r="C361" i="27" s="1"/>
  <c r="C360" i="27"/>
  <c r="B420" i="27"/>
  <c r="C419" i="27"/>
  <c r="B121" i="27"/>
  <c r="C121" i="27" s="1"/>
  <c r="C120" i="27"/>
  <c r="B661" i="27"/>
  <c r="C661" i="27" s="1"/>
  <c r="C660" i="27"/>
  <c r="B481" i="27"/>
  <c r="C480" i="27"/>
  <c r="C300" i="27"/>
  <c r="B301" i="27"/>
  <c r="C301" i="27" s="1"/>
  <c r="B721" i="27"/>
  <c r="C721" i="27" s="1"/>
  <c r="C720" i="27"/>
  <c r="C113" i="3"/>
  <c r="B114" i="3"/>
  <c r="B468" i="3"/>
  <c r="C467" i="3"/>
  <c r="B348" i="3"/>
  <c r="C347" i="3"/>
  <c r="B707" i="3"/>
  <c r="C706" i="3"/>
  <c r="B768" i="3"/>
  <c r="C767" i="3"/>
  <c r="B169" i="3"/>
  <c r="C168" i="3"/>
  <c r="B227" i="3"/>
  <c r="C226" i="3"/>
  <c r="B407" i="3"/>
  <c r="C406" i="3"/>
  <c r="B647" i="3"/>
  <c r="C646" i="3"/>
  <c r="B290" i="3"/>
  <c r="C289" i="3"/>
  <c r="B589" i="3"/>
  <c r="C588" i="3"/>
  <c r="B50" i="3" l="1"/>
  <c r="C49" i="3"/>
  <c r="B781" i="27"/>
  <c r="C781" i="27" s="1"/>
  <c r="C780" i="27"/>
  <c r="B601" i="27"/>
  <c r="C601" i="27" s="1"/>
  <c r="C600" i="27"/>
  <c r="B421" i="27"/>
  <c r="C421" i="27" s="1"/>
  <c r="C420" i="27"/>
  <c r="B482" i="27"/>
  <c r="C481" i="27"/>
  <c r="B115" i="3"/>
  <c r="C114" i="3"/>
  <c r="C468" i="3"/>
  <c r="B469" i="3"/>
  <c r="B590" i="3"/>
  <c r="C589" i="3"/>
  <c r="C647" i="3"/>
  <c r="B648" i="3"/>
  <c r="B408" i="3"/>
  <c r="C407" i="3"/>
  <c r="B170" i="3"/>
  <c r="C169" i="3"/>
  <c r="B708" i="3"/>
  <c r="C707" i="3"/>
  <c r="B291" i="3"/>
  <c r="C290" i="3"/>
  <c r="B228" i="3"/>
  <c r="C227" i="3"/>
  <c r="B769" i="3"/>
  <c r="C768" i="3"/>
  <c r="B349" i="3"/>
  <c r="C348" i="3"/>
  <c r="B51" i="3" l="1"/>
  <c r="C50" i="3"/>
  <c r="B483" i="27"/>
  <c r="C482" i="27"/>
  <c r="C115" i="3"/>
  <c r="B116" i="3"/>
  <c r="B470" i="3"/>
  <c r="C469" i="3"/>
  <c r="C349" i="3"/>
  <c r="B350" i="3"/>
  <c r="B229" i="3"/>
  <c r="C228" i="3"/>
  <c r="B709" i="3"/>
  <c r="C708" i="3"/>
  <c r="B409" i="3"/>
  <c r="C408" i="3"/>
  <c r="C648" i="3"/>
  <c r="B649" i="3"/>
  <c r="B770" i="3"/>
  <c r="C769" i="3"/>
  <c r="B292" i="3"/>
  <c r="C291" i="3"/>
  <c r="B171" i="3"/>
  <c r="C170" i="3"/>
  <c r="B591" i="3"/>
  <c r="C590" i="3"/>
  <c r="B52" i="3" l="1"/>
  <c r="C51" i="3"/>
  <c r="B484" i="27"/>
  <c r="C483" i="27"/>
  <c r="B117" i="3"/>
  <c r="C116" i="3"/>
  <c r="B471" i="3"/>
  <c r="C470" i="3"/>
  <c r="C649" i="3"/>
  <c r="B650" i="3"/>
  <c r="B710" i="3"/>
  <c r="C709" i="3"/>
  <c r="B351" i="3"/>
  <c r="C350" i="3"/>
  <c r="B592" i="3"/>
  <c r="C591" i="3"/>
  <c r="B293" i="3"/>
  <c r="C292" i="3"/>
  <c r="B230" i="3"/>
  <c r="C229" i="3"/>
  <c r="C171" i="3"/>
  <c r="B172" i="3"/>
  <c r="C770" i="3"/>
  <c r="B771" i="3"/>
  <c r="B410" i="3"/>
  <c r="C409" i="3"/>
  <c r="B53" i="3" l="1"/>
  <c r="C52" i="3"/>
  <c r="B485" i="27"/>
  <c r="C484" i="27"/>
  <c r="C117" i="3"/>
  <c r="B118" i="3"/>
  <c r="B472" i="3"/>
  <c r="C471" i="3"/>
  <c r="B593" i="3"/>
  <c r="C592" i="3"/>
  <c r="B711" i="3"/>
  <c r="C710" i="3"/>
  <c r="B173" i="3"/>
  <c r="C172" i="3"/>
  <c r="B772" i="3"/>
  <c r="C771" i="3"/>
  <c r="B651" i="3"/>
  <c r="C650" i="3"/>
  <c r="B411" i="3"/>
  <c r="C410" i="3"/>
  <c r="B231" i="3"/>
  <c r="C230" i="3"/>
  <c r="B294" i="3"/>
  <c r="C293" i="3"/>
  <c r="B352" i="3"/>
  <c r="C351" i="3"/>
  <c r="B54" i="3" l="1"/>
  <c r="C53" i="3"/>
  <c r="B486" i="27"/>
  <c r="C485" i="27"/>
  <c r="C118" i="3"/>
  <c r="B119" i="3"/>
  <c r="B473" i="3"/>
  <c r="C472" i="3"/>
  <c r="C352" i="3"/>
  <c r="B353" i="3"/>
  <c r="B232" i="3"/>
  <c r="C231" i="3"/>
  <c r="B652" i="3"/>
  <c r="C651" i="3"/>
  <c r="B174" i="3"/>
  <c r="C173" i="3"/>
  <c r="B594" i="3"/>
  <c r="C593" i="3"/>
  <c r="B295" i="3"/>
  <c r="C294" i="3"/>
  <c r="B412" i="3"/>
  <c r="C411" i="3"/>
  <c r="B773" i="3"/>
  <c r="C772" i="3"/>
  <c r="B712" i="3"/>
  <c r="C711" i="3"/>
  <c r="B55" i="3" l="1"/>
  <c r="C54" i="3"/>
  <c r="B487" i="27"/>
  <c r="C486" i="27"/>
  <c r="B120" i="3"/>
  <c r="C119" i="3"/>
  <c r="C473" i="3"/>
  <c r="B474" i="3"/>
  <c r="B774" i="3"/>
  <c r="C773" i="3"/>
  <c r="B296" i="3"/>
  <c r="C295" i="3"/>
  <c r="B595" i="3"/>
  <c r="C594" i="3"/>
  <c r="C652" i="3"/>
  <c r="B653" i="3"/>
  <c r="B233" i="3"/>
  <c r="C232" i="3"/>
  <c r="B354" i="3"/>
  <c r="C353" i="3"/>
  <c r="C712" i="3"/>
  <c r="B713" i="3"/>
  <c r="C412" i="3"/>
  <c r="B413" i="3"/>
  <c r="B175" i="3"/>
  <c r="C174" i="3"/>
  <c r="B56" i="3" l="1"/>
  <c r="C55" i="3"/>
  <c r="B488" i="27"/>
  <c r="C487" i="27"/>
  <c r="B121" i="3"/>
  <c r="C121" i="3" s="1"/>
  <c r="C120" i="3"/>
  <c r="B475" i="3"/>
  <c r="C474" i="3"/>
  <c r="B234" i="3"/>
  <c r="C233" i="3"/>
  <c r="B596" i="3"/>
  <c r="C595" i="3"/>
  <c r="B775" i="3"/>
  <c r="C774" i="3"/>
  <c r="B414" i="3"/>
  <c r="C413" i="3"/>
  <c r="C713" i="3"/>
  <c r="B714" i="3"/>
  <c r="C653" i="3"/>
  <c r="B654" i="3"/>
  <c r="B176" i="3"/>
  <c r="C175" i="3"/>
  <c r="B355" i="3"/>
  <c r="C354" i="3"/>
  <c r="B297" i="3"/>
  <c r="C296" i="3"/>
  <c r="B57" i="3" l="1"/>
  <c r="C56" i="3"/>
  <c r="B489" i="27"/>
  <c r="C488" i="27"/>
  <c r="C475" i="3"/>
  <c r="B476" i="3"/>
  <c r="B655" i="3"/>
  <c r="C654" i="3"/>
  <c r="B356" i="3"/>
  <c r="C355" i="3"/>
  <c r="B415" i="3"/>
  <c r="C414" i="3"/>
  <c r="B597" i="3"/>
  <c r="C596" i="3"/>
  <c r="C714" i="3"/>
  <c r="B715" i="3"/>
  <c r="B298" i="3"/>
  <c r="C297" i="3"/>
  <c r="B177" i="3"/>
  <c r="C176" i="3"/>
  <c r="B776" i="3"/>
  <c r="C775" i="3"/>
  <c r="B235" i="3"/>
  <c r="C234" i="3"/>
  <c r="B58" i="3" l="1"/>
  <c r="C57" i="3"/>
  <c r="B490" i="27"/>
  <c r="C489" i="27"/>
  <c r="B477" i="3"/>
  <c r="C476" i="3"/>
  <c r="B777" i="3"/>
  <c r="C776" i="3"/>
  <c r="B299" i="3"/>
  <c r="C298" i="3"/>
  <c r="B416" i="3"/>
  <c r="C415" i="3"/>
  <c r="B716" i="3"/>
  <c r="C715" i="3"/>
  <c r="B236" i="3"/>
  <c r="C235" i="3"/>
  <c r="B178" i="3"/>
  <c r="C177" i="3"/>
  <c r="B598" i="3"/>
  <c r="C597" i="3"/>
  <c r="B357" i="3"/>
  <c r="C356" i="3"/>
  <c r="B656" i="3"/>
  <c r="C655" i="3"/>
  <c r="B59" i="3" l="1"/>
  <c r="C58" i="3"/>
  <c r="B491" i="27"/>
  <c r="C490" i="27"/>
  <c r="B478" i="3"/>
  <c r="C477" i="3"/>
  <c r="B657" i="3"/>
  <c r="C656" i="3"/>
  <c r="B599" i="3"/>
  <c r="C598" i="3"/>
  <c r="B237" i="3"/>
  <c r="C236" i="3"/>
  <c r="B417" i="3"/>
  <c r="C416" i="3"/>
  <c r="B778" i="3"/>
  <c r="C777" i="3"/>
  <c r="B358" i="3"/>
  <c r="C357" i="3"/>
  <c r="B179" i="3"/>
  <c r="C178" i="3"/>
  <c r="B717" i="3"/>
  <c r="C716" i="3"/>
  <c r="B300" i="3"/>
  <c r="C299" i="3"/>
  <c r="B60" i="3" l="1"/>
  <c r="C59" i="3"/>
  <c r="B492" i="27"/>
  <c r="C491" i="27"/>
  <c r="B479" i="3"/>
  <c r="C478" i="3"/>
  <c r="C717" i="3"/>
  <c r="B718" i="3"/>
  <c r="B359" i="3"/>
  <c r="C358" i="3"/>
  <c r="B418" i="3"/>
  <c r="C417" i="3"/>
  <c r="B600" i="3"/>
  <c r="C599" i="3"/>
  <c r="B301" i="3"/>
  <c r="C301" i="3" s="1"/>
  <c r="C300" i="3"/>
  <c r="C179" i="3"/>
  <c r="B180" i="3"/>
  <c r="B779" i="3"/>
  <c r="C778" i="3"/>
  <c r="B238" i="3"/>
  <c r="C237" i="3"/>
  <c r="C657" i="3"/>
  <c r="B658" i="3"/>
  <c r="B61" i="3" l="1"/>
  <c r="C61" i="3" s="1"/>
  <c r="C60" i="3"/>
  <c r="B493" i="27"/>
  <c r="C492" i="27"/>
  <c r="B480" i="3"/>
  <c r="C479" i="3"/>
  <c r="B659" i="3"/>
  <c r="C658" i="3"/>
  <c r="B181" i="3"/>
  <c r="C181" i="3" s="1"/>
  <c r="C180" i="3"/>
  <c r="C718" i="3"/>
  <c r="B719" i="3"/>
  <c r="B780" i="3"/>
  <c r="C779" i="3"/>
  <c r="B601" i="3"/>
  <c r="C600" i="3"/>
  <c r="B239" i="3"/>
  <c r="C238" i="3"/>
  <c r="B419" i="3"/>
  <c r="C418" i="3"/>
  <c r="B360" i="3"/>
  <c r="C359" i="3"/>
  <c r="B494" i="27" l="1"/>
  <c r="C493" i="27"/>
  <c r="C601" i="3"/>
  <c r="B481" i="3"/>
  <c r="C480" i="3"/>
  <c r="B361" i="3"/>
  <c r="C361" i="3" s="1"/>
  <c r="C360" i="3"/>
  <c r="B781" i="3"/>
  <c r="C781" i="3" s="1"/>
  <c r="C780" i="3"/>
  <c r="B720" i="3"/>
  <c r="C719" i="3"/>
  <c r="B420" i="3"/>
  <c r="C419" i="3"/>
  <c r="B240" i="3"/>
  <c r="C239" i="3"/>
  <c r="B660" i="3"/>
  <c r="C659" i="3"/>
  <c r="B495" i="27" l="1"/>
  <c r="C494" i="27"/>
  <c r="B482" i="3"/>
  <c r="C481" i="3"/>
  <c r="B241" i="3"/>
  <c r="C241" i="3" s="1"/>
  <c r="C240" i="3"/>
  <c r="B661" i="3"/>
  <c r="C661" i="3" s="1"/>
  <c r="C660" i="3"/>
  <c r="C420" i="3"/>
  <c r="B421" i="3"/>
  <c r="C421" i="3" s="1"/>
  <c r="B721" i="3"/>
  <c r="C721" i="3" s="1"/>
  <c r="C720" i="3"/>
  <c r="B496" i="27" l="1"/>
  <c r="C495" i="27"/>
  <c r="B483" i="3"/>
  <c r="C482" i="3"/>
  <c r="B497" i="27" l="1"/>
  <c r="C496" i="27"/>
  <c r="B484" i="3"/>
  <c r="C483" i="3"/>
  <c r="B498" i="27" l="1"/>
  <c r="C497" i="27"/>
  <c r="B485" i="3"/>
  <c r="C484" i="3"/>
  <c r="B499" i="27" l="1"/>
  <c r="C498" i="27"/>
  <c r="B486" i="3"/>
  <c r="C485" i="3"/>
  <c r="B500" i="27" l="1"/>
  <c r="C499" i="27"/>
  <c r="B487" i="3"/>
  <c r="C486" i="3"/>
  <c r="B501" i="27" l="1"/>
  <c r="C500" i="27"/>
  <c r="B488" i="3"/>
  <c r="C487" i="3"/>
  <c r="B502" i="27" l="1"/>
  <c r="C501" i="27"/>
  <c r="B489" i="3"/>
  <c r="C488" i="3"/>
  <c r="B503" i="27" l="1"/>
  <c r="C502" i="27"/>
  <c r="B490" i="3"/>
  <c r="C489" i="3"/>
  <c r="B504" i="27" l="1"/>
  <c r="C503" i="27"/>
  <c r="B491" i="3"/>
  <c r="C490" i="3"/>
  <c r="B505" i="27" l="1"/>
  <c r="C504" i="27"/>
  <c r="B492" i="3"/>
  <c r="C491" i="3"/>
  <c r="B506" i="27" l="1"/>
  <c r="C505" i="27"/>
  <c r="B493" i="3"/>
  <c r="C492" i="3"/>
  <c r="B507" i="27" l="1"/>
  <c r="C506" i="27"/>
  <c r="B494" i="3"/>
  <c r="C493" i="3"/>
  <c r="B508" i="27" l="1"/>
  <c r="C507" i="27"/>
  <c r="C494" i="3"/>
  <c r="B495" i="3"/>
  <c r="B509" i="27" l="1"/>
  <c r="C508" i="27"/>
  <c r="B496" i="3"/>
  <c r="C495" i="3"/>
  <c r="B510" i="27" l="1"/>
  <c r="C509" i="27"/>
  <c r="B497" i="3"/>
  <c r="C496" i="3"/>
  <c r="B511" i="27" l="1"/>
  <c r="C510" i="27"/>
  <c r="C497" i="3"/>
  <c r="B498" i="3"/>
  <c r="B512" i="27" l="1"/>
  <c r="C511" i="27"/>
  <c r="B499" i="3"/>
  <c r="C498" i="3"/>
  <c r="B513" i="27" l="1"/>
  <c r="C512" i="27"/>
  <c r="B500" i="3"/>
  <c r="C499" i="3"/>
  <c r="B514" i="27" l="1"/>
  <c r="C513" i="27"/>
  <c r="B501" i="3"/>
  <c r="C500" i="3"/>
  <c r="B515" i="27" l="1"/>
  <c r="C514" i="27"/>
  <c r="B502" i="3"/>
  <c r="C501" i="3"/>
  <c r="B516" i="27" l="1"/>
  <c r="C515" i="27"/>
  <c r="C502" i="3"/>
  <c r="B503" i="3"/>
  <c r="B517" i="27" l="1"/>
  <c r="C516" i="27"/>
  <c r="B504" i="3"/>
  <c r="C503" i="3"/>
  <c r="B518" i="27" l="1"/>
  <c r="C517" i="27"/>
  <c r="B505" i="3"/>
  <c r="C504" i="3"/>
  <c r="B519" i="27" l="1"/>
  <c r="C518" i="27"/>
  <c r="C505" i="3"/>
  <c r="B506" i="3"/>
  <c r="B520" i="27" l="1"/>
  <c r="C519" i="27"/>
  <c r="C506" i="3"/>
  <c r="B507" i="3"/>
  <c r="B521" i="27" l="1"/>
  <c r="C520" i="27"/>
  <c r="B508" i="3"/>
  <c r="C507" i="3"/>
  <c r="B522" i="27" l="1"/>
  <c r="C521" i="27"/>
  <c r="B509" i="3"/>
  <c r="C508" i="3"/>
  <c r="B523" i="27" l="1"/>
  <c r="C522" i="27"/>
  <c r="B510" i="3"/>
  <c r="C509" i="3"/>
  <c r="C523" i="27" l="1"/>
  <c r="B524" i="27"/>
  <c r="B511" i="3"/>
  <c r="C510" i="3"/>
  <c r="B525" i="27" l="1"/>
  <c r="C524" i="27"/>
  <c r="B512" i="3"/>
  <c r="C511" i="3"/>
  <c r="C525" i="27" l="1"/>
  <c r="B526" i="27"/>
  <c r="B513" i="3"/>
  <c r="C512" i="3"/>
  <c r="B527" i="27" l="1"/>
  <c r="C526" i="27"/>
  <c r="B514" i="3"/>
  <c r="C513" i="3"/>
  <c r="B528" i="27" l="1"/>
  <c r="C527" i="27"/>
  <c r="B515" i="3"/>
  <c r="C514" i="3"/>
  <c r="C528" i="27" l="1"/>
  <c r="B529" i="27"/>
  <c r="B516" i="3"/>
  <c r="C515" i="3"/>
  <c r="C529" i="27" l="1"/>
  <c r="B530" i="27"/>
  <c r="B517" i="3"/>
  <c r="C516" i="3"/>
  <c r="B531" i="27" l="1"/>
  <c r="C530" i="27"/>
  <c r="B518" i="3"/>
  <c r="C517" i="3"/>
  <c r="B532" i="27" l="1"/>
  <c r="C531" i="27"/>
  <c r="C518" i="3"/>
  <c r="B519" i="3"/>
  <c r="B533" i="27" l="1"/>
  <c r="C532" i="27"/>
  <c r="B520" i="3"/>
  <c r="C519" i="3"/>
  <c r="C533" i="27" l="1"/>
  <c r="B534" i="27"/>
  <c r="B521" i="3"/>
  <c r="C520" i="3"/>
  <c r="C534" i="27" l="1"/>
  <c r="B535" i="27"/>
  <c r="C521" i="3"/>
  <c r="B522" i="3"/>
  <c r="C535" i="27" l="1"/>
  <c r="B536" i="27"/>
  <c r="B523" i="3"/>
  <c r="C522" i="3"/>
  <c r="B537" i="27" l="1"/>
  <c r="C536" i="27"/>
  <c r="B524" i="3"/>
  <c r="C523" i="3"/>
  <c r="C537" i="27" l="1"/>
  <c r="B538" i="27"/>
  <c r="B525" i="3"/>
  <c r="C524" i="3"/>
  <c r="C538" i="27" l="1"/>
  <c r="B539" i="27"/>
  <c r="C525" i="3"/>
  <c r="B526" i="3"/>
  <c r="B540" i="27" l="1"/>
  <c r="C539" i="27"/>
  <c r="B527" i="3"/>
  <c r="C526" i="3"/>
  <c r="B541" i="27" l="1"/>
  <c r="C541" i="27" s="1"/>
  <c r="C540" i="27"/>
  <c r="B528" i="3"/>
  <c r="C527" i="3"/>
  <c r="C528" i="3" l="1"/>
  <c r="B529" i="3"/>
  <c r="B530" i="3" l="1"/>
  <c r="C529" i="3"/>
  <c r="B531" i="3" l="1"/>
  <c r="C530" i="3"/>
  <c r="B532" i="3" l="1"/>
  <c r="C531" i="3"/>
  <c r="B533" i="3" l="1"/>
  <c r="C532" i="3"/>
  <c r="B534" i="3" l="1"/>
  <c r="C533" i="3"/>
  <c r="B535" i="3" l="1"/>
  <c r="C534" i="3"/>
  <c r="C535" i="3" l="1"/>
  <c r="B536" i="3"/>
  <c r="C536" i="3" l="1"/>
  <c r="B537" i="3"/>
  <c r="B538" i="3" l="1"/>
  <c r="C537" i="3"/>
  <c r="B539" i="3" l="1"/>
  <c r="C538" i="3"/>
  <c r="B540" i="3" l="1"/>
  <c r="C539" i="3"/>
  <c r="C540" i="3" l="1"/>
  <c r="B541" i="3"/>
  <c r="C541"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<sst xmlns="http://schemas.openxmlformats.org/spreadsheetml/2006/main" count="5248" uniqueCount="2092">
  <si>
    <t>HB Charges 1</t>
  </si>
  <si>
    <t>HB Charges 2</t>
  </si>
  <si>
    <t>HB Charges 3</t>
  </si>
  <si>
    <t>HB Charges 4</t>
  </si>
  <si>
    <t>HB Charges 5</t>
  </si>
  <si>
    <t>HB Charges 6</t>
  </si>
  <si>
    <t>Mean</t>
  </si>
  <si>
    <t>Standard Error</t>
  </si>
  <si>
    <t>Median</t>
  </si>
  <si>
    <t>Mode</t>
  </si>
  <si>
    <t>Standard Deviation</t>
  </si>
  <si>
    <t>Sample Variance</t>
  </si>
  <si>
    <t>Kurtosis</t>
  </si>
  <si>
    <t>Skewness</t>
  </si>
  <si>
    <t>Range</t>
  </si>
  <si>
    <t>Minimum</t>
  </si>
  <si>
    <t>Maximum</t>
  </si>
  <si>
    <t>Sum</t>
  </si>
  <si>
    <t>Count</t>
  </si>
  <si>
    <t>Confidence Level(95.0%)</t>
  </si>
  <si>
    <t>Uncashed</t>
  </si>
  <si>
    <t>Admin 4a</t>
  </si>
  <si>
    <t>Admin 4b</t>
  </si>
  <si>
    <t>Admin 4c</t>
  </si>
  <si>
    <t>Admin 4d</t>
  </si>
  <si>
    <t>Refunds</t>
  </si>
  <si>
    <t>Prov Chg</t>
  </si>
  <si>
    <t>Reference Period Start Date (mm/dd/yyyy)</t>
  </si>
  <si>
    <t>Reference Period 
End Date 
(mm/dd/yyyy)</t>
  </si>
  <si>
    <t>AUP Section (Stratum)</t>
  </si>
  <si>
    <t>Population - Number</t>
  </si>
  <si>
    <t>Population - $ value</t>
  </si>
  <si>
    <t>Sample - Number</t>
  </si>
  <si>
    <t>Sample - $ value</t>
  </si>
  <si>
    <t>1. Health Benefits Claims Paid</t>
  </si>
  <si>
    <t>Check</t>
  </si>
  <si>
    <t>QC Check</t>
  </si>
  <si>
    <t>1a. Physician &lt;65</t>
  </si>
  <si>
    <t>1b. Hospital &lt;65</t>
  </si>
  <si>
    <t>1c. Pharmacy &lt;65</t>
  </si>
  <si>
    <t>1d. Physician &gt;65</t>
  </si>
  <si>
    <t>1e. Hospital &gt;65</t>
  </si>
  <si>
    <t>1f. Pharmacy &gt;65</t>
  </si>
  <si>
    <t>3. Cash &amp; Equiv (uncashed checks)</t>
  </si>
  <si>
    <t>4. Admin Expenses</t>
  </si>
  <si>
    <t>4a. Salaries &amp; fringe</t>
  </si>
  <si>
    <t>4b. Pension</t>
  </si>
  <si>
    <t>4c. Post-retirement</t>
  </si>
  <si>
    <r>
      <t xml:space="preserve">4d. All Other </t>
    </r>
    <r>
      <rPr>
        <sz val="9"/>
        <color theme="1"/>
        <rFont val="Calibri"/>
        <family val="2"/>
        <scheme val="minor"/>
      </rPr>
      <t>(e.g. non-recurring items, rental charges, printing, admin fees, etc...)</t>
    </r>
  </si>
  <si>
    <t>5. Refunds</t>
  </si>
  <si>
    <t>6. Provider Charges</t>
  </si>
  <si>
    <t>TOTALS</t>
  </si>
  <si>
    <t>CHECKS:</t>
  </si>
  <si>
    <t>this sheet</t>
  </si>
  <si>
    <t>stat sheet</t>
  </si>
  <si>
    <t>should be zero</t>
  </si>
  <si>
    <t>Population number</t>
  </si>
  <si>
    <t>Population $</t>
  </si>
  <si>
    <t>Sample number</t>
  </si>
  <si>
    <t>Sample $</t>
  </si>
  <si>
    <t>AUP Section</t>
  </si>
  <si>
    <t>Sample Number</t>
  </si>
  <si>
    <t>Unique Sample ID</t>
  </si>
  <si>
    <t>$ value of sample</t>
  </si>
  <si>
    <t>Overpayment</t>
  </si>
  <si>
    <t>$ Overpayment</t>
  </si>
  <si>
    <t>Root Cause Over</t>
  </si>
  <si>
    <t>Underpayment</t>
  </si>
  <si>
    <t>$ Underpayment</t>
  </si>
  <si>
    <t>Root Cause Under</t>
  </si>
  <si>
    <t>Tech IP</t>
  </si>
  <si>
    <t>$ Tech IP</t>
  </si>
  <si>
    <t>Root Cause Tech IP</t>
  </si>
  <si>
    <t>Unknown Payment</t>
  </si>
  <si>
    <t>$ Unknown Payment</t>
  </si>
  <si>
    <t>Root Cause Unknown</t>
  </si>
  <si>
    <t>Monetary IP</t>
  </si>
  <si>
    <t>Non-Monetary IP</t>
  </si>
  <si>
    <t>Known</t>
  </si>
  <si>
    <t>Known ($)</t>
  </si>
  <si>
    <t>Total IP Count</t>
  </si>
  <si>
    <t>Total IP $ (Monetary, Non-Monetary, Unknown)</t>
  </si>
  <si>
    <t>Root Cause</t>
  </si>
  <si>
    <t>Proper Payment ($)</t>
  </si>
  <si>
    <t>Column1</t>
  </si>
  <si>
    <t>RC Over/Under</t>
  </si>
  <si>
    <t>RC Tech</t>
  </si>
  <si>
    <t>RC Unk</t>
  </si>
  <si>
    <t>HB Claims Paid 1</t>
  </si>
  <si>
    <t>FA</t>
  </si>
  <si>
    <t>SR</t>
  </si>
  <si>
    <t>UD</t>
  </si>
  <si>
    <t>DI</t>
  </si>
  <si>
    <t>IA</t>
  </si>
  <si>
    <t>HB Claims Paid 2</t>
  </si>
  <si>
    <t>HB Claims Paid 3</t>
  </si>
  <si>
    <t>HB Claims Paid 4</t>
  </si>
  <si>
    <t>HB Claims Paid 5</t>
  </si>
  <si>
    <t>HB Claims Paid 6</t>
  </si>
  <si>
    <t>Uncashed Chk</t>
  </si>
  <si>
    <t>Statistical Tables 2-5</t>
  </si>
  <si>
    <t>Table 2. Results of IP Testing</t>
  </si>
  <si>
    <t>Reference Period</t>
  </si>
  <si>
    <t>Date</t>
  </si>
  <si>
    <t>Universe</t>
  </si>
  <si>
    <t>Total</t>
  </si>
  <si>
    <t>Sample</t>
  </si>
  <si>
    <t>Un-weighted Errors (records with an IP or UP determination)</t>
  </si>
  <si>
    <t>Statistical Projections  </t>
  </si>
  <si>
    <t>As a % of Universe  </t>
  </si>
  <si>
    <t>IP Rate</t>
  </si>
  <si>
    <t>Table 3. Monetary vs Non-monetary IP Finding</t>
  </si>
  <si>
    <t>Type of IP</t>
  </si>
  <si>
    <t>$Dollars</t>
  </si>
  <si>
    <t>Number of Samples</t>
  </si>
  <si>
    <t>Percent IP</t>
  </si>
  <si>
    <t>Monetary</t>
  </si>
  <si>
    <t>Non-Monetary</t>
  </si>
  <si>
    <t>Table 4. Known Improper Payments vs Unknown Payments</t>
  </si>
  <si>
    <t>Type of Payment</t>
  </si>
  <si>
    <t>Percent</t>
  </si>
  <si>
    <t>Known IP</t>
  </si>
  <si>
    <t>Unknown Payments</t>
  </si>
  <si>
    <t>Table 5 – Amount of IP by Root Cause Category</t>
  </si>
  <si>
    <t>Improper and Unknown Payment</t>
  </si>
  <si>
    <t>Total IP + UP</t>
  </si>
  <si>
    <t>Amount $(000) (IP + UP)</t>
  </si>
  <si>
    <t>Cause Category</t>
  </si>
  <si>
    <t>Description</t>
  </si>
  <si>
    <t>Improper Payment (IP) Amount</t>
  </si>
  <si>
    <t>N/A</t>
  </si>
  <si>
    <t>Statutory Requirements of Program Were Not Met </t>
  </si>
  <si>
    <r>
      <rPr>
        <b/>
        <sz val="9"/>
        <color theme="1"/>
        <rFont val="Times New Roman"/>
        <family val="1"/>
      </rPr>
      <t>Overpayments</t>
    </r>
    <r>
      <rPr>
        <b/>
        <sz val="11"/>
        <color theme="1"/>
        <rFont val="Times New Roman"/>
        <family val="1"/>
      </rPr>
      <t xml:space="preserve"> </t>
    </r>
    <r>
      <rPr>
        <b/>
        <sz val="8"/>
        <color theme="1"/>
        <rFont val="Times New Roman"/>
        <family val="1"/>
      </rPr>
      <t>(monetary)</t>
    </r>
  </si>
  <si>
    <t>Unable to Determine Whether Proper or Improper </t>
  </si>
  <si>
    <r>
      <rPr>
        <b/>
        <sz val="9"/>
        <color theme="1"/>
        <rFont val="Times New Roman"/>
        <family val="1"/>
      </rPr>
      <t xml:space="preserve">Underpayments </t>
    </r>
    <r>
      <rPr>
        <b/>
        <sz val="8"/>
        <color theme="1"/>
        <rFont val="Times New Roman"/>
        <family val="1"/>
      </rPr>
      <t>(non-monetary)</t>
    </r>
  </si>
  <si>
    <t>Failure to Access Data/Information</t>
  </si>
  <si>
    <r>
      <rPr>
        <b/>
        <sz val="9"/>
        <color theme="1"/>
        <rFont val="Times New Roman"/>
        <family val="1"/>
      </rPr>
      <t xml:space="preserve">Technically Improper </t>
    </r>
    <r>
      <rPr>
        <b/>
        <sz val="8"/>
        <color theme="1"/>
        <rFont val="Times New Roman"/>
        <family val="1"/>
      </rPr>
      <t>(non-monetary)</t>
    </r>
  </si>
  <si>
    <t>Data/Information Needed Does Not Exist</t>
  </si>
  <si>
    <t>Percent of Improper Payment</t>
  </si>
  <si>
    <t>Inability to Access Data/Information</t>
  </si>
  <si>
    <t>Total UP</t>
  </si>
  <si>
    <t>Unknown Payment (UP) Amount</t>
  </si>
  <si>
    <t>Percent of IP + UP</t>
  </si>
  <si>
    <r>
      <t>Table 2</t>
    </r>
    <r>
      <rPr>
        <sz val="10"/>
        <color rgb="FFFFFFFF"/>
        <rFont val="Calibri"/>
        <family val="2"/>
        <scheme val="minor"/>
      </rPr>
      <t>  </t>
    </r>
    <r>
      <rPr>
        <b/>
        <i/>
        <sz val="10"/>
        <color rgb="FFFFFFFF"/>
        <rFont val="Times New Roman"/>
        <family val="1"/>
      </rPr>
      <t>. Sample Results of IP Testing – FY 2023</t>
    </r>
  </si>
  <si>
    <r>
      <t>Table 3</t>
    </r>
    <r>
      <rPr>
        <sz val="10"/>
        <color rgb="FFFFFFFF"/>
        <rFont val="Calibri"/>
        <family val="2"/>
        <scheme val="minor"/>
      </rPr>
      <t> </t>
    </r>
    <r>
      <rPr>
        <b/>
        <i/>
        <sz val="10"/>
        <color rgb="FFFFFFFF"/>
        <rFont val="Times New Roman"/>
        <family val="1"/>
      </rPr>
      <t>. Monetary vs Non_monetary IP Finding FY 23</t>
    </r>
  </si>
  <si>
    <t>overpayments</t>
  </si>
  <si>
    <t>underpayments + technically improper pmts</t>
  </si>
  <si>
    <t>12-month reporting period</t>
  </si>
  <si>
    <r>
      <t>Table 4</t>
    </r>
    <r>
      <rPr>
        <sz val="10"/>
        <color rgb="FFFFFFFF"/>
        <rFont val="Calibri"/>
        <family val="2"/>
        <scheme val="minor"/>
      </rPr>
      <t> </t>
    </r>
    <r>
      <rPr>
        <b/>
        <i/>
        <sz val="10"/>
        <color rgb="FFFFFFFF"/>
        <rFont val="Times New Roman"/>
        <family val="1"/>
      </rPr>
      <t>. Known vs Unknown Types of IP</t>
    </r>
  </si>
  <si>
    <t>overpayments + underpayments + tech improp</t>
  </si>
  <si>
    <t>Unknown</t>
  </si>
  <si>
    <t>unknown payments</t>
  </si>
  <si>
    <t>Table 5 – Sample Amount of IP by Root Cause Category – FY 2023</t>
  </si>
  <si>
    <t>IP Amount</t>
  </si>
  <si>
    <t>Percent of IP</t>
  </si>
  <si>
    <t>UP Amount</t>
  </si>
  <si>
    <t>Legend</t>
  </si>
  <si>
    <r>
      <t>SR - Statutory Requirements of Program Were Not Met</t>
    </r>
    <r>
      <rPr>
        <sz val="8"/>
        <color theme="1"/>
        <rFont val="Calibri"/>
        <family val="2"/>
        <scheme val="minor"/>
      </rPr>
      <t> </t>
    </r>
  </si>
  <si>
    <r>
      <t>UD - Unable to Determine Whether Proper or Improper</t>
    </r>
    <r>
      <rPr>
        <sz val="8"/>
        <color theme="1"/>
        <rFont val="Calibri"/>
        <family val="2"/>
        <scheme val="minor"/>
      </rPr>
      <t> </t>
    </r>
  </si>
  <si>
    <t>FA – Failure to Access Data/Information</t>
  </si>
  <si>
    <t>DI – Data/Information Needed Does Not Exist</t>
  </si>
  <si>
    <t>IA – Inability to Access Data/Information</t>
  </si>
  <si>
    <t>Table 6. Average Number of Days to Pay Claims By Age of Subscriber</t>
  </si>
  <si>
    <t>Group</t>
  </si>
  <si>
    <t>&lt;65</t>
  </si>
  <si>
    <t>&gt;65</t>
  </si>
  <si>
    <t>Physician</t>
  </si>
  <si>
    <t>Hospital</t>
  </si>
  <si>
    <t>Pharmacy/Scripts</t>
  </si>
  <si>
    <t>Table 7. Letter of Credit Authorizations</t>
  </si>
  <si>
    <t>LOCA</t>
  </si>
  <si>
    <t>Number in Population</t>
  </si>
  <si>
    <t>$ in Population</t>
  </si>
  <si>
    <t>Number Sampled</t>
  </si>
  <si>
    <t># of times $ are in Excess</t>
  </si>
  <si>
    <t>$ in Excess</t>
  </si>
  <si>
    <t># of times early LOCA drawdown</t>
  </si>
  <si>
    <t>Letter of Credit Authorizations</t>
  </si>
  <si>
    <t>Non Monetary IP</t>
  </si>
  <si>
    <t>Population (N)</t>
  </si>
  <si>
    <t>Sample (n)</t>
  </si>
  <si>
    <t>Number</t>
  </si>
  <si>
    <t>$ value (Disbursements)</t>
  </si>
  <si>
    <t>$ value</t>
  </si>
  <si>
    <t>x. LOCA Drawdowns - Disbursements</t>
  </si>
  <si>
    <t>1. Health Benefits Charges (claims)</t>
  </si>
  <si>
    <t>ALL BELOW IS LOCKED</t>
  </si>
  <si>
    <t>Total Outlays = LOCA drawdown</t>
  </si>
  <si>
    <t>Root Cause Tech</t>
  </si>
  <si>
    <t>TOTAL IP PLUS UP</t>
  </si>
  <si>
    <t>Non monetary</t>
  </si>
  <si>
    <t>known IP</t>
  </si>
  <si>
    <t>NM</t>
  </si>
  <si>
    <t>M</t>
  </si>
  <si>
    <t>col N</t>
  </si>
  <si>
    <t>fa over</t>
  </si>
  <si>
    <t>fa under</t>
  </si>
  <si>
    <t>Di over</t>
  </si>
  <si>
    <t>DI under</t>
  </si>
  <si>
    <t>IA over</t>
  </si>
  <si>
    <t>IA under</t>
  </si>
  <si>
    <t>.</t>
  </si>
  <si>
    <t>COUNT</t>
  </si>
  <si>
    <t>estimate</t>
  </si>
  <si>
    <t>Stratum</t>
  </si>
  <si>
    <t>N</t>
  </si>
  <si>
    <t>n</t>
  </si>
  <si>
    <t>weight/est #</t>
  </si>
  <si>
    <t>unwtd IP</t>
  </si>
  <si>
    <t>THIS SHEET IS LOCKED - DO NOT TRY TO DISTURB</t>
  </si>
  <si>
    <t>xi*xi</t>
  </si>
  <si>
    <t>IP+</t>
  </si>
  <si>
    <t>var of sample</t>
  </si>
  <si>
    <t>IP PLUS UP total</t>
  </si>
  <si>
    <t>sample</t>
  </si>
  <si>
    <t>DR&lt;65 - 1</t>
  </si>
  <si>
    <t>stratum</t>
  </si>
  <si>
    <t>mean test</t>
  </si>
  <si>
    <t>mean</t>
  </si>
  <si>
    <t>sum Xi sq</t>
  </si>
  <si>
    <t>var.s (of mean)</t>
  </si>
  <si>
    <t>adj for n of zero</t>
  </si>
  <si>
    <t xml:space="preserve"> var test</t>
  </si>
  <si>
    <t>var of total</t>
  </si>
  <si>
    <t>N*xbar</t>
  </si>
  <si>
    <t>adj N</t>
  </si>
  <si>
    <t>outlays</t>
  </si>
  <si>
    <t>DR&lt;65 - 2</t>
  </si>
  <si>
    <t>2 to 61</t>
  </si>
  <si>
    <t>DR&lt;65 - 3</t>
  </si>
  <si>
    <t>62 to 121</t>
  </si>
  <si>
    <t>DR&lt;65 - 4</t>
  </si>
  <si>
    <t>122 to 181</t>
  </si>
  <si>
    <t>Program/Activity Disbursements</t>
  </si>
  <si>
    <t>DR&lt;65 - 5</t>
  </si>
  <si>
    <t>182 to 241</t>
  </si>
  <si>
    <t>DR&lt;65 - 6</t>
  </si>
  <si>
    <t>242 to 301</t>
  </si>
  <si>
    <t>DR&lt;65 - 7</t>
  </si>
  <si>
    <t>302 to 361</t>
  </si>
  <si>
    <t>Beginning</t>
  </si>
  <si>
    <t>DR&lt;65 - 8</t>
  </si>
  <si>
    <t>362 to 421</t>
  </si>
  <si>
    <t>Ending</t>
  </si>
  <si>
    <t>DR&lt;65 - 9</t>
  </si>
  <si>
    <t>422 to 481</t>
  </si>
  <si>
    <t>DR&lt;65 - 10</t>
  </si>
  <si>
    <t>482 to 601</t>
  </si>
  <si>
    <t>Number of Disbursements</t>
  </si>
  <si>
    <t>DR&lt;65 - 11</t>
  </si>
  <si>
    <t>602 to 661</t>
  </si>
  <si>
    <t>Total Disbursements ($000)</t>
  </si>
  <si>
    <t>DR&lt;65 - 12</t>
  </si>
  <si>
    <t>662 to 721</t>
  </si>
  <si>
    <t>DR&lt;65 - 13</t>
  </si>
  <si>
    <t>refunds</t>
  </si>
  <si>
    <t>722 to 781</t>
  </si>
  <si>
    <t>DR&lt;65 - 14</t>
  </si>
  <si>
    <t>782 to 811</t>
  </si>
  <si>
    <t>DR&lt;65 - 15</t>
  </si>
  <si>
    <t>SUM</t>
  </si>
  <si>
    <t>Coverage</t>
  </si>
  <si>
    <t>DR&lt;65 - 16</t>
  </si>
  <si>
    <t>DR&lt;65 - 17</t>
  </si>
  <si>
    <t>DR&lt;65 - 18</t>
  </si>
  <si>
    <t>SE of the total</t>
  </si>
  <si>
    <t>Percentage of Number of Disbursements</t>
  </si>
  <si>
    <t>DR&lt;65 - 19</t>
  </si>
  <si>
    <t>1.96*se</t>
  </si>
  <si>
    <t>Total IP and UP Payments ($000)</t>
  </si>
  <si>
    <t>DR&lt;65 - 20</t>
  </si>
  <si>
    <t>IP percent</t>
  </si>
  <si>
    <t>Percentage of Sample Disbursements</t>
  </si>
  <si>
    <t>DR&lt;65 - 21</t>
  </si>
  <si>
    <r>
      <t>Statistical Projections</t>
    </r>
    <r>
      <rPr>
        <sz val="10"/>
        <color rgb="FF000000"/>
        <rFont val="Calibri"/>
        <family val="2"/>
        <scheme val="minor"/>
      </rPr>
      <t>  </t>
    </r>
  </si>
  <si>
    <t>DR&lt;65 - 22</t>
  </si>
  <si>
    <t>DR&lt;65 - 23</t>
  </si>
  <si>
    <t>95% Margin of Error ($000)</t>
  </si>
  <si>
    <t>DR&lt;65 - 24</t>
  </si>
  <si>
    <t>95% Lower Limit ($000)</t>
  </si>
  <si>
    <t>DR&lt;65 - 25</t>
  </si>
  <si>
    <t>95% Upper Limit ($000)</t>
  </si>
  <si>
    <t>DR&lt;65 - 26</t>
  </si>
  <si>
    <r>
      <t>As a % of Universe</t>
    </r>
    <r>
      <rPr>
        <sz val="10"/>
        <color rgb="FF000000"/>
        <rFont val="Calibri"/>
        <family val="2"/>
        <scheme val="minor"/>
      </rPr>
      <t>  </t>
    </r>
  </si>
  <si>
    <t>DR&lt;65 - 27</t>
  </si>
  <si>
    <t>Total IP and UP Payments</t>
  </si>
  <si>
    <t>DR&lt;65 - 28</t>
  </si>
  <si>
    <t>95% Lower Limit</t>
  </si>
  <si>
    <t>DR&lt;65 - 29</t>
  </si>
  <si>
    <t>95% Upper Limit</t>
  </si>
  <si>
    <t>DR&lt;65 - 30</t>
  </si>
  <si>
    <t>DR&lt;65 - 31</t>
  </si>
  <si>
    <t>variance of IP est</t>
  </si>
  <si>
    <t>DR&lt;65 - 32</t>
  </si>
  <si>
    <t>DR&lt;65 - 33</t>
  </si>
  <si>
    <t>SE</t>
  </si>
  <si>
    <t>DR&lt;65 - 34</t>
  </si>
  <si>
    <t>SE/est</t>
  </si>
  <si>
    <t>DR&lt;65 - 35</t>
  </si>
  <si>
    <t>DR&lt;65 - 36</t>
  </si>
  <si>
    <t>DR&lt;65 - 37</t>
  </si>
  <si>
    <t>DR&lt;65 - 38</t>
  </si>
  <si>
    <t>DR&lt;65 - 39</t>
  </si>
  <si>
    <t>DR&lt;65 - 40</t>
  </si>
  <si>
    <t>DR&lt;65 - 41</t>
  </si>
  <si>
    <t>DR&lt;65 - 42</t>
  </si>
  <si>
    <t>DR&lt;65 - 43</t>
  </si>
  <si>
    <t>DR&lt;65 - 44</t>
  </si>
  <si>
    <t>DR&lt;65 - 45</t>
  </si>
  <si>
    <t>DR&lt;65 - 46</t>
  </si>
  <si>
    <t>DR&lt;65 - 47</t>
  </si>
  <si>
    <t>DR&lt;65 - 48</t>
  </si>
  <si>
    <t>DR&lt;65 - 49</t>
  </si>
  <si>
    <t>DR&lt;65 - 50</t>
  </si>
  <si>
    <t>DR&lt;65 - 51</t>
  </si>
  <si>
    <t>DR&lt;65 - 52</t>
  </si>
  <si>
    <t>DR&lt;65 - 53</t>
  </si>
  <si>
    <t>DR&lt;65 - 54</t>
  </si>
  <si>
    <t>DR&lt;65 - 55</t>
  </si>
  <si>
    <t>DR&lt;65 - 56</t>
  </si>
  <si>
    <t>DR&lt;65 - 57</t>
  </si>
  <si>
    <t>DR&lt;65 - 58</t>
  </si>
  <si>
    <t>DR&lt;65 - 59</t>
  </si>
  <si>
    <t>DR&lt;65 - 60</t>
  </si>
  <si>
    <t>HOSP&lt;65 - 1</t>
  </si>
  <si>
    <t>HOSP&lt;65 - 2</t>
  </si>
  <si>
    <t>HOSP&lt;65 - 3</t>
  </si>
  <si>
    <t>HOSP&lt;65 - 4</t>
  </si>
  <si>
    <t>HOSP&lt;65 - 5</t>
  </si>
  <si>
    <t>HOSP&lt;65 - 6</t>
  </si>
  <si>
    <t>HOSP&lt;65 - 7</t>
  </si>
  <si>
    <t>HOSP&lt;65 - 8</t>
  </si>
  <si>
    <t>HOSP&lt;65 - 9</t>
  </si>
  <si>
    <t>HOSP&lt;65 - 10</t>
  </si>
  <si>
    <t>HOSP&lt;65 - 11</t>
  </si>
  <si>
    <t>HOSP&lt;65 - 12</t>
  </si>
  <si>
    <t>HOSP&lt;65 - 13</t>
  </si>
  <si>
    <t>HOSP&lt;65 - 14</t>
  </si>
  <si>
    <t>HOSP&lt;65 - 15</t>
  </si>
  <si>
    <t>HOSP&lt;65 - 16</t>
  </si>
  <si>
    <t>HOSP&lt;65 - 17</t>
  </si>
  <si>
    <t>HOSP&lt;65 - 18</t>
  </si>
  <si>
    <t>HOSP&lt;65 - 19</t>
  </si>
  <si>
    <t>HOSP&lt;65 - 20</t>
  </si>
  <si>
    <t>HOSP&lt;65 - 21</t>
  </si>
  <si>
    <t>HOSP&lt;65 - 22</t>
  </si>
  <si>
    <t>HOSP&lt;65 - 23</t>
  </si>
  <si>
    <t>HOSP&lt;65 - 24</t>
  </si>
  <si>
    <t>HOSP&lt;65 - 25</t>
  </si>
  <si>
    <t>HOSP&lt;65 - 26</t>
  </si>
  <si>
    <t>HOSP&lt;65 - 27</t>
  </si>
  <si>
    <t>HOSP&lt;65 - 28</t>
  </si>
  <si>
    <t>HOSP&lt;65 - 29</t>
  </si>
  <si>
    <t>HOSP&lt;65 - 30</t>
  </si>
  <si>
    <t>HOSP&lt;65 - 31</t>
  </si>
  <si>
    <t>HOSP&lt;65 - 32</t>
  </si>
  <si>
    <t>HOSP&lt;65 - 33</t>
  </si>
  <si>
    <t>HOSP&lt;65 - 34</t>
  </si>
  <si>
    <t>HOSP&lt;65 - 35</t>
  </si>
  <si>
    <t>HOSP&lt;65 - 36</t>
  </si>
  <si>
    <t>HOSP&lt;65 - 37</t>
  </si>
  <si>
    <t>HOSP&lt;65 - 38</t>
  </si>
  <si>
    <t>HOSP&lt;65 - 39</t>
  </si>
  <si>
    <t>HOSP&lt;65 - 40</t>
  </si>
  <si>
    <t>HOSP&lt;65 - 41</t>
  </si>
  <si>
    <t>HOSP&lt;65 - 42</t>
  </si>
  <si>
    <t>HOSP&lt;65 - 43</t>
  </si>
  <si>
    <t>HOSP&lt;65 - 44</t>
  </si>
  <si>
    <t>HOSP&lt;65 - 45</t>
  </si>
  <si>
    <t>HOSP&lt;65 - 46</t>
  </si>
  <si>
    <t>HOSP&lt;65 - 47</t>
  </si>
  <si>
    <t>HOSP&lt;65 - 48</t>
  </si>
  <si>
    <t>HOSP&lt;65 - 49</t>
  </si>
  <si>
    <t>HOSP&lt;65 - 50</t>
  </si>
  <si>
    <t>HOSP&lt;65 - 51</t>
  </si>
  <si>
    <t>HOSP&lt;65 - 52</t>
  </si>
  <si>
    <t>HOSP&lt;65 - 53</t>
  </si>
  <si>
    <t>HOSP&lt;65 - 54</t>
  </si>
  <si>
    <t>HOSP&lt;65 - 55</t>
  </si>
  <si>
    <t>HOSP&lt;65 - 56</t>
  </si>
  <si>
    <t>HOSP&lt;65 - 57</t>
  </si>
  <si>
    <t>HOSP&lt;65 - 58</t>
  </si>
  <si>
    <t>HOSP&lt;65 - 59</t>
  </si>
  <si>
    <t>HOSP&lt;65 - 60</t>
  </si>
  <si>
    <t>RX&lt;65 - 1</t>
  </si>
  <si>
    <t>RX&lt;65 - 2</t>
  </si>
  <si>
    <t>RX&lt;65 - 3</t>
  </si>
  <si>
    <t>RX&lt;65 - 4</t>
  </si>
  <si>
    <t>RX&lt;65 - 5</t>
  </si>
  <si>
    <t>RX&lt;65 - 6</t>
  </si>
  <si>
    <t>RX&lt;65 - 7</t>
  </si>
  <si>
    <t>RX&lt;65 - 8</t>
  </si>
  <si>
    <t>RX&lt;65 - 9</t>
  </si>
  <si>
    <t>RX&lt;65 - 10</t>
  </si>
  <si>
    <t>RX&lt;65 - 11</t>
  </si>
  <si>
    <t>RX&lt;65 - 12</t>
  </si>
  <si>
    <t>RX&lt;65 - 13</t>
  </si>
  <si>
    <t>RX&lt;65 - 14</t>
  </si>
  <si>
    <t>RX&lt;65 - 15</t>
  </si>
  <si>
    <t>RX&lt;65 - 16</t>
  </si>
  <si>
    <t>RX&lt;65 - 17</t>
  </si>
  <si>
    <t>RX&lt;65 - 18</t>
  </si>
  <si>
    <t>RX&lt;65 - 19</t>
  </si>
  <si>
    <t>RX&lt;65 - 20</t>
  </si>
  <si>
    <t>RX&lt;65 - 21</t>
  </si>
  <si>
    <t>RX&lt;65 - 22</t>
  </si>
  <si>
    <t>RX&lt;65 - 23</t>
  </si>
  <si>
    <t>RX&lt;65 - 24</t>
  </si>
  <si>
    <t>RX&lt;65 - 25</t>
  </si>
  <si>
    <t>RX&lt;65 - 26</t>
  </si>
  <si>
    <t>RX&lt;65 - 27</t>
  </si>
  <si>
    <t>RX&lt;65 - 28</t>
  </si>
  <si>
    <t>RX&lt;65 - 29</t>
  </si>
  <si>
    <t>RX&lt;65 - 30</t>
  </si>
  <si>
    <t>RX&lt;65 - 31</t>
  </si>
  <si>
    <t>RX&lt;65 - 32</t>
  </si>
  <si>
    <t>RX&lt;65 - 33</t>
  </si>
  <si>
    <t>RX&lt;65 - 34</t>
  </si>
  <si>
    <t>RX&lt;65 - 35</t>
  </si>
  <si>
    <t>RX&lt;65 - 36</t>
  </si>
  <si>
    <t>RX&lt;65 - 37</t>
  </si>
  <si>
    <t>RX&lt;65 - 38</t>
  </si>
  <si>
    <t>RX&lt;65 - 39</t>
  </si>
  <si>
    <t>RX&lt;65 - 40</t>
  </si>
  <si>
    <t>RX&lt;65 - 41</t>
  </si>
  <si>
    <t>RX&lt;65 - 42</t>
  </si>
  <si>
    <t>RX&lt;65 - 43</t>
  </si>
  <si>
    <t>RX&lt;65 - 44</t>
  </si>
  <si>
    <t>RX&lt;65 - 45</t>
  </si>
  <si>
    <t>RX&lt;65 - 46</t>
  </si>
  <si>
    <t>RX&lt;65 - 47</t>
  </si>
  <si>
    <t>RX&lt;65 - 48</t>
  </si>
  <si>
    <t>RX&lt;65 - 49</t>
  </si>
  <si>
    <t>RX&lt;65 - 50</t>
  </si>
  <si>
    <t>RX&lt;65 - 51</t>
  </si>
  <si>
    <t>RX&lt;65 - 52</t>
  </si>
  <si>
    <t>RX&lt;65 - 53</t>
  </si>
  <si>
    <t>RX&lt;65 - 54</t>
  </si>
  <si>
    <t>RX&lt;65 - 55</t>
  </si>
  <si>
    <t>RX&lt;65 - 56</t>
  </si>
  <si>
    <t>RX&lt;65 - 57</t>
  </si>
  <si>
    <t>RX&lt;65 - 58</t>
  </si>
  <si>
    <t>RX&lt;65 - 59</t>
  </si>
  <si>
    <t>RX&lt;65 - 60</t>
  </si>
  <si>
    <t>DR&gt;65 - 1</t>
  </si>
  <si>
    <t>DR&gt;65 - 2</t>
  </si>
  <si>
    <t>DR&gt;65 - 3</t>
  </si>
  <si>
    <t>DR&gt;65 - 4</t>
  </si>
  <si>
    <t>DR&gt;65 - 5</t>
  </si>
  <si>
    <t>DR&gt;65 - 6</t>
  </si>
  <si>
    <t>DR&gt;65 - 7</t>
  </si>
  <si>
    <t>DR&gt;65 - 8</t>
  </si>
  <si>
    <t>DR&gt;65 - 9</t>
  </si>
  <si>
    <t>DR&gt;65 - 10</t>
  </si>
  <si>
    <t>DR&gt;65 - 11</t>
  </si>
  <si>
    <t>DR&gt;65 - 12</t>
  </si>
  <si>
    <t>DR&gt;65 - 13</t>
  </si>
  <si>
    <t>DR&gt;65 - 14</t>
  </si>
  <si>
    <t>DR&gt;65 - 15</t>
  </si>
  <si>
    <t>DR&gt;65 - 16</t>
  </si>
  <si>
    <t>DR&gt;65 - 17</t>
  </si>
  <si>
    <t>DR&gt;65 - 18</t>
  </si>
  <si>
    <t>DR&gt;65 - 19</t>
  </si>
  <si>
    <t>DR&gt;65 - 20</t>
  </si>
  <si>
    <t>DR&gt;65 - 21</t>
  </si>
  <si>
    <t>DR&gt;65 - 22</t>
  </si>
  <si>
    <t>DR&gt;65 - 23</t>
  </si>
  <si>
    <t>DR&gt;65 - 24</t>
  </si>
  <si>
    <t>DR&gt;65 - 25</t>
  </si>
  <si>
    <t>DR&gt;65 - 26</t>
  </si>
  <si>
    <t>DR&gt;65 - 27</t>
  </si>
  <si>
    <t>DR&gt;65 - 28</t>
  </si>
  <si>
    <t>DR&gt;65 - 29</t>
  </si>
  <si>
    <t>DR&gt;65 - 30</t>
  </si>
  <si>
    <t>DR&gt;65 - 31</t>
  </si>
  <si>
    <t>DR&gt;65 - 32</t>
  </si>
  <si>
    <t>DR&gt;65 - 33</t>
  </si>
  <si>
    <t>DR&gt;65 - 34</t>
  </si>
  <si>
    <t>DR&gt;65 - 35</t>
  </si>
  <si>
    <t>DR&gt;65 - 36</t>
  </si>
  <si>
    <t>DR&gt;65 - 37</t>
  </si>
  <si>
    <t>DR&gt;65 - 38</t>
  </si>
  <si>
    <t>DR&gt;65 - 39</t>
  </si>
  <si>
    <t>DR&gt;65 - 40</t>
  </si>
  <si>
    <t>DR&gt;65 - 41</t>
  </si>
  <si>
    <t>DR&gt;65 - 42</t>
  </si>
  <si>
    <t>DR&gt;65 - 43</t>
  </si>
  <si>
    <t>DR&gt;65 - 44</t>
  </si>
  <si>
    <t>DR&gt;65 - 45</t>
  </si>
  <si>
    <t>DR&gt;65 - 46</t>
  </si>
  <si>
    <t>DR&gt;65 - 47</t>
  </si>
  <si>
    <t>DR&gt;65 - 48</t>
  </si>
  <si>
    <t>DR&gt;65 - 49</t>
  </si>
  <si>
    <t>DR&gt;65 - 50</t>
  </si>
  <si>
    <t>DR&gt;65 - 51</t>
  </si>
  <si>
    <t>DR&gt;65 - 52</t>
  </si>
  <si>
    <t>DR&gt;65 - 53</t>
  </si>
  <si>
    <t>DR&gt;65 - 54</t>
  </si>
  <si>
    <t>DR&gt;65 - 55</t>
  </si>
  <si>
    <t>DR&gt;65 - 56</t>
  </si>
  <si>
    <t>DR&gt;65 - 57</t>
  </si>
  <si>
    <t>DR&gt;65 - 58</t>
  </si>
  <si>
    <t>DR&gt;65 - 59</t>
  </si>
  <si>
    <t>DR&gt;65 - 60</t>
  </si>
  <si>
    <t>HOSP&gt;65 - 1</t>
  </si>
  <si>
    <t>HOSP&gt;65 - 2</t>
  </si>
  <si>
    <t>HOSP&gt;65 - 3</t>
  </si>
  <si>
    <t>HOSP&gt;65 - 4</t>
  </si>
  <si>
    <t>HOSP&gt;65 - 5</t>
  </si>
  <si>
    <t>HOSP&gt;65 - 6</t>
  </si>
  <si>
    <t>HOSP&gt;65 - 7</t>
  </si>
  <si>
    <t>HOSP&gt;65 - 8</t>
  </si>
  <si>
    <t>HOSP&gt;65 - 9</t>
  </si>
  <si>
    <t>HOSP&gt;65 - 10</t>
  </si>
  <si>
    <t>HOSP&gt;65 - 11</t>
  </si>
  <si>
    <t>HOSP&gt;65 - 12</t>
  </si>
  <si>
    <t>HOSP&gt;65 - 13</t>
  </si>
  <si>
    <t>HOSP&gt;65 - 14</t>
  </si>
  <si>
    <t>HOSP&gt;65 - 15</t>
  </si>
  <si>
    <t>HOSP&gt;65 - 16</t>
  </si>
  <si>
    <t>HOSP&gt;65 - 17</t>
  </si>
  <si>
    <t>HOSP&gt;65 - 18</t>
  </si>
  <si>
    <t>HOSP&gt;65 - 19</t>
  </si>
  <si>
    <t>HOSP&gt;65 - 20</t>
  </si>
  <si>
    <t>HOSP&gt;65 - 21</t>
  </si>
  <si>
    <t>HOSP&gt;65 - 22</t>
  </si>
  <si>
    <t>HOSP&gt;65 - 23</t>
  </si>
  <si>
    <t>HOSP&gt;65 - 24</t>
  </si>
  <si>
    <t>HOSP&gt;65 - 25</t>
  </si>
  <si>
    <t>HOSP&gt;65 - 26</t>
  </si>
  <si>
    <t>HOSP&gt;65 - 27</t>
  </si>
  <si>
    <t>HOSP&gt;65 - 28</t>
  </si>
  <si>
    <t>HOSP&gt;65 - 29</t>
  </si>
  <si>
    <t>HOSP&gt;65 - 30</t>
  </si>
  <si>
    <t>HOSP&gt;65 - 31</t>
  </si>
  <si>
    <t>HOSP&gt;65 - 32</t>
  </si>
  <si>
    <t>HOSP&gt;65 - 33</t>
  </si>
  <si>
    <t>HOSP&gt;65 - 34</t>
  </si>
  <si>
    <t>HOSP&gt;65 - 35</t>
  </si>
  <si>
    <t>HOSP&gt;65 - 36</t>
  </si>
  <si>
    <t>HOSP&gt;65 - 37</t>
  </si>
  <si>
    <t>HOSP&gt;65 - 38</t>
  </si>
  <si>
    <t>HOSP&gt;65 - 39</t>
  </si>
  <si>
    <t>HOSP&gt;65 - 40</t>
  </si>
  <si>
    <t>HOSP&gt;65 - 41</t>
  </si>
  <si>
    <t>HOSP&gt;65 - 42</t>
  </si>
  <si>
    <t>HOSP&gt;65 - 43</t>
  </si>
  <si>
    <t>HOSP&gt;65 - 44</t>
  </si>
  <si>
    <t>HOSP&gt;65 - 45</t>
  </si>
  <si>
    <t>HOSP&gt;65 - 46</t>
  </si>
  <si>
    <t>HOSP&gt;65 - 47</t>
  </si>
  <si>
    <t>HOSP&gt;65 - 48</t>
  </si>
  <si>
    <t>HOSP&gt;65 - 49</t>
  </si>
  <si>
    <t>HOSP&gt;65 - 50</t>
  </si>
  <si>
    <t>HOSP&gt;65 - 51</t>
  </si>
  <si>
    <t>HOSP&gt;65 - 52</t>
  </si>
  <si>
    <t>HOSP&gt;65 - 53</t>
  </si>
  <si>
    <t>HOSP&gt;65 - 54</t>
  </si>
  <si>
    <t>HOSP&gt;65 - 55</t>
  </si>
  <si>
    <t>HOSP&gt;65 - 56</t>
  </si>
  <si>
    <t>HOSP&gt;65 - 57</t>
  </si>
  <si>
    <t>HOSP&gt;65 - 58</t>
  </si>
  <si>
    <t>HOSP&gt;65 - 59</t>
  </si>
  <si>
    <t>HOSP&gt;65 - 60</t>
  </si>
  <si>
    <t>RX&gt;65 - 1</t>
  </si>
  <si>
    <t>RX&gt;65 - 2</t>
  </si>
  <si>
    <t>RX&gt;65 - 3</t>
  </si>
  <si>
    <t>RX&gt;65 - 4</t>
  </si>
  <si>
    <t>RX&gt;65 - 5</t>
  </si>
  <si>
    <t>RX&gt;65 - 6</t>
  </si>
  <si>
    <t>RX&gt;65 - 7</t>
  </si>
  <si>
    <t>RX&gt;65 - 8</t>
  </si>
  <si>
    <t>RX&gt;65 - 9</t>
  </si>
  <si>
    <t>RX&gt;65 - 10</t>
  </si>
  <si>
    <t>RX&gt;65 - 11</t>
  </si>
  <si>
    <t>RX&gt;65 - 12</t>
  </si>
  <si>
    <t>RX&gt;65 - 13</t>
  </si>
  <si>
    <t>RX&gt;65 - 14</t>
  </si>
  <si>
    <t>RX&gt;65 - 15</t>
  </si>
  <si>
    <t>RX&gt;65 - 16</t>
  </si>
  <si>
    <t>RX&gt;65 - 17</t>
  </si>
  <si>
    <t>RX&gt;65 - 18</t>
  </si>
  <si>
    <t>RX&gt;65 - 19</t>
  </si>
  <si>
    <t>RX&gt;65 - 20</t>
  </si>
  <si>
    <t>RX&gt;65 - 21</t>
  </si>
  <si>
    <t>RX&gt;65 - 22</t>
  </si>
  <si>
    <t>RX&gt;65 - 23</t>
  </si>
  <si>
    <t>RX&gt;65 - 24</t>
  </si>
  <si>
    <t>RX&gt;65 - 25</t>
  </si>
  <si>
    <t>RX&gt;65 - 26</t>
  </si>
  <si>
    <t>RX&gt;65 - 27</t>
  </si>
  <si>
    <t>RX&gt;65 - 28</t>
  </si>
  <si>
    <t>RX&gt;65 - 29</t>
  </si>
  <si>
    <t>RX&gt;65 - 30</t>
  </si>
  <si>
    <t>RX&gt;65 - 31</t>
  </si>
  <si>
    <t>RX&gt;65 - 32</t>
  </si>
  <si>
    <t>RX&gt;65 - 33</t>
  </si>
  <si>
    <t>RX&gt;65 - 34</t>
  </si>
  <si>
    <t>RX&gt;65 - 35</t>
  </si>
  <si>
    <t>RX&gt;65 - 36</t>
  </si>
  <si>
    <t>RX&gt;65 - 37</t>
  </si>
  <si>
    <t>RX&gt;65 - 38</t>
  </si>
  <si>
    <t>RX&gt;65 - 39</t>
  </si>
  <si>
    <t>RX&gt;65 - 40</t>
  </si>
  <si>
    <t>RX&gt;65 - 41</t>
  </si>
  <si>
    <t>RX&gt;65 - 42</t>
  </si>
  <si>
    <t>RX&gt;65 - 43</t>
  </si>
  <si>
    <t>RX&gt;65 - 44</t>
  </si>
  <si>
    <t>RX&gt;65 - 45</t>
  </si>
  <si>
    <t>RX&gt;65 - 46</t>
  </si>
  <si>
    <t>RX&gt;65 - 47</t>
  </si>
  <si>
    <t>RX&gt;65 - 48</t>
  </si>
  <si>
    <t>RX&gt;65 - 49</t>
  </si>
  <si>
    <t>RX&gt;65 - 50</t>
  </si>
  <si>
    <t>RX&gt;65 - 51</t>
  </si>
  <si>
    <t>RX&gt;65 - 52</t>
  </si>
  <si>
    <t>RX&gt;65 - 53</t>
  </si>
  <si>
    <t>RX&gt;65 - 54</t>
  </si>
  <si>
    <t>RX&gt;65 - 55</t>
  </si>
  <si>
    <t>RX&gt;65 - 56</t>
  </si>
  <si>
    <t>RX&gt;65 - 57</t>
  </si>
  <si>
    <t>RX&gt;65 - 58</t>
  </si>
  <si>
    <t>RX&gt;65 - 59</t>
  </si>
  <si>
    <t>RX&gt;65 - 60</t>
  </si>
  <si>
    <t>Admin 4c - 1</t>
  </si>
  <si>
    <t>Admin 4c - 2</t>
  </si>
  <si>
    <t>Admin 4c - 3</t>
  </si>
  <si>
    <t>Admin 4c - 4</t>
  </si>
  <si>
    <t>Admin 4c - 5</t>
  </si>
  <si>
    <t>Admin 4c - 6</t>
  </si>
  <si>
    <t>Admin 4c - 7</t>
  </si>
  <si>
    <t>Admin 4c - 8</t>
  </si>
  <si>
    <t>Admin 4c - 9</t>
  </si>
  <si>
    <t>Admin 4c - 10</t>
  </si>
  <si>
    <t>Admin 4c - 11</t>
  </si>
  <si>
    <t>Admin 4c - 12</t>
  </si>
  <si>
    <t>Admin 4c - 13</t>
  </si>
  <si>
    <t>Admin 4c - 14</t>
  </si>
  <si>
    <t>Admin 4c - 15</t>
  </si>
  <si>
    <t>Admin 4c - 16</t>
  </si>
  <si>
    <t>Admin 4c - 17</t>
  </si>
  <si>
    <t>Admin 4c - 18</t>
  </si>
  <si>
    <t>Admin 4c - 19</t>
  </si>
  <si>
    <t>Admin 4c - 20</t>
  </si>
  <si>
    <t>Admin 4c - 21</t>
  </si>
  <si>
    <t>Admin 4c - 22</t>
  </si>
  <si>
    <t>Admin 4c - 23</t>
  </si>
  <si>
    <t>Admin 4c - 24</t>
  </si>
  <si>
    <t>Admin 4c - 25</t>
  </si>
  <si>
    <t>Admin 4c - 26</t>
  </si>
  <si>
    <t>Admin 4c - 27</t>
  </si>
  <si>
    <t>Admin 4c - 28</t>
  </si>
  <si>
    <t>Admin 4c - 29</t>
  </si>
  <si>
    <t>Admin 4c - 30</t>
  </si>
  <si>
    <t>Admin 4c - 31</t>
  </si>
  <si>
    <t>Admin 4c - 32</t>
  </si>
  <si>
    <t>Admin 4c - 33</t>
  </si>
  <si>
    <t>Admin 4c - 34</t>
  </si>
  <si>
    <t>Admin 4c - 35</t>
  </si>
  <si>
    <t>Admin 4c - 36</t>
  </si>
  <si>
    <t>Admin 4c - 37</t>
  </si>
  <si>
    <t>Admin 4c - 38</t>
  </si>
  <si>
    <t>Admin 4c - 39</t>
  </si>
  <si>
    <t>Admin 4c - 40</t>
  </si>
  <si>
    <t>Admin 4c - 41</t>
  </si>
  <si>
    <t>Admin 4c - 42</t>
  </si>
  <si>
    <t>Admin 4c - 43</t>
  </si>
  <si>
    <t>Admin 4c - 44</t>
  </si>
  <si>
    <t>Admin 4c - 45</t>
  </si>
  <si>
    <t>Admin 4c - 46</t>
  </si>
  <si>
    <t>Admin 4c - 47</t>
  </si>
  <si>
    <t>Admin 4c - 48</t>
  </si>
  <si>
    <t>Admin 4c - 49</t>
  </si>
  <si>
    <t>Admin 4c - 50</t>
  </si>
  <si>
    <t>Admin 4c - 51</t>
  </si>
  <si>
    <t>Admin 4c - 52</t>
  </si>
  <si>
    <t>Admin 4c - 53</t>
  </si>
  <si>
    <t>Admin 4c - 54</t>
  </si>
  <si>
    <t>Admin 4c - 55</t>
  </si>
  <si>
    <t>Admin 4c - 56</t>
  </si>
  <si>
    <t>Admin 4c - 57</t>
  </si>
  <si>
    <t>Admin 4c - 58</t>
  </si>
  <si>
    <t>Admin 4c - 59</t>
  </si>
  <si>
    <t>Admin 4c - 60</t>
  </si>
  <si>
    <t>Uncashed Chk - 1</t>
  </si>
  <si>
    <t>Uncashed Chk - 2</t>
  </si>
  <si>
    <t>Uncashed Chk - 3</t>
  </si>
  <si>
    <t>Uncashed Chk - 4</t>
  </si>
  <si>
    <t>Uncashed Chk - 5</t>
  </si>
  <si>
    <t>Uncashed Chk - 6</t>
  </si>
  <si>
    <t>Uncashed Chk - 7</t>
  </si>
  <si>
    <t>Uncashed Chk - 8</t>
  </si>
  <si>
    <t>Uncashed Chk - 9</t>
  </si>
  <si>
    <t>Uncashed Chk - 10</t>
  </si>
  <si>
    <t>Uncashed Chk - 11</t>
  </si>
  <si>
    <t>Uncashed Chk - 12</t>
  </si>
  <si>
    <t>Uncashed Chk - 13</t>
  </si>
  <si>
    <t>Uncashed Chk - 14</t>
  </si>
  <si>
    <t>Uncashed Chk - 15</t>
  </si>
  <si>
    <t>Uncashed Chk - 16</t>
  </si>
  <si>
    <t>Uncashed Chk - 17</t>
  </si>
  <si>
    <t>Uncashed Chk - 18</t>
  </si>
  <si>
    <t>Uncashed Chk - 19</t>
  </si>
  <si>
    <t>Uncashed Chk - 20</t>
  </si>
  <si>
    <t>Uncashed Chk - 21</t>
  </si>
  <si>
    <t>Uncashed Chk - 22</t>
  </si>
  <si>
    <t>Uncashed Chk - 23</t>
  </si>
  <si>
    <t>Uncashed Chk - 24</t>
  </si>
  <si>
    <t>Uncashed Chk - 25</t>
  </si>
  <si>
    <t>Uncashed Chk - 26</t>
  </si>
  <si>
    <t>Uncashed Chk - 27</t>
  </si>
  <si>
    <t>Uncashed Chk - 28</t>
  </si>
  <si>
    <t>Uncashed Chk - 29</t>
  </si>
  <si>
    <t>Uncashed Chk - 30</t>
  </si>
  <si>
    <t>Uncashed Chk - 31</t>
  </si>
  <si>
    <t>Uncashed Chk - 32</t>
  </si>
  <si>
    <t>Uncashed Chk - 33</t>
  </si>
  <si>
    <t>Uncashed Chk - 34</t>
  </si>
  <si>
    <t>Uncashed Chk - 35</t>
  </si>
  <si>
    <t>Uncashed Chk - 36</t>
  </si>
  <si>
    <t>Uncashed Chk - 37</t>
  </si>
  <si>
    <t>Uncashed Chk - 38</t>
  </si>
  <si>
    <t>Uncashed Chk - 39</t>
  </si>
  <si>
    <t>Uncashed Chk - 40</t>
  </si>
  <si>
    <t>Uncashed Chk - 41</t>
  </si>
  <si>
    <t>Uncashed Chk - 42</t>
  </si>
  <si>
    <t>Uncashed Chk - 43</t>
  </si>
  <si>
    <t>Uncashed Chk - 44</t>
  </si>
  <si>
    <t>Uncashed Chk - 45</t>
  </si>
  <si>
    <t>Uncashed Chk - 46</t>
  </si>
  <si>
    <t>Uncashed Chk - 47</t>
  </si>
  <si>
    <t>Uncashed Chk - 48</t>
  </si>
  <si>
    <t>Uncashed Chk - 49</t>
  </si>
  <si>
    <t>Uncashed Chk - 50</t>
  </si>
  <si>
    <t>Uncashed Chk - 51</t>
  </si>
  <si>
    <t>Uncashed Chk - 52</t>
  </si>
  <si>
    <t>Uncashed Chk - 53</t>
  </si>
  <si>
    <t>Uncashed Chk - 54</t>
  </si>
  <si>
    <t>Uncashed Chk - 55</t>
  </si>
  <si>
    <t>Uncashed Chk - 56</t>
  </si>
  <si>
    <t>Uncashed Chk - 57</t>
  </si>
  <si>
    <t>Uncashed Chk - 58</t>
  </si>
  <si>
    <t>Uncashed Chk - 59</t>
  </si>
  <si>
    <t>Uncashed Chk - 60</t>
  </si>
  <si>
    <t>Admin 4a - 1</t>
  </si>
  <si>
    <t>Admin 4a - 2</t>
  </si>
  <si>
    <t>Admin 4a - 3</t>
  </si>
  <si>
    <t>Admin 4a - 4</t>
  </si>
  <si>
    <t>Admin 4a - 5</t>
  </si>
  <si>
    <t>Admin 4a - 6</t>
  </si>
  <si>
    <t>Admin 4a - 7</t>
  </si>
  <si>
    <t>Admin 4a - 8</t>
  </si>
  <si>
    <t>Admin 4a - 9</t>
  </si>
  <si>
    <t>Admin 4a - 10</t>
  </si>
  <si>
    <t>Admin 4a - 11</t>
  </si>
  <si>
    <t>Admin 4a - 12</t>
  </si>
  <si>
    <t>Admin 4a - 13</t>
  </si>
  <si>
    <t>Admin 4a - 14</t>
  </si>
  <si>
    <t>Admin 4a - 15</t>
  </si>
  <si>
    <t>Admin 4a - 16</t>
  </si>
  <si>
    <t>Admin 4a - 17</t>
  </si>
  <si>
    <t>Admin 4a - 18</t>
  </si>
  <si>
    <t>Admin 4a - 19</t>
  </si>
  <si>
    <t>Admin 4a - 20</t>
  </si>
  <si>
    <t>Admin 4a - 21</t>
  </si>
  <si>
    <t>Admin 4a - 22</t>
  </si>
  <si>
    <t>Admin 4a - 23</t>
  </si>
  <si>
    <t>Admin 4a - 24</t>
  </si>
  <si>
    <t>Admin 4a - 25</t>
  </si>
  <si>
    <t>Admin 4a - 26</t>
  </si>
  <si>
    <t>Admin 4a - 27</t>
  </si>
  <si>
    <t>Admin 4a - 28</t>
  </si>
  <si>
    <t>Admin 4a - 29</t>
  </si>
  <si>
    <t>Admin 4a - 30</t>
  </si>
  <si>
    <t>Admin 4a - 31</t>
  </si>
  <si>
    <t>Admin 4a - 32</t>
  </si>
  <si>
    <t>Admin 4a - 33</t>
  </si>
  <si>
    <t>Admin 4a - 34</t>
  </si>
  <si>
    <t>Admin 4a - 35</t>
  </si>
  <si>
    <t>Admin 4a - 36</t>
  </si>
  <si>
    <t>Admin 4a - 37</t>
  </si>
  <si>
    <t>Admin 4a - 38</t>
  </si>
  <si>
    <t>Admin 4a - 39</t>
  </si>
  <si>
    <t>Admin 4a - 40</t>
  </si>
  <si>
    <t>Admin 4a - 41</t>
  </si>
  <si>
    <t>Admin 4a - 42</t>
  </si>
  <si>
    <t>Admin 4a - 43</t>
  </si>
  <si>
    <t>Admin 4a - 44</t>
  </si>
  <si>
    <t>Admin 4a - 45</t>
  </si>
  <si>
    <t>Admin 4a - 46</t>
  </si>
  <si>
    <t>Admin 4a - 47</t>
  </si>
  <si>
    <t>Admin 4a - 48</t>
  </si>
  <si>
    <t>Admin 4a - 49</t>
  </si>
  <si>
    <t>Admin 4a - 50</t>
  </si>
  <si>
    <t>Admin 4a - 51</t>
  </si>
  <si>
    <t>Admin 4a - 52</t>
  </si>
  <si>
    <t>Admin 4a - 53</t>
  </si>
  <si>
    <t>Admin 4a - 54</t>
  </si>
  <si>
    <t>Admin 4a - 55</t>
  </si>
  <si>
    <t>Admin 4a - 56</t>
  </si>
  <si>
    <t>Admin 4a - 57</t>
  </si>
  <si>
    <t>Admin 4a - 58</t>
  </si>
  <si>
    <t>Admin 4a - 59</t>
  </si>
  <si>
    <t>Admin 4a - 60</t>
  </si>
  <si>
    <t>Admin 4a - 61</t>
  </si>
  <si>
    <t>Admin 4a - 62</t>
  </si>
  <si>
    <t>Admin 4a - 63</t>
  </si>
  <si>
    <t>Admin 4a - 64</t>
  </si>
  <si>
    <t>Admin 4a - 65</t>
  </si>
  <si>
    <t>Admin 4a - 66</t>
  </si>
  <si>
    <t>Admin 4a - 67</t>
  </si>
  <si>
    <t>Admin 4a - 68</t>
  </si>
  <si>
    <t>Admin 4a - 69</t>
  </si>
  <si>
    <t>Admin 4a - 70</t>
  </si>
  <si>
    <t>Admin 4a - 71</t>
  </si>
  <si>
    <t>Admin 4a - 72</t>
  </si>
  <si>
    <t>Admin 4a - 73</t>
  </si>
  <si>
    <t>Admin 4a - 74</t>
  </si>
  <si>
    <t>Admin 4a - 75</t>
  </si>
  <si>
    <t>Admin 4a - 76</t>
  </si>
  <si>
    <t>Admin 4a - 77</t>
  </si>
  <si>
    <t>Admin 4a - 78</t>
  </si>
  <si>
    <t>Admin 4a - 79</t>
  </si>
  <si>
    <t>Admin 4a - 80</t>
  </si>
  <si>
    <t>Admin 4a - 81</t>
  </si>
  <si>
    <t>Admin 4a - 82</t>
  </si>
  <si>
    <t>Admin 4a - 83</t>
  </si>
  <si>
    <t>Admin 4a - 84</t>
  </si>
  <si>
    <t>Admin 4a - 85</t>
  </si>
  <si>
    <t>Admin 4a - 86</t>
  </si>
  <si>
    <t>Admin 4a - 87</t>
  </si>
  <si>
    <t>Admin 4a - 88</t>
  </si>
  <si>
    <t>Admin 4a - 89</t>
  </si>
  <si>
    <t>Admin 4a - 90</t>
  </si>
  <si>
    <t>Admin 4a - 91</t>
  </si>
  <si>
    <t>Admin 4a - 92</t>
  </si>
  <si>
    <t>Admin 4a - 93</t>
  </si>
  <si>
    <t>Admin 4a - 94</t>
  </si>
  <si>
    <t>Admin 4a - 95</t>
  </si>
  <si>
    <t>Admin 4a - 96</t>
  </si>
  <si>
    <t>Admin 4a - 97</t>
  </si>
  <si>
    <t>Admin 4a - 98</t>
  </si>
  <si>
    <t>Admin 4a - 99</t>
  </si>
  <si>
    <t>Admin 4a - 100</t>
  </si>
  <si>
    <t>Admin 4a - 101</t>
  </si>
  <si>
    <t>Admin 4a - 102</t>
  </si>
  <si>
    <t>Admin 4a - 103</t>
  </si>
  <si>
    <t>Admin 4a - 104</t>
  </si>
  <si>
    <t>Admin 4a - 105</t>
  </si>
  <si>
    <t>Admin 4a - 106</t>
  </si>
  <si>
    <t>Admin 4a - 107</t>
  </si>
  <si>
    <t>Admin 4a - 108</t>
  </si>
  <si>
    <t>Admin 4a - 109</t>
  </si>
  <si>
    <t>Admin 4a - 110</t>
  </si>
  <si>
    <t>Admin 4a - 111</t>
  </si>
  <si>
    <t>Admin 4a - 112</t>
  </si>
  <si>
    <t>Admin 4a - 113</t>
  </si>
  <si>
    <t>Admin 4a - 114</t>
  </si>
  <si>
    <t>Admin 4a - 115</t>
  </si>
  <si>
    <t>Admin 4a - 116</t>
  </si>
  <si>
    <t>Admin 4a - 117</t>
  </si>
  <si>
    <t>Admin 4a - 118</t>
  </si>
  <si>
    <t>Admin 4a - 119</t>
  </si>
  <si>
    <t>Admin 4a - 120</t>
  </si>
  <si>
    <t>Admin 4b - 1</t>
  </si>
  <si>
    <t>Admin 4b - 2</t>
  </si>
  <si>
    <t>Admin 4b - 3</t>
  </si>
  <si>
    <t>Admin 4b - 4</t>
  </si>
  <si>
    <t>Admin 4b - 5</t>
  </si>
  <si>
    <t>Admin 4b - 6</t>
  </si>
  <si>
    <t>Admin 4b - 7</t>
  </si>
  <si>
    <t>Admin 4b - 8</t>
  </si>
  <si>
    <t>Admin 4b - 9</t>
  </si>
  <si>
    <t>Admin 4b - 10</t>
  </si>
  <si>
    <t>Admin 4b - 11</t>
  </si>
  <si>
    <t>Admin 4b - 12</t>
  </si>
  <si>
    <t>Admin 4b - 13</t>
  </si>
  <si>
    <t>Admin 4b - 14</t>
  </si>
  <si>
    <t>Admin 4b - 15</t>
  </si>
  <si>
    <t>Admin 4b - 16</t>
  </si>
  <si>
    <t>Admin 4b - 17</t>
  </si>
  <si>
    <t>Admin 4b - 18</t>
  </si>
  <si>
    <t>Admin 4b - 19</t>
  </si>
  <si>
    <t>Admin 4b - 20</t>
  </si>
  <si>
    <t>Admin 4b - 21</t>
  </si>
  <si>
    <t>Admin 4b - 22</t>
  </si>
  <si>
    <t>Admin 4b - 23</t>
  </si>
  <si>
    <t>Admin 4b - 24</t>
  </si>
  <si>
    <t>Admin 4b - 25</t>
  </si>
  <si>
    <t>Admin 4b - 26</t>
  </si>
  <si>
    <t>Admin 4b - 27</t>
  </si>
  <si>
    <t>Admin 4b - 28</t>
  </si>
  <si>
    <t>Admin 4b - 29</t>
  </si>
  <si>
    <t>Admin 4b - 30</t>
  </si>
  <si>
    <t>Admin 4b - 31</t>
  </si>
  <si>
    <t>Admin 4b - 32</t>
  </si>
  <si>
    <t>Admin 4b - 33</t>
  </si>
  <si>
    <t>Admin 4b - 34</t>
  </si>
  <si>
    <t>Admin 4b - 35</t>
  </si>
  <si>
    <t>Admin 4b - 36</t>
  </si>
  <si>
    <t>Admin 4b - 37</t>
  </si>
  <si>
    <t>Admin 4b - 38</t>
  </si>
  <si>
    <t>Admin 4b - 39</t>
  </si>
  <si>
    <t>Admin 4b - 40</t>
  </si>
  <si>
    <t>Admin 4b - 41</t>
  </si>
  <si>
    <t>Admin 4b - 42</t>
  </si>
  <si>
    <t>Admin 4b - 43</t>
  </si>
  <si>
    <t>Admin 4b - 44</t>
  </si>
  <si>
    <t>Admin 4b - 45</t>
  </si>
  <si>
    <t>Admin 4b - 46</t>
  </si>
  <si>
    <t>Admin 4b - 47</t>
  </si>
  <si>
    <t>Admin 4b - 48</t>
  </si>
  <si>
    <t>Admin 4b - 49</t>
  </si>
  <si>
    <t>Admin 4b - 50</t>
  </si>
  <si>
    <t>Admin 4b - 51</t>
  </si>
  <si>
    <t>Admin 4b - 52</t>
  </si>
  <si>
    <t>Admin 4b - 53</t>
  </si>
  <si>
    <t>Admin 4b - 54</t>
  </si>
  <si>
    <t>Admin 4b - 55</t>
  </si>
  <si>
    <t>Admin 4b - 56</t>
  </si>
  <si>
    <t>Admin 4b - 57</t>
  </si>
  <si>
    <t>Admin 4b - 58</t>
  </si>
  <si>
    <t>Admin 4b - 59</t>
  </si>
  <si>
    <t>Admin 4b - 60</t>
  </si>
  <si>
    <t>Admin 4d - 1</t>
  </si>
  <si>
    <t>Admin 4d - 2</t>
  </si>
  <si>
    <t>Admin 4d - 3</t>
  </si>
  <si>
    <t>Admin 4d - 4</t>
  </si>
  <si>
    <t>Admin 4d - 5</t>
  </si>
  <si>
    <t>Admin 4d - 6</t>
  </si>
  <si>
    <t>Admin 4d - 7</t>
  </si>
  <si>
    <t>Admin 4d - 8</t>
  </si>
  <si>
    <t>Admin 4d - 9</t>
  </si>
  <si>
    <t>Admin 4d - 10</t>
  </si>
  <si>
    <t>Admin 4d - 11</t>
  </si>
  <si>
    <t>Admin 4d - 12</t>
  </si>
  <si>
    <t>Admin 4d - 13</t>
  </si>
  <si>
    <t>Admin 4d - 14</t>
  </si>
  <si>
    <t>Admin 4d - 15</t>
  </si>
  <si>
    <t>Admin 4d - 16</t>
  </si>
  <si>
    <t>Admin 4d - 17</t>
  </si>
  <si>
    <t>Admin 4d - 18</t>
  </si>
  <si>
    <t>Admin 4d - 19</t>
  </si>
  <si>
    <t>Admin 4d - 20</t>
  </si>
  <si>
    <t>Admin 4d - 21</t>
  </si>
  <si>
    <t>Admin 4d - 22</t>
  </si>
  <si>
    <t>Admin 4d - 23</t>
  </si>
  <si>
    <t>Admin 4d - 24</t>
  </si>
  <si>
    <t>Admin 4d - 25</t>
  </si>
  <si>
    <t>Admin 4d - 26</t>
  </si>
  <si>
    <t>Admin 4d - 27</t>
  </si>
  <si>
    <t>Admin 4d - 28</t>
  </si>
  <si>
    <t>Admin 4d - 29</t>
  </si>
  <si>
    <t>Admin 4d - 30</t>
  </si>
  <si>
    <t>Admin 4d - 31</t>
  </si>
  <si>
    <t>Admin 4d - 32</t>
  </si>
  <si>
    <t>Admin 4d - 33</t>
  </si>
  <si>
    <t>Admin 4d - 34</t>
  </si>
  <si>
    <t>Admin 4d - 35</t>
  </si>
  <si>
    <t>Admin 4d - 36</t>
  </si>
  <si>
    <t>Admin 4d - 37</t>
  </si>
  <si>
    <t>Admin 4d - 38</t>
  </si>
  <si>
    <t>Admin 4d - 39</t>
  </si>
  <si>
    <t>Admin 4d - 40</t>
  </si>
  <si>
    <t>Admin 4d - 41</t>
  </si>
  <si>
    <t>Admin 4d - 42</t>
  </si>
  <si>
    <t>Admin 4d - 43</t>
  </si>
  <si>
    <t>Admin 4d - 44</t>
  </si>
  <si>
    <t>Admin 4d - 45</t>
  </si>
  <si>
    <t>Admin 4d - 46</t>
  </si>
  <si>
    <t>Admin 4d - 47</t>
  </si>
  <si>
    <t>Admin 4d - 48</t>
  </si>
  <si>
    <t>Admin 4d - 49</t>
  </si>
  <si>
    <t>Admin 4d - 50</t>
  </si>
  <si>
    <t>Admin 4d - 51</t>
  </si>
  <si>
    <t>Admin 4d - 52</t>
  </si>
  <si>
    <t>Admin 4d - 53</t>
  </si>
  <si>
    <t>Admin 4d - 54</t>
  </si>
  <si>
    <t>Admin 4d - 55</t>
  </si>
  <si>
    <t>Admin 4d - 56</t>
  </si>
  <si>
    <t>Admin 4d - 57</t>
  </si>
  <si>
    <t>Admin 4d - 58</t>
  </si>
  <si>
    <t>Admin 4d - 59</t>
  </si>
  <si>
    <t>Admin 4d - 60</t>
  </si>
  <si>
    <t>Refunds - 1</t>
  </si>
  <si>
    <t>Refunds - 2</t>
  </si>
  <si>
    <t>Refunds - 3</t>
  </si>
  <si>
    <t>Refunds - 4</t>
  </si>
  <si>
    <t>Refunds - 5</t>
  </si>
  <si>
    <t>Refunds - 6</t>
  </si>
  <si>
    <t>Refunds - 7</t>
  </si>
  <si>
    <t>Refunds - 8</t>
  </si>
  <si>
    <t>Refunds - 9</t>
  </si>
  <si>
    <t>Refunds - 10</t>
  </si>
  <si>
    <t>Refunds - 11</t>
  </si>
  <si>
    <t>Refunds - 12</t>
  </si>
  <si>
    <t>Refunds - 13</t>
  </si>
  <si>
    <t>Refunds - 14</t>
  </si>
  <si>
    <t>Refunds - 15</t>
  </si>
  <si>
    <t>Refunds - 16</t>
  </si>
  <si>
    <t>Refunds - 17</t>
  </si>
  <si>
    <t>Refunds - 18</t>
  </si>
  <si>
    <t>Refunds - 19</t>
  </si>
  <si>
    <t>Refunds - 20</t>
  </si>
  <si>
    <t>Refunds - 21</t>
  </si>
  <si>
    <t>Refunds - 22</t>
  </si>
  <si>
    <t>Refunds - 23</t>
  </si>
  <si>
    <t>Refunds - 24</t>
  </si>
  <si>
    <t>Refunds - 25</t>
  </si>
  <si>
    <t>Refunds - 26</t>
  </si>
  <si>
    <t>Refunds - 27</t>
  </si>
  <si>
    <t>Refunds - 28</t>
  </si>
  <si>
    <t>Refunds - 29</t>
  </si>
  <si>
    <t>Refunds - 30</t>
  </si>
  <si>
    <t>Refunds - 31</t>
  </si>
  <si>
    <t>Refunds - 32</t>
  </si>
  <si>
    <t>Refunds - 33</t>
  </si>
  <si>
    <t>Refunds - 34</t>
  </si>
  <si>
    <t>Refunds - 35</t>
  </si>
  <si>
    <t>Refunds - 36</t>
  </si>
  <si>
    <t>Refunds - 37</t>
  </si>
  <si>
    <t>Refunds - 38</t>
  </si>
  <si>
    <t>Refunds - 39</t>
  </si>
  <si>
    <t>Refunds - 40</t>
  </si>
  <si>
    <t>Refunds - 41</t>
  </si>
  <si>
    <t>Refunds - 42</t>
  </si>
  <si>
    <t>Refunds - 43</t>
  </si>
  <si>
    <t>Refunds - 44</t>
  </si>
  <si>
    <t>Refunds - 45</t>
  </si>
  <si>
    <t>Refunds - 46</t>
  </si>
  <si>
    <t>Refunds - 47</t>
  </si>
  <si>
    <t>Refunds - 48</t>
  </si>
  <si>
    <t>Refunds - 49</t>
  </si>
  <si>
    <t>Refunds - 50</t>
  </si>
  <si>
    <t>Refunds - 51</t>
  </si>
  <si>
    <t>Refunds - 52</t>
  </si>
  <si>
    <t>Refunds - 53</t>
  </si>
  <si>
    <t>Refunds - 54</t>
  </si>
  <si>
    <t>Refunds - 55</t>
  </si>
  <si>
    <t>Refunds - 56</t>
  </si>
  <si>
    <t>Refunds - 57</t>
  </si>
  <si>
    <t>Refunds - 58</t>
  </si>
  <si>
    <t>Refunds - 59</t>
  </si>
  <si>
    <t>Refunds - 60</t>
  </si>
  <si>
    <t>Prov Chg - 1</t>
  </si>
  <si>
    <t>Prov Chg - 2</t>
  </si>
  <si>
    <t>Prov Chg - 3</t>
  </si>
  <si>
    <t>Prov Chg - 4</t>
  </si>
  <si>
    <t>Prov Chg - 5</t>
  </si>
  <si>
    <t>Prov Chg - 6</t>
  </si>
  <si>
    <t>Prov Chg - 7</t>
  </si>
  <si>
    <t>Prov Chg - 8</t>
  </si>
  <si>
    <t>Prov Chg - 9</t>
  </si>
  <si>
    <t>Prov Chg - 10</t>
  </si>
  <si>
    <t>Prov Chg - 11</t>
  </si>
  <si>
    <t>Prov Chg - 12</t>
  </si>
  <si>
    <t>Prov Chg - 13</t>
  </si>
  <si>
    <t>Prov Chg - 14</t>
  </si>
  <si>
    <t>Prov Chg - 15</t>
  </si>
  <si>
    <t>Prov Chg - 16</t>
  </si>
  <si>
    <t>Prov Chg - 17</t>
  </si>
  <si>
    <t>Prov Chg - 18</t>
  </si>
  <si>
    <t>Prov Chg - 19</t>
  </si>
  <si>
    <t>Prov Chg - 20</t>
  </si>
  <si>
    <t>Prov Chg - 21</t>
  </si>
  <si>
    <t>Prov Chg - 22</t>
  </si>
  <si>
    <t>Prov Chg - 23</t>
  </si>
  <si>
    <t>Prov Chg - 24</t>
  </si>
  <si>
    <t>Prov Chg - 25</t>
  </si>
  <si>
    <t>Prov Chg - 26</t>
  </si>
  <si>
    <t>Prov Chg - 27</t>
  </si>
  <si>
    <t>Prov Chg - 28</t>
  </si>
  <si>
    <t>Prov Chg - 29</t>
  </si>
  <si>
    <t>Prov Chg - 30</t>
  </si>
  <si>
    <t>Pivot Table for S&amp;EMP Table 2</t>
  </si>
  <si>
    <t>Row Labels</t>
  </si>
  <si>
    <t>Tot # of IP and UP</t>
  </si>
  <si>
    <t>Tot IP $ (Monetary, Non-Monetary, Unknown)</t>
  </si>
  <si>
    <t>Mean of IP</t>
  </si>
  <si>
    <t>Count of Overpayment</t>
  </si>
  <si>
    <t>Sum of $ Overpayment</t>
  </si>
  <si>
    <t>Count of Underpayment</t>
  </si>
  <si>
    <t>Sum of $ Underpayment</t>
  </si>
  <si>
    <t>Count of Tech IP</t>
  </si>
  <si>
    <t>Sum of $ Tech IP</t>
  </si>
  <si>
    <t>Count of Unknown Payment</t>
  </si>
  <si>
    <t>Sum of $ Unknown Payment</t>
  </si>
  <si>
    <t>Grand Total</t>
  </si>
  <si>
    <t>Pivot Table for S&amp;EMP Table 5</t>
  </si>
  <si>
    <t>Sum of Total IP Count</t>
  </si>
  <si>
    <t>Sum of Total IP $ (Monetary, Non-Monetary, Unknown)</t>
  </si>
  <si>
    <t>none</t>
  </si>
  <si>
    <t>Schedule of Findings and Questioned Amounts + Comments on Resolution of Prior Year's Examination Findings</t>
  </si>
  <si>
    <t>AUP Section (select one)</t>
  </si>
  <si>
    <t>Area</t>
  </si>
  <si>
    <t>Date of Finding</t>
  </si>
  <si>
    <t>Description of Finding</t>
  </si>
  <si>
    <t>Type of Improper Payment (select one)</t>
  </si>
  <si>
    <t>$ Questioned</t>
  </si>
  <si>
    <t>$ Recovered/ $ Returned</t>
  </si>
  <si>
    <t>Date Recovered/Returned</t>
  </si>
  <si>
    <t>Status of Finding</t>
  </si>
  <si>
    <t>Status Date</t>
  </si>
  <si>
    <t>table 2</t>
  </si>
  <si>
    <t>table 3</t>
  </si>
  <si>
    <t>$  Monetary</t>
  </si>
  <si>
    <t>$  Non-Monetary</t>
  </si>
  <si>
    <t>$  Total</t>
  </si>
  <si>
    <t>#  Monetary</t>
  </si>
  <si>
    <t>#  Non-Monetary</t>
  </si>
  <si>
    <t>#  Total</t>
  </si>
  <si>
    <t>table 4</t>
  </si>
  <si>
    <t>$  Unknown</t>
  </si>
  <si>
    <t>#  Known</t>
  </si>
  <si>
    <t>#  Unknown</t>
  </si>
  <si>
    <t>table 5</t>
  </si>
  <si>
    <t>TOTAL</t>
  </si>
  <si>
    <t>POP/sample</t>
  </si>
  <si>
    <t>pop N</t>
  </si>
  <si>
    <t>POP $</t>
  </si>
  <si>
    <t>sample n</t>
  </si>
  <si>
    <t>sample $</t>
  </si>
  <si>
    <t>Type of Improper Payment</t>
  </si>
  <si>
    <t>Status of Findings</t>
  </si>
  <si>
    <t>CAP Mitigation Strategy</t>
  </si>
  <si>
    <t>1.  Amount has been Credited to FEHBP</t>
  </si>
  <si>
    <t>Automation</t>
  </si>
  <si>
    <t>2. LOCA</t>
  </si>
  <si>
    <t>2.  Amount will be Credited to FEHBP</t>
  </si>
  <si>
    <t>Behavioral Sciences/ Psych Influence</t>
  </si>
  <si>
    <t>3. Cash and Equivalents</t>
  </si>
  <si>
    <t>Technically Improper</t>
  </si>
  <si>
    <t>3.  Resolved - No Monies Due to FEHBP</t>
  </si>
  <si>
    <t>Training</t>
  </si>
  <si>
    <t>4.  Unsresolved - TBD whether Monies are Due to FEHBP</t>
  </si>
  <si>
    <t>Change Process</t>
  </si>
  <si>
    <t>Cross Enterprise Sharing</t>
  </si>
  <si>
    <t>Audit</t>
  </si>
  <si>
    <t>Predictive Analysis</t>
  </si>
  <si>
    <t>Statutory Change</t>
  </si>
  <si>
    <t>$ of Sample</t>
  </si>
  <si>
    <t>$  Known</t>
  </si>
  <si>
    <t>Overpayments (monetary)</t>
  </si>
  <si>
    <t>Underpayments (non-monetary)</t>
  </si>
  <si>
    <t>Technically Improper (non-monetary)</t>
  </si>
  <si>
    <t>x. LOCA Drawdowns - number</t>
  </si>
  <si>
    <t>4d. All Other (e.g. non-recurring items, rental charges, printing, admin fees, etc...)</t>
  </si>
  <si>
    <t>x. LOCA Drawdowns - $</t>
  </si>
  <si>
    <t>x. LOCA Drawdowns - Sample $</t>
  </si>
  <si>
    <t>ID</t>
  </si>
  <si>
    <t>Carrier name</t>
  </si>
  <si>
    <t>submission iteration</t>
  </si>
  <si>
    <t>Contract number</t>
  </si>
  <si>
    <t>Cumulative Percentage processed within 30 days</t>
  </si>
  <si>
    <t>x</t>
  </si>
  <si>
    <t>Plan Name:</t>
  </si>
  <si>
    <t>Contract #:</t>
  </si>
  <si>
    <t>2026 AUP Reports Spreadsheet</t>
  </si>
  <si>
    <t>Use for 2026 Data under 2026 Financial Reporting and Audit Guide - Appendix D - Agreed Upon Procedures</t>
  </si>
  <si>
    <t>Current or Prior Year Finding</t>
  </si>
  <si>
    <t>Current or Prior Year's Findings</t>
  </si>
  <si>
    <t>Current</t>
  </si>
  <si>
    <t>Prior</t>
  </si>
  <si>
    <t>Sample Size
1.a</t>
  </si>
  <si>
    <r>
      <t xml:space="preserve">IP </t>
    </r>
    <r>
      <rPr>
        <u/>
        <sz val="11"/>
        <color theme="1"/>
        <rFont val="Calibri"/>
        <family val="2"/>
        <scheme val="minor"/>
      </rPr>
      <t>&lt;</t>
    </r>
    <r>
      <rPr>
        <sz val="11"/>
        <color theme="1"/>
        <rFont val="Calibri"/>
        <family val="2"/>
        <scheme val="minor"/>
      </rPr>
      <t xml:space="preserve"> Sample Value</t>
    </r>
  </si>
  <si>
    <t>QC-14 Count Data</t>
  </si>
  <si>
    <t>Error Count</t>
  </si>
  <si>
    <t>Sample Size
1.b</t>
  </si>
  <si>
    <t>Error  Count</t>
  </si>
  <si>
    <t>C&amp;PY 
1-HBCP</t>
  </si>
  <si>
    <t>AUP - HBCP</t>
  </si>
  <si>
    <t>Sample Size
1.c</t>
  </si>
  <si>
    <t>Sample-1</t>
  </si>
  <si>
    <t>C&amp;PY
3 - C&amp;E</t>
  </si>
  <si>
    <t>AUP - C&amp;E</t>
  </si>
  <si>
    <t>Sample Size
1.d</t>
  </si>
  <si>
    <t>Sample-2</t>
  </si>
  <si>
    <t>C&amp;PY
4. A E</t>
  </si>
  <si>
    <t>AUP Table 4 A E</t>
  </si>
  <si>
    <t>Sample Size
1.e</t>
  </si>
  <si>
    <t>Sample-3</t>
  </si>
  <si>
    <t>C&amp;PY
5. Ref</t>
  </si>
  <si>
    <t>AUP Refunds</t>
  </si>
  <si>
    <t>Sample Size
1.f</t>
  </si>
  <si>
    <t>Sample-4</t>
  </si>
  <si>
    <t>C&amp;PY
6. Pro Chg</t>
  </si>
  <si>
    <t>AUP Pro Chg</t>
  </si>
  <si>
    <t>Sample Size
3</t>
  </si>
  <si>
    <t>Sample-5</t>
  </si>
  <si>
    <t>Sample Size
4.a</t>
  </si>
  <si>
    <t>Sample-6</t>
  </si>
  <si>
    <t>Sample Size
4.b</t>
  </si>
  <si>
    <t>Sample-7</t>
  </si>
  <si>
    <t>Sample Size
4.c</t>
  </si>
  <si>
    <t>Sample-8</t>
  </si>
  <si>
    <t>Sample Size
4.d</t>
  </si>
  <si>
    <t>Sample-9</t>
  </si>
  <si>
    <t>Sample Size
5</t>
  </si>
  <si>
    <t>Sample-10</t>
  </si>
  <si>
    <t>Sample Size
6</t>
  </si>
  <si>
    <t>Sample-11</t>
  </si>
  <si>
    <t>Sample Value
1.a</t>
  </si>
  <si>
    <t>Sample-12</t>
  </si>
  <si>
    <t>Sample Value
1.b</t>
  </si>
  <si>
    <t>Sample-13</t>
  </si>
  <si>
    <t>Sample Value
1.c</t>
  </si>
  <si>
    <t>Sample-14</t>
  </si>
  <si>
    <t>Sample Value
1.d</t>
  </si>
  <si>
    <t>Sample-15</t>
  </si>
  <si>
    <t>Sample Value
1.e</t>
  </si>
  <si>
    <t>Sample-16</t>
  </si>
  <si>
    <t>Sample Value
1.f</t>
  </si>
  <si>
    <t>Sample-17</t>
  </si>
  <si>
    <t>Sample Value
3</t>
  </si>
  <si>
    <t>Sample-18</t>
  </si>
  <si>
    <t>Sample Value
4.a</t>
  </si>
  <si>
    <t>Sample-19</t>
  </si>
  <si>
    <t>Sample Value
4.b</t>
  </si>
  <si>
    <t>Sample-20</t>
  </si>
  <si>
    <t>Sample Value
4.c</t>
  </si>
  <si>
    <t>Sample-21</t>
  </si>
  <si>
    <t>Sample Value
4.d</t>
  </si>
  <si>
    <t>Sample-22</t>
  </si>
  <si>
    <t>Sample Value
5</t>
  </si>
  <si>
    <t>Sample-23</t>
  </si>
  <si>
    <t>Sample Value
6</t>
  </si>
  <si>
    <t>Sample-24</t>
  </si>
  <si>
    <t>Sample &lt; Pop
1.a</t>
  </si>
  <si>
    <t>Sample-25</t>
  </si>
  <si>
    <t>Sample &lt; Pop
1.b</t>
  </si>
  <si>
    <t>Sample-26</t>
  </si>
  <si>
    <t>Sample &lt; Pop
1.c</t>
  </si>
  <si>
    <t>Sample-27</t>
  </si>
  <si>
    <t>Sample &lt; Pop
1.d</t>
  </si>
  <si>
    <t>Sample-28</t>
  </si>
  <si>
    <t>Sample &lt; Pop
1.e</t>
  </si>
  <si>
    <t>Sample-29</t>
  </si>
  <si>
    <t>Sample &lt; Pop
1.f</t>
  </si>
  <si>
    <t>Sample-30</t>
  </si>
  <si>
    <t>Sample &lt; Pop
3</t>
  </si>
  <si>
    <t>Sample-31</t>
  </si>
  <si>
    <t>Sample &lt; Pop
4.a</t>
  </si>
  <si>
    <t>Sample-32</t>
  </si>
  <si>
    <t>Sample &lt; Pop
4.b</t>
  </si>
  <si>
    <t>Sample-33</t>
  </si>
  <si>
    <t>Sample &lt; Pop
4.c</t>
  </si>
  <si>
    <t>Sample-34</t>
  </si>
  <si>
    <t>Sample &lt; Pop
4.d</t>
  </si>
  <si>
    <t>Sample-35</t>
  </si>
  <si>
    <t>Sample &lt; Pop
5</t>
  </si>
  <si>
    <t>Sample-36</t>
  </si>
  <si>
    <t>Sample &lt; Pop
6</t>
  </si>
  <si>
    <t>Sample-37</t>
  </si>
  <si>
    <t>Pop &gt; Value
1.a</t>
  </si>
  <si>
    <t>Sample-38</t>
  </si>
  <si>
    <t>Pop &gt; Value
1.b</t>
  </si>
  <si>
    <t>Sample-39</t>
  </si>
  <si>
    <t>Pop &gt; Value
1.c</t>
  </si>
  <si>
    <t>Sample-40</t>
  </si>
  <si>
    <t>Pop &gt; Value
1.d</t>
  </si>
  <si>
    <t>Sample-41</t>
  </si>
  <si>
    <t>Pop &gt; Value
1.e</t>
  </si>
  <si>
    <t>Sample-42</t>
  </si>
  <si>
    <t>Pop &gt; Value
1.f</t>
  </si>
  <si>
    <t>Sample-43</t>
  </si>
  <si>
    <t>Pop &gt; Value
3</t>
  </si>
  <si>
    <t>Sample-44</t>
  </si>
  <si>
    <t>Pop &gt; Value
4.a</t>
  </si>
  <si>
    <t>Sample-45</t>
  </si>
  <si>
    <t>Pop &gt; Value
4.b</t>
  </si>
  <si>
    <t>Sample-46</t>
  </si>
  <si>
    <t>Pop &gt; Value
4.c</t>
  </si>
  <si>
    <t>Sample-47</t>
  </si>
  <si>
    <t>Pop &gt; Value
4.d</t>
  </si>
  <si>
    <t>Sample-48</t>
  </si>
  <si>
    <t>Pop &gt; Value
5</t>
  </si>
  <si>
    <t>Sample-49</t>
  </si>
  <si>
    <t>Pop &gt; Value
6</t>
  </si>
  <si>
    <t>Sample-50</t>
  </si>
  <si>
    <t>IP ID 
Over</t>
  </si>
  <si>
    <t>Sample-51</t>
  </si>
  <si>
    <t>IP ID Under</t>
  </si>
  <si>
    <t>Sample-52</t>
  </si>
  <si>
    <t>IP ID Tech</t>
  </si>
  <si>
    <t>Sample-53</t>
  </si>
  <si>
    <t>IP ID Unknown</t>
  </si>
  <si>
    <t>Sample-54</t>
  </si>
  <si>
    <t>IP Value Over</t>
  </si>
  <si>
    <t>Sample-55</t>
  </si>
  <si>
    <t>IP Value Under</t>
  </si>
  <si>
    <t>Sample-56</t>
  </si>
  <si>
    <t>IP Value Tech</t>
  </si>
  <si>
    <t>Sample-57</t>
  </si>
  <si>
    <t>IP Value Unknown</t>
  </si>
  <si>
    <t>Sample-58</t>
  </si>
  <si>
    <t>QC-10
F</t>
  </si>
  <si>
    <t>Sample-59</t>
  </si>
  <si>
    <t>QC10
I</t>
  </si>
  <si>
    <t>Sample-60</t>
  </si>
  <si>
    <t>QC-10
L</t>
  </si>
  <si>
    <t>Sample-61</t>
  </si>
  <si>
    <t>QC-10
0</t>
  </si>
  <si>
    <t>Sample-62</t>
  </si>
  <si>
    <t>Sample-63</t>
  </si>
  <si>
    <t>Sample-64</t>
  </si>
  <si>
    <t>Sample-65</t>
  </si>
  <si>
    <t>Sample-66</t>
  </si>
  <si>
    <t>Sample-67</t>
  </si>
  <si>
    <t>Sample-68</t>
  </si>
  <si>
    <t>Sample-69</t>
  </si>
  <si>
    <t>Sample-70</t>
  </si>
  <si>
    <t>Sample-71</t>
  </si>
  <si>
    <t>Sample-72</t>
  </si>
  <si>
    <t>Sample-73</t>
  </si>
  <si>
    <t>Sample-74</t>
  </si>
  <si>
    <t>Sample-75</t>
  </si>
  <si>
    <t>Sample-76</t>
  </si>
  <si>
    <t>Sample-77</t>
  </si>
  <si>
    <t>Sample-78</t>
  </si>
  <si>
    <t>Sample-79</t>
  </si>
  <si>
    <t>Sample-80</t>
  </si>
  <si>
    <t>Sample-81</t>
  </si>
  <si>
    <t>Sample-82</t>
  </si>
  <si>
    <t>Sample-83</t>
  </si>
  <si>
    <t>Sample-84</t>
  </si>
  <si>
    <t>Sample-85</t>
  </si>
  <si>
    <t>Sample-86</t>
  </si>
  <si>
    <t>Sample-87</t>
  </si>
  <si>
    <t>Sample-88</t>
  </si>
  <si>
    <t>Sample-89</t>
  </si>
  <si>
    <t>Sample-90</t>
  </si>
  <si>
    <t>Sample-91</t>
  </si>
  <si>
    <t>Sample-92</t>
  </si>
  <si>
    <t>Sample-93</t>
  </si>
  <si>
    <t>Sample-94</t>
  </si>
  <si>
    <t>Sample-95</t>
  </si>
  <si>
    <t>Sample-96</t>
  </si>
  <si>
    <t>Sample-97</t>
  </si>
  <si>
    <t>Sample-98</t>
  </si>
  <si>
    <t>Sample-99</t>
  </si>
  <si>
    <t>Sample-100</t>
  </si>
  <si>
    <t>Sample-101</t>
  </si>
  <si>
    <t>Sample-102</t>
  </si>
  <si>
    <t>Sample-103</t>
  </si>
  <si>
    <t>Sample-104</t>
  </si>
  <si>
    <t>Sample-105</t>
  </si>
  <si>
    <t>Sample-106</t>
  </si>
  <si>
    <t>Sample-107</t>
  </si>
  <si>
    <t>Sample-108</t>
  </si>
  <si>
    <t>Sample-109</t>
  </si>
  <si>
    <t>Sample-110</t>
  </si>
  <si>
    <t>Sample-111</t>
  </si>
  <si>
    <t>Sample-112</t>
  </si>
  <si>
    <t>Sample-113</t>
  </si>
  <si>
    <t>Sample-114</t>
  </si>
  <si>
    <t>Sample-115</t>
  </si>
  <si>
    <t>Sample-116</t>
  </si>
  <si>
    <t>Sample-117</t>
  </si>
  <si>
    <t>Sample-118</t>
  </si>
  <si>
    <t>Sample-119</t>
  </si>
  <si>
    <t>Sample-120</t>
  </si>
  <si>
    <t>Sample-121</t>
  </si>
  <si>
    <t>Sample-122</t>
  </si>
  <si>
    <t>Sample-123</t>
  </si>
  <si>
    <t>Sample-124</t>
  </si>
  <si>
    <t>Sample-125</t>
  </si>
  <si>
    <t>Sample-126</t>
  </si>
  <si>
    <t>Sample-127</t>
  </si>
  <si>
    <t>Sample-128</t>
  </si>
  <si>
    <t>Sample-129</t>
  </si>
  <si>
    <t>Sample-130</t>
  </si>
  <si>
    <t>Sample-131</t>
  </si>
  <si>
    <t>Sample-132</t>
  </si>
  <si>
    <t>Sample-133</t>
  </si>
  <si>
    <t>Sample-134</t>
  </si>
  <si>
    <t>Sample-135</t>
  </si>
  <si>
    <t>Sample-136</t>
  </si>
  <si>
    <t>Sample-137</t>
  </si>
  <si>
    <t>Sample-138</t>
  </si>
  <si>
    <t>Sample-139</t>
  </si>
  <si>
    <t>Sample-140</t>
  </si>
  <si>
    <t>Sample-141</t>
  </si>
  <si>
    <t>Sample-142</t>
  </si>
  <si>
    <t>Sample-143</t>
  </si>
  <si>
    <t>Sample-144</t>
  </si>
  <si>
    <t>Sample-145</t>
  </si>
  <si>
    <t>Sample-146</t>
  </si>
  <si>
    <t>Sample-147</t>
  </si>
  <si>
    <t>Sample-148</t>
  </si>
  <si>
    <t>Sample-149</t>
  </si>
  <si>
    <t>Sample-150</t>
  </si>
  <si>
    <t>Sample-151</t>
  </si>
  <si>
    <t>Sample-152</t>
  </si>
  <si>
    <t>Sample-153</t>
  </si>
  <si>
    <t>Sample-154</t>
  </si>
  <si>
    <t>Sample-155</t>
  </si>
  <si>
    <t>Sample-156</t>
  </si>
  <si>
    <t>Sample-157</t>
  </si>
  <si>
    <t>Sample-158</t>
  </si>
  <si>
    <t>Sample-159</t>
  </si>
  <si>
    <t>Sample-160</t>
  </si>
  <si>
    <t>Sample-161</t>
  </si>
  <si>
    <t>Sample-162</t>
  </si>
  <si>
    <t>Sample-163</t>
  </si>
  <si>
    <t>Sample-164</t>
  </si>
  <si>
    <t>Sample-165</t>
  </si>
  <si>
    <t>Sample-166</t>
  </si>
  <si>
    <t>Sample-167</t>
  </si>
  <si>
    <t>Sample-168</t>
  </si>
  <si>
    <t>Sample-169</t>
  </si>
  <si>
    <t>Sample-170</t>
  </si>
  <si>
    <t>Sample-171</t>
  </si>
  <si>
    <t>Sample-172</t>
  </si>
  <si>
    <t>Sample-173</t>
  </si>
  <si>
    <t>Sample-174</t>
  </si>
  <si>
    <t>Sample-175</t>
  </si>
  <si>
    <t>Sample-176</t>
  </si>
  <si>
    <t>Sample-177</t>
  </si>
  <si>
    <t>Sample-178</t>
  </si>
  <si>
    <t>Sample-179</t>
  </si>
  <si>
    <t>Sample-180</t>
  </si>
  <si>
    <t>Sample-181</t>
  </si>
  <si>
    <t>Sample-182</t>
  </si>
  <si>
    <t>Sample-183</t>
  </si>
  <si>
    <t>Sample-184</t>
  </si>
  <si>
    <t>Sample-185</t>
  </si>
  <si>
    <t>Sample-186</t>
  </si>
  <si>
    <t>Sample-187</t>
  </si>
  <si>
    <t>Sample-188</t>
  </si>
  <si>
    <t>Sample-189</t>
  </si>
  <si>
    <t>Sample-190</t>
  </si>
  <si>
    <t>Sample-191</t>
  </si>
  <si>
    <t>Sample-192</t>
  </si>
  <si>
    <t>Sample-193</t>
  </si>
  <si>
    <t>Sample-194</t>
  </si>
  <si>
    <t>Sample-195</t>
  </si>
  <si>
    <t>Sample-196</t>
  </si>
  <si>
    <t>Sample-197</t>
  </si>
  <si>
    <t>Sample-198</t>
  </si>
  <si>
    <t>Sample-199</t>
  </si>
  <si>
    <t>Sample-200</t>
  </si>
  <si>
    <t>Sample-201</t>
  </si>
  <si>
    <t>Sample-202</t>
  </si>
  <si>
    <t>Sample-203</t>
  </si>
  <si>
    <t>Sample-204</t>
  </si>
  <si>
    <t>Sample-205</t>
  </si>
  <si>
    <t>Sample-206</t>
  </si>
  <si>
    <t>Sample-207</t>
  </si>
  <si>
    <t>Sample-208</t>
  </si>
  <si>
    <t>Sample-209</t>
  </si>
  <si>
    <t>Sample-210</t>
  </si>
  <si>
    <t>Sample-211</t>
  </si>
  <si>
    <t>Sample-212</t>
  </si>
  <si>
    <t>Sample-213</t>
  </si>
  <si>
    <t>Sample-214</t>
  </si>
  <si>
    <t>Sample-215</t>
  </si>
  <si>
    <t>Sample-216</t>
  </si>
  <si>
    <t>Sample-217</t>
  </si>
  <si>
    <t>Sample-218</t>
  </si>
  <si>
    <t>Sample-219</t>
  </si>
  <si>
    <t>Sample-220</t>
  </si>
  <si>
    <t>Sample-221</t>
  </si>
  <si>
    <t>Sample-222</t>
  </si>
  <si>
    <t>Sample-223</t>
  </si>
  <si>
    <t>Sample-224</t>
  </si>
  <si>
    <t>Sample-225</t>
  </si>
  <si>
    <t>Sample-226</t>
  </si>
  <si>
    <t>Sample-227</t>
  </si>
  <si>
    <t>Sample-228</t>
  </si>
  <si>
    <t>Sample-229</t>
  </si>
  <si>
    <t>Sample-230</t>
  </si>
  <si>
    <t>Sample-231</t>
  </si>
  <si>
    <t>Sample-232</t>
  </si>
  <si>
    <t>Sample-233</t>
  </si>
  <si>
    <t>Sample-234</t>
  </si>
  <si>
    <t>Sample-235</t>
  </si>
  <si>
    <t>Sample-236</t>
  </si>
  <si>
    <t>Sample-237</t>
  </si>
  <si>
    <t>Sample-238</t>
  </si>
  <si>
    <t>Sample-239</t>
  </si>
  <si>
    <t>Sample-240</t>
  </si>
  <si>
    <t>Sample-241</t>
  </si>
  <si>
    <t>Sample-242</t>
  </si>
  <si>
    <t>Sample-243</t>
  </si>
  <si>
    <t>Sample-244</t>
  </si>
  <si>
    <t>Sample-245</t>
  </si>
  <si>
    <t>Sample-246</t>
  </si>
  <si>
    <t>Sample-247</t>
  </si>
  <si>
    <t>Sample-248</t>
  </si>
  <si>
    <t>Sample-249</t>
  </si>
  <si>
    <t>Sample-250</t>
  </si>
  <si>
    <t>Sample-251</t>
  </si>
  <si>
    <t>Sample-252</t>
  </si>
  <si>
    <t>Sample-253</t>
  </si>
  <si>
    <t>Sample-254</t>
  </si>
  <si>
    <t>Sample-255</t>
  </si>
  <si>
    <t>Sample-256</t>
  </si>
  <si>
    <t>Sample-257</t>
  </si>
  <si>
    <t>Sample-258</t>
  </si>
  <si>
    <t>Sample-259</t>
  </si>
  <si>
    <t>Sample-260</t>
  </si>
  <si>
    <t>Sample-261</t>
  </si>
  <si>
    <t>Sample-262</t>
  </si>
  <si>
    <t>Sample-263</t>
  </si>
  <si>
    <t>Sample-264</t>
  </si>
  <si>
    <t>Sample-265</t>
  </si>
  <si>
    <t>Sample-266</t>
  </si>
  <si>
    <t>Sample-267</t>
  </si>
  <si>
    <t>Sample-268</t>
  </si>
  <si>
    <t>Sample-269</t>
  </si>
  <si>
    <t>Sample-270</t>
  </si>
  <si>
    <t>Sample-271</t>
  </si>
  <si>
    <t>Sample-272</t>
  </si>
  <si>
    <t>Sample-273</t>
  </si>
  <si>
    <t>Sample-274</t>
  </si>
  <si>
    <t>Sample-275</t>
  </si>
  <si>
    <t>Sample-276</t>
  </si>
  <si>
    <t>Sample-277</t>
  </si>
  <si>
    <t>Sample-278</t>
  </si>
  <si>
    <t>Sample-279</t>
  </si>
  <si>
    <t>Sample-280</t>
  </si>
  <si>
    <t>Sample-281</t>
  </si>
  <si>
    <t>Sample-282</t>
  </si>
  <si>
    <t>Sample-283</t>
  </si>
  <si>
    <t>Sample-284</t>
  </si>
  <si>
    <t>Sample-285</t>
  </si>
  <si>
    <t>Sample-286</t>
  </si>
  <si>
    <t>Sample-287</t>
  </si>
  <si>
    <t>Sample-288</t>
  </si>
  <si>
    <t>Sample-289</t>
  </si>
  <si>
    <t>Sample-290</t>
  </si>
  <si>
    <t>Sample-291</t>
  </si>
  <si>
    <t>Sample-292</t>
  </si>
  <si>
    <t>Sample-293</t>
  </si>
  <si>
    <t>Sample-294</t>
  </si>
  <si>
    <t>Sample-295</t>
  </si>
  <si>
    <t>Sample-296</t>
  </si>
  <si>
    <t>Sample-297</t>
  </si>
  <si>
    <t>Sample-298</t>
  </si>
  <si>
    <t>Sample-299</t>
  </si>
  <si>
    <t>Sample-300</t>
  </si>
  <si>
    <t>Sample-301</t>
  </si>
  <si>
    <t>Sample-302</t>
  </si>
  <si>
    <t>Sample-303</t>
  </si>
  <si>
    <t>Sample-304</t>
  </si>
  <si>
    <t>Sample-305</t>
  </si>
  <si>
    <t>Sample-306</t>
  </si>
  <si>
    <t>Sample-307</t>
  </si>
  <si>
    <t>Sample-308</t>
  </si>
  <si>
    <t>Sample-309</t>
  </si>
  <si>
    <t>Sample-310</t>
  </si>
  <si>
    <t>Sample-311</t>
  </si>
  <si>
    <t>Sample-312</t>
  </si>
  <si>
    <t>Sample-313</t>
  </si>
  <si>
    <t>Sample-314</t>
  </si>
  <si>
    <t>Sample-315</t>
  </si>
  <si>
    <t>Sample-316</t>
  </si>
  <si>
    <t>Sample-317</t>
  </si>
  <si>
    <t>Sample-318</t>
  </si>
  <si>
    <t>Sample-319</t>
  </si>
  <si>
    <t>Sample-320</t>
  </si>
  <si>
    <t>Sample-321</t>
  </si>
  <si>
    <t>Sample-322</t>
  </si>
  <si>
    <t>Sample-323</t>
  </si>
  <si>
    <t>Sample-324</t>
  </si>
  <si>
    <t>Sample-325</t>
  </si>
  <si>
    <t>Sample-326</t>
  </si>
  <si>
    <t>Sample-327</t>
  </si>
  <si>
    <t>Sample-328</t>
  </si>
  <si>
    <t>Sample-329</t>
  </si>
  <si>
    <t>Sample-330</t>
  </si>
  <si>
    <t>Sample-331</t>
  </si>
  <si>
    <t>Sample-332</t>
  </si>
  <si>
    <t>Sample-333</t>
  </si>
  <si>
    <t>Sample-334</t>
  </si>
  <si>
    <t>Sample-335</t>
  </si>
  <si>
    <t>Sample-336</t>
  </si>
  <si>
    <t>Sample-337</t>
  </si>
  <si>
    <t>Sample-338</t>
  </si>
  <si>
    <t>Sample-339</t>
  </si>
  <si>
    <t>Sample-340</t>
  </si>
  <si>
    <t>Sample-341</t>
  </si>
  <si>
    <t>Sample-342</t>
  </si>
  <si>
    <t>Sample-343</t>
  </si>
  <si>
    <t>Sample-344</t>
  </si>
  <si>
    <t>Sample-345</t>
  </si>
  <si>
    <t>Sample-346</t>
  </si>
  <si>
    <t>Sample-347</t>
  </si>
  <si>
    <t>Sample-348</t>
  </si>
  <si>
    <t>Sample-349</t>
  </si>
  <si>
    <t>Sample-350</t>
  </si>
  <si>
    <t>Sample-351</t>
  </si>
  <si>
    <t>Sample-352</t>
  </si>
  <si>
    <t>Sample-353</t>
  </si>
  <si>
    <t>Sample-354</t>
  </si>
  <si>
    <t>Sample-355</t>
  </si>
  <si>
    <t>Sample-356</t>
  </si>
  <si>
    <t>Sample-357</t>
  </si>
  <si>
    <t>Sample-358</t>
  </si>
  <si>
    <t>Sample-359</t>
  </si>
  <si>
    <t>Sample-360</t>
  </si>
  <si>
    <t>Sample-361</t>
  </si>
  <si>
    <t>Sample-362</t>
  </si>
  <si>
    <t>Sample-363</t>
  </si>
  <si>
    <t>Sample-364</t>
  </si>
  <si>
    <t>Sample-365</t>
  </si>
  <si>
    <t>Sample-366</t>
  </si>
  <si>
    <t>Sample-367</t>
  </si>
  <si>
    <t>Sample-368</t>
  </si>
  <si>
    <t>Sample-369</t>
  </si>
  <si>
    <t>Sample-370</t>
  </si>
  <si>
    <t>Sample-371</t>
  </si>
  <si>
    <t>Sample-372</t>
  </si>
  <si>
    <t>Sample-373</t>
  </si>
  <si>
    <t>Sample-374</t>
  </si>
  <si>
    <t>Sample-375</t>
  </si>
  <si>
    <t>Sample-376</t>
  </si>
  <si>
    <t>Sample-377</t>
  </si>
  <si>
    <t>Sample-378</t>
  </si>
  <si>
    <t>Sample-379</t>
  </si>
  <si>
    <t>Sample-380</t>
  </si>
  <si>
    <t>Sample-381</t>
  </si>
  <si>
    <t>Sample-382</t>
  </si>
  <si>
    <t>Sample-383</t>
  </si>
  <si>
    <t>Sample-384</t>
  </si>
  <si>
    <t>Sample-385</t>
  </si>
  <si>
    <t>Sample-386</t>
  </si>
  <si>
    <t>Sample-387</t>
  </si>
  <si>
    <t>Sample-388</t>
  </si>
  <si>
    <t>Sample-389</t>
  </si>
  <si>
    <t>Sample-390</t>
  </si>
  <si>
    <t>Sample-391</t>
  </si>
  <si>
    <t>Sample-392</t>
  </si>
  <si>
    <t>Sample-393</t>
  </si>
  <si>
    <t>Sample-394</t>
  </si>
  <si>
    <t>Sample-395</t>
  </si>
  <si>
    <t>Sample-396</t>
  </si>
  <si>
    <t>Sample-397</t>
  </si>
  <si>
    <t>Sample-398</t>
  </si>
  <si>
    <t>Sample-399</t>
  </si>
  <si>
    <t>Sample-400</t>
  </si>
  <si>
    <t>Sample-401</t>
  </si>
  <si>
    <t>Sample-402</t>
  </si>
  <si>
    <t>Sample-403</t>
  </si>
  <si>
    <t>Sample-404</t>
  </si>
  <si>
    <t>Sample-405</t>
  </si>
  <si>
    <t>Sample-406</t>
  </si>
  <si>
    <t>Sample-407</t>
  </si>
  <si>
    <t>Sample-408</t>
  </si>
  <si>
    <t>Sample-409</t>
  </si>
  <si>
    <t>Sample-410</t>
  </si>
  <si>
    <t>Sample-411</t>
  </si>
  <si>
    <t>Sample-412</t>
  </si>
  <si>
    <t>Sample-413</t>
  </si>
  <si>
    <t>Sample-414</t>
  </si>
  <si>
    <t>Sample-415</t>
  </si>
  <si>
    <t>Sample-416</t>
  </si>
  <si>
    <t>Sample-417</t>
  </si>
  <si>
    <t>Sample-418</t>
  </si>
  <si>
    <t>Sample-419</t>
  </si>
  <si>
    <t>Sample-420</t>
  </si>
  <si>
    <t>Sample-421</t>
  </si>
  <si>
    <t>Sample-422</t>
  </si>
  <si>
    <t>Sample-423</t>
  </si>
  <si>
    <t>Sample-424</t>
  </si>
  <si>
    <t>Sample-425</t>
  </si>
  <si>
    <t>Sample-426</t>
  </si>
  <si>
    <t>Sample-427</t>
  </si>
  <si>
    <t>Sample-428</t>
  </si>
  <si>
    <t>Sample-429</t>
  </si>
  <si>
    <t>Sample-430</t>
  </si>
  <si>
    <t>Sample-431</t>
  </si>
  <si>
    <t>Sample-432</t>
  </si>
  <si>
    <t>Sample-433</t>
  </si>
  <si>
    <t>Sample-434</t>
  </si>
  <si>
    <t>Sample-435</t>
  </si>
  <si>
    <t>Sample-436</t>
  </si>
  <si>
    <t>Sample-437</t>
  </si>
  <si>
    <t>Sample-438</t>
  </si>
  <si>
    <t>Sample-439</t>
  </si>
  <si>
    <t>Sample-440</t>
  </si>
  <si>
    <t>Sample-441</t>
  </si>
  <si>
    <t>Sample-442</t>
  </si>
  <si>
    <t>Sample-443</t>
  </si>
  <si>
    <t>Sample-444</t>
  </si>
  <si>
    <t>Sample-445</t>
  </si>
  <si>
    <t>Sample-446</t>
  </si>
  <si>
    <t>Sample-447</t>
  </si>
  <si>
    <t>Sample-448</t>
  </si>
  <si>
    <t>Sample-449</t>
  </si>
  <si>
    <t>Sample-450</t>
  </si>
  <si>
    <t>Sample-451</t>
  </si>
  <si>
    <t>Sample-452</t>
  </si>
  <si>
    <t>Sample-453</t>
  </si>
  <si>
    <t>Sample-454</t>
  </si>
  <si>
    <t>Sample-455</t>
  </si>
  <si>
    <t>Sample-456</t>
  </si>
  <si>
    <t>Sample-457</t>
  </si>
  <si>
    <t>Sample-458</t>
  </si>
  <si>
    <t>Sample-459</t>
  </si>
  <si>
    <t>Sample-460</t>
  </si>
  <si>
    <t>Sample-461</t>
  </si>
  <si>
    <t>Sample-462</t>
  </si>
  <si>
    <t>Sample-463</t>
  </si>
  <si>
    <t>Sample-464</t>
  </si>
  <si>
    <t>Sample-465</t>
  </si>
  <si>
    <t>Sample-466</t>
  </si>
  <si>
    <t>Sample-467</t>
  </si>
  <si>
    <t>Sample-468</t>
  </si>
  <si>
    <t>Sample-469</t>
  </si>
  <si>
    <t>Sample-470</t>
  </si>
  <si>
    <t>Sample-471</t>
  </si>
  <si>
    <t>Sample-472</t>
  </si>
  <si>
    <t>Sample-473</t>
  </si>
  <si>
    <t>Sample-474</t>
  </si>
  <si>
    <t>Sample-475</t>
  </si>
  <si>
    <t>Sample-476</t>
  </si>
  <si>
    <t>Sample-477</t>
  </si>
  <si>
    <t>Sample-478</t>
  </si>
  <si>
    <t>Sample-479</t>
  </si>
  <si>
    <t>Sample-480</t>
  </si>
  <si>
    <t>Sample-481</t>
  </si>
  <si>
    <t>Sample-482</t>
  </si>
  <si>
    <t>Sample-483</t>
  </si>
  <si>
    <t>Sample-484</t>
  </si>
  <si>
    <t>Sample-485</t>
  </si>
  <si>
    <t>Sample-486</t>
  </si>
  <si>
    <t>Sample-487</t>
  </si>
  <si>
    <t>Sample-488</t>
  </si>
  <si>
    <t>Sample-489</t>
  </si>
  <si>
    <t>Sample-490</t>
  </si>
  <si>
    <t>Sample-491</t>
  </si>
  <si>
    <t>Sample-492</t>
  </si>
  <si>
    <t>Sample-493</t>
  </si>
  <si>
    <t>Sample-494</t>
  </si>
  <si>
    <t>Sample-495</t>
  </si>
  <si>
    <t>Sample-496</t>
  </si>
  <si>
    <t>Sample-497</t>
  </si>
  <si>
    <t>Sample-498</t>
  </si>
  <si>
    <t>Sample-499</t>
  </si>
  <si>
    <t>Sample-500</t>
  </si>
  <si>
    <t>Sample-501</t>
  </si>
  <si>
    <t>Sample-502</t>
  </si>
  <si>
    <t>Sample-503</t>
  </si>
  <si>
    <t>Sample-504</t>
  </si>
  <si>
    <t>Sample-505</t>
  </si>
  <si>
    <t>Sample-506</t>
  </si>
  <si>
    <t>Sample-507</t>
  </si>
  <si>
    <t>Sample-508</t>
  </si>
  <si>
    <t>Sample-509</t>
  </si>
  <si>
    <t>Sample-510</t>
  </si>
  <si>
    <t>Sample-511</t>
  </si>
  <si>
    <t>Sample-512</t>
  </si>
  <si>
    <t>Sample-513</t>
  </si>
  <si>
    <t>Sample-514</t>
  </si>
  <si>
    <t>Sample-515</t>
  </si>
  <si>
    <t>Sample-516</t>
  </si>
  <si>
    <t>Sample-517</t>
  </si>
  <si>
    <t>Sample-518</t>
  </si>
  <si>
    <t>Sample-519</t>
  </si>
  <si>
    <t>Sample-520</t>
  </si>
  <si>
    <t>Sample-521</t>
  </si>
  <si>
    <t>Sample-522</t>
  </si>
  <si>
    <t>Sample-523</t>
  </si>
  <si>
    <t>Sample-524</t>
  </si>
  <si>
    <t>Sample-525</t>
  </si>
  <si>
    <t>Sample-526</t>
  </si>
  <si>
    <t>Sample-527</t>
  </si>
  <si>
    <t>Sample-528</t>
  </si>
  <si>
    <t>Sample-529</t>
  </si>
  <si>
    <t>Sample-530</t>
  </si>
  <si>
    <t>Sample-531</t>
  </si>
  <si>
    <t>Sample-532</t>
  </si>
  <si>
    <t>Sample-533</t>
  </si>
  <si>
    <t>Sample-534</t>
  </si>
  <si>
    <t>Sample-535</t>
  </si>
  <si>
    <t>Sample-536</t>
  </si>
  <si>
    <t>Sample-537</t>
  </si>
  <si>
    <t>Sample-538</t>
  </si>
  <si>
    <t>Sample-539</t>
  </si>
  <si>
    <t>Sample-540</t>
  </si>
  <si>
    <t>Sample-541</t>
  </si>
  <si>
    <t>Sample-542</t>
  </si>
  <si>
    <t>Sample-543</t>
  </si>
  <si>
    <t>Sample-544</t>
  </si>
  <si>
    <t>Sample-545</t>
  </si>
  <si>
    <t>Sample-546</t>
  </si>
  <si>
    <t>Sample-547</t>
  </si>
  <si>
    <t>Sample-548</t>
  </si>
  <si>
    <t>Sample-549</t>
  </si>
  <si>
    <t>Sample-550</t>
  </si>
  <si>
    <t>Sample-551</t>
  </si>
  <si>
    <t>Sample-552</t>
  </si>
  <si>
    <t>Sample-553</t>
  </si>
  <si>
    <t>Sample-554</t>
  </si>
  <si>
    <t>Sample-555</t>
  </si>
  <si>
    <t>Sample-556</t>
  </si>
  <si>
    <t>Sample-557</t>
  </si>
  <si>
    <t>Sample-558</t>
  </si>
  <si>
    <t>Sample-559</t>
  </si>
  <si>
    <t>Sample-560</t>
  </si>
  <si>
    <t>Sample-561</t>
  </si>
  <si>
    <t>Sample-562</t>
  </si>
  <si>
    <t>Sample-563</t>
  </si>
  <si>
    <t>Sample-564</t>
  </si>
  <si>
    <t>Sample-565</t>
  </si>
  <si>
    <t>Sample-566</t>
  </si>
  <si>
    <t>Sample-567</t>
  </si>
  <si>
    <t>Sample-568</t>
  </si>
  <si>
    <t>Sample-569</t>
  </si>
  <si>
    <t>Sample-570</t>
  </si>
  <si>
    <t>Sample-571</t>
  </si>
  <si>
    <t>Sample-572</t>
  </si>
  <si>
    <t>Sample-573</t>
  </si>
  <si>
    <t>Sample-574</t>
  </si>
  <si>
    <t>Sample-575</t>
  </si>
  <si>
    <t>Sample-576</t>
  </si>
  <si>
    <t>Sample-577</t>
  </si>
  <si>
    <t>Sample-578</t>
  </si>
  <si>
    <t>Sample-579</t>
  </si>
  <si>
    <t>Sample-580</t>
  </si>
  <si>
    <t>Sample-581</t>
  </si>
  <si>
    <t>Sample-582</t>
  </si>
  <si>
    <t>Sample-583</t>
  </si>
  <si>
    <t>Sample-584</t>
  </si>
  <si>
    <t>Sample-585</t>
  </si>
  <si>
    <t>Sample-586</t>
  </si>
  <si>
    <t>Sample-587</t>
  </si>
  <si>
    <t>Sample-588</t>
  </si>
  <si>
    <t>Sample-589</t>
  </si>
  <si>
    <t>Sample-590</t>
  </si>
  <si>
    <t>Sample-591</t>
  </si>
  <si>
    <t>Sample-592</t>
  </si>
  <si>
    <t>Sample-593</t>
  </si>
  <si>
    <t>Sample-594</t>
  </si>
  <si>
    <t>Sample-595</t>
  </si>
  <si>
    <t>Sample-596</t>
  </si>
  <si>
    <t>Sample-597</t>
  </si>
  <si>
    <t>Sample-598</t>
  </si>
  <si>
    <t>Sample-599</t>
  </si>
  <si>
    <t>Sample-600</t>
  </si>
  <si>
    <t>Sample-601</t>
  </si>
  <si>
    <t>Sample-602</t>
  </si>
  <si>
    <t>Sample-603</t>
  </si>
  <si>
    <t>Sample-604</t>
  </si>
  <si>
    <t>Sample-605</t>
  </si>
  <si>
    <t>Sample-606</t>
  </si>
  <si>
    <t>Sample-607</t>
  </si>
  <si>
    <t>Sample-608</t>
  </si>
  <si>
    <t>Sample-609</t>
  </si>
  <si>
    <t>Sample-610</t>
  </si>
  <si>
    <t>Sample-611</t>
  </si>
  <si>
    <t>Sample-612</t>
  </si>
  <si>
    <t>Sample-613</t>
  </si>
  <si>
    <t>Sample-614</t>
  </si>
  <si>
    <t>Sample-615</t>
  </si>
  <si>
    <t>Sample-616</t>
  </si>
  <si>
    <t>Sample-617</t>
  </si>
  <si>
    <t>Sample-618</t>
  </si>
  <si>
    <t>Sample-619</t>
  </si>
  <si>
    <t>Sample-620</t>
  </si>
  <si>
    <t>Sample-621</t>
  </si>
  <si>
    <t>Sample-622</t>
  </si>
  <si>
    <t>Sample-623</t>
  </si>
  <si>
    <t>Sample-624</t>
  </si>
  <si>
    <t>Sample-625</t>
  </si>
  <si>
    <t>Sample-626</t>
  </si>
  <si>
    <t>Sample-627</t>
  </si>
  <si>
    <t>Sample-628</t>
  </si>
  <si>
    <t>Sample-629</t>
  </si>
  <si>
    <t>Sample-630</t>
  </si>
  <si>
    <t>Sample-631</t>
  </si>
  <si>
    <t>Sample-632</t>
  </si>
  <si>
    <t>Sample-633</t>
  </si>
  <si>
    <t>Sample-634</t>
  </si>
  <si>
    <t>Sample-635</t>
  </si>
  <si>
    <t>Sample-636</t>
  </si>
  <si>
    <t>Sample-637</t>
  </si>
  <si>
    <t>Sample-638</t>
  </si>
  <si>
    <t>Sample-639</t>
  </si>
  <si>
    <t>Sample-640</t>
  </si>
  <si>
    <t>Sample-641</t>
  </si>
  <si>
    <t>Sample-642</t>
  </si>
  <si>
    <t>Sample-643</t>
  </si>
  <si>
    <t>Sample-644</t>
  </si>
  <si>
    <t>Sample-645</t>
  </si>
  <si>
    <t>Sample-646</t>
  </si>
  <si>
    <t>Sample-647</t>
  </si>
  <si>
    <t>Sample-648</t>
  </si>
  <si>
    <t>Sample-649</t>
  </si>
  <si>
    <t>Sample-650</t>
  </si>
  <si>
    <t>Sample-651</t>
  </si>
  <si>
    <t>Sample-652</t>
  </si>
  <si>
    <t>Sample-653</t>
  </si>
  <si>
    <t>Sample-654</t>
  </si>
  <si>
    <t>Sample-655</t>
  </si>
  <si>
    <t>Sample-656</t>
  </si>
  <si>
    <t>Sample-657</t>
  </si>
  <si>
    <t>Sample-658</t>
  </si>
  <si>
    <t>Sample-659</t>
  </si>
  <si>
    <t>Sample-660</t>
  </si>
  <si>
    <t>Sample-661</t>
  </si>
  <si>
    <t>Sample-662</t>
  </si>
  <si>
    <t>Sample-663</t>
  </si>
  <si>
    <t>Sample-664</t>
  </si>
  <si>
    <t>Sample-665</t>
  </si>
  <si>
    <t>Sample-666</t>
  </si>
  <si>
    <t>Sample-667</t>
  </si>
  <si>
    <t>Sample-668</t>
  </si>
  <si>
    <t>Sample-669</t>
  </si>
  <si>
    <t>Sample-670</t>
  </si>
  <si>
    <t>Sample-671</t>
  </si>
  <si>
    <t>Sample-672</t>
  </si>
  <si>
    <t>Sample-673</t>
  </si>
  <si>
    <t>Sample-674</t>
  </si>
  <si>
    <t>Sample-675</t>
  </si>
  <si>
    <t>Sample-676</t>
  </si>
  <si>
    <t>Sample-677</t>
  </si>
  <si>
    <t>Sample-678</t>
  </si>
  <si>
    <t>Sample-679</t>
  </si>
  <si>
    <t>Sample-680</t>
  </si>
  <si>
    <t>Sample-681</t>
  </si>
  <si>
    <t>Sample-682</t>
  </si>
  <si>
    <t>Sample-683</t>
  </si>
  <si>
    <t>Sample-684</t>
  </si>
  <si>
    <t>Sample-685</t>
  </si>
  <si>
    <t>Sample-686</t>
  </si>
  <si>
    <t>Sample-687</t>
  </si>
  <si>
    <t>Sample-688</t>
  </si>
  <si>
    <t>Sample-689</t>
  </si>
  <si>
    <t>Sample-690</t>
  </si>
  <si>
    <t>Sample-691</t>
  </si>
  <si>
    <t>Sample-692</t>
  </si>
  <si>
    <t>Sample-693</t>
  </si>
  <si>
    <t>Sample-694</t>
  </si>
  <si>
    <t>Sample-695</t>
  </si>
  <si>
    <t>Sample-696</t>
  </si>
  <si>
    <t>Sample-697</t>
  </si>
  <si>
    <t>Sample-698</t>
  </si>
  <si>
    <t>Sample-699</t>
  </si>
  <si>
    <t>Sample-700</t>
  </si>
  <si>
    <t>Sample-701</t>
  </si>
  <si>
    <t>Sample-702</t>
  </si>
  <si>
    <t>Sample-703</t>
  </si>
  <si>
    <t>Sample-704</t>
  </si>
  <si>
    <t>Sample-705</t>
  </si>
  <si>
    <t>Sample-706</t>
  </si>
  <si>
    <t>Sample-707</t>
  </si>
  <si>
    <t>Sample-708</t>
  </si>
  <si>
    <t>Sample-709</t>
  </si>
  <si>
    <t>Sample-710</t>
  </si>
  <si>
    <t>Sample-711</t>
  </si>
  <si>
    <t>Sample-712</t>
  </si>
  <si>
    <t>Sample-713</t>
  </si>
  <si>
    <t>Sample-714</t>
  </si>
  <si>
    <t>Sample-715</t>
  </si>
  <si>
    <t>Sample-716</t>
  </si>
  <si>
    <t>Sample-717</t>
  </si>
  <si>
    <t>Sample-718</t>
  </si>
  <si>
    <t>Sample-719</t>
  </si>
  <si>
    <t>Sample-720</t>
  </si>
  <si>
    <t>Sample-721</t>
  </si>
  <si>
    <t>Sample-722</t>
  </si>
  <si>
    <t>Sample-723</t>
  </si>
  <si>
    <t>Sample-724</t>
  </si>
  <si>
    <t>Sample-725</t>
  </si>
  <si>
    <t>Sample-726</t>
  </si>
  <si>
    <t>Sample-727</t>
  </si>
  <si>
    <t>Sample-728</t>
  </si>
  <si>
    <t>Sample-729</t>
  </si>
  <si>
    <t>Sample-730</t>
  </si>
  <si>
    <t>Sample-731</t>
  </si>
  <si>
    <t>Sample-732</t>
  </si>
  <si>
    <t>Sample-733</t>
  </si>
  <si>
    <t>Sample-734</t>
  </si>
  <si>
    <t>Sample-735</t>
  </si>
  <si>
    <t>Sample-736</t>
  </si>
  <si>
    <t>Sample-737</t>
  </si>
  <si>
    <t>Sample-738</t>
  </si>
  <si>
    <t>Sample-739</t>
  </si>
  <si>
    <t>Sample-740</t>
  </si>
  <si>
    <t>Sample-741</t>
  </si>
  <si>
    <t>Sample-742</t>
  </si>
  <si>
    <t>Sample-743</t>
  </si>
  <si>
    <t>Sample-744</t>
  </si>
  <si>
    <t>Sample-745</t>
  </si>
  <si>
    <t>Sample-746</t>
  </si>
  <si>
    <t>Sample-747</t>
  </si>
  <si>
    <t>Sample-748</t>
  </si>
  <si>
    <t>Sample-749</t>
  </si>
  <si>
    <t>Sample-750</t>
  </si>
  <si>
    <t>Sample-751</t>
  </si>
  <si>
    <t>Sample-752</t>
  </si>
  <si>
    <t>Sample-753</t>
  </si>
  <si>
    <t>Sample-754</t>
  </si>
  <si>
    <t>Sample-755</t>
  </si>
  <si>
    <t>Sample-756</t>
  </si>
  <si>
    <t>Sample-757</t>
  </si>
  <si>
    <t>Sample-758</t>
  </si>
  <si>
    <t>Sample-759</t>
  </si>
  <si>
    <t>Sample-760</t>
  </si>
  <si>
    <t>Sample-761</t>
  </si>
  <si>
    <t>Sample-762</t>
  </si>
  <si>
    <t>Sample-763</t>
  </si>
  <si>
    <t>Sample-764</t>
  </si>
  <si>
    <t>Sample-765</t>
  </si>
  <si>
    <t>Sample-766</t>
  </si>
  <si>
    <t>Sample-767</t>
  </si>
  <si>
    <t>Sample-768</t>
  </si>
  <si>
    <t>Sample-769</t>
  </si>
  <si>
    <t>Sample-770</t>
  </si>
  <si>
    <t>Sample-771</t>
  </si>
  <si>
    <t>Sample-772</t>
  </si>
  <si>
    <t>Sample-773</t>
  </si>
  <si>
    <t>Sample-774</t>
  </si>
  <si>
    <t>Sample-775</t>
  </si>
  <si>
    <t>Sample-776</t>
  </si>
  <si>
    <t>Sample-777</t>
  </si>
  <si>
    <t>Sample-778</t>
  </si>
  <si>
    <t>Sample-779</t>
  </si>
  <si>
    <t>Sample-780</t>
  </si>
  <si>
    <t>Sample-781</t>
  </si>
  <si>
    <t>Sample-782</t>
  </si>
  <si>
    <t>Sample-783</t>
  </si>
  <si>
    <t>Sample-784</t>
  </si>
  <si>
    <t>Sample-785</t>
  </si>
  <si>
    <t>Sample-786</t>
  </si>
  <si>
    <t>Sample-787</t>
  </si>
  <si>
    <t>Sample-788</t>
  </si>
  <si>
    <t>Sample-789</t>
  </si>
  <si>
    <t>Sample-790</t>
  </si>
  <si>
    <t>Sample-791</t>
  </si>
  <si>
    <t>Sample-792</t>
  </si>
  <si>
    <t>Sample-793</t>
  </si>
  <si>
    <t>Sample-794</t>
  </si>
  <si>
    <t>Sample-795</t>
  </si>
  <si>
    <t>Sample-796</t>
  </si>
  <si>
    <t>Sample-797</t>
  </si>
  <si>
    <t>Sample-798</t>
  </si>
  <si>
    <t>Sample-799</t>
  </si>
  <si>
    <t>Sample-800</t>
  </si>
  <si>
    <t>Sample-801</t>
  </si>
  <si>
    <t>Sample-802</t>
  </si>
  <si>
    <t>Sample-803</t>
  </si>
  <si>
    <t>Sample-804</t>
  </si>
  <si>
    <t>Sample-805</t>
  </si>
  <si>
    <t>Sample-806</t>
  </si>
  <si>
    <t>Sample-807</t>
  </si>
  <si>
    <t>Sample-808</t>
  </si>
  <si>
    <t>Sample-809</t>
  </si>
  <si>
    <t>Sample-810</t>
  </si>
  <si>
    <t>Quality Control Test #</t>
  </si>
  <si>
    <t>Quality Control Description</t>
  </si>
  <si>
    <t>Results QC Test</t>
  </si>
  <si>
    <t>If Results of QC Tests show "ERROR" and you believe the data is correct, provide an explanation in this column for all rows with "ERROR" in Results QC Test column.</t>
  </si>
  <si>
    <t>Sample Size Validation</t>
  </si>
  <si>
    <t>Sample Value Validation</t>
  </si>
  <si>
    <r>
      <t xml:space="preserve">Population Number </t>
    </r>
    <r>
      <rPr>
        <u/>
        <sz val="11"/>
        <color theme="1"/>
        <rFont val="Calibri"/>
        <family val="2"/>
        <scheme val="minor"/>
      </rPr>
      <t>&gt;</t>
    </r>
    <r>
      <rPr>
        <sz val="11"/>
        <color theme="1"/>
        <rFont val="Calibri"/>
        <family val="2"/>
        <scheme val="minor"/>
      </rPr>
      <t xml:space="preserve"> Sample Number</t>
    </r>
  </si>
  <si>
    <r>
      <t xml:space="preserve">Population Value </t>
    </r>
    <r>
      <rPr>
        <u/>
        <sz val="11"/>
        <color theme="1"/>
        <rFont val="Calibri"/>
        <family val="2"/>
        <scheme val="minor"/>
      </rPr>
      <t>&gt;</t>
    </r>
    <r>
      <rPr>
        <sz val="11"/>
        <color theme="1"/>
        <rFont val="Calibri"/>
        <family val="2"/>
        <scheme val="minor"/>
      </rPr>
      <t xml:space="preserve"> Sample Value</t>
    </r>
  </si>
  <si>
    <t>"x" in IP/UP Column if IP Value Entered</t>
  </si>
  <si>
    <t>Value entered if "x" in IP/UP Column</t>
  </si>
  <si>
    <t>Positive IP Value Entered</t>
  </si>
  <si>
    <r>
      <t xml:space="preserve">IP Value </t>
    </r>
    <r>
      <rPr>
        <u/>
        <sz val="11"/>
        <color theme="1"/>
        <rFont val="Calibri"/>
        <family val="2"/>
        <scheme val="minor"/>
      </rPr>
      <t>&lt;</t>
    </r>
    <r>
      <rPr>
        <sz val="11"/>
        <color theme="1"/>
        <rFont val="Calibri"/>
        <family val="2"/>
        <scheme val="minor"/>
      </rPr>
      <t xml:space="preserve"> Sample Value (excludes underpayments)</t>
    </r>
  </si>
  <si>
    <t>Only 1 type of IP Per Sample</t>
  </si>
  <si>
    <t>IP Identified if Root Cause Assigned</t>
  </si>
  <si>
    <t>Root Cause Assigned if IP Identified</t>
  </si>
  <si>
    <t>Tech IP Root Cause</t>
  </si>
  <si>
    <t>UP Root Cause</t>
  </si>
  <si>
    <t># of IPs/UPs consistent with C&amp;P Year Findings Tab</t>
  </si>
  <si>
    <t>Quality Control Test Description</t>
  </si>
  <si>
    <t>This test ensures that if an improper or unknown payment is identified a value is assigned to that improper or unknown payment. If there is an x in an improper payment or unknown payment column and no value is assigned to that improper or unknown payment an error will be found that must be explained or corrected.</t>
  </si>
  <si>
    <t>This test ensures that if a value is entered for an improper or unknown payment an "x" is placed in the improper or unknown payment. If there is a value for an improper or unknown payment and that sample was not marked as an improper or unknown payment an error will be found that must be corrected.</t>
  </si>
  <si>
    <t>This test ensures that for every strata the number of samples pulled from the population is less than or equal to the number of payments in that population. If an error is found the data must be corrected.</t>
  </si>
  <si>
    <t>OPM's Carrier Letter Website</t>
  </si>
  <si>
    <t xml:space="preserve"> https://www.opm.gov/healthcare-insurance/carriers/fehb/#url=Letters</t>
  </si>
  <si>
    <t>Resource</t>
  </si>
  <si>
    <t>This test ensures the total value of samples on the AUP Test Results - Table 1 matches the total value of samples identified on the IPs Defined by Activity Tab. These values auto-populate. If there is an error on this test, the spreadsheet into which the values are entered is corrupt. Please download a new version of the Spreadsheet from OPM's Carrier Letter Website. Linked below.</t>
  </si>
  <si>
    <t>This test ensures that any identified improper or unknown payment is reported as a positive number. The Spreadsheet  should be formatted to prohibit the entry of negative numbers. If there is an error on this test, the spreadsheet into which the values are entered is corrupt. Please download a new version of the Spreadsheet from OPM's Carrier Letter Website linked below.</t>
  </si>
  <si>
    <t>This test ensures that the value reported for any overpayment, technically improper payment, or unknown payment is less than or equal to the value of the sample entered. If an error is found the data must be corrected.</t>
  </si>
  <si>
    <t>This test ensures that for any sample only one type of improper or unknown payment is identified. If an error is found the data must be corrected.</t>
  </si>
  <si>
    <t>This test ensures that if a sample is marked as an improper or unknown payment is identified a root cause is assigned. If an error is found the data must be corrected.</t>
  </si>
  <si>
    <t>This test esnures that if a root cause has been assigned to a sample that the sample has been marked as an improper or unknown payment.</t>
  </si>
  <si>
    <t>This test ensures that the root cause for all identified technically improper payments is reported as SR. The spreadsheet has been formatted to auto-populate this root cause. If there is an error on this test, the spreadsheet into which the values are entered is corrupt. Please download a new version of the Spreadsheet from OPM's Carrier Letter Website. Linked below.</t>
  </si>
  <si>
    <t>This test ensures that the root cause for all identified unknown payments is reported as UD. The spreadsheet has been formatted to auto-populate this root cause. If there is an error on this test, the spreadsheet into which the values are entered is corrupt. Please download a new version of the Spreadsheet from OPM's Carrier Letter Website. Linked below.</t>
  </si>
  <si>
    <t>1.A Timeliness of Claim Payments</t>
  </si>
  <si>
    <t>2026 AUP Reports SS Quality Control Checks - Descriptions</t>
  </si>
  <si>
    <t>2026 AUP Reports SS Quality Control Checks</t>
  </si>
  <si>
    <t>This test ensures the total number of samples on the AUP Test Results - Table 1 matches the total number of samples identified on the IPs Defined by Activity Tab. These values auto-populate. If there is an error on this test, the spreadsheet into which the values are entered is corrupt. Please download a new version of the Spreadsheet from OPM's Carrier Letter Website linked below.</t>
  </si>
  <si>
    <t>Enter each finding into its own row</t>
  </si>
  <si>
    <t xml:space="preserve">*NOTE: 
- The 2026 Audit Guide provides instructions for completing columns D and E. However, we have updated the 2026 AUP Reports Spreadsheet to automatically populate those columns. 
- Data should only be entered in green cells throughout this workbook.
- The 2026 AUP Reports Spreadsheet contains automated Quality Control (QC) Tests in QC Tests tab. Descriptions of the QC Tests are provided in the QC Descriptions tab. Please review the QC Tests tab to ensure data passes the tests before submitting to OPM. 
- If you believe a QC Test is returning an incorrect error, please provide explain why in the QC Tests tab.
 - If you have questions or difficulty entering data into this spreadsheet, please direct your questions to FEHBIP@opm.gov
</t>
  </si>
  <si>
    <t>This test ensures that the number of improper and unknown payments in the AUP Test Results - Table 1 matches the number of current year findings on the Current &amp; Prior Year Findings Tab. This test relies on all current and prior year findings being entered into separate rows and that the proper strata is selected for each improper or unknown payments. If the number of current year findings does not correspond to the number of improper or unknown payments identified on the AUP Test Results - Table 1, an error will be found that must be explained or corrected.</t>
  </si>
  <si>
    <t>This test ensures that for every strata the value of the samples pulled from the population is less than or equal to the value of that population. If an error is found the data must be explained or corrected.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</si>
</sst>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6" formatCode="&quot;$&quot;#,##0_);[Red]\(&quot;$&quot;#,##0\)"/>
    <numFmt numFmtId="164" formatCode="&quot;$&quot;#,##0"/>
    <numFmt numFmtId="165" formatCode="&quot;$&quot;#,##0.00"/>
    <numFmt numFmtId="166" formatCode="#,##0.0000"/>
    <numFmt numFmtId="167" formatCode="0.0000"/>
    <numFmt numFmtId="168" formatCode="#,##0.000"/>
    <numFmt numFmtId="169" formatCode="0.0%"/>
  </numFmts>
  <fonts count="74" x14ac:knownFonts="1">
    <font>
      <sz val="11"/>
      <color theme="1"/>
      <name val="Calibri"/>
      <family val="2"/>
      <scheme val="minor"/>
    </font>
    <font>
      <sz val="11"/>
      <color rgb="FFFF0000"/>
      <name val="Calibri"/>
      <family val="2"/>
      <scheme val="minor"/>
    </font>
    <font>
      <b/>
      <sz val="11"/>
      <color theme="1"/>
      <name val="Calibri"/>
      <family val="2"/>
      <scheme val="minor"/>
    </font>
    <font>
      <strike/>
      <sz val="11"/>
      <color theme="1"/>
      <name val="Calibri"/>
      <family val="2"/>
      <scheme val="minor"/>
    </font>
    <font>
      <sz val="11"/>
      <color rgb="FF00B050"/>
      <name val="Calibri"/>
      <family val="2"/>
      <scheme val="minor"/>
    </font>
    <font>
      <b/>
      <sz val="11"/>
      <color rgb="FF00B0F0"/>
      <name val="Calibri"/>
      <family val="2"/>
      <scheme val="minor"/>
    </font>
    <font>
      <b/>
      <sz val="11"/>
      <color rgb="FFFF0000"/>
      <name val="Calibri"/>
      <family val="2"/>
      <scheme val="minor"/>
    </font>
    <font>
      <sz val="11"/>
      <color rgb="FF00B0F0"/>
      <name val="Calibri"/>
      <family val="2"/>
      <scheme val="minor"/>
    </font>
    <font>
      <sz val="9"/>
      <color theme="1"/>
      <name val="Calibri"/>
      <family val="2"/>
      <scheme val="minor"/>
    </font>
    <font>
      <sz val="11"/>
      <name val="Calibri"/>
      <family val="2"/>
      <scheme val="minor"/>
    </font>
    <font>
      <b/>
      <i/>
      <sz val="10"/>
      <color rgb="FFFFFFFF"/>
      <name val="Times New Roman"/>
      <family val="1"/>
    </font>
    <font>
      <sz val="10"/>
      <color rgb="FFFFFFFF"/>
      <name val="Calibri"/>
      <family val="2"/>
      <scheme val="minor"/>
    </font>
    <font>
      <sz val="10"/>
      <color theme="1"/>
      <name val="Times New Roman"/>
      <family val="1"/>
    </font>
    <font>
      <b/>
      <i/>
      <sz val="10"/>
      <color rgb="FF000000"/>
      <name val="Times New Roman"/>
      <family val="1"/>
    </font>
    <font>
      <b/>
      <sz val="10"/>
      <color theme="1"/>
      <name val="Times New Roman"/>
      <family val="1"/>
    </font>
    <font>
      <sz val="10"/>
      <color theme="1"/>
      <name val="Calibri"/>
      <family val="2"/>
      <scheme val="minor"/>
    </font>
    <font>
      <i/>
      <sz val="10"/>
      <color theme="1"/>
      <name val="Times New Roman"/>
      <family val="1"/>
    </font>
    <font>
      <sz val="10"/>
      <color rgb="FF000000"/>
      <name val="Calibri"/>
      <family val="2"/>
      <scheme val="minor"/>
    </font>
    <font>
      <b/>
      <u/>
      <sz val="11"/>
      <color theme="1"/>
      <name val="Calibri"/>
      <family val="2"/>
      <scheme val="minor"/>
    </font>
    <font>
      <b/>
      <u/>
      <sz val="11"/>
      <name val="Calibri"/>
      <family val="2"/>
      <scheme val="minor"/>
    </font>
    <font>
      <sz val="11"/>
      <color theme="1"/>
      <name val="Calibri"/>
      <family val="2"/>
      <scheme val="minor"/>
    </font>
    <font>
      <b/>
      <sz val="11"/>
      <name val="Calibri"/>
      <family val="2"/>
      <scheme val="minor"/>
    </font>
    <font>
      <sz val="9"/>
      <color rgb="FF00B050"/>
      <name val="Calibri"/>
      <family val="2"/>
      <scheme val="minor"/>
    </font>
    <font>
      <b/>
      <sz val="9"/>
      <color rgb="FF00B0F0"/>
      <name val="Calibri"/>
      <family val="2"/>
      <scheme val="minor"/>
    </font>
    <font>
      <b/>
      <sz val="9"/>
      <name val="Calibri"/>
      <family val="2"/>
      <scheme val="minor"/>
    </font>
    <font>
      <i/>
      <sz val="11"/>
      <color theme="1"/>
      <name val="Calibri"/>
      <family val="2"/>
      <scheme val="minor"/>
    </font>
    <font>
      <sz val="11"/>
      <color rgb="FF7030A0"/>
      <name val="Calibri"/>
      <family val="2"/>
      <scheme val="minor"/>
    </font>
    <font>
      <b/>
      <i/>
      <sz val="12"/>
      <color rgb="FFFFFFFF"/>
      <name val="Times New Roman"/>
      <family val="1"/>
    </font>
    <font>
      <sz val="11"/>
      <color theme="1"/>
      <name val="Times New Roman"/>
      <family val="1"/>
    </font>
    <font>
      <b/>
      <sz val="11"/>
      <color rgb="FF000000"/>
      <name val="Times New Roman"/>
      <family val="1"/>
    </font>
    <font>
      <b/>
      <sz val="11"/>
      <color rgb="FF00B050"/>
      <name val="Times New Roman"/>
      <family val="1"/>
    </font>
    <font>
      <sz val="11"/>
      <color rgb="FF00B050"/>
      <name val="Times New Roman"/>
      <family val="1"/>
    </font>
    <font>
      <b/>
      <sz val="11"/>
      <color theme="1"/>
      <name val="Times New Roman"/>
      <family val="1"/>
    </font>
    <font>
      <sz val="11"/>
      <color rgb="FF000000"/>
      <name val="Times New Roman"/>
      <family val="1"/>
    </font>
    <font>
      <sz val="10"/>
      <color rgb="FF000000"/>
      <name val="Times New Roman"/>
      <family val="1"/>
    </font>
    <font>
      <b/>
      <sz val="9"/>
      <color theme="1"/>
      <name val="Times New Roman"/>
      <family val="1"/>
    </font>
    <font>
      <b/>
      <sz val="8"/>
      <color theme="1"/>
      <name val="Times New Roman"/>
      <family val="1"/>
    </font>
    <font>
      <sz val="10"/>
      <color rgb="FF201F1E"/>
      <name val="Times New Roman"/>
      <family val="1"/>
    </font>
    <font>
      <b/>
      <sz val="10"/>
      <color rgb="FF201F1E"/>
      <name val="Times New Roman"/>
      <family val="1"/>
    </font>
    <font>
      <sz val="10"/>
      <color rgb="FF00B050"/>
      <name val="Times New Roman"/>
      <family val="1"/>
    </font>
    <font>
      <sz val="11"/>
      <color rgb="FF201F1E"/>
      <name val="Times New Roman"/>
      <family val="1"/>
    </font>
    <font>
      <sz val="8"/>
      <color theme="1"/>
      <name val="Calibri"/>
      <family val="2"/>
      <scheme val="minor"/>
    </font>
    <font>
      <b/>
      <sz val="11"/>
      <color rgb="FF7030A0"/>
      <name val="Calibri"/>
      <family val="2"/>
      <scheme val="minor"/>
    </font>
    <font>
      <b/>
      <sz val="14"/>
      <color rgb="FF0070C0"/>
      <name val="Calibri"/>
      <family val="2"/>
      <scheme val="minor"/>
    </font>
    <font>
      <sz val="8"/>
      <name val="Calibri"/>
      <family val="2"/>
      <scheme val="minor"/>
    </font>
    <font>
      <b/>
      <u/>
      <sz val="11"/>
      <color rgb="FFFF0000"/>
      <name val="Calibri"/>
      <family val="2"/>
      <scheme val="minor"/>
    </font>
    <font>
      <b/>
      <sz val="11"/>
      <color rgb="FF00B050"/>
      <name val="Calibri"/>
      <family val="2"/>
      <scheme val="minor"/>
    </font>
    <font>
      <sz val="11"/>
      <color theme="9"/>
      <name val="Calibri"/>
      <family val="2"/>
      <scheme val="minor"/>
    </font>
    <font>
      <b/>
      <u/>
      <sz val="11"/>
      <color rgb="FF7030A0"/>
      <name val="Calibri"/>
      <family val="2"/>
      <scheme val="minor"/>
    </font>
    <font>
      <b/>
      <u/>
      <sz val="16"/>
      <color rgb="FF00B050"/>
      <name val="Calibri"/>
      <family val="2"/>
      <scheme val="minor"/>
    </font>
    <font>
      <b/>
      <sz val="16"/>
      <color rgb="FF000000"/>
      <name val="Times New Roman"/>
      <family val="1"/>
    </font>
    <font>
      <sz val="14"/>
      <color rgb="FF000000"/>
      <name val="Times New Roman"/>
      <family val="1"/>
    </font>
    <font>
      <b/>
      <sz val="14"/>
      <color rgb="FF0070C0"/>
      <name val="Times New Roman"/>
      <family val="1"/>
    </font>
    <font>
      <b/>
      <sz val="14"/>
      <color rgb="FF000000"/>
      <name val="Times New Roman"/>
      <family val="1"/>
    </font>
    <font>
      <b/>
      <sz val="9"/>
      <color theme="1"/>
      <name val="Calibri"/>
      <family val="2"/>
      <scheme val="minor"/>
    </font>
    <font>
      <sz val="11"/>
      <color rgb="FFC00000"/>
      <name val="Calibri"/>
      <family val="2"/>
      <scheme val="minor"/>
    </font>
    <font>
      <b/>
      <i/>
      <sz val="14"/>
      <name val="Times New Roman"/>
      <family val="1"/>
    </font>
    <font>
      <b/>
      <i/>
      <sz val="10"/>
      <name val="Times New Roman"/>
      <family val="1"/>
    </font>
    <font>
      <b/>
      <i/>
      <sz val="10"/>
      <color theme="1"/>
      <name val="Times New Roman"/>
      <family val="1"/>
    </font>
    <font>
      <b/>
      <i/>
      <sz val="12"/>
      <name val="Times New Roman"/>
      <family val="1"/>
    </font>
    <font>
      <b/>
      <sz val="14"/>
      <color theme="1"/>
      <name val="Times New Roman"/>
      <family val="1"/>
    </font>
    <font>
      <b/>
      <sz val="11"/>
      <color rgb="FF0070C0"/>
      <name val="Calibri"/>
      <family val="2"/>
      <scheme val="minor"/>
    </font>
    <font>
      <b/>
      <sz val="11"/>
      <color rgb="FF000000"/>
      <name val="Calibri"/>
      <family val="2"/>
    </font>
    <font>
      <b/>
      <sz val="12"/>
      <color theme="1"/>
      <name val="Times New Roman"/>
      <family val="1"/>
    </font>
    <font>
      <i/>
      <sz val="11"/>
      <color theme="1"/>
      <name val="Book Antiqua"/>
      <family val="1"/>
    </font>
    <font>
      <b/>
      <sz val="11"/>
      <color rgb="FF007A37"/>
      <name val="Times New Roman"/>
      <family val="1"/>
    </font>
    <font>
      <sz val="10"/>
      <color rgb="FF007A37"/>
      <name val="Times New Roman"/>
      <family val="1"/>
    </font>
    <font>
      <sz val="11"/>
      <color rgb="FF007A37"/>
      <name val="Times New Roman"/>
      <family val="1"/>
    </font>
    <font>
      <b/>
      <u/>
      <sz val="16"/>
      <color rgb="FF007A37"/>
      <name val="Calibri"/>
      <family val="2"/>
      <scheme val="minor"/>
    </font>
    <font>
      <b/>
      <sz val="14"/>
      <color rgb="FFC00000"/>
      <name val="Times New Roman"/>
      <family val="1"/>
    </font>
    <font>
      <b/>
      <sz val="11"/>
      <color rgb="FF92D050"/>
      <name val="Calibri"/>
      <family val="2"/>
      <scheme val="minor"/>
    </font>
    <font>
      <b/>
      <sz val="11"/>
      <color rgb="FFC00000"/>
      <name val="Calibri"/>
      <family val="2"/>
      <scheme val="minor"/>
    </font>
    <font>
      <u/>
      <sz val="11"/>
      <color theme="1"/>
      <name val="Calibri"/>
      <family val="2"/>
      <scheme val="minor"/>
    </font>
    <font>
      <u/>
      <sz val="11"/>
      <color theme="10"/>
      <name val="Calibri"/>
      <family val="2"/>
      <scheme val="minor"/>
    </font>
  </fonts>
  <fills count="28">
    <fill>
      <patternFill patternType="none"/>
    </fill>
    <fill>
      <patternFill patternType="gray125"/>
    </fill>
    <fill>
      <patternFill patternType="solid">
        <fgColor rgb="FFFFFF00"/>
        <bgColor indexed="64"/>
      </patternFill>
    </fill>
    <fill>
      <patternFill patternType="solid">
        <fgColor theme="4" tint="0.39997558519241921"/>
        <bgColor indexed="64"/>
      </patternFill>
    </fill>
    <fill>
      <patternFill patternType="solid">
        <fgColor theme="9"/>
        <bgColor indexed="64"/>
      </patternFill>
    </fill>
    <fill>
      <patternFill patternType="solid">
        <fgColor theme="8"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002060"/>
        <bgColor indexed="64"/>
      </patternFill>
    </fill>
    <fill>
      <patternFill patternType="solid">
        <fgColor rgb="FFDEEAF6"/>
        <bgColor indexed="64"/>
      </patternFill>
    </fill>
    <fill>
      <patternFill patternType="solid">
        <fgColor rgb="FF808080"/>
        <bgColor indexed="64"/>
      </patternFill>
    </fill>
    <fill>
      <patternFill patternType="solid">
        <fgColor theme="1"/>
        <bgColor indexed="64"/>
      </patternFill>
    </fill>
    <fill>
      <patternFill patternType="solid">
        <fgColor rgb="FFFF0000"/>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79998168889431442"/>
        <bgColor theme="4" tint="0.79998168889431442"/>
      </patternFill>
    </fill>
    <fill>
      <patternFill patternType="solid">
        <fgColor rgb="FF9999FF"/>
        <bgColor indexed="64"/>
      </patternFill>
    </fill>
    <fill>
      <patternFill patternType="solid">
        <fgColor rgb="FFB4C6E7"/>
        <bgColor indexed="64"/>
      </patternFill>
    </fill>
    <fill>
      <patternFill patternType="solid">
        <fgColor theme="2"/>
        <bgColor indexed="64"/>
      </patternFill>
    </fill>
    <fill>
      <patternFill patternType="solid">
        <fgColor rgb="FFD0CECE"/>
        <bgColor rgb="FF000000"/>
      </patternFill>
    </fill>
    <fill>
      <patternFill patternType="solid">
        <fgColor rgb="FFFFC000"/>
        <bgColor rgb="FF000000"/>
      </patternFill>
    </fill>
    <fill>
      <patternFill patternType="solid">
        <fgColor rgb="FF000000"/>
        <bgColor rgb="FF000000"/>
      </patternFill>
    </fill>
    <fill>
      <patternFill patternType="solid">
        <fgColor rgb="FFC0000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theme="4" tint="0.79998168889431442"/>
        <bgColor indexed="64"/>
      </patternFill>
    </fill>
  </fills>
  <borders count="4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medium">
        <color indexed="64"/>
      </bottom>
      <diagonal/>
    </border>
    <border>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theme="4" tint="0.39997558519241921"/>
      </top>
      <bottom style="thin">
        <color theme="4" tint="0.39997558519241921"/>
      </bottom>
      <diagonal/>
    </border>
    <border>
      <left/>
      <right/>
      <top style="thin">
        <color theme="4" tint="0.39997558519241921"/>
      </top>
      <bottom style="thin">
        <color rgb="FF000000"/>
      </bottom>
      <diagonal/>
    </border>
    <border>
      <left/>
      <right/>
      <top style="thin">
        <color auto="1"/>
      </top>
      <bottom style="thin">
        <color auto="1"/>
      </bottom>
      <diagonal/>
    </border>
    <border>
      <left style="thin">
        <color rgb="FF000000"/>
      </left>
      <right style="thin">
        <color indexed="64"/>
      </right>
      <top style="thin">
        <color indexed="64"/>
      </top>
      <bottom style="thin">
        <color indexed="64"/>
      </bottom>
      <diagonal/>
    </border>
    <border>
      <left/>
      <right style="thin">
        <color rgb="FF000000"/>
      </right>
      <top/>
      <bottom/>
      <diagonal/>
    </border>
    <border>
      <left style="thin">
        <color indexed="64"/>
      </left>
      <right style="thin">
        <color rgb="FF000000"/>
      </right>
      <top/>
      <bottom/>
      <diagonal/>
    </border>
    <border>
      <left/>
      <right/>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style="thin">
        <color rgb="FF000000"/>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s>
  <cellStyleXfs count="3">
    <xf numFmtId="0" fontId="0" fillId="0" borderId="0"/>
    <xf numFmtId="9" fontId="20" fillId="0" borderId="0" applyFont="0" applyFill="0" applyBorder="0" applyAlignment="0" applyProtection="0"/>
    <xf numFmtId="0" fontId="73" fillId="0" borderId="0" applyNumberFormat="0" applyFill="0" applyBorder="0" applyAlignment="0" applyProtection="0"/>
  </cellStyleXfs>
  <cellXfs count="462">
    <xf numFmtId="0" fontId="0" fillId="0" borderId="0" xfId="0"/>
    <xf numFmtId="0" fontId="0" fillId="0" borderId="0" xfId="0" applyAlignment="1">
      <alignment wrapText="1"/>
    </xf>
    <xf numFmtId="164" fontId="0" fillId="0" borderId="0" xfId="0" applyNumberFormat="1"/>
    <xf numFmtId="3" fontId="0" fillId="0" borderId="0" xfId="0" applyNumberFormat="1"/>
    <xf numFmtId="0" fontId="0" fillId="0" borderId="0" xfId="0" applyAlignment="1">
      <alignment horizontal="center"/>
    </xf>
    <xf numFmtId="0" fontId="0" fillId="0" borderId="2" xfId="0" applyBorder="1"/>
    <xf numFmtId="0" fontId="2" fillId="0" borderId="2" xfId="0" applyFont="1" applyBorder="1"/>
    <xf numFmtId="164" fontId="2" fillId="6" borderId="2" xfId="0" applyNumberFormat="1" applyFont="1" applyFill="1" applyBorder="1" applyAlignment="1">
      <alignment horizontal="left" wrapText="1"/>
    </xf>
    <xf numFmtId="0" fontId="0" fillId="7" borderId="2" xfId="0" applyFill="1" applyBorder="1"/>
    <xf numFmtId="3" fontId="0" fillId="0" borderId="2" xfId="0" applyNumberFormat="1" applyBorder="1"/>
    <xf numFmtId="0" fontId="0" fillId="0" borderId="2" xfId="0" applyBorder="1" applyAlignment="1">
      <alignment horizontal="center"/>
    </xf>
    <xf numFmtId="164" fontId="0" fillId="0" borderId="2" xfId="0" applyNumberFormat="1" applyBorder="1" applyAlignment="1">
      <alignment horizontal="center"/>
    </xf>
    <xf numFmtId="0" fontId="1" fillId="0" borderId="2" xfId="0" applyFont="1" applyBorder="1"/>
    <xf numFmtId="164" fontId="6" fillId="0" borderId="2" xfId="0" applyNumberFormat="1" applyFont="1" applyBorder="1" applyAlignment="1">
      <alignment wrapText="1"/>
    </xf>
    <xf numFmtId="164" fontId="5" fillId="0" borderId="2" xfId="0" applyNumberFormat="1" applyFont="1" applyBorder="1"/>
    <xf numFmtId="0" fontId="1" fillId="0" borderId="2" xfId="0" applyFont="1" applyBorder="1" applyAlignment="1">
      <alignment wrapText="1"/>
    </xf>
    <xf numFmtId="0" fontId="9" fillId="0" borderId="2" xfId="0" applyFont="1" applyBorder="1" applyAlignment="1">
      <alignment horizontal="center"/>
    </xf>
    <xf numFmtId="3" fontId="2" fillId="0" borderId="2" xfId="0" applyNumberFormat="1" applyFont="1" applyBorder="1"/>
    <xf numFmtId="164" fontId="8" fillId="0" borderId="0" xfId="0" applyNumberFormat="1" applyFont="1"/>
    <xf numFmtId="164" fontId="8" fillId="0" borderId="0" xfId="0" applyNumberFormat="1" applyFont="1" applyAlignment="1">
      <alignment horizontal="left"/>
    </xf>
    <xf numFmtId="165" fontId="8" fillId="0" borderId="0" xfId="0" applyNumberFormat="1" applyFont="1"/>
    <xf numFmtId="0" fontId="12" fillId="0" borderId="6" xfId="0" applyFont="1" applyBorder="1" applyAlignment="1">
      <alignment vertical="center" wrapText="1"/>
    </xf>
    <xf numFmtId="164" fontId="12" fillId="0" borderId="7" xfId="0" applyNumberFormat="1" applyFont="1" applyBorder="1" applyAlignment="1">
      <alignment vertical="center" wrapText="1"/>
    </xf>
    <xf numFmtId="0" fontId="8" fillId="0" borderId="0" xfId="0" applyFont="1" applyAlignment="1">
      <alignment horizontal="left"/>
    </xf>
    <xf numFmtId="0" fontId="12" fillId="0" borderId="7" xfId="0" applyFont="1" applyBorder="1" applyAlignment="1">
      <alignment vertical="center" wrapText="1"/>
    </xf>
    <xf numFmtId="164" fontId="0" fillId="0" borderId="2" xfId="0" applyNumberFormat="1" applyBorder="1"/>
    <xf numFmtId="0" fontId="12" fillId="0" borderId="6" xfId="0" applyFont="1" applyBorder="1" applyAlignment="1">
      <alignment horizontal="left" vertical="top" wrapText="1" indent="1"/>
    </xf>
    <xf numFmtId="14" fontId="12" fillId="0" borderId="7" xfId="0" applyNumberFormat="1" applyFont="1" applyBorder="1" applyAlignment="1">
      <alignment vertical="center" wrapText="1"/>
    </xf>
    <xf numFmtId="0" fontId="8" fillId="0" borderId="0" xfId="0" applyFont="1"/>
    <xf numFmtId="0" fontId="2" fillId="5" borderId="2" xfId="0" applyFont="1" applyFill="1" applyBorder="1"/>
    <xf numFmtId="164" fontId="2" fillId="5" borderId="2" xfId="0" applyNumberFormat="1" applyFont="1" applyFill="1" applyBorder="1"/>
    <xf numFmtId="3" fontId="12" fillId="0" borderId="7" xfId="0" applyNumberFormat="1" applyFont="1" applyBorder="1" applyAlignment="1">
      <alignment vertical="top" wrapText="1"/>
    </xf>
    <xf numFmtId="164" fontId="14" fillId="0" borderId="7" xfId="0" applyNumberFormat="1" applyFont="1" applyBorder="1" applyAlignment="1">
      <alignment vertical="top" wrapText="1"/>
    </xf>
    <xf numFmtId="3" fontId="15" fillId="0" borderId="0" xfId="0" applyNumberFormat="1" applyFont="1"/>
    <xf numFmtId="164" fontId="15" fillId="0" borderId="0" xfId="0" applyNumberFormat="1" applyFont="1"/>
    <xf numFmtId="0" fontId="12" fillId="0" borderId="7" xfId="0" applyFont="1" applyBorder="1" applyAlignment="1">
      <alignment vertical="top" wrapText="1"/>
    </xf>
    <xf numFmtId="164" fontId="12" fillId="0" borderId="7" xfId="0" applyNumberFormat="1" applyFont="1" applyBorder="1" applyAlignment="1">
      <alignment vertical="top" wrapText="1"/>
    </xf>
    <xf numFmtId="0" fontId="15" fillId="0" borderId="0" xfId="0" applyFont="1"/>
    <xf numFmtId="0" fontId="16" fillId="0" borderId="6" xfId="0" applyFont="1" applyBorder="1" applyAlignment="1">
      <alignment horizontal="left" vertical="top" wrapText="1" indent="1"/>
    </xf>
    <xf numFmtId="10" fontId="16" fillId="0" borderId="7" xfId="0" applyNumberFormat="1" applyFont="1" applyBorder="1" applyAlignment="1">
      <alignment vertical="top" wrapText="1"/>
    </xf>
    <xf numFmtId="10" fontId="15" fillId="0" borderId="0" xfId="0" applyNumberFormat="1" applyFont="1"/>
    <xf numFmtId="10" fontId="12" fillId="2" borderId="7" xfId="0" applyNumberFormat="1" applyFont="1" applyFill="1" applyBorder="1" applyAlignment="1">
      <alignment vertical="top" wrapText="1"/>
    </xf>
    <xf numFmtId="3" fontId="12" fillId="2" borderId="7" xfId="0" applyNumberFormat="1" applyFont="1" applyFill="1" applyBorder="1" applyAlignment="1">
      <alignment vertical="top" wrapText="1"/>
    </xf>
    <xf numFmtId="10" fontId="12" fillId="0" borderId="7" xfId="0" applyNumberFormat="1" applyFont="1" applyBorder="1" applyAlignment="1">
      <alignment vertical="top" wrapText="1"/>
    </xf>
    <xf numFmtId="0" fontId="0" fillId="0" borderId="8" xfId="0" applyBorder="1"/>
    <xf numFmtId="1" fontId="0" fillId="0" borderId="2" xfId="0" applyNumberFormat="1" applyBorder="1"/>
    <xf numFmtId="0" fontId="0" fillId="0" borderId="11" xfId="0" applyBorder="1"/>
    <xf numFmtId="164" fontId="0" fillId="0" borderId="0" xfId="0" applyNumberFormat="1" applyAlignment="1">
      <alignment horizontal="center"/>
    </xf>
    <xf numFmtId="1" fontId="0" fillId="0" borderId="0" xfId="0" applyNumberFormat="1"/>
    <xf numFmtId="164" fontId="12" fillId="2" borderId="7" xfId="0" applyNumberFormat="1" applyFont="1" applyFill="1" applyBorder="1" applyAlignment="1">
      <alignment vertical="top" wrapText="1"/>
    </xf>
    <xf numFmtId="0" fontId="2" fillId="2" borderId="13" xfId="0" applyFont="1" applyFill="1" applyBorder="1"/>
    <xf numFmtId="0" fontId="2" fillId="2" borderId="14" xfId="0" applyFont="1" applyFill="1" applyBorder="1"/>
    <xf numFmtId="0" fontId="2" fillId="2" borderId="11" xfId="0" applyFont="1" applyFill="1" applyBorder="1"/>
    <xf numFmtId="0" fontId="2" fillId="0" borderId="14" xfId="0" applyFont="1" applyBorder="1"/>
    <xf numFmtId="3" fontId="8" fillId="0" borderId="2" xfId="0" applyNumberFormat="1" applyFont="1" applyBorder="1"/>
    <xf numFmtId="164" fontId="22" fillId="0" borderId="2" xfId="0" applyNumberFormat="1" applyFont="1" applyBorder="1" applyAlignment="1">
      <alignment wrapText="1"/>
    </xf>
    <xf numFmtId="164" fontId="22" fillId="0" borderId="2" xfId="0" applyNumberFormat="1" applyFont="1" applyBorder="1"/>
    <xf numFmtId="0" fontId="0" fillId="0" borderId="2" xfId="0" applyBorder="1" applyAlignment="1">
      <alignment horizontal="left" indent="2"/>
    </xf>
    <xf numFmtId="0" fontId="0" fillId="0" borderId="2" xfId="0" applyBorder="1" applyAlignment="1">
      <alignment horizontal="left" vertical="center" wrapText="1" indent="2"/>
    </xf>
    <xf numFmtId="0" fontId="0" fillId="0" borderId="15" xfId="0" applyBorder="1"/>
    <xf numFmtId="0" fontId="29" fillId="9" borderId="7" xfId="0" applyFont="1" applyFill="1" applyBorder="1" applyAlignment="1">
      <alignment horizontal="center" vertical="center" wrapText="1"/>
    </xf>
    <xf numFmtId="0" fontId="30" fillId="0" borderId="6" xfId="0" applyFont="1" applyBorder="1" applyAlignment="1">
      <alignment vertical="center" wrapText="1"/>
    </xf>
    <xf numFmtId="164" fontId="31" fillId="0" borderId="7" xfId="0" applyNumberFormat="1" applyFont="1" applyBorder="1" applyAlignment="1">
      <alignment vertical="center" wrapText="1"/>
    </xf>
    <xf numFmtId="164" fontId="31" fillId="0" borderId="7" xfId="0" applyNumberFormat="1" applyFont="1" applyBorder="1" applyAlignment="1">
      <alignment horizontal="center" vertical="center" wrapText="1"/>
    </xf>
    <xf numFmtId="0" fontId="32" fillId="6" borderId="6" xfId="0" applyFont="1" applyFill="1" applyBorder="1" applyAlignment="1">
      <alignment horizontal="left" vertical="center" wrapText="1" indent="2"/>
    </xf>
    <xf numFmtId="164" fontId="33" fillId="6" borderId="7" xfId="0" applyNumberFormat="1" applyFont="1" applyFill="1" applyBorder="1" applyAlignment="1">
      <alignment vertical="center" wrapText="1"/>
    </xf>
    <xf numFmtId="10" fontId="33" fillId="11" borderId="7" xfId="0" applyNumberFormat="1" applyFont="1" applyFill="1" applyBorder="1" applyAlignment="1">
      <alignment vertical="center" wrapText="1"/>
    </xf>
    <xf numFmtId="164" fontId="34" fillId="6" borderId="19" xfId="0" applyNumberFormat="1" applyFont="1" applyFill="1" applyBorder="1" applyAlignment="1">
      <alignment vertical="center" wrapText="1"/>
    </xf>
    <xf numFmtId="164" fontId="34" fillId="6" borderId="20" xfId="0" applyNumberFormat="1" applyFont="1" applyFill="1" applyBorder="1" applyAlignment="1">
      <alignment vertical="center" wrapText="1"/>
    </xf>
    <xf numFmtId="164" fontId="28" fillId="6" borderId="21" xfId="0" applyNumberFormat="1" applyFont="1" applyFill="1" applyBorder="1" applyAlignment="1">
      <alignment horizontal="center" vertical="center" wrapText="1"/>
    </xf>
    <xf numFmtId="0" fontId="32" fillId="0" borderId="22" xfId="0" applyFont="1" applyBorder="1" applyAlignment="1">
      <alignment horizontal="left" vertical="center" wrapText="1" indent="3"/>
    </xf>
    <xf numFmtId="0" fontId="37" fillId="11" borderId="21" xfId="0" applyFont="1" applyFill="1" applyBorder="1" applyAlignment="1">
      <alignment vertical="center" wrapText="1"/>
    </xf>
    <xf numFmtId="0" fontId="37" fillId="11" borderId="0" xfId="0" applyFont="1" applyFill="1" applyAlignment="1">
      <alignment vertical="center" wrapText="1"/>
    </xf>
    <xf numFmtId="164" fontId="37" fillId="0" borderId="23" xfId="0" applyNumberFormat="1" applyFont="1" applyBorder="1" applyAlignment="1">
      <alignment vertical="center" wrapText="1"/>
    </xf>
    <xf numFmtId="164" fontId="37" fillId="0" borderId="2" xfId="0" applyNumberFormat="1" applyFont="1" applyBorder="1" applyAlignment="1">
      <alignment vertical="center" wrapText="1"/>
    </xf>
    <xf numFmtId="164" fontId="37" fillId="0" borderId="21" xfId="0" applyNumberFormat="1" applyFont="1" applyBorder="1" applyAlignment="1">
      <alignment vertical="center" wrapText="1"/>
    </xf>
    <xf numFmtId="10" fontId="33" fillId="6" borderId="7" xfId="0" applyNumberFormat="1" applyFont="1" applyFill="1" applyBorder="1" applyAlignment="1">
      <alignment vertical="center" wrapText="1"/>
    </xf>
    <xf numFmtId="9" fontId="28" fillId="6" borderId="7" xfId="0" applyNumberFormat="1" applyFont="1" applyFill="1" applyBorder="1" applyAlignment="1">
      <alignment horizontal="center" vertical="center" wrapText="1"/>
    </xf>
    <xf numFmtId="0" fontId="32" fillId="0" borderId="22" xfId="0" applyFont="1" applyBorder="1" applyAlignment="1">
      <alignment horizontal="left" vertical="center" wrapText="1" indent="2"/>
    </xf>
    <xf numFmtId="0" fontId="38" fillId="0" borderId="21" xfId="0" applyFont="1" applyBorder="1" applyAlignment="1">
      <alignment horizontal="center" vertical="center" wrapText="1"/>
    </xf>
    <xf numFmtId="0" fontId="32" fillId="0" borderId="2" xfId="0" applyFont="1" applyBorder="1" applyAlignment="1">
      <alignment horizontal="left" vertical="center" wrapText="1" indent="2"/>
    </xf>
    <xf numFmtId="0" fontId="30" fillId="0" borderId="2" xfId="0" applyFont="1" applyBorder="1" applyAlignment="1">
      <alignment vertical="center" wrapText="1"/>
    </xf>
    <xf numFmtId="10" fontId="39" fillId="0" borderId="2" xfId="1" applyNumberFormat="1" applyFont="1" applyBorder="1" applyAlignment="1">
      <alignment vertical="center" wrapText="1"/>
    </xf>
    <xf numFmtId="9" fontId="39" fillId="0" borderId="2" xfId="0" applyNumberFormat="1" applyFont="1" applyBorder="1" applyAlignment="1">
      <alignment horizontal="center" vertical="center" wrapText="1"/>
    </xf>
    <xf numFmtId="0" fontId="0" fillId="2" borderId="0" xfId="0" applyFill="1"/>
    <xf numFmtId="0" fontId="2" fillId="0" borderId="0" xfId="0" applyFont="1"/>
    <xf numFmtId="164" fontId="12" fillId="0" borderId="0" xfId="0" applyNumberFormat="1" applyFont="1" applyAlignment="1">
      <alignment vertical="center"/>
    </xf>
    <xf numFmtId="3" fontId="0" fillId="0" borderId="0" xfId="0" applyNumberFormat="1" applyAlignment="1">
      <alignment wrapText="1"/>
    </xf>
    <xf numFmtId="3" fontId="0" fillId="2" borderId="0" xfId="0" applyNumberFormat="1" applyFill="1"/>
    <xf numFmtId="4" fontId="0" fillId="0" borderId="0" xfId="0" applyNumberFormat="1"/>
    <xf numFmtId="10" fontId="0" fillId="0" borderId="0" xfId="0" applyNumberFormat="1"/>
    <xf numFmtId="3" fontId="0" fillId="12" borderId="0" xfId="0" applyNumberFormat="1" applyFill="1"/>
    <xf numFmtId="164" fontId="5" fillId="0" borderId="2" xfId="0" applyNumberFormat="1" applyFont="1" applyBorder="1" applyAlignment="1">
      <alignment horizontal="right"/>
    </xf>
    <xf numFmtId="3" fontId="2" fillId="5" borderId="2" xfId="0" applyNumberFormat="1" applyFont="1" applyFill="1" applyBorder="1"/>
    <xf numFmtId="164" fontId="23" fillId="0" borderId="2" xfId="0" applyNumberFormat="1" applyFont="1" applyBorder="1"/>
    <xf numFmtId="3" fontId="0" fillId="13" borderId="0" xfId="0" applyNumberFormat="1" applyFill="1"/>
    <xf numFmtId="4" fontId="0" fillId="0" borderId="0" xfId="0" applyNumberFormat="1" applyAlignment="1">
      <alignment wrapText="1"/>
    </xf>
    <xf numFmtId="0" fontId="2" fillId="14" borderId="2" xfId="0" applyFont="1" applyFill="1" applyBorder="1" applyAlignment="1">
      <alignment horizontal="center" wrapText="1"/>
    </xf>
    <xf numFmtId="0" fontId="2" fillId="14" borderId="2" xfId="0" applyFont="1" applyFill="1" applyBorder="1" applyAlignment="1">
      <alignment horizontal="center"/>
    </xf>
    <xf numFmtId="0" fontId="0" fillId="14" borderId="0" xfId="0" applyFill="1"/>
    <xf numFmtId="0" fontId="0" fillId="14" borderId="2" xfId="0" applyFill="1" applyBorder="1"/>
    <xf numFmtId="0" fontId="2" fillId="14" borderId="2" xfId="0" applyFont="1" applyFill="1" applyBorder="1"/>
    <xf numFmtId="164" fontId="2" fillId="14" borderId="2" xfId="0" applyNumberFormat="1" applyFont="1" applyFill="1" applyBorder="1"/>
    <xf numFmtId="164" fontId="3" fillId="14" borderId="2" xfId="0" applyNumberFormat="1" applyFont="1" applyFill="1" applyBorder="1"/>
    <xf numFmtId="0" fontId="0" fillId="14" borderId="2" xfId="0" applyFill="1" applyBorder="1" applyAlignment="1">
      <alignment horizontal="center"/>
    </xf>
    <xf numFmtId="164" fontId="0" fillId="14" borderId="2" xfId="0" applyNumberFormat="1" applyFill="1" applyBorder="1" applyAlignment="1">
      <alignment horizontal="center"/>
    </xf>
    <xf numFmtId="3" fontId="21" fillId="14" borderId="2" xfId="0" applyNumberFormat="1" applyFont="1" applyFill="1" applyBorder="1" applyAlignment="1">
      <alignment horizontal="right"/>
    </xf>
    <xf numFmtId="164" fontId="21" fillId="14" borderId="2" xfId="0" applyNumberFormat="1" applyFont="1" applyFill="1" applyBorder="1" applyAlignment="1">
      <alignment horizontal="right"/>
    </xf>
    <xf numFmtId="164" fontId="21" fillId="14" borderId="2" xfId="0" applyNumberFormat="1" applyFont="1" applyFill="1" applyBorder="1" applyAlignment="1">
      <alignment horizontal="center"/>
    </xf>
    <xf numFmtId="3" fontId="21" fillId="14" borderId="2" xfId="0" applyNumberFormat="1" applyFont="1" applyFill="1" applyBorder="1" applyAlignment="1">
      <alignment horizontal="center"/>
    </xf>
    <xf numFmtId="3" fontId="2" fillId="14" borderId="2" xfId="0" applyNumberFormat="1" applyFont="1" applyFill="1" applyBorder="1" applyAlignment="1">
      <alignment horizontal="right"/>
    </xf>
    <xf numFmtId="164" fontId="21" fillId="14" borderId="8" xfId="0" applyNumberFormat="1" applyFont="1" applyFill="1" applyBorder="1"/>
    <xf numFmtId="164" fontId="21" fillId="14" borderId="8" xfId="0" applyNumberFormat="1" applyFont="1" applyFill="1" applyBorder="1" applyAlignment="1">
      <alignment horizontal="center"/>
    </xf>
    <xf numFmtId="164" fontId="7" fillId="14" borderId="8" xfId="0" applyNumberFormat="1" applyFont="1" applyFill="1" applyBorder="1"/>
    <xf numFmtId="3" fontId="24" fillId="14" borderId="2" xfId="0" applyNumberFormat="1" applyFont="1" applyFill="1" applyBorder="1" applyAlignment="1">
      <alignment horizontal="center"/>
    </xf>
    <xf numFmtId="164" fontId="24" fillId="14" borderId="2" xfId="0" applyNumberFormat="1" applyFont="1" applyFill="1" applyBorder="1" applyAlignment="1">
      <alignment horizontal="center"/>
    </xf>
    <xf numFmtId="0" fontId="1" fillId="14" borderId="2" xfId="0" applyFont="1" applyFill="1" applyBorder="1" applyAlignment="1">
      <alignment horizontal="center"/>
    </xf>
    <xf numFmtId="164" fontId="1" fillId="14" borderId="2" xfId="0" applyNumberFormat="1" applyFont="1" applyFill="1" applyBorder="1" applyAlignment="1">
      <alignment horizontal="center"/>
    </xf>
    <xf numFmtId="3" fontId="2" fillId="14" borderId="2" xfId="0" applyNumberFormat="1" applyFont="1" applyFill="1" applyBorder="1" applyAlignment="1">
      <alignment horizontal="center"/>
    </xf>
    <xf numFmtId="164" fontId="2" fillId="14" borderId="2" xfId="0" applyNumberFormat="1" applyFont="1" applyFill="1" applyBorder="1" applyAlignment="1">
      <alignment horizontal="center"/>
    </xf>
    <xf numFmtId="3" fontId="0" fillId="14" borderId="2" xfId="0" applyNumberFormat="1" applyFill="1" applyBorder="1" applyAlignment="1">
      <alignment horizontal="center"/>
    </xf>
    <xf numFmtId="0" fontId="0" fillId="14" borderId="2" xfId="0" applyFill="1" applyBorder="1" applyAlignment="1">
      <alignment horizontal="left"/>
    </xf>
    <xf numFmtId="0" fontId="12" fillId="0" borderId="0" xfId="0" applyFont="1" applyAlignment="1">
      <alignment horizontal="left" vertical="top" wrapText="1" indent="1"/>
    </xf>
    <xf numFmtId="164" fontId="2" fillId="0" borderId="2" xfId="0" applyNumberFormat="1" applyFont="1" applyBorder="1"/>
    <xf numFmtId="164" fontId="0" fillId="15" borderId="2" xfId="0" applyNumberFormat="1" applyFill="1" applyBorder="1"/>
    <xf numFmtId="164" fontId="0" fillId="15" borderId="28" xfId="0" applyNumberFormat="1" applyFill="1" applyBorder="1"/>
    <xf numFmtId="164" fontId="0" fillId="0" borderId="28" xfId="0" applyNumberFormat="1" applyBorder="1"/>
    <xf numFmtId="164" fontId="0" fillId="0" borderId="29" xfId="0" applyNumberFormat="1" applyBorder="1"/>
    <xf numFmtId="0" fontId="25" fillId="0" borderId="16" xfId="0" applyFont="1" applyBorder="1" applyAlignment="1">
      <alignment horizontal="centerContinuous"/>
    </xf>
    <xf numFmtId="164" fontId="46" fillId="0" borderId="2" xfId="0" applyNumberFormat="1" applyFont="1" applyBorder="1" applyAlignment="1">
      <alignment wrapText="1"/>
    </xf>
    <xf numFmtId="164" fontId="4" fillId="0" borderId="2" xfId="0" applyNumberFormat="1" applyFont="1" applyBorder="1" applyAlignment="1">
      <alignment horizontal="center"/>
    </xf>
    <xf numFmtId="164" fontId="5" fillId="0" borderId="2" xfId="0" applyNumberFormat="1" applyFont="1" applyBorder="1" applyAlignment="1">
      <alignment horizontal="center"/>
    </xf>
    <xf numFmtId="2" fontId="0" fillId="12" borderId="0" xfId="0" applyNumberFormat="1" applyFill="1"/>
    <xf numFmtId="165" fontId="21" fillId="14" borderId="2" xfId="0" applyNumberFormat="1" applyFont="1" applyFill="1" applyBorder="1" applyAlignment="1">
      <alignment horizontal="center"/>
    </xf>
    <xf numFmtId="166" fontId="21" fillId="14" borderId="2" xfId="0" applyNumberFormat="1" applyFont="1" applyFill="1" applyBorder="1" applyAlignment="1">
      <alignment horizontal="center"/>
    </xf>
    <xf numFmtId="166" fontId="2" fillId="14" borderId="2" xfId="0" applyNumberFormat="1" applyFont="1" applyFill="1" applyBorder="1" applyAlignment="1">
      <alignment horizontal="right"/>
    </xf>
    <xf numFmtId="166" fontId="24" fillId="14" borderId="2" xfId="0" applyNumberFormat="1" applyFont="1" applyFill="1" applyBorder="1" applyAlignment="1">
      <alignment horizontal="center"/>
    </xf>
    <xf numFmtId="167" fontId="0" fillId="0" borderId="0" xfId="0" applyNumberFormat="1"/>
    <xf numFmtId="4" fontId="0" fillId="0" borderId="2" xfId="0" applyNumberFormat="1" applyBorder="1"/>
    <xf numFmtId="165" fontId="0" fillId="0" borderId="2" xfId="0" applyNumberFormat="1" applyBorder="1"/>
    <xf numFmtId="165" fontId="0" fillId="0" borderId="0" xfId="0" applyNumberFormat="1"/>
    <xf numFmtId="4" fontId="0" fillId="0" borderId="10" xfId="0" applyNumberFormat="1" applyBorder="1"/>
    <xf numFmtId="168" fontId="14" fillId="0" borderId="7" xfId="0" applyNumberFormat="1" applyFont="1" applyBorder="1" applyAlignment="1">
      <alignment vertical="top" wrapText="1"/>
    </xf>
    <xf numFmtId="3" fontId="4" fillId="0" borderId="2" xfId="0" applyNumberFormat="1" applyFont="1" applyBorder="1"/>
    <xf numFmtId="3" fontId="22" fillId="0" borderId="2" xfId="0" applyNumberFormat="1" applyFont="1" applyBorder="1"/>
    <xf numFmtId="164" fontId="0" fillId="2" borderId="0" xfId="0" applyNumberFormat="1" applyFill="1"/>
    <xf numFmtId="0" fontId="0" fillId="13" borderId="0" xfId="0" applyFill="1"/>
    <xf numFmtId="0" fontId="0" fillId="2" borderId="10" xfId="0" applyFill="1" applyBorder="1"/>
    <xf numFmtId="0" fontId="0" fillId="2" borderId="30" xfId="0" applyFill="1" applyBorder="1"/>
    <xf numFmtId="0" fontId="0" fillId="2" borderId="8" xfId="0" applyFill="1" applyBorder="1"/>
    <xf numFmtId="3" fontId="47" fillId="0" borderId="2" xfId="0" applyNumberFormat="1" applyFont="1" applyBorder="1"/>
    <xf numFmtId="165" fontId="19" fillId="2" borderId="2" xfId="0" applyNumberFormat="1" applyFont="1" applyFill="1" applyBorder="1" applyAlignment="1">
      <alignment wrapText="1"/>
    </xf>
    <xf numFmtId="4" fontId="19" fillId="2" borderId="9" xfId="0" applyNumberFormat="1" applyFont="1" applyFill="1" applyBorder="1" applyAlignment="1">
      <alignment wrapText="1"/>
    </xf>
    <xf numFmtId="1" fontId="19" fillId="2" borderId="2" xfId="0" applyNumberFormat="1" applyFont="1" applyFill="1" applyBorder="1" applyAlignment="1">
      <alignment wrapText="1"/>
    </xf>
    <xf numFmtId="164" fontId="19" fillId="2" borderId="2" xfId="0" applyNumberFormat="1" applyFont="1" applyFill="1" applyBorder="1" applyAlignment="1">
      <alignment wrapText="1"/>
    </xf>
    <xf numFmtId="4" fontId="19" fillId="2" borderId="2" xfId="0" applyNumberFormat="1" applyFont="1" applyFill="1" applyBorder="1" applyAlignment="1">
      <alignment wrapText="1"/>
    </xf>
    <xf numFmtId="164" fontId="19" fillId="2" borderId="10" xfId="0" applyNumberFormat="1" applyFont="1" applyFill="1" applyBorder="1" applyAlignment="1">
      <alignment wrapText="1"/>
    </xf>
    <xf numFmtId="4" fontId="19" fillId="2" borderId="10" xfId="0" applyNumberFormat="1" applyFont="1" applyFill="1" applyBorder="1" applyAlignment="1">
      <alignment wrapText="1"/>
    </xf>
    <xf numFmtId="164" fontId="45" fillId="0" borderId="9" xfId="0" applyNumberFormat="1" applyFont="1" applyBorder="1" applyAlignment="1">
      <alignment wrapText="1"/>
    </xf>
    <xf numFmtId="0" fontId="18" fillId="0" borderId="31" xfId="0" applyFont="1" applyBorder="1"/>
    <xf numFmtId="0" fontId="18" fillId="0" borderId="2" xfId="0" applyFont="1" applyBorder="1" applyAlignment="1">
      <alignment horizontal="center"/>
    </xf>
    <xf numFmtId="4" fontId="18" fillId="0" borderId="2" xfId="0" applyNumberFormat="1" applyFont="1" applyBorder="1"/>
    <xf numFmtId="0" fontId="19" fillId="2" borderId="2" xfId="0" applyFont="1" applyFill="1" applyBorder="1" applyAlignment="1">
      <alignment horizontal="center"/>
    </xf>
    <xf numFmtId="165" fontId="19" fillId="2" borderId="2" xfId="0" applyNumberFormat="1" applyFont="1" applyFill="1" applyBorder="1"/>
    <xf numFmtId="164" fontId="19" fillId="2" borderId="2" xfId="0" applyNumberFormat="1" applyFont="1" applyFill="1" applyBorder="1" applyAlignment="1">
      <alignment horizontal="center"/>
    </xf>
    <xf numFmtId="4" fontId="19" fillId="2" borderId="9" xfId="0" applyNumberFormat="1" applyFont="1" applyFill="1" applyBorder="1"/>
    <xf numFmtId="1" fontId="19" fillId="2" borderId="2" xfId="0" applyNumberFormat="1" applyFont="1" applyFill="1" applyBorder="1"/>
    <xf numFmtId="164" fontId="19" fillId="2" borderId="2" xfId="0" applyNumberFormat="1" applyFont="1" applyFill="1" applyBorder="1"/>
    <xf numFmtId="4" fontId="19" fillId="2" borderId="2" xfId="0" applyNumberFormat="1" applyFont="1" applyFill="1" applyBorder="1"/>
    <xf numFmtId="164" fontId="19" fillId="2" borderId="10" xfId="0" applyNumberFormat="1" applyFont="1" applyFill="1" applyBorder="1"/>
    <xf numFmtId="4" fontId="19" fillId="2" borderId="10" xfId="0" applyNumberFormat="1" applyFont="1" applyFill="1" applyBorder="1"/>
    <xf numFmtId="164" fontId="45" fillId="0" borderId="33" xfId="0" applyNumberFormat="1" applyFont="1" applyBorder="1"/>
    <xf numFmtId="0" fontId="18" fillId="0" borderId="0" xfId="0" applyFont="1"/>
    <xf numFmtId="0" fontId="0" fillId="0" borderId="13" xfId="0" applyBorder="1"/>
    <xf numFmtId="0" fontId="0" fillId="0" borderId="14" xfId="0" applyBorder="1"/>
    <xf numFmtId="2" fontId="0" fillId="0" borderId="0" xfId="0" applyNumberFormat="1"/>
    <xf numFmtId="0" fontId="0" fillId="0" borderId="31" xfId="0" applyBorder="1"/>
    <xf numFmtId="4" fontId="0" fillId="0" borderId="2" xfId="0" applyNumberFormat="1" applyBorder="1" applyAlignment="1">
      <alignment horizontal="center"/>
    </xf>
    <xf numFmtId="4" fontId="0" fillId="0" borderId="32" xfId="0" applyNumberFormat="1" applyBorder="1"/>
    <xf numFmtId="0" fontId="0" fillId="0" borderId="24" xfId="0" applyBorder="1"/>
    <xf numFmtId="0" fontId="0" fillId="0" borderId="25" xfId="0" applyBorder="1"/>
    <xf numFmtId="3" fontId="26" fillId="0" borderId="0" xfId="0" applyNumberFormat="1" applyFont="1"/>
    <xf numFmtId="3" fontId="0" fillId="0" borderId="25" xfId="0" applyNumberFormat="1" applyBorder="1"/>
    <xf numFmtId="0" fontId="0" fillId="0" borderId="1" xfId="0" applyBorder="1"/>
    <xf numFmtId="3" fontId="0" fillId="0" borderId="1" xfId="0" applyNumberFormat="1" applyBorder="1"/>
    <xf numFmtId="3" fontId="26" fillId="0" borderId="26" xfId="0" applyNumberFormat="1" applyFont="1" applyBorder="1"/>
    <xf numFmtId="3" fontId="26" fillId="0" borderId="1" xfId="0" applyNumberFormat="1" applyFont="1" applyBorder="1"/>
    <xf numFmtId="3" fontId="26" fillId="0" borderId="27" xfId="0" applyNumberFormat="1" applyFont="1" applyBorder="1"/>
    <xf numFmtId="164" fontId="0" fillId="0" borderId="32" xfId="0" applyNumberFormat="1" applyBorder="1"/>
    <xf numFmtId="0" fontId="0" fillId="0" borderId="35" xfId="0" applyBorder="1"/>
    <xf numFmtId="0" fontId="0" fillId="0" borderId="36" xfId="0" applyBorder="1" applyAlignment="1">
      <alignment horizontal="center"/>
    </xf>
    <xf numFmtId="4" fontId="0" fillId="0" borderId="34" xfId="0" applyNumberFormat="1" applyBorder="1"/>
    <xf numFmtId="4" fontId="0" fillId="0" borderId="36" xfId="0" applyNumberFormat="1" applyBorder="1" applyAlignment="1">
      <alignment horizontal="center"/>
    </xf>
    <xf numFmtId="165" fontId="0" fillId="0" borderId="36" xfId="0" applyNumberFormat="1" applyBorder="1"/>
    <xf numFmtId="4" fontId="0" fillId="0" borderId="36" xfId="0" applyNumberFormat="1" applyBorder="1"/>
    <xf numFmtId="1" fontId="0" fillId="0" borderId="36" xfId="0" applyNumberFormat="1" applyBorder="1"/>
    <xf numFmtId="4" fontId="0" fillId="0" borderId="37" xfId="0" applyNumberFormat="1" applyBorder="1"/>
    <xf numFmtId="4" fontId="0" fillId="0" borderId="38" xfId="0" applyNumberFormat="1" applyBorder="1"/>
    <xf numFmtId="4" fontId="0" fillId="0" borderId="0" xfId="0" applyNumberFormat="1" applyAlignment="1">
      <alignment horizontal="center"/>
    </xf>
    <xf numFmtId="164" fontId="48" fillId="0" borderId="24" xfId="0" applyNumberFormat="1" applyFont="1" applyBorder="1" applyAlignment="1">
      <alignment wrapText="1"/>
    </xf>
    <xf numFmtId="164" fontId="48" fillId="0" borderId="0" xfId="0" applyNumberFormat="1" applyFont="1" applyAlignment="1">
      <alignment wrapText="1"/>
    </xf>
    <xf numFmtId="164" fontId="48" fillId="0" borderId="25" xfId="0" applyNumberFormat="1" applyFont="1" applyBorder="1" applyAlignment="1">
      <alignment wrapText="1"/>
    </xf>
    <xf numFmtId="164" fontId="0" fillId="16" borderId="2" xfId="0" applyNumberFormat="1" applyFill="1" applyBorder="1"/>
    <xf numFmtId="1" fontId="0" fillId="16" borderId="2" xfId="0" applyNumberFormat="1" applyFill="1" applyBorder="1"/>
    <xf numFmtId="0" fontId="0" fillId="16" borderId="10" xfId="0" applyFill="1" applyBorder="1"/>
    <xf numFmtId="164" fontId="0" fillId="16" borderId="10" xfId="0" applyNumberFormat="1" applyFill="1" applyBorder="1"/>
    <xf numFmtId="164" fontId="0" fillId="16" borderId="12" xfId="0" applyNumberFormat="1" applyFill="1" applyBorder="1"/>
    <xf numFmtId="1" fontId="0" fillId="16" borderId="12" xfId="0" applyNumberFormat="1" applyFill="1" applyBorder="1"/>
    <xf numFmtId="164" fontId="0" fillId="16" borderId="13" xfId="0" applyNumberFormat="1" applyFill="1" applyBorder="1"/>
    <xf numFmtId="10" fontId="12" fillId="0" borderId="7" xfId="1" applyNumberFormat="1" applyFont="1" applyBorder="1" applyAlignment="1">
      <alignment vertical="center" wrapText="1"/>
    </xf>
    <xf numFmtId="3" fontId="12" fillId="0" borderId="7" xfId="0" applyNumberFormat="1" applyFont="1" applyBorder="1" applyAlignment="1">
      <alignment vertical="center" wrapText="1"/>
    </xf>
    <xf numFmtId="1" fontId="12" fillId="0" borderId="7" xfId="1" applyNumberFormat="1" applyFont="1" applyBorder="1" applyAlignment="1">
      <alignment vertical="center" wrapText="1"/>
    </xf>
    <xf numFmtId="164" fontId="12" fillId="0" borderId="7" xfId="1" applyNumberFormat="1" applyFont="1" applyBorder="1" applyAlignment="1">
      <alignment vertical="center" wrapText="1"/>
    </xf>
    <xf numFmtId="0" fontId="2" fillId="0" borderId="0" xfId="0" applyFont="1" applyAlignment="1">
      <alignment horizontal="center"/>
    </xf>
    <xf numFmtId="14" fontId="12" fillId="2" borderId="7" xfId="0" applyNumberFormat="1" applyFont="1" applyFill="1" applyBorder="1" applyAlignment="1" applyProtection="1">
      <alignment vertical="center" wrapText="1"/>
      <protection locked="0"/>
    </xf>
    <xf numFmtId="164" fontId="2" fillId="18" borderId="2" xfId="0" applyNumberFormat="1" applyFont="1" applyFill="1" applyBorder="1" applyAlignment="1">
      <alignment horizontal="center"/>
    </xf>
    <xf numFmtId="164" fontId="21" fillId="18" borderId="2" xfId="0" applyNumberFormat="1" applyFont="1" applyFill="1" applyBorder="1" applyAlignment="1">
      <alignment horizontal="center"/>
    </xf>
    <xf numFmtId="0" fontId="50" fillId="17" borderId="0" xfId="0" applyFont="1" applyFill="1" applyAlignment="1">
      <alignment vertical="center"/>
    </xf>
    <xf numFmtId="0" fontId="50" fillId="17" borderId="15" xfId="0" applyFont="1" applyFill="1" applyBorder="1" applyAlignment="1">
      <alignment vertical="center"/>
    </xf>
    <xf numFmtId="0" fontId="50" fillId="17" borderId="5" xfId="0" applyFont="1" applyFill="1" applyBorder="1" applyAlignment="1">
      <alignment vertical="center"/>
    </xf>
    <xf numFmtId="0" fontId="60" fillId="0" borderId="2" xfId="0" applyFont="1" applyBorder="1"/>
    <xf numFmtId="0" fontId="50" fillId="0" borderId="5" xfId="0" applyFont="1" applyBorder="1" applyAlignment="1">
      <alignment vertical="center"/>
    </xf>
    <xf numFmtId="0" fontId="50" fillId="0" borderId="0" xfId="0" applyFont="1" applyAlignment="1">
      <alignment vertical="center"/>
    </xf>
    <xf numFmtId="0" fontId="2" fillId="18" borderId="2" xfId="0" applyFont="1" applyFill="1" applyBorder="1" applyAlignment="1">
      <alignment horizontal="center"/>
    </xf>
    <xf numFmtId="3" fontId="2" fillId="18" borderId="2" xfId="0" applyNumberFormat="1" applyFont="1" applyFill="1" applyBorder="1" applyAlignment="1">
      <alignment horizontal="center"/>
    </xf>
    <xf numFmtId="0" fontId="34" fillId="0" borderId="0" xfId="0" applyFont="1" applyAlignment="1">
      <alignment horizontal="left" vertical="center" wrapText="1"/>
    </xf>
    <xf numFmtId="0" fontId="61" fillId="0" borderId="27" xfId="0" applyFont="1" applyBorder="1" applyAlignment="1">
      <alignment horizontal="center" wrapText="1"/>
    </xf>
    <xf numFmtId="0" fontId="61" fillId="0" borderId="26" xfId="0" applyFont="1" applyBorder="1" applyAlignment="1">
      <alignment horizontal="center" wrapText="1"/>
    </xf>
    <xf numFmtId="0" fontId="0" fillId="18" borderId="8" xfId="0" applyFill="1" applyBorder="1"/>
    <xf numFmtId="0" fontId="0" fillId="0" borderId="8" xfId="0" applyBorder="1" applyAlignment="1">
      <alignment horizontal="left" indent="2"/>
    </xf>
    <xf numFmtId="0" fontId="55" fillId="0" borderId="8" xfId="0" applyFont="1" applyBorder="1"/>
    <xf numFmtId="0" fontId="0" fillId="0" borderId="8" xfId="0" applyBorder="1" applyAlignment="1">
      <alignment horizontal="left" vertical="center" wrapText="1" indent="2"/>
    </xf>
    <xf numFmtId="164" fontId="2" fillId="18" borderId="10" xfId="0" applyNumberFormat="1" applyFont="1" applyFill="1" applyBorder="1" applyAlignment="1">
      <alignment horizontal="center"/>
    </xf>
    <xf numFmtId="164" fontId="21" fillId="18" borderId="10" xfId="0" applyNumberFormat="1" applyFont="1" applyFill="1" applyBorder="1" applyAlignment="1">
      <alignment horizontal="center"/>
    </xf>
    <xf numFmtId="0" fontId="2" fillId="0" borderId="27" xfId="0" applyFont="1" applyBorder="1" applyProtection="1">
      <protection locked="0"/>
    </xf>
    <xf numFmtId="0" fontId="0" fillId="3" borderId="23" xfId="0" applyFill="1" applyBorder="1" applyAlignment="1">
      <alignment horizontal="center"/>
    </xf>
    <xf numFmtId="0" fontId="0" fillId="4" borderId="23" xfId="0" applyFill="1" applyBorder="1" applyAlignment="1">
      <alignment horizontal="center"/>
    </xf>
    <xf numFmtId="0" fontId="0" fillId="4" borderId="26" xfId="0" applyFill="1" applyBorder="1" applyAlignment="1">
      <alignment horizontal="center"/>
    </xf>
    <xf numFmtId="0" fontId="2" fillId="0" borderId="11" xfId="0" applyFont="1" applyBorder="1"/>
    <xf numFmtId="3" fontId="2" fillId="18" borderId="12" xfId="0" applyNumberFormat="1" applyFont="1" applyFill="1" applyBorder="1"/>
    <xf numFmtId="164" fontId="2" fillId="18" borderId="12" xfId="0" applyNumberFormat="1" applyFont="1" applyFill="1" applyBorder="1"/>
    <xf numFmtId="3" fontId="2" fillId="18" borderId="12" xfId="0" applyNumberFormat="1" applyFont="1" applyFill="1" applyBorder="1" applyAlignment="1">
      <alignment horizontal="center"/>
    </xf>
    <xf numFmtId="164" fontId="2" fillId="18" borderId="13" xfId="0" applyNumberFormat="1" applyFont="1" applyFill="1" applyBorder="1"/>
    <xf numFmtId="0" fontId="21" fillId="2" borderId="2" xfId="0" applyFont="1" applyFill="1" applyBorder="1" applyAlignment="1">
      <alignment horizontal="center" wrapText="1"/>
    </xf>
    <xf numFmtId="164" fontId="21" fillId="2" borderId="2" xfId="0" applyNumberFormat="1" applyFont="1" applyFill="1" applyBorder="1" applyAlignment="1">
      <alignment horizontal="center" wrapText="1"/>
    </xf>
    <xf numFmtId="0" fontId="53" fillId="17" borderId="22" xfId="0" applyFont="1" applyFill="1" applyBorder="1" applyAlignment="1">
      <alignment horizontal="left" vertical="center"/>
    </xf>
    <xf numFmtId="0" fontId="53" fillId="0" borderId="2" xfId="0" applyFont="1" applyBorder="1" applyAlignment="1">
      <alignment horizontal="center" vertical="center" wrapText="1"/>
    </xf>
    <xf numFmtId="0" fontId="53" fillId="0" borderId="4" xfId="0" applyFont="1" applyBorder="1" applyAlignment="1">
      <alignment horizontal="center" vertical="center" wrapText="1"/>
    </xf>
    <xf numFmtId="0" fontId="69" fillId="0" borderId="4" xfId="0" applyFont="1" applyBorder="1" applyAlignment="1">
      <alignment horizontal="center" vertical="center" wrapText="1"/>
    </xf>
    <xf numFmtId="0" fontId="53" fillId="0" borderId="17" xfId="0" applyFont="1" applyBorder="1" applyAlignment="1">
      <alignment horizontal="center" vertical="center" wrapText="1"/>
    </xf>
    <xf numFmtId="0" fontId="56" fillId="0" borderId="0" xfId="0" applyFont="1" applyAlignment="1">
      <alignment vertical="center" wrapText="1"/>
    </xf>
    <xf numFmtId="0" fontId="57" fillId="0" borderId="0" xfId="0" applyFont="1" applyAlignment="1">
      <alignment vertical="center" wrapText="1"/>
    </xf>
    <xf numFmtId="0" fontId="58" fillId="0" borderId="0" xfId="0" applyFont="1" applyAlignment="1">
      <alignment vertical="center" wrapText="1"/>
    </xf>
    <xf numFmtId="0" fontId="12" fillId="0" borderId="2" xfId="0" applyFont="1" applyBorder="1" applyAlignment="1">
      <alignment vertical="center" wrapText="1"/>
    </xf>
    <xf numFmtId="164" fontId="12" fillId="0" borderId="2" xfId="0" applyNumberFormat="1" applyFont="1" applyBorder="1" applyAlignment="1">
      <alignment vertical="center" wrapText="1"/>
    </xf>
    <xf numFmtId="0" fontId="13" fillId="9" borderId="23" xfId="0" applyFont="1" applyFill="1" applyBorder="1" applyAlignment="1">
      <alignment vertical="center" wrapText="1"/>
    </xf>
    <xf numFmtId="0" fontId="54" fillId="0" borderId="5" xfId="0" applyFont="1" applyBorder="1" applyAlignment="1">
      <alignment vertical="center"/>
    </xf>
    <xf numFmtId="0" fontId="12" fillId="0" borderId="22" xfId="0" applyFont="1" applyBorder="1" applyAlignment="1">
      <alignment vertical="center" wrapText="1"/>
    </xf>
    <xf numFmtId="14" fontId="12" fillId="0" borderId="21" xfId="0" applyNumberFormat="1" applyFont="1" applyBorder="1" applyAlignment="1">
      <alignment vertical="center" wrapText="1"/>
    </xf>
    <xf numFmtId="0" fontId="12" fillId="0" borderId="12" xfId="0" applyFont="1" applyBorder="1" applyAlignment="1">
      <alignment vertical="center" wrapText="1"/>
    </xf>
    <xf numFmtId="14" fontId="12" fillId="0" borderId="12" xfId="0" applyNumberFormat="1" applyFont="1" applyBorder="1" applyAlignment="1">
      <alignment vertical="center" wrapText="1"/>
    </xf>
    <xf numFmtId="3" fontId="12" fillId="0" borderId="21" xfId="0" applyNumberFormat="1" applyFont="1" applyBorder="1" applyAlignment="1">
      <alignment vertical="center" wrapText="1"/>
    </xf>
    <xf numFmtId="164" fontId="12" fillId="0" borderId="12" xfId="0" applyNumberFormat="1" applyFont="1" applyBorder="1" applyAlignment="1">
      <alignment vertical="center" wrapText="1"/>
    </xf>
    <xf numFmtId="164" fontId="12" fillId="0" borderId="21" xfId="0" applyNumberFormat="1" applyFont="1" applyBorder="1" applyAlignment="1">
      <alignment vertical="center" wrapText="1"/>
    </xf>
    <xf numFmtId="10" fontId="12" fillId="0" borderId="12" xfId="1" applyNumberFormat="1" applyFont="1" applyBorder="1" applyAlignment="1" applyProtection="1">
      <alignment vertical="center" wrapText="1"/>
    </xf>
    <xf numFmtId="0" fontId="13" fillId="9" borderId="23" xfId="0" applyFont="1" applyFill="1" applyBorder="1" applyAlignment="1">
      <alignment vertical="top" wrapText="1"/>
    </xf>
    <xf numFmtId="1" fontId="12" fillId="0" borderId="7" xfId="1" applyNumberFormat="1" applyFont="1" applyBorder="1" applyAlignment="1" applyProtection="1">
      <alignment vertical="center" wrapText="1"/>
    </xf>
    <xf numFmtId="10" fontId="12" fillId="0" borderId="7" xfId="1" applyNumberFormat="1" applyFont="1" applyBorder="1" applyAlignment="1" applyProtection="1">
      <alignment vertical="center" wrapText="1"/>
    </xf>
    <xf numFmtId="165" fontId="12" fillId="0" borderId="21" xfId="1" applyNumberFormat="1" applyFont="1" applyBorder="1" applyAlignment="1" applyProtection="1">
      <alignment vertical="center" wrapText="1"/>
    </xf>
    <xf numFmtId="0" fontId="13" fillId="9" borderId="23" xfId="0" quotePrefix="1" applyFont="1" applyFill="1" applyBorder="1" applyAlignment="1">
      <alignment vertical="center" wrapText="1"/>
    </xf>
    <xf numFmtId="164" fontId="12" fillId="0" borderId="7" xfId="1" applyNumberFormat="1" applyFont="1" applyBorder="1" applyAlignment="1" applyProtection="1">
      <alignment vertical="center" wrapText="1"/>
    </xf>
    <xf numFmtId="164" fontId="12" fillId="0" borderId="21" xfId="1" applyNumberFormat="1" applyFont="1" applyBorder="1" applyAlignment="1" applyProtection="1">
      <alignment vertical="center" wrapText="1"/>
    </xf>
    <xf numFmtId="164" fontId="12" fillId="0" borderId="12" xfId="1" applyNumberFormat="1" applyFont="1" applyBorder="1" applyAlignment="1" applyProtection="1">
      <alignment vertical="center" wrapText="1"/>
    </xf>
    <xf numFmtId="10" fontId="12" fillId="0" borderId="7" xfId="1" applyNumberFormat="1" applyFont="1" applyBorder="1" applyAlignment="1" applyProtection="1">
      <alignment horizontal="right" vertical="center" wrapText="1"/>
    </xf>
    <xf numFmtId="10" fontId="12" fillId="0" borderId="21" xfId="1" applyNumberFormat="1" applyFont="1" applyBorder="1" applyAlignment="1" applyProtection="1">
      <alignment vertical="center" wrapText="1"/>
    </xf>
    <xf numFmtId="0" fontId="56" fillId="0" borderId="5" xfId="0" applyFont="1" applyBorder="1" applyAlignment="1">
      <alignment vertical="center" wrapText="1"/>
    </xf>
    <xf numFmtId="0" fontId="10" fillId="0" borderId="0" xfId="0" applyFont="1" applyAlignment="1">
      <alignment horizontal="left" vertical="center" wrapText="1"/>
    </xf>
    <xf numFmtId="0" fontId="2" fillId="18" borderId="27" xfId="0" applyFont="1" applyFill="1" applyBorder="1"/>
    <xf numFmtId="0" fontId="2" fillId="18" borderId="23" xfId="0" applyFont="1" applyFill="1" applyBorder="1"/>
    <xf numFmtId="0" fontId="2" fillId="18" borderId="26" xfId="0" applyFont="1" applyFill="1" applyBorder="1" applyAlignment="1">
      <alignment horizontal="center"/>
    </xf>
    <xf numFmtId="3" fontId="0" fillId="0" borderId="2" xfId="0" applyNumberFormat="1" applyBorder="1" applyAlignment="1">
      <alignment horizontal="center"/>
    </xf>
    <xf numFmtId="10" fontId="0" fillId="0" borderId="10" xfId="0" applyNumberFormat="1" applyBorder="1"/>
    <xf numFmtId="0" fontId="2" fillId="5" borderId="11" xfId="0" applyFont="1" applyFill="1" applyBorder="1"/>
    <xf numFmtId="164" fontId="2" fillId="5" borderId="12" xfId="0" applyNumberFormat="1" applyFont="1" applyFill="1" applyBorder="1"/>
    <xf numFmtId="3" fontId="2" fillId="5" borderId="12" xfId="0" applyNumberFormat="1" applyFont="1" applyFill="1" applyBorder="1" applyAlignment="1">
      <alignment horizontal="center"/>
    </xf>
    <xf numFmtId="10" fontId="9" fillId="5" borderId="13" xfId="0" applyNumberFormat="1" applyFont="1" applyFill="1" applyBorder="1"/>
    <xf numFmtId="0" fontId="59" fillId="0" borderId="0" xfId="0" applyFont="1" applyAlignment="1">
      <alignment vertical="center" wrapText="1"/>
    </xf>
    <xf numFmtId="0" fontId="27" fillId="0" borderId="0" xfId="0" applyFont="1" applyAlignment="1">
      <alignment vertical="center" wrapText="1"/>
    </xf>
    <xf numFmtId="0" fontId="27" fillId="0" borderId="15" xfId="0" applyFont="1" applyBorder="1" applyAlignment="1">
      <alignment vertical="center" wrapText="1"/>
    </xf>
    <xf numFmtId="0" fontId="63" fillId="18" borderId="39" xfId="0" applyFont="1" applyFill="1" applyBorder="1" applyAlignment="1">
      <alignment vertical="center" wrapText="1"/>
    </xf>
    <xf numFmtId="0" fontId="29" fillId="9" borderId="15" xfId="0" applyFont="1" applyFill="1" applyBorder="1" applyAlignment="1">
      <alignment horizontal="center" vertical="center" wrapText="1"/>
    </xf>
    <xf numFmtId="0" fontId="29" fillId="9" borderId="2" xfId="0" applyFont="1" applyFill="1" applyBorder="1" applyAlignment="1">
      <alignment vertical="center" wrapText="1"/>
    </xf>
    <xf numFmtId="0" fontId="65" fillId="0" borderId="6" xfId="0" applyFont="1" applyBorder="1" applyAlignment="1">
      <alignment vertical="center" wrapText="1"/>
    </xf>
    <xf numFmtId="164" fontId="67" fillId="0" borderId="7" xfId="0" applyNumberFormat="1" applyFont="1" applyBorder="1" applyAlignment="1">
      <alignment horizontal="center" vertical="center" wrapText="1"/>
    </xf>
    <xf numFmtId="10" fontId="62" fillId="19" borderId="2" xfId="1" applyNumberFormat="1" applyFont="1" applyFill="1" applyBorder="1" applyProtection="1"/>
    <xf numFmtId="0" fontId="2" fillId="18" borderId="26" xfId="0" applyFont="1" applyFill="1" applyBorder="1"/>
    <xf numFmtId="164" fontId="33" fillId="6" borderId="7" xfId="0" applyNumberFormat="1" applyFont="1" applyFill="1" applyBorder="1" applyAlignment="1">
      <alignment horizontal="center" vertical="center" wrapText="1"/>
    </xf>
    <xf numFmtId="10" fontId="33" fillId="11" borderId="7" xfId="0" applyNumberFormat="1" applyFont="1" applyFill="1" applyBorder="1" applyAlignment="1">
      <alignment horizontal="center" vertical="center" wrapText="1"/>
    </xf>
    <xf numFmtId="164" fontId="34" fillId="6" borderId="19" xfId="0" applyNumberFormat="1" applyFont="1" applyFill="1" applyBorder="1" applyAlignment="1">
      <alignment horizontal="center" vertical="center" wrapText="1"/>
    </xf>
    <xf numFmtId="164" fontId="34" fillId="6" borderId="20" xfId="0" applyNumberFormat="1" applyFont="1" applyFill="1" applyBorder="1" applyAlignment="1">
      <alignment horizontal="center" vertical="center" wrapText="1"/>
    </xf>
    <xf numFmtId="10" fontId="29" fillId="20" borderId="21" xfId="1" applyNumberFormat="1" applyFont="1" applyFill="1" applyBorder="1" applyAlignment="1" applyProtection="1">
      <alignment horizontal="right" vertical="center" wrapText="1"/>
    </xf>
    <xf numFmtId="0" fontId="0" fillId="0" borderId="8" xfId="0" applyBorder="1" applyAlignment="1">
      <alignment horizontal="center"/>
    </xf>
    <xf numFmtId="0" fontId="0" fillId="0" borderId="10" xfId="0" applyBorder="1"/>
    <xf numFmtId="164" fontId="37" fillId="0" borderId="23" xfId="0" applyNumberFormat="1" applyFont="1" applyBorder="1" applyAlignment="1">
      <alignment horizontal="center" vertical="center" wrapText="1"/>
    </xf>
    <xf numFmtId="164" fontId="12" fillId="0" borderId="0" xfId="0" applyNumberFormat="1" applyFont="1" applyAlignment="1">
      <alignment horizontal="center" vertical="center"/>
    </xf>
    <xf numFmtId="164" fontId="37" fillId="0" borderId="2" xfId="0" applyNumberFormat="1" applyFont="1" applyBorder="1" applyAlignment="1">
      <alignment horizontal="center" vertical="center" wrapText="1"/>
    </xf>
    <xf numFmtId="164" fontId="37" fillId="0" borderId="21" xfId="0" applyNumberFormat="1" applyFont="1" applyBorder="1" applyAlignment="1">
      <alignment horizontal="center" vertical="center" wrapText="1"/>
    </xf>
    <xf numFmtId="10" fontId="33" fillId="6" borderId="7" xfId="0" applyNumberFormat="1" applyFont="1" applyFill="1" applyBorder="1" applyAlignment="1">
      <alignment horizontal="center" vertical="center" wrapText="1"/>
    </xf>
    <xf numFmtId="0" fontId="62" fillId="21" borderId="0" xfId="0" applyFont="1" applyFill="1"/>
    <xf numFmtId="0" fontId="0" fillId="0" borderId="11" xfId="0" applyBorder="1" applyAlignment="1">
      <alignment horizontal="center"/>
    </xf>
    <xf numFmtId="0" fontId="65" fillId="0" borderId="2" xfId="0" applyFont="1" applyBorder="1" applyAlignment="1">
      <alignment vertical="center" wrapText="1"/>
    </xf>
    <xf numFmtId="10" fontId="66" fillId="0" borderId="2" xfId="1" applyNumberFormat="1" applyFont="1" applyBorder="1" applyAlignment="1" applyProtection="1">
      <alignment horizontal="center" vertical="center" wrapText="1"/>
    </xf>
    <xf numFmtId="10" fontId="66" fillId="0" borderId="2" xfId="0" applyNumberFormat="1" applyFont="1" applyBorder="1" applyAlignment="1">
      <alignment horizontal="center" vertical="center" wrapText="1"/>
    </xf>
    <xf numFmtId="165" fontId="21" fillId="2" borderId="2" xfId="0" applyNumberFormat="1" applyFont="1" applyFill="1" applyBorder="1" applyAlignment="1">
      <alignment horizontal="center" wrapText="1"/>
    </xf>
    <xf numFmtId="0" fontId="42" fillId="14" borderId="2" xfId="0" applyFont="1" applyFill="1" applyBorder="1" applyAlignment="1">
      <alignment horizontal="center"/>
    </xf>
    <xf numFmtId="0" fontId="42" fillId="14" borderId="2" xfId="0" applyFont="1" applyFill="1" applyBorder="1" applyAlignment="1">
      <alignment horizontal="center" wrapText="1"/>
    </xf>
    <xf numFmtId="14" fontId="0" fillId="0" borderId="0" xfId="0" applyNumberFormat="1"/>
    <xf numFmtId="9" fontId="0" fillId="0" borderId="0" xfId="0" applyNumberFormat="1"/>
    <xf numFmtId="0" fontId="18" fillId="0" borderId="2" xfId="0" applyFont="1" applyBorder="1"/>
    <xf numFmtId="0" fontId="71" fillId="0" borderId="2" xfId="0" applyFont="1" applyBorder="1" applyAlignment="1">
      <alignment horizontal="center" vertical="center" wrapText="1"/>
    </xf>
    <xf numFmtId="0" fontId="42" fillId="0" borderId="0" xfId="0" applyFont="1" applyAlignment="1">
      <alignment vertical="center"/>
    </xf>
    <xf numFmtId="0" fontId="42" fillId="0" borderId="13" xfId="0" applyFont="1" applyBorder="1" applyAlignment="1">
      <alignment vertical="center"/>
    </xf>
    <xf numFmtId="0" fontId="2" fillId="18" borderId="0" xfId="0" applyFont="1" applyFill="1"/>
    <xf numFmtId="0" fontId="0" fillId="18" borderId="23" xfId="0" applyFill="1" applyBorder="1"/>
    <xf numFmtId="0" fontId="42" fillId="18" borderId="2" xfId="0" applyFont="1" applyFill="1" applyBorder="1"/>
    <xf numFmtId="0" fontId="0" fillId="18" borderId="2" xfId="0" applyFill="1" applyBorder="1"/>
    <xf numFmtId="14" fontId="21" fillId="18" borderId="11" xfId="0" applyNumberFormat="1" applyFont="1" applyFill="1" applyBorder="1" applyAlignment="1" applyProtection="1">
      <alignment horizontal="center"/>
      <protection locked="0"/>
    </xf>
    <xf numFmtId="14" fontId="21" fillId="18" borderId="13" xfId="0" applyNumberFormat="1" applyFont="1" applyFill="1" applyBorder="1" applyAlignment="1" applyProtection="1">
      <alignment horizontal="center"/>
      <protection locked="0"/>
    </xf>
    <xf numFmtId="0" fontId="9" fillId="18" borderId="8" xfId="0" applyFont="1" applyFill="1" applyBorder="1"/>
    <xf numFmtId="3" fontId="9" fillId="18" borderId="2" xfId="0" applyNumberFormat="1" applyFont="1" applyFill="1" applyBorder="1" applyAlignment="1">
      <alignment horizontal="center"/>
    </xf>
    <xf numFmtId="164" fontId="21" fillId="18" borderId="2" xfId="0" applyNumberFormat="1" applyFont="1" applyFill="1" applyBorder="1" applyAlignment="1">
      <alignment horizontal="center" wrapText="1"/>
    </xf>
    <xf numFmtId="0" fontId="9" fillId="18" borderId="2" xfId="0" applyFont="1" applyFill="1" applyBorder="1" applyAlignment="1">
      <alignment horizontal="center"/>
    </xf>
    <xf numFmtId="0" fontId="9" fillId="18" borderId="8" xfId="0" applyFont="1" applyFill="1" applyBorder="1" applyAlignment="1">
      <alignment wrapText="1"/>
    </xf>
    <xf numFmtId="0" fontId="25" fillId="23" borderId="12" xfId="0" applyFont="1" applyFill="1" applyBorder="1" applyProtection="1">
      <protection locked="0"/>
    </xf>
    <xf numFmtId="0" fontId="25" fillId="23" borderId="2" xfId="0" applyFont="1" applyFill="1" applyBorder="1" applyProtection="1">
      <protection locked="0"/>
    </xf>
    <xf numFmtId="14" fontId="21" fillId="23" borderId="11" xfId="0" applyNumberFormat="1" applyFont="1" applyFill="1" applyBorder="1" applyAlignment="1" applyProtection="1">
      <alignment horizontal="center"/>
      <protection locked="0"/>
    </xf>
    <xf numFmtId="14" fontId="21" fillId="23" borderId="13" xfId="0" applyNumberFormat="1" applyFont="1" applyFill="1" applyBorder="1" applyAlignment="1" applyProtection="1">
      <alignment horizontal="center"/>
      <protection locked="0"/>
    </xf>
    <xf numFmtId="3" fontId="0" fillId="23" borderId="2" xfId="0" applyNumberFormat="1" applyFill="1" applyBorder="1" applyAlignment="1" applyProtection="1">
      <alignment horizontal="center"/>
      <protection locked="0"/>
    </xf>
    <xf numFmtId="164" fontId="9" fillId="23" borderId="2" xfId="0" applyNumberFormat="1" applyFont="1" applyFill="1" applyBorder="1" applyAlignment="1" applyProtection="1">
      <alignment horizontal="center" vertical="center"/>
      <protection locked="0"/>
    </xf>
    <xf numFmtId="164" fontId="9" fillId="23" borderId="2" xfId="0" applyNumberFormat="1" applyFont="1" applyFill="1" applyBorder="1" applyAlignment="1" applyProtection="1">
      <alignment horizontal="center"/>
      <protection locked="0"/>
    </xf>
    <xf numFmtId="164" fontId="9" fillId="23" borderId="2" xfId="0" applyNumberFormat="1" applyFont="1" applyFill="1" applyBorder="1" applyAlignment="1" applyProtection="1">
      <alignment horizontal="center" wrapText="1"/>
      <protection locked="0"/>
    </xf>
    <xf numFmtId="0" fontId="0" fillId="18" borderId="2" xfId="0" applyFill="1" applyBorder="1" applyAlignment="1">
      <alignment horizontal="center"/>
    </xf>
    <xf numFmtId="164" fontId="0" fillId="18" borderId="2" xfId="0" applyNumberFormat="1" applyFill="1" applyBorder="1"/>
    <xf numFmtId="0" fontId="2" fillId="18" borderId="8" xfId="0" applyFont="1" applyFill="1" applyBorder="1" applyAlignment="1">
      <alignment wrapText="1"/>
    </xf>
    <xf numFmtId="0" fontId="2" fillId="18" borderId="2" xfId="0" applyFont="1" applyFill="1" applyBorder="1" applyAlignment="1">
      <alignment horizontal="center" wrapText="1"/>
    </xf>
    <xf numFmtId="4" fontId="2" fillId="18" borderId="2" xfId="0" applyNumberFormat="1" applyFont="1" applyFill="1" applyBorder="1" applyAlignment="1">
      <alignment horizontal="center" wrapText="1"/>
    </xf>
    <xf numFmtId="0" fontId="0" fillId="18" borderId="11" xfId="0" applyFill="1" applyBorder="1"/>
    <xf numFmtId="0" fontId="0" fillId="18" borderId="12" xfId="0" applyFill="1" applyBorder="1" applyAlignment="1">
      <alignment horizontal="center"/>
    </xf>
    <xf numFmtId="0" fontId="0" fillId="18" borderId="0" xfId="0" applyFill="1" applyAlignment="1">
      <alignment horizontal="center"/>
    </xf>
    <xf numFmtId="0" fontId="0" fillId="18" borderId="0" xfId="0" applyFill="1"/>
    <xf numFmtId="0" fontId="0" fillId="23" borderId="2" xfId="0" applyFill="1" applyBorder="1" applyAlignment="1" applyProtection="1">
      <alignment horizontal="center"/>
      <protection locked="0"/>
    </xf>
    <xf numFmtId="164" fontId="0" fillId="23" borderId="2" xfId="0" applyNumberFormat="1" applyFill="1" applyBorder="1" applyProtection="1">
      <protection locked="0"/>
    </xf>
    <xf numFmtId="0" fontId="0" fillId="23" borderId="12" xfId="0" applyFill="1" applyBorder="1" applyAlignment="1" applyProtection="1">
      <alignment horizontal="center"/>
      <protection locked="0"/>
    </xf>
    <xf numFmtId="164" fontId="0" fillId="23" borderId="2" xfId="0" applyNumberFormat="1" applyFill="1" applyBorder="1" applyAlignment="1" applyProtection="1">
      <alignment horizontal="center"/>
      <protection locked="0"/>
    </xf>
    <xf numFmtId="0" fontId="0" fillId="18" borderId="2" xfId="0" applyFill="1" applyBorder="1" applyAlignment="1">
      <alignment wrapText="1"/>
    </xf>
    <xf numFmtId="0" fontId="0" fillId="24" borderId="2" xfId="0" applyFill="1" applyBorder="1"/>
    <xf numFmtId="1" fontId="0" fillId="18" borderId="2" xfId="0" applyNumberFormat="1" applyFill="1" applyBorder="1"/>
    <xf numFmtId="0" fontId="0" fillId="25" borderId="2" xfId="0" applyFill="1" applyBorder="1" applyAlignment="1">
      <alignment wrapText="1"/>
    </xf>
    <xf numFmtId="0" fontId="0" fillId="26" borderId="2" xfId="0" applyFill="1" applyBorder="1" applyAlignment="1">
      <alignment wrapText="1"/>
    </xf>
    <xf numFmtId="0" fontId="0" fillId="23" borderId="2" xfId="0" applyFill="1" applyBorder="1" applyAlignment="1">
      <alignment wrapText="1"/>
    </xf>
    <xf numFmtId="0" fontId="0" fillId="0" borderId="2" xfId="0" applyBorder="1" applyAlignment="1">
      <alignment wrapText="1"/>
    </xf>
    <xf numFmtId="0" fontId="2" fillId="27" borderId="2" xfId="0" applyFont="1" applyFill="1" applyBorder="1" applyAlignment="1">
      <alignment horizontal="center" wrapText="1"/>
    </xf>
    <xf numFmtId="0" fontId="2" fillId="27" borderId="2" xfId="0" applyFont="1" applyFill="1" applyBorder="1" applyAlignment="1">
      <alignment horizontal="center" vertical="center" wrapText="1"/>
    </xf>
    <xf numFmtId="0" fontId="2" fillId="18" borderId="2" xfId="0" applyFont="1" applyFill="1" applyBorder="1" applyAlignment="1">
      <alignment horizontal="center" vertical="center"/>
    </xf>
    <xf numFmtId="0" fontId="0" fillId="18" borderId="2" xfId="0" applyFill="1" applyBorder="1" applyAlignment="1">
      <alignment vertical="center"/>
    </xf>
    <xf numFmtId="0" fontId="0" fillId="0" borderId="2" xfId="0" applyBorder="1" applyAlignment="1">
      <alignment horizontal="center" vertical="center"/>
    </xf>
    <xf numFmtId="0" fontId="0" fillId="0" borderId="2" xfId="0" applyBorder="1" applyAlignment="1" applyProtection="1">
      <alignment horizontal="left" vertical="top" wrapText="1"/>
      <protection locked="0"/>
    </xf>
    <xf numFmtId="164" fontId="0" fillId="0" borderId="10" xfId="0" applyNumberFormat="1" applyBorder="1"/>
    <xf numFmtId="0" fontId="53" fillId="18" borderId="23" xfId="0" applyFont="1" applyFill="1" applyBorder="1" applyAlignment="1">
      <alignment horizontal="left" vertical="center"/>
    </xf>
    <xf numFmtId="0" fontId="53" fillId="18" borderId="23" xfId="0" applyFont="1" applyFill="1" applyBorder="1" applyAlignment="1">
      <alignment horizontal="center" vertical="center"/>
    </xf>
    <xf numFmtId="0" fontId="51" fillId="18" borderId="6" xfId="0" applyFont="1" applyFill="1" applyBorder="1" applyAlignment="1">
      <alignment horizontal="left" vertical="center"/>
    </xf>
    <xf numFmtId="0" fontId="52" fillId="18" borderId="22" xfId="0" applyFont="1" applyFill="1" applyBorder="1" applyAlignment="1">
      <alignment horizontal="left" vertical="center" wrapText="1"/>
    </xf>
    <xf numFmtId="0" fontId="51" fillId="23" borderId="7" xfId="0" applyFont="1" applyFill="1" applyBorder="1" applyAlignment="1" applyProtection="1">
      <alignment horizontal="center" vertical="center"/>
      <protection locked="0"/>
    </xf>
    <xf numFmtId="169" fontId="51" fillId="23" borderId="21" xfId="0" applyNumberFormat="1" applyFont="1" applyFill="1" applyBorder="1" applyAlignment="1" applyProtection="1">
      <alignment horizontal="center" vertical="center"/>
      <protection locked="0"/>
    </xf>
    <xf numFmtId="0" fontId="51" fillId="23" borderId="21" xfId="0" applyFont="1" applyFill="1" applyBorder="1" applyAlignment="1" applyProtection="1">
      <alignment horizontal="center" vertical="center"/>
      <protection locked="0"/>
    </xf>
    <xf numFmtId="164" fontId="51" fillId="23" borderId="21" xfId="0" applyNumberFormat="1" applyFont="1" applyFill="1" applyBorder="1" applyAlignment="1" applyProtection="1">
      <alignment horizontal="center" vertical="center" wrapText="1"/>
      <protection locked="0"/>
    </xf>
    <xf numFmtId="0" fontId="51" fillId="23" borderId="21" xfId="0" applyFont="1" applyFill="1" applyBorder="1" applyAlignment="1" applyProtection="1">
      <alignment horizontal="center" vertical="center" wrapText="1"/>
      <protection locked="0"/>
    </xf>
    <xf numFmtId="0" fontId="51" fillId="23" borderId="0" xfId="0" applyFont="1" applyFill="1" applyAlignment="1" applyProtection="1">
      <alignment horizontal="center" vertical="center" wrapText="1"/>
      <protection locked="0"/>
    </xf>
    <xf numFmtId="0" fontId="60" fillId="18" borderId="0" xfId="0" applyFont="1" applyFill="1"/>
    <xf numFmtId="0" fontId="61" fillId="18" borderId="27" xfId="0" applyFont="1" applyFill="1" applyBorder="1" applyAlignment="1">
      <alignment horizontal="center" vertical="center"/>
    </xf>
    <xf numFmtId="0" fontId="61" fillId="18" borderId="23" xfId="0" applyFont="1" applyFill="1" applyBorder="1" applyAlignment="1">
      <alignment horizontal="center" vertical="center"/>
    </xf>
    <xf numFmtId="0" fontId="61" fillId="18" borderId="23" xfId="0" applyFont="1" applyFill="1" applyBorder="1" applyAlignment="1">
      <alignment horizontal="center" vertical="center" wrapText="1"/>
    </xf>
    <xf numFmtId="0" fontId="61" fillId="18" borderId="23" xfId="0" applyFont="1" applyFill="1" applyBorder="1" applyAlignment="1">
      <alignment vertical="center"/>
    </xf>
    <xf numFmtId="0" fontId="61" fillId="18" borderId="26" xfId="0" applyFont="1" applyFill="1" applyBorder="1" applyAlignment="1">
      <alignment vertical="center"/>
    </xf>
    <xf numFmtId="0" fontId="0" fillId="23" borderId="8" xfId="0" applyFill="1" applyBorder="1" applyProtection="1">
      <protection locked="0"/>
    </xf>
    <xf numFmtId="0" fontId="0" fillId="23" borderId="2" xfId="0" applyFill="1" applyBorder="1" applyAlignment="1" applyProtection="1">
      <alignment wrapText="1"/>
      <protection locked="0"/>
    </xf>
    <xf numFmtId="14" fontId="0" fillId="23" borderId="2" xfId="0" applyNumberFormat="1" applyFill="1" applyBorder="1" applyProtection="1">
      <protection locked="0"/>
    </xf>
    <xf numFmtId="0" fontId="64" fillId="23" borderId="2" xfId="0" applyFont="1" applyFill="1" applyBorder="1" applyAlignment="1" applyProtection="1">
      <alignment wrapText="1"/>
      <protection locked="0"/>
    </xf>
    <xf numFmtId="14" fontId="0" fillId="23" borderId="10" xfId="0" applyNumberFormat="1" applyFill="1" applyBorder="1" applyProtection="1">
      <protection locked="0"/>
    </xf>
    <xf numFmtId="0" fontId="0" fillId="23" borderId="2" xfId="0" applyFill="1" applyBorder="1" applyProtection="1">
      <protection locked="0"/>
    </xf>
    <xf numFmtId="6" fontId="0" fillId="23" borderId="2" xfId="0" applyNumberFormat="1" applyFill="1" applyBorder="1" applyAlignment="1" applyProtection="1">
      <alignment horizontal="center"/>
      <protection locked="0"/>
    </xf>
    <xf numFmtId="0" fontId="0" fillId="23" borderId="11" xfId="0" applyFill="1" applyBorder="1" applyProtection="1">
      <protection locked="0"/>
    </xf>
    <xf numFmtId="0" fontId="0" fillId="23" borderId="12" xfId="0" applyFill="1" applyBorder="1" applyAlignment="1" applyProtection="1">
      <alignment wrapText="1"/>
      <protection locked="0"/>
    </xf>
    <xf numFmtId="14" fontId="0" fillId="23" borderId="12" xfId="0" applyNumberFormat="1" applyFill="1" applyBorder="1" applyProtection="1">
      <protection locked="0"/>
    </xf>
    <xf numFmtId="0" fontId="0" fillId="23" borderId="12" xfId="0" applyFill="1" applyBorder="1" applyProtection="1">
      <protection locked="0"/>
    </xf>
    <xf numFmtId="0" fontId="64" fillId="23" borderId="12" xfId="0" applyFont="1" applyFill="1" applyBorder="1" applyAlignment="1" applyProtection="1">
      <alignment wrapText="1"/>
      <protection locked="0"/>
    </xf>
    <xf numFmtId="164" fontId="0" fillId="23" borderId="12" xfId="0" applyNumberFormat="1" applyFill="1" applyBorder="1" applyAlignment="1" applyProtection="1">
      <alignment horizontal="center"/>
      <protection locked="0"/>
    </xf>
    <xf numFmtId="14" fontId="0" fillId="23" borderId="13" xfId="0" applyNumberFormat="1" applyFill="1" applyBorder="1" applyProtection="1">
      <protection locked="0"/>
    </xf>
    <xf numFmtId="0" fontId="0" fillId="18" borderId="2" xfId="0" applyFill="1" applyBorder="1" applyAlignment="1">
      <alignment horizontal="left" vertical="top" wrapText="1"/>
    </xf>
    <xf numFmtId="0" fontId="2" fillId="18" borderId="10" xfId="0" applyFont="1" applyFill="1" applyBorder="1"/>
    <xf numFmtId="0" fontId="73" fillId="18" borderId="8" xfId="2" applyFill="1" applyBorder="1" applyProtection="1"/>
    <xf numFmtId="0" fontId="70" fillId="22" borderId="0" xfId="0" applyFont="1" applyFill="1" applyAlignment="1">
      <alignment horizontal="center"/>
    </xf>
    <xf numFmtId="0" fontId="2" fillId="2" borderId="40" xfId="0" applyFont="1" applyFill="1" applyBorder="1" applyAlignment="1">
      <alignment horizontal="left" vertical="top" wrapText="1"/>
    </xf>
    <xf numFmtId="0" fontId="2" fillId="2" borderId="41" xfId="0" applyFont="1" applyFill="1" applyBorder="1" applyAlignment="1">
      <alignment horizontal="left" vertical="top" wrapText="1"/>
    </xf>
    <xf numFmtId="0" fontId="2" fillId="2" borderId="42"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0" xfId="0" applyFont="1" applyFill="1" applyAlignment="1">
      <alignment horizontal="left" vertical="top" wrapText="1"/>
    </xf>
    <xf numFmtId="0" fontId="2" fillId="2" borderId="21" xfId="0" applyFont="1" applyFill="1" applyBorder="1" applyAlignment="1">
      <alignment horizontal="left" vertical="top" wrapText="1"/>
    </xf>
    <xf numFmtId="0" fontId="2" fillId="2" borderId="43"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7" xfId="0" applyFont="1" applyFill="1" applyBorder="1" applyAlignment="1">
      <alignment horizontal="left" vertical="top" wrapText="1"/>
    </xf>
    <xf numFmtId="0" fontId="68" fillId="0" borderId="0" xfId="0" applyFont="1" applyAlignment="1">
      <alignment horizontal="left"/>
    </xf>
    <xf numFmtId="0" fontId="32" fillId="0" borderId="13" xfId="0" applyFont="1" applyBorder="1" applyAlignment="1">
      <alignment horizontal="left" vertical="top" wrapText="1"/>
    </xf>
    <xf numFmtId="0" fontId="32" fillId="0" borderId="24" xfId="0" applyFont="1" applyBorder="1" applyAlignment="1">
      <alignment horizontal="left" vertical="top" wrapText="1"/>
    </xf>
    <xf numFmtId="0" fontId="32" fillId="0" borderId="26" xfId="0" applyFont="1" applyBorder="1" applyAlignment="1">
      <alignment horizontal="left" vertical="top" wrapText="1"/>
    </xf>
    <xf numFmtId="0" fontId="40" fillId="0" borderId="13" xfId="0" applyFont="1" applyBorder="1" applyAlignment="1">
      <alignment horizontal="left"/>
    </xf>
    <xf numFmtId="0" fontId="40" fillId="0" borderId="14" xfId="0" applyFont="1" applyBorder="1" applyAlignment="1">
      <alignment horizontal="left"/>
    </xf>
    <xf numFmtId="0" fontId="40" fillId="0" borderId="11" xfId="0" applyFont="1" applyBorder="1" applyAlignment="1">
      <alignment horizontal="left"/>
    </xf>
    <xf numFmtId="0" fontId="40" fillId="0" borderId="24" xfId="0" applyFont="1" applyBorder="1" applyAlignment="1">
      <alignment horizontal="left"/>
    </xf>
    <xf numFmtId="0" fontId="40" fillId="0" borderId="0" xfId="0" applyFont="1" applyAlignment="1">
      <alignment horizontal="left"/>
    </xf>
    <xf numFmtId="0" fontId="40" fillId="0" borderId="25" xfId="0" applyFont="1" applyBorder="1" applyAlignment="1">
      <alignment horizontal="left"/>
    </xf>
    <xf numFmtId="0" fontId="40" fillId="0" borderId="26" xfId="0" applyFont="1" applyBorder="1" applyAlignment="1">
      <alignment horizontal="left"/>
    </xf>
    <xf numFmtId="0" fontId="40" fillId="0" borderId="1" xfId="0" applyFont="1" applyBorder="1" applyAlignment="1">
      <alignment horizontal="left"/>
    </xf>
    <xf numFmtId="0" fontId="40" fillId="0" borderId="27" xfId="0" applyFont="1" applyBorder="1" applyAlignment="1">
      <alignment horizontal="left"/>
    </xf>
    <xf numFmtId="0" fontId="13" fillId="9" borderId="3" xfId="0" applyFont="1" applyFill="1" applyBorder="1" applyAlignment="1">
      <alignment vertical="top" wrapText="1"/>
    </xf>
    <xf numFmtId="0" fontId="13" fillId="9" borderId="4" xfId="0" applyFont="1" applyFill="1" applyBorder="1" applyAlignment="1">
      <alignment vertical="top" wrapText="1"/>
    </xf>
    <xf numFmtId="0" fontId="13" fillId="9" borderId="3" xfId="0" quotePrefix="1" applyFont="1" applyFill="1" applyBorder="1" applyAlignment="1">
      <alignment vertical="center" wrapText="1"/>
    </xf>
    <xf numFmtId="0" fontId="13" fillId="9" borderId="4" xfId="0" applyFont="1" applyFill="1" applyBorder="1" applyAlignment="1">
      <alignment vertical="center" wrapText="1"/>
    </xf>
    <xf numFmtId="0" fontId="27" fillId="8" borderId="3" xfId="0" applyFont="1" applyFill="1" applyBorder="1" applyAlignment="1">
      <alignment vertical="center" wrapText="1"/>
    </xf>
    <xf numFmtId="0" fontId="27" fillId="8" borderId="17" xfId="0" applyFont="1" applyFill="1" applyBorder="1" applyAlignment="1">
      <alignment vertical="center" wrapText="1"/>
    </xf>
    <xf numFmtId="0" fontId="27" fillId="8" borderId="4" xfId="0" applyFont="1" applyFill="1" applyBorder="1" applyAlignment="1">
      <alignment vertical="center" wrapText="1"/>
    </xf>
    <xf numFmtId="0" fontId="28" fillId="10" borderId="18" xfId="0" applyFont="1" applyFill="1" applyBorder="1" applyAlignment="1">
      <alignment vertical="center" wrapText="1"/>
    </xf>
    <xf numFmtId="0" fontId="28" fillId="10" borderId="6" xfId="0" applyFont="1" applyFill="1" applyBorder="1" applyAlignment="1">
      <alignment vertical="center" wrapText="1"/>
    </xf>
    <xf numFmtId="0" fontId="29" fillId="9" borderId="3" xfId="0" applyFont="1" applyFill="1" applyBorder="1" applyAlignment="1">
      <alignment horizontal="center" vertical="center" wrapText="1"/>
    </xf>
    <xf numFmtId="0" fontId="29" fillId="9" borderId="17" xfId="0" applyFont="1" applyFill="1" applyBorder="1" applyAlignment="1">
      <alignment horizontal="center" vertical="center" wrapText="1"/>
    </xf>
    <xf numFmtId="0" fontId="29" fillId="9" borderId="4" xfId="0" applyFont="1" applyFill="1" applyBorder="1" applyAlignment="1">
      <alignment horizontal="center" vertical="center" wrapText="1"/>
    </xf>
    <xf numFmtId="0" fontId="29" fillId="9" borderId="18" xfId="0" applyFont="1" applyFill="1" applyBorder="1" applyAlignment="1">
      <alignment horizontal="center" vertical="center" wrapText="1"/>
    </xf>
    <xf numFmtId="0" fontId="29" fillId="9" borderId="6" xfId="0" applyFont="1" applyFill="1" applyBorder="1" applyAlignment="1">
      <alignment horizontal="center" vertical="center" wrapText="1"/>
    </xf>
    <xf numFmtId="0" fontId="13" fillId="9" borderId="3" xfId="0" applyFont="1" applyFill="1" applyBorder="1" applyAlignment="1">
      <alignment vertical="center" wrapText="1"/>
    </xf>
    <xf numFmtId="0" fontId="49" fillId="0" borderId="0" xfId="0" applyFont="1" applyAlignment="1">
      <alignment horizontal="left"/>
    </xf>
    <xf numFmtId="0" fontId="10" fillId="8" borderId="3" xfId="0" applyFont="1" applyFill="1" applyBorder="1" applyAlignment="1">
      <alignment vertical="center" wrapText="1"/>
    </xf>
    <xf numFmtId="0" fontId="10" fillId="8" borderId="4" xfId="0" applyFont="1" applyFill="1" applyBorder="1" applyAlignment="1">
      <alignment vertical="center" wrapText="1"/>
    </xf>
    <xf numFmtId="0" fontId="10" fillId="8" borderId="5" xfId="0" applyFont="1" applyFill="1" applyBorder="1" applyAlignment="1">
      <alignment horizontal="left" vertical="center" wrapText="1"/>
    </xf>
    <xf numFmtId="0" fontId="10" fillId="8" borderId="0" xfId="0" applyFont="1" applyFill="1" applyAlignment="1">
      <alignment horizontal="left" vertical="center" wrapText="1"/>
    </xf>
    <xf numFmtId="0" fontId="54" fillId="0" borderId="5" xfId="0" applyFont="1" applyBorder="1" applyAlignment="1">
      <alignment horizontal="center" vertical="center"/>
    </xf>
    <xf numFmtId="0" fontId="2" fillId="0" borderId="2" xfId="0" applyFont="1" applyBorder="1" applyAlignment="1">
      <alignment horizontal="center"/>
    </xf>
    <xf numFmtId="0" fontId="2" fillId="2" borderId="1" xfId="0" applyFont="1" applyFill="1" applyBorder="1" applyAlignment="1">
      <alignment horizontal="center"/>
    </xf>
    <xf numFmtId="0" fontId="0" fillId="0" borderId="1" xfId="0" applyBorder="1" applyAlignment="1">
      <alignment horizontal="center"/>
    </xf>
    <xf numFmtId="0" fontId="2" fillId="0" borderId="1" xfId="0" applyFont="1" applyBorder="1" applyAlignment="1">
      <alignment horizontal="center"/>
    </xf>
    <xf numFmtId="0" fontId="2" fillId="3" borderId="2" xfId="0" applyFont="1" applyFill="1" applyBorder="1" applyAlignment="1">
      <alignment horizontal="center"/>
    </xf>
    <xf numFmtId="0" fontId="2" fillId="4" borderId="2" xfId="0" applyFont="1" applyFill="1" applyBorder="1" applyAlignment="1">
      <alignment horizontal="center"/>
    </xf>
    <xf numFmtId="0" fontId="42" fillId="14" borderId="2" xfId="0" applyFont="1" applyFill="1" applyBorder="1" applyAlignment="1">
      <alignment horizontal="center"/>
    </xf>
    <xf numFmtId="0" fontId="42" fillId="14" borderId="2" xfId="0" applyFont="1" applyFill="1" applyBorder="1" applyAlignment="1">
      <alignment horizontal="center" wrapText="1"/>
    </xf>
    <xf numFmtId="0" fontId="43" fillId="14" borderId="0" xfId="0" applyFont="1" applyFill="1" applyAlignment="1">
      <alignment horizontal="left"/>
    </xf>
    <xf numFmtId="0" fontId="60" fillId="18" borderId="2" xfId="0" applyFont="1" applyFill="1" applyBorder="1" applyAlignment="1">
      <alignment horizontal="left"/>
    </xf>
    <xf numFmtId="0" fontId="2" fillId="27" borderId="10" xfId="0" applyFont="1" applyFill="1" applyBorder="1" applyAlignment="1">
      <alignment horizontal="center" vertical="center" wrapText="1"/>
    </xf>
    <xf numFmtId="0" fontId="2" fillId="27" borderId="30" xfId="0" applyFont="1" applyFill="1" applyBorder="1" applyAlignment="1">
      <alignment horizontal="center" vertical="center" wrapText="1"/>
    </xf>
    <xf numFmtId="0" fontId="2" fillId="27" borderId="8" xfId="0" applyFont="1" applyFill="1" applyBorder="1" applyAlignment="1">
      <alignment horizontal="center" vertical="center" wrapText="1"/>
    </xf>
    <xf numFmtId="0" fontId="0" fillId="24" borderId="2" xfId="0" applyFill="1" applyBorder="1" applyAlignment="1">
      <alignment horizontal="center"/>
    </xf>
    <xf numFmtId="0" fontId="0" fillId="18" borderId="10" xfId="0" applyFill="1" applyBorder="1" applyAlignment="1">
      <alignment horizontal="center"/>
    </xf>
    <xf numFmtId="0" fontId="0" fillId="18" borderId="30" xfId="0" applyFill="1" applyBorder="1" applyAlignment="1">
      <alignment horizontal="center"/>
    </xf>
    <xf numFmtId="0" fontId="0" fillId="18" borderId="8" xfId="0" applyFill="1" applyBorder="1" applyAlignment="1">
      <alignment horizontal="center"/>
    </xf>
  </cellXfs>
  <cellStyles count="3">
    <cellStyle name="Hyperlink" xfId="2" builtinId="8"/>
    <cellStyle name="Normal" xfId="0" builtinId="0"/>
    <cellStyle name="Percent" xfId="1" builtinId="5"/>
  </cellStyles>
  <dxfs count="234">
    <dxf>
      <font>
        <color rgb="FF9C0006"/>
      </font>
      <fill>
        <patternFill>
          <bgColor rgb="FFFFC7CE"/>
        </patternFill>
      </fill>
    </dxf>
    <dxf>
      <font>
        <color rgb="FF006100"/>
      </font>
      <fill>
        <patternFill>
          <bgColor rgb="FFC6EFCE"/>
        </patternFill>
      </fill>
    </dxf>
    <dxf>
      <fill>
        <patternFill>
          <bgColor theme="2"/>
        </patternFill>
      </fill>
    </dxf>
    <dxf>
      <fill>
        <patternFill>
          <bgColor theme="9" tint="0.79998168889431442"/>
        </patternFill>
      </fill>
    </dxf>
    <dxf>
      <fill>
        <patternFill>
          <bgColor theme="2"/>
        </patternFill>
      </fill>
    </dxf>
    <dxf>
      <fill>
        <patternFill>
          <bgColor theme="9" tint="0.79998168889431442"/>
        </patternFill>
      </fill>
    </dxf>
    <dxf>
      <font>
        <color rgb="FF006100"/>
      </font>
      <fill>
        <patternFill>
          <bgColor rgb="FFC6EF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numFmt numFmtId="19" formatCode="m/d/yyyy"/>
      <fill>
        <patternFill patternType="solid">
          <fgColor indexed="64"/>
          <bgColor theme="9" tint="0.79998168889431442"/>
        </patternFill>
      </fill>
      <border diagonalUp="0" diagonalDown="0" outline="0">
        <left style="thin">
          <color indexed="64"/>
        </left>
        <right/>
        <top style="thin">
          <color indexed="64"/>
        </top>
        <bottom style="thin">
          <color indexed="64"/>
        </bottom>
      </border>
      <protection locked="0" hidden="0"/>
    </dxf>
    <dxf>
      <fill>
        <patternFill patternType="solid">
          <fgColor indexed="64"/>
          <bgColor theme="9" tint="0.79998168889431442"/>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9" formatCode="m/d/yyyy"/>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protection locked="0" hidden="0"/>
    </dxf>
    <dxf>
      <numFmt numFmtId="164" formatCode="&quot;$&quot;#,##0"/>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protection locked="0" hidden="0"/>
    </dxf>
    <dxf>
      <numFmt numFmtId="164" formatCode="&quot;$&quot;#,##0"/>
      <fill>
        <patternFill patternType="solid">
          <fgColor indexed="64"/>
          <bgColor theme="9"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strike val="0"/>
        <condense val="0"/>
        <extend val="0"/>
        <outline val="0"/>
        <shadow val="0"/>
        <u val="none"/>
        <vertAlign val="baseline"/>
        <sz val="11"/>
        <color theme="1"/>
        <name val="Book Antiqua"/>
        <family val="1"/>
        <scheme val="none"/>
      </font>
      <fill>
        <patternFill patternType="solid">
          <fgColor indexed="64"/>
          <bgColor theme="9" tint="0.79998168889431442"/>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protection locked="0" hidden="0"/>
    </dxf>
    <dxf>
      <numFmt numFmtId="19" formatCode="m/d/yyyy"/>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theme="9" tint="0.79998168889431442"/>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theme="9" tint="0.79998168889431442"/>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theme="9" tint="0.79998168889431442"/>
        </patternFill>
      </fill>
      <border diagonalUp="0" diagonalDown="0" outline="0">
        <left/>
        <right style="thin">
          <color indexed="64"/>
        </right>
        <top style="thin">
          <color indexed="64"/>
        </top>
        <bottom style="thin">
          <color indexed="64"/>
        </bottom>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fgColor indexed="64"/>
          <bgColor theme="9" tint="0.79998168889431442"/>
        </patternFill>
      </fill>
    </dxf>
    <dxf>
      <border outline="0">
        <bottom style="thin">
          <color indexed="64"/>
        </bottom>
      </border>
    </dxf>
    <dxf>
      <fill>
        <patternFill patternType="solid">
          <fgColor indexed="64"/>
          <bgColor theme="2"/>
        </patternFill>
      </fill>
    </dxf>
    <dxf>
      <fill>
        <patternFill patternType="solid">
          <bgColor theme="3" tint="0.79998168889431442"/>
        </patternFill>
      </fill>
    </dxf>
    <dxf>
      <fill>
        <patternFill patternType="solid">
          <bgColor theme="3" tint="0.79998168889431442"/>
        </patternFill>
      </fill>
    </dxf>
    <dxf>
      <fill>
        <patternFill patternType="solid">
          <bgColor theme="3" tint="0.79998168889431442"/>
        </patternFill>
      </fill>
    </dxf>
    <dxf>
      <fill>
        <patternFill patternType="solid">
          <bgColor theme="3" tint="0.79998168889431442"/>
        </patternFill>
      </fill>
    </dxf>
    <dxf>
      <fill>
        <patternFill patternType="solid">
          <bgColor theme="3" tint="0.79998168889431442"/>
        </patternFill>
      </fill>
    </dxf>
    <dxf>
      <fill>
        <patternFill patternType="solid">
          <bgColor theme="3" tint="0.79998168889431442"/>
        </patternFill>
      </fill>
    </dxf>
    <dxf>
      <numFmt numFmtId="164" formatCode="&quot;$&quot;#,##0"/>
    </dxf>
    <dxf>
      <numFmt numFmtId="164" formatCode="&quot;$&quot;#,##0"/>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3" tint="0.79998168889431442"/>
        </patternFill>
      </fill>
    </dxf>
    <dxf>
      <fill>
        <patternFill patternType="solid">
          <bgColor theme="3" tint="0.79998168889431442"/>
        </patternFill>
      </fill>
    </dxf>
    <dxf>
      <fill>
        <patternFill patternType="solid">
          <bgColor theme="3" tint="0.79998168889431442"/>
        </patternFill>
      </fill>
    </dxf>
    <dxf>
      <fill>
        <patternFill patternType="solid">
          <bgColor theme="3" tint="0.79998168889431442"/>
        </patternFill>
      </fill>
    </dxf>
    <dxf>
      <fill>
        <patternFill patternType="solid">
          <bgColor theme="3" tint="0.79998168889431442"/>
        </patternFill>
      </fill>
    </dxf>
    <dxf>
      <fill>
        <patternFill patternType="solid">
          <bgColor theme="3" tint="0.79998168889431442"/>
        </patternFill>
      </fill>
    </dxf>
    <dxf>
      <numFmt numFmtId="164" formatCode="&quot;$&quot;#,##0"/>
    </dxf>
    <dxf>
      <numFmt numFmtId="164" formatCode="&quot;$&quot;#,##0"/>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rgb="FF000000"/>
        <name val="Times New Roman"/>
        <family val="1"/>
        <scheme val="none"/>
      </font>
      <fill>
        <patternFill patternType="solid">
          <fgColor indexed="64"/>
          <bgColor theme="9" tint="0.79998168889431442"/>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4"/>
        <color rgb="FF000000"/>
        <name val="Times New Roman"/>
        <family val="1"/>
        <scheme val="none"/>
      </font>
      <numFmt numFmtId="164" formatCode="&quot;$&quot;#,##0"/>
      <fill>
        <patternFill patternType="solid">
          <fgColor indexed="64"/>
          <bgColor theme="9" tint="0.79998168889431442"/>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4"/>
        <color rgb="FF000000"/>
        <name val="Times New Roman"/>
        <family val="1"/>
        <scheme val="none"/>
      </font>
      <fill>
        <patternFill patternType="solid">
          <fgColor indexed="64"/>
          <bgColor theme="9" tint="0.79998168889431442"/>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4"/>
        <color rgb="FF000000"/>
        <name val="Times New Roman"/>
        <family val="1"/>
        <scheme val="none"/>
      </font>
      <numFmt numFmtId="164" formatCode="&quot;$&quot;#,##0"/>
      <fill>
        <patternFill patternType="solid">
          <fgColor indexed="64"/>
          <bgColor theme="9" tint="0.79998168889431442"/>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4"/>
        <color rgb="FF000000"/>
        <name val="Times New Roman"/>
        <family val="1"/>
        <scheme val="none"/>
      </font>
      <fill>
        <patternFill patternType="solid">
          <fgColor indexed="64"/>
          <bgColor theme="9" tint="0.79998168889431442"/>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4"/>
        <color rgb="FF000000"/>
        <name val="Times New Roman"/>
        <family val="1"/>
        <scheme val="none"/>
      </font>
      <numFmt numFmtId="164" formatCode="&quot;$&quot;#,##0"/>
      <fill>
        <patternFill patternType="solid">
          <fgColor indexed="64"/>
          <bgColor theme="9" tint="0.79998168889431442"/>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4"/>
        <color rgb="FF000000"/>
        <name val="Times New Roman"/>
        <family val="1"/>
        <scheme val="none"/>
      </font>
      <fill>
        <patternFill patternType="solid">
          <fgColor indexed="64"/>
          <bgColor theme="9" tint="0.79998168889431442"/>
        </patternFill>
      </fill>
      <alignment horizontal="center" vertical="center" textRotation="0" wrapText="0" indent="0" justifyLastLine="0" shrinkToFit="0" readingOrder="0"/>
      <protection locked="0" hidden="0"/>
    </dxf>
    <dxf>
      <font>
        <b/>
        <i val="0"/>
        <strike val="0"/>
        <condense val="0"/>
        <extend val="0"/>
        <outline val="0"/>
        <shadow val="0"/>
        <u val="none"/>
        <vertAlign val="baseline"/>
        <sz val="14"/>
        <color rgb="FF000000"/>
        <name val="Times New Roman"/>
        <family val="1"/>
        <scheme val="none"/>
      </font>
      <fill>
        <patternFill patternType="solid">
          <fgColor indexed="64"/>
          <bgColor rgb="FFB4C6E7"/>
        </patternFill>
      </fill>
      <alignment horizontal="left" vertical="center" textRotation="0" wrapText="0" indent="0" justifyLastLine="0" shrinkToFit="0" readingOrder="0"/>
      <border diagonalUp="0" diagonalDown="0" outline="0">
        <left style="medium">
          <color indexed="64"/>
        </left>
        <right/>
        <top/>
        <bottom/>
      </border>
    </dxf>
    <dxf>
      <border outline="0">
        <right style="medium">
          <color indexed="64"/>
        </right>
        <bottom style="medium">
          <color indexed="64"/>
        </bottom>
      </border>
    </dxf>
    <dxf>
      <font>
        <b val="0"/>
        <i val="0"/>
        <strike val="0"/>
        <condense val="0"/>
        <extend val="0"/>
        <outline val="0"/>
        <shadow val="0"/>
        <u val="none"/>
        <vertAlign val="baseline"/>
        <sz val="14"/>
        <color rgb="FF000000"/>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4"/>
        <color rgb="FF000000"/>
        <name val="Times New Roman"/>
        <family val="1"/>
        <scheme val="none"/>
      </font>
      <fill>
        <patternFill>
          <fgColor indexed="64"/>
          <bgColor theme="9" tint="0.79998168889431442"/>
        </patternFill>
      </fill>
      <alignment horizontal="left" vertical="center" textRotation="0" wrapText="0" indent="0" justifyLastLine="0" shrinkToFit="0" readingOrder="0"/>
      <border diagonalUp="0" diagonalDown="0" outline="0">
        <left style="medium">
          <color indexed="64"/>
        </left>
        <right style="medium">
          <color indexed="64"/>
        </right>
        <top/>
        <bottom style="medium">
          <color indexed="64"/>
        </bottom>
      </border>
      <protection locked="0" hidden="0"/>
    </dxf>
    <dxf>
      <font>
        <b val="0"/>
        <i val="0"/>
        <strike val="0"/>
        <condense val="0"/>
        <extend val="0"/>
        <outline val="0"/>
        <shadow val="0"/>
        <u val="none"/>
        <vertAlign val="baseline"/>
        <sz val="14"/>
        <color rgb="FF000000"/>
        <name val="Times New Roman"/>
        <family val="1"/>
        <scheme val="none"/>
      </font>
      <fill>
        <patternFill>
          <fgColor indexed="64"/>
          <bgColor theme="9" tint="0.79998168889431442"/>
        </patternFill>
      </fill>
      <alignment horizontal="left" vertical="center" textRotation="0" wrapText="0" indent="0" justifyLastLine="0" shrinkToFit="0" readingOrder="0"/>
      <border diagonalUp="0" diagonalDown="0" outline="0">
        <left style="medium">
          <color indexed="64"/>
        </left>
        <right/>
        <top/>
        <bottom style="medium">
          <color indexed="64"/>
        </bottom>
      </border>
      <protection locked="0" hidden="0"/>
    </dxf>
    <dxf>
      <font>
        <b val="0"/>
        <i val="0"/>
        <strike val="0"/>
        <condense val="0"/>
        <extend val="0"/>
        <outline val="0"/>
        <shadow val="0"/>
        <u val="none"/>
        <vertAlign val="baseline"/>
        <sz val="14"/>
        <color rgb="FF000000"/>
        <name val="Times New Roman"/>
        <family val="1"/>
        <scheme val="none"/>
      </font>
      <fill>
        <patternFill>
          <fgColor indexed="64"/>
          <bgColor theme="2"/>
        </patternFill>
      </fill>
      <alignment horizontal="left" vertical="center" textRotation="0" wrapText="0" indent="0" justifyLastLine="0" shrinkToFit="0" readingOrder="0"/>
      <border diagonalUp="0" diagonalDown="0" outline="0">
        <left style="medium">
          <color indexed="64"/>
        </left>
        <right/>
        <top/>
        <bottom style="medium">
          <color indexed="64"/>
        </bottom>
      </border>
    </dxf>
    <dxf>
      <border outline="0">
        <top style="thin">
          <color indexed="64"/>
        </top>
        <bottom style="medium">
          <color indexed="64"/>
        </bottom>
      </border>
    </dxf>
    <dxf>
      <border outline="0">
        <bottom style="thin">
          <color indexed="64"/>
        </bottom>
      </border>
    </dxf>
    <dxf>
      <fill>
        <patternFill patternType="solid">
          <fgColor indexed="64"/>
          <bgColor theme="2"/>
        </patternFill>
      </fill>
    </dxf>
    <dxf>
      <border diagonalUp="0" diagonalDown="0">
        <left style="thin">
          <color indexed="64"/>
        </left>
        <right/>
        <top style="thin">
          <color indexed="64"/>
        </top>
        <bottom style="thin">
          <color indexed="64"/>
        </bottom>
        <vertical/>
        <horizontal/>
      </border>
      <protection locked="1" hidden="0"/>
    </dxf>
    <dxf>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protection locked="1" hidden="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2"/>
        </patternFill>
      </fill>
      <border diagonalUp="0" diagonalDown="0">
        <left style="thin">
          <color indexed="64"/>
        </left>
        <right style="thin">
          <color indexed="64"/>
        </right>
        <top/>
        <bottom/>
      </border>
      <protection locked="1" hidden="0"/>
    </dxf>
    <dxf>
      <font>
        <b/>
        <i val="0"/>
        <strike val="0"/>
        <condense val="0"/>
        <extend val="0"/>
        <outline val="0"/>
        <shadow val="0"/>
        <u val="none"/>
        <vertAlign val="baseline"/>
        <sz val="11"/>
        <color rgb="FF000000"/>
        <name val="Calibri"/>
        <family val="2"/>
        <scheme val="none"/>
      </font>
      <fill>
        <patternFill patternType="solid">
          <fgColor rgb="FF000000"/>
          <bgColor rgb="FF000000"/>
        </patternFill>
      </fill>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font>
        <b/>
        <i val="0"/>
        <strike val="0"/>
        <condense val="0"/>
        <extend val="0"/>
        <outline val="0"/>
        <shadow val="0"/>
        <u val="none"/>
        <vertAlign val="baseline"/>
        <sz val="11"/>
        <color rgb="FF000000"/>
        <name val="Times New Roman"/>
        <family val="1"/>
        <scheme val="none"/>
      </font>
      <fill>
        <patternFill patternType="solid">
          <fgColor indexed="64"/>
          <bgColor rgb="FFDEEAF6"/>
        </patternFill>
      </fill>
      <alignment horizontal="center" vertical="center" textRotation="0" wrapText="1" indent="0" justifyLastLine="0" shrinkToFit="0" readingOrder="0"/>
      <protection locked="1" hidden="0"/>
    </dxf>
    <dxf>
      <protection locked="1" hidden="0"/>
    </dxf>
    <dxf>
      <protection locked="1" hidden="0"/>
    </dxf>
    <dxf>
      <protection locked="1" hidden="0"/>
    </dxf>
    <dxf>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protection locked="1" hidden="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2"/>
        </patternFill>
      </fill>
      <border diagonalUp="0" diagonalDown="0">
        <left style="thin">
          <color indexed="64"/>
        </left>
        <right style="thin">
          <color indexed="64"/>
        </right>
        <top/>
        <bottom/>
      </border>
      <protection locked="1" hidden="0"/>
    </dxf>
    <dxf>
      <protection locked="1" hidden="0"/>
    </dxf>
    <dxf>
      <protection locked="1" hidden="0"/>
    </dxf>
    <dxf>
      <protection locked="1" hidden="0"/>
    </dxf>
    <dxf>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protection locked="1" hidden="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2"/>
        </patternFill>
      </fill>
      <border diagonalUp="0" diagonalDown="0">
        <left style="thin">
          <color indexed="64"/>
        </left>
        <right style="thin">
          <color indexed="64"/>
        </right>
        <top/>
        <bottom/>
      </border>
      <protection locked="1" hidden="0"/>
    </dxf>
    <dxf>
      <protection locked="1" hidden="0"/>
    </dxf>
    <dxf>
      <font>
        <b val="0"/>
        <i val="0"/>
        <strike val="0"/>
        <condense val="0"/>
        <extend val="0"/>
        <outline val="0"/>
        <shadow val="0"/>
        <u val="none"/>
        <vertAlign val="baseline"/>
        <sz val="10"/>
        <color theme="1"/>
        <name val="Times New Roman"/>
        <family val="1"/>
        <scheme val="none"/>
      </font>
      <alignment horizontal="general" vertical="center" textRotation="0" wrapText="1" indent="0" justifyLastLine="0" shrinkToFit="0" readingOrder="0"/>
      <border diagonalUp="0" diagonalDown="0">
        <left style="medium">
          <color indexed="64"/>
        </left>
        <right style="medium">
          <color indexed="64"/>
        </right>
        <top/>
        <bottom style="medium">
          <color indexed="64"/>
        </bottom>
        <vertical/>
        <horizontal/>
      </border>
      <protection locked="1" hidden="0"/>
    </dxf>
    <dxf>
      <border outline="0">
        <top style="thin">
          <color indexed="64"/>
        </top>
        <bottom style="medium">
          <color indexed="64"/>
        </bottom>
      </border>
    </dxf>
    <dxf>
      <protection locked="1" hidden="0"/>
    </dxf>
    <dxf>
      <border outline="0">
        <bottom style="thin">
          <color indexed="64"/>
        </bottom>
      </border>
    </dxf>
    <dxf>
      <font>
        <b/>
        <i/>
        <strike val="0"/>
        <condense val="0"/>
        <extend val="0"/>
        <outline val="0"/>
        <shadow val="0"/>
        <u val="none"/>
        <vertAlign val="baseline"/>
        <sz val="10"/>
        <color rgb="FF000000"/>
        <name val="Times New Roman"/>
        <family val="1"/>
        <scheme val="none"/>
      </font>
      <fill>
        <patternFill patternType="solid">
          <fgColor indexed="64"/>
          <bgColor rgb="FFDEEAF6"/>
        </patternFill>
      </fill>
      <alignment horizontal="general"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theme="1"/>
        <name val="Times New Roman"/>
        <family val="1"/>
        <scheme val="none"/>
      </font>
      <numFmt numFmtId="164" formatCode="&quot;$&quot;#,##0"/>
      <alignment horizontal="general" vertical="center" textRotation="0" wrapText="1" indent="0" justifyLastLine="0" shrinkToFit="0" readingOrder="0"/>
      <border diagonalUp="0" diagonalDown="0">
        <left/>
        <right style="medium">
          <color indexed="64"/>
        </right>
        <top/>
        <bottom/>
        <vertical/>
        <horizontal/>
      </border>
      <protection locked="1" hidden="0"/>
    </dxf>
    <dxf>
      <font>
        <b val="0"/>
        <i val="0"/>
        <strike val="0"/>
        <condense val="0"/>
        <extend val="0"/>
        <outline val="0"/>
        <shadow val="0"/>
        <u val="none"/>
        <vertAlign val="baseline"/>
        <sz val="10"/>
        <color theme="1"/>
        <name val="Times New Roman"/>
        <family val="1"/>
        <scheme val="none"/>
      </font>
      <alignment horizontal="general" vertical="center" textRotation="0" wrapText="1" indent="0" justifyLastLine="0" shrinkToFit="0" readingOrder="0"/>
      <border diagonalUp="0" diagonalDown="0">
        <left style="medium">
          <color indexed="64"/>
        </left>
        <right style="medium">
          <color indexed="64"/>
        </right>
        <top/>
        <bottom/>
        <vertical/>
        <horizontal/>
      </border>
      <protection locked="1" hidden="0"/>
    </dxf>
    <dxf>
      <border outline="0">
        <top style="thin">
          <color indexed="64"/>
        </top>
        <bottom style="thin">
          <color indexed="64"/>
        </bottom>
      </border>
    </dxf>
    <dxf>
      <protection locked="1" hidden="0"/>
    </dxf>
    <dxf>
      <border outline="0">
        <bottom style="thin">
          <color indexed="64"/>
        </bottom>
      </border>
    </dxf>
    <dxf>
      <font>
        <b/>
        <i/>
        <strike val="0"/>
        <condense val="0"/>
        <extend val="0"/>
        <outline val="0"/>
        <shadow val="0"/>
        <u val="none"/>
        <vertAlign val="baseline"/>
        <sz val="10"/>
        <color rgb="FF000000"/>
        <name val="Times New Roman"/>
        <family val="1"/>
        <scheme val="none"/>
      </font>
      <fill>
        <patternFill patternType="solid">
          <fgColor indexed="64"/>
          <bgColor rgb="FFDEEAF6"/>
        </patternFill>
      </fill>
      <alignment horizontal="general"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font>
        <b val="0"/>
        <i val="0"/>
        <strike val="0"/>
        <condense val="0"/>
        <extend val="0"/>
        <outline val="0"/>
        <shadow val="0"/>
        <u val="none"/>
        <vertAlign val="baseline"/>
        <sz val="10"/>
        <color theme="1"/>
        <name val="Times New Roman"/>
        <family val="1"/>
        <scheme val="none"/>
      </font>
      <alignment horizontal="general" vertical="center" textRotation="0" wrapText="1" indent="0" justifyLastLine="0" shrinkToFit="0" readingOrder="0"/>
      <border diagonalUp="0" diagonalDown="0">
        <left style="medium">
          <color indexed="64"/>
        </left>
        <right style="medium">
          <color indexed="64"/>
        </right>
        <top/>
        <bottom/>
        <vertical/>
        <horizontal/>
      </border>
      <protection locked="1" hidden="0"/>
    </dxf>
    <dxf>
      <border outline="0">
        <top style="thin">
          <color indexed="64"/>
        </top>
        <bottom style="thin">
          <color indexed="64"/>
        </bottom>
      </border>
    </dxf>
    <dxf>
      <protection locked="1" hidden="0"/>
    </dxf>
    <dxf>
      <border outline="0">
        <bottom style="thin">
          <color indexed="64"/>
        </bottom>
      </border>
    </dxf>
    <dxf>
      <font>
        <b/>
        <i/>
        <strike val="0"/>
        <condense val="0"/>
        <extend val="0"/>
        <outline val="0"/>
        <shadow val="0"/>
        <u val="none"/>
        <vertAlign val="baseline"/>
        <sz val="10"/>
        <color rgb="FF000000"/>
        <name val="Times New Roman"/>
        <family val="1"/>
        <scheme val="none"/>
      </font>
      <fill>
        <patternFill patternType="solid">
          <fgColor indexed="64"/>
          <bgColor rgb="FFDEEAF6"/>
        </patternFill>
      </fill>
      <alignment horizontal="general" vertical="top" textRotation="0" wrapText="1" indent="0" justifyLastLine="0" shrinkToFit="0" readingOrder="0"/>
      <border diagonalUp="0" diagonalDown="0">
        <left style="thin">
          <color indexed="64"/>
        </left>
        <right style="thin">
          <color indexed="64"/>
        </right>
        <top/>
        <bottom/>
      </border>
      <protection locked="1" hidden="0"/>
    </dxf>
    <dxf>
      <protection locked="1" hidden="0"/>
    </dxf>
    <dxf>
      <protection locked="1" hidden="0"/>
    </dxf>
    <dxf>
      <border outline="0">
        <top style="thin">
          <color indexed="64"/>
        </top>
        <bottom style="thin">
          <color indexed="64"/>
        </bottom>
      </border>
    </dxf>
    <dxf>
      <protection locked="1" hidden="0"/>
    </dxf>
    <dxf>
      <border outline="0">
        <bottom style="thin">
          <color indexed="64"/>
        </bottom>
      </border>
    </dxf>
    <dxf>
      <font>
        <b/>
        <i/>
        <strike val="0"/>
        <condense val="0"/>
        <extend val="0"/>
        <outline val="0"/>
        <shadow val="0"/>
        <u val="none"/>
        <vertAlign val="baseline"/>
        <sz val="10"/>
        <color rgb="FF000000"/>
        <name val="Times New Roman"/>
        <family val="1"/>
        <scheme val="none"/>
      </font>
      <fill>
        <patternFill patternType="solid">
          <fgColor indexed="64"/>
          <bgColor rgb="FFDEEAF6"/>
        </patternFill>
      </fill>
      <alignment horizontal="general"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protection locked="1" hidden="0"/>
    </dxf>
    <dxf>
      <border outline="0">
        <top style="thin">
          <color indexed="64"/>
        </top>
        <bottom style="thin">
          <color indexed="64"/>
        </bottom>
      </border>
    </dxf>
    <dxf>
      <protection locked="1" hidden="0"/>
    </dxf>
    <dxf>
      <border outline="0">
        <bottom style="thin">
          <color indexed="64"/>
        </bottom>
      </border>
    </dxf>
    <dxf>
      <font>
        <b/>
        <i/>
        <strike val="0"/>
        <condense val="0"/>
        <extend val="0"/>
        <outline val="0"/>
        <shadow val="0"/>
        <u val="none"/>
        <vertAlign val="baseline"/>
        <sz val="10"/>
        <color rgb="FF000000"/>
        <name val="Times New Roman"/>
        <family val="1"/>
        <scheme val="none"/>
      </font>
      <fill>
        <patternFill patternType="solid">
          <fgColor indexed="64"/>
          <bgColor rgb="FFDEEAF6"/>
        </patternFill>
      </fill>
      <alignment horizontal="general" vertical="center" textRotation="0" wrapText="1" indent="0" justifyLastLine="0" shrinkToFit="0" readingOrder="0"/>
      <border diagonalUp="0" diagonalDown="0">
        <left style="thin">
          <color indexed="64"/>
        </left>
        <right style="thin">
          <color indexed="64"/>
        </right>
        <top/>
        <bottom/>
      </border>
      <protection locked="1" hidden="0"/>
    </dxf>
    <dxf>
      <numFmt numFmtId="19" formatCode="m/d/yyyy"/>
      <fill>
        <patternFill patternType="none">
          <fgColor indexed="64"/>
          <bgColor auto="1"/>
        </patternFill>
      </fill>
      <protection locked="1" hidden="0"/>
    </dxf>
    <dxf>
      <protection locked="1" hidden="0"/>
    </dxf>
    <dxf>
      <border outline="0">
        <top style="thin">
          <color indexed="64"/>
        </top>
        <bottom style="thin">
          <color indexed="64"/>
        </bottom>
      </border>
    </dxf>
    <dxf>
      <protection locked="1" hidden="0"/>
    </dxf>
    <dxf>
      <border outline="0">
        <bottom style="thin">
          <color indexed="64"/>
        </bottom>
      </border>
    </dxf>
    <dxf>
      <font>
        <b/>
        <i/>
        <strike val="0"/>
        <condense val="0"/>
        <extend val="0"/>
        <outline val="0"/>
        <shadow val="0"/>
        <u val="none"/>
        <vertAlign val="baseline"/>
        <sz val="10"/>
        <color rgb="FF000000"/>
        <name val="Times New Roman"/>
        <family val="1"/>
        <scheme val="none"/>
      </font>
      <fill>
        <patternFill patternType="solid">
          <fgColor indexed="64"/>
          <bgColor rgb="FFDEEAF6"/>
        </patternFill>
      </fill>
      <alignment horizontal="general" vertical="center" textRotation="0" wrapText="1" indent="0" justifyLastLine="0" shrinkToFit="0" readingOrder="0"/>
      <border diagonalUp="0" diagonalDown="0">
        <left style="thin">
          <color indexed="64"/>
        </left>
        <right style="thin">
          <color indexed="64"/>
        </right>
        <top/>
        <bottom/>
      </border>
      <protection locked="1" hidden="0"/>
    </dxf>
    <dxf>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
      <numFmt numFmtId="164" formatCode="&quot;$&quot;#,##0"/>
      <fill>
        <patternFill patternType="solid">
          <fgColor indexed="64"/>
          <bgColor rgb="FF9999FF"/>
        </patternFill>
      </fill>
      <border diagonalUp="0" diagonalDown="0" outline="0">
        <left style="thin">
          <color indexed="64"/>
        </left>
        <right/>
        <top style="thin">
          <color indexed="64"/>
        </top>
        <bottom/>
      </border>
    </dxf>
    <dxf>
      <numFmt numFmtId="164" formatCode="&quot;$&quot;#,##0"/>
      <fill>
        <patternFill patternType="solid">
          <fgColor indexed="64"/>
          <bgColor rgb="FF9999FF"/>
        </patternFill>
      </fill>
      <border diagonalUp="0" diagonalDown="0" outline="0">
        <left style="thin">
          <color indexed="64"/>
        </left>
        <right/>
        <top style="thin">
          <color indexed="64"/>
        </top>
        <bottom style="thin">
          <color indexed="64"/>
        </bottom>
      </border>
    </dxf>
    <dxf>
      <numFmt numFmtId="0" formatCode="General"/>
      <fill>
        <patternFill patternType="solid">
          <fgColor indexed="64"/>
          <bgColor rgb="FF9999FF"/>
        </patternFill>
      </fill>
      <border diagonalUp="0" diagonalDown="0" outline="0">
        <left style="thin">
          <color indexed="64"/>
        </left>
        <right style="thin">
          <color indexed="64"/>
        </right>
        <top style="thin">
          <color indexed="64"/>
        </top>
        <bottom/>
      </border>
    </dxf>
    <dxf>
      <numFmt numFmtId="0" formatCode="General"/>
      <fill>
        <patternFill patternType="solid">
          <fgColor indexed="64"/>
          <bgColor rgb="FF9999FF"/>
        </patternFill>
      </fill>
      <border diagonalUp="0" diagonalDown="0" outline="0">
        <left style="thin">
          <color indexed="64"/>
        </left>
        <right style="thin">
          <color indexed="64"/>
        </right>
        <top style="thin">
          <color indexed="64"/>
        </top>
        <bottom style="thin">
          <color indexed="64"/>
        </bottom>
      </border>
    </dxf>
    <dxf>
      <numFmt numFmtId="164" formatCode="&quot;$&quot;#,##0"/>
      <fill>
        <patternFill patternType="solid">
          <fgColor indexed="64"/>
          <bgColor rgb="FF9999FF"/>
        </patternFill>
      </fill>
      <border diagonalUp="0" diagonalDown="0" outline="0">
        <left style="thin">
          <color indexed="64"/>
        </left>
        <right style="thin">
          <color indexed="64"/>
        </right>
        <top style="thin">
          <color indexed="64"/>
        </top>
        <bottom/>
      </border>
    </dxf>
    <dxf>
      <numFmt numFmtId="164" formatCode="&quot;$&quot;#,##0"/>
      <fill>
        <patternFill patternType="solid">
          <fgColor indexed="64"/>
          <bgColor rgb="FF9999FF"/>
        </patternFill>
      </fill>
      <border diagonalUp="0" diagonalDown="0" outline="0">
        <left style="thin">
          <color indexed="64"/>
        </left>
        <right style="thin">
          <color indexed="64"/>
        </right>
        <top style="thin">
          <color indexed="64"/>
        </top>
        <bottom style="thin">
          <color indexed="64"/>
        </bottom>
      </border>
    </dxf>
    <dxf>
      <numFmt numFmtId="1" formatCode="0"/>
      <fill>
        <patternFill patternType="solid">
          <fgColor indexed="64"/>
          <bgColor rgb="FF9999FF"/>
        </patternFill>
      </fill>
      <border diagonalUp="0" diagonalDown="0" outline="0">
        <left style="thin">
          <color indexed="64"/>
        </left>
        <right style="thin">
          <color indexed="64"/>
        </right>
        <top style="thin">
          <color indexed="64"/>
        </top>
        <bottom/>
      </border>
    </dxf>
    <dxf>
      <numFmt numFmtId="1" formatCode="0"/>
      <fill>
        <patternFill patternType="solid">
          <fgColor indexed="64"/>
          <bgColor rgb="FF9999FF"/>
        </patternFill>
      </fill>
      <border diagonalUp="0" diagonalDown="0" outline="0">
        <left style="thin">
          <color indexed="64"/>
        </left>
        <right style="thin">
          <color indexed="64"/>
        </right>
        <top style="thin">
          <color indexed="64"/>
        </top>
        <bottom style="thin">
          <color indexed="64"/>
        </bottom>
      </border>
    </dxf>
    <dxf>
      <numFmt numFmtId="164" formatCode="&quot;$&quot;#,##0"/>
      <fill>
        <patternFill patternType="solid">
          <fgColor indexed="64"/>
          <bgColor rgb="FF9999FF"/>
        </patternFill>
      </fill>
      <border diagonalUp="0" diagonalDown="0" outline="0">
        <left style="thin">
          <color indexed="64"/>
        </left>
        <right style="thin">
          <color indexed="64"/>
        </right>
        <top style="thin">
          <color indexed="64"/>
        </top>
        <bottom/>
      </border>
    </dxf>
    <dxf>
      <numFmt numFmtId="164" formatCode="&quot;$&quot;#,##0"/>
      <fill>
        <patternFill patternType="solid">
          <fgColor indexed="64"/>
          <bgColor rgb="FF9999FF"/>
        </patternFill>
      </fill>
      <border diagonalUp="0" diagonalDown="0" outline="0">
        <left style="thin">
          <color indexed="64"/>
        </left>
        <right style="thin">
          <color indexed="64"/>
        </right>
        <top style="thin">
          <color indexed="64"/>
        </top>
        <bottom style="thin">
          <color indexed="64"/>
        </bottom>
      </border>
    </dxf>
    <dxf>
      <numFmt numFmtId="1" formatCode="0"/>
      <fill>
        <patternFill patternType="solid">
          <fgColor indexed="64"/>
          <bgColor rgb="FF9999FF"/>
        </patternFill>
      </fill>
      <border diagonalUp="0" diagonalDown="0" outline="0">
        <left style="thin">
          <color indexed="64"/>
        </left>
        <right style="thin">
          <color indexed="64"/>
        </right>
        <top style="thin">
          <color indexed="64"/>
        </top>
        <bottom/>
      </border>
    </dxf>
    <dxf>
      <numFmt numFmtId="1" formatCode="0"/>
      <fill>
        <patternFill patternType="solid">
          <fgColor indexed="64"/>
          <bgColor rgb="FF9999FF"/>
        </patternFill>
      </fill>
      <border diagonalUp="0" diagonalDown="0" outline="0">
        <left style="thin">
          <color indexed="64"/>
        </left>
        <right style="thin">
          <color indexed="64"/>
        </right>
        <top style="thin">
          <color indexed="64"/>
        </top>
        <bottom style="thin">
          <color indexed="64"/>
        </bottom>
      </border>
    </dxf>
    <dxf>
      <numFmt numFmtId="164" formatCode="&quot;$&quot;#,##0"/>
      <fill>
        <patternFill patternType="solid">
          <fgColor indexed="64"/>
          <bgColor rgb="FF9999FF"/>
        </patternFill>
      </fill>
      <border diagonalUp="0" diagonalDown="0" outline="0">
        <left style="thin">
          <color indexed="64"/>
        </left>
        <right style="thin">
          <color indexed="64"/>
        </right>
        <top style="thin">
          <color indexed="64"/>
        </top>
        <bottom/>
      </border>
    </dxf>
    <dxf>
      <numFmt numFmtId="164" formatCode="&quot;$&quot;#,##0"/>
      <fill>
        <patternFill patternType="solid">
          <fgColor indexed="64"/>
          <bgColor rgb="FF9999FF"/>
        </patternFill>
      </fill>
      <border diagonalUp="0" diagonalDown="0" outline="0">
        <left style="thin">
          <color indexed="64"/>
        </left>
        <right style="thin">
          <color indexed="64"/>
        </right>
        <top style="thin">
          <color indexed="64"/>
        </top>
        <bottom style="thin">
          <color indexed="64"/>
        </bottom>
      </border>
    </dxf>
    <dxf>
      <numFmt numFmtId="164" formatCode="&quot;$&quot;#,##0"/>
      <fill>
        <patternFill patternType="solid">
          <fgColor indexed="64"/>
          <bgColor rgb="FF9999FF"/>
        </patternFill>
      </fill>
      <border diagonalUp="0" diagonalDown="0" outline="0">
        <left style="thin">
          <color indexed="64"/>
        </left>
        <right style="thin">
          <color indexed="64"/>
        </right>
        <top style="thin">
          <color indexed="64"/>
        </top>
        <bottom/>
      </border>
    </dxf>
    <dxf>
      <numFmt numFmtId="164" formatCode="&quot;$&quot;#,##0"/>
      <fill>
        <patternFill patternType="solid">
          <fgColor indexed="64"/>
          <bgColor rgb="FF9999FF"/>
        </patternFill>
      </fill>
      <border diagonalUp="0" diagonalDown="0" outline="0">
        <left style="thin">
          <color indexed="64"/>
        </left>
        <right style="thin">
          <color indexed="64"/>
        </right>
        <top style="thin">
          <color indexed="64"/>
        </top>
        <bottom style="thin">
          <color indexed="64"/>
        </bottom>
      </border>
    </dxf>
    <dxf>
      <numFmt numFmtId="0" formatCode="Genera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protection locked="0" hidden="0"/>
    </dxf>
    <dxf>
      <numFmt numFmtId="0" formatCode="General"/>
      <fill>
        <patternFill patternType="solid">
          <fgColor indexed="64"/>
          <bgColor theme="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164" formatCode="&quot;$&quot;#,##0"/>
      <border diagonalUp="0" diagonalDown="0" outline="0">
        <left style="thin">
          <color indexed="64"/>
        </left>
        <right style="thin">
          <color indexed="64"/>
        </right>
        <top style="thin">
          <color indexed="64"/>
        </top>
        <bottom/>
      </border>
      <protection locked="0" hidden="0"/>
    </dxf>
    <dxf>
      <numFmt numFmtId="164" formatCode="&quot;$&quot;#,##0"/>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protection locked="0" hidden="0"/>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protection locked="0" hidden="0"/>
    </dxf>
    <dxf>
      <fill>
        <patternFill patternType="solid">
          <fgColor indexed="64"/>
          <bgColor theme="9"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0" formatCode="Genera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protection locked="0" hidden="0"/>
    </dxf>
    <dxf>
      <numFmt numFmtId="0" formatCode="General"/>
      <fill>
        <patternFill patternType="solid">
          <fgColor indexed="64"/>
          <bgColor theme="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164" formatCode="&quot;$&quot;#,##0"/>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protection locked="0" hidden="0"/>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protection locked="0" hidden="0"/>
    </dxf>
    <dxf>
      <fill>
        <patternFill patternType="solid">
          <fgColor indexed="64"/>
          <bgColor theme="9"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protection locked="0" hidden="0"/>
    </dxf>
    <dxf>
      <fill>
        <patternFill patternType="solid">
          <fgColor indexed="64"/>
          <bgColor theme="9"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64" formatCode="&quot;$&quot;#,##0"/>
      <border diagonalUp="0" diagonalDown="0" outline="0">
        <left style="thin">
          <color indexed="64"/>
        </left>
        <right style="thin">
          <color indexed="64"/>
        </right>
        <top style="thin">
          <color indexed="64"/>
        </top>
        <bottom/>
      </border>
      <protection locked="0" hidden="0"/>
    </dxf>
    <dxf>
      <numFmt numFmtId="164" formatCode="&quot;$&quot;#,##0"/>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protection locked="0" hidden="0"/>
    </dxf>
    <dxf>
      <numFmt numFmtId="164" formatCode="&quot;$&quot;#,##0"/>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protection locked="0" hidden="0"/>
    </dxf>
    <dxf>
      <fill>
        <patternFill patternType="solid">
          <fgColor indexed="64"/>
          <bgColor theme="9"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protection locked="0" hidden="0"/>
    </dxf>
    <dxf>
      <fill>
        <patternFill patternType="solid">
          <fgColor indexed="64"/>
          <bgColor theme="9"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64" formatCode="&quot;$&quot;#,##0"/>
      <border diagonalUp="0" diagonalDown="0" outline="0">
        <left style="thin">
          <color indexed="64"/>
        </left>
        <right style="thin">
          <color indexed="64"/>
        </right>
        <top style="thin">
          <color indexed="64"/>
        </top>
        <bottom/>
      </border>
      <protection locked="0" hidden="0"/>
    </dxf>
    <dxf>
      <numFmt numFmtId="164" formatCode="&quot;$&quot;#,##0"/>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protection locked="0" hidden="0"/>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protection locked="0" hidden="0"/>
    </dxf>
    <dxf>
      <fill>
        <patternFill patternType="solid">
          <fgColor indexed="64"/>
          <bgColor theme="9"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64" formatCode="&quot;$&quot;#,##0"/>
      <border diagonalUp="0" diagonalDown="0" outline="0">
        <left style="thin">
          <color indexed="64"/>
        </left>
        <right style="thin">
          <color indexed="64"/>
        </right>
        <top style="thin">
          <color indexed="64"/>
        </top>
        <bottom/>
      </border>
      <protection locked="0" hidden="0"/>
    </dxf>
    <dxf>
      <numFmt numFmtId="164" formatCode="&quot;$&quot;#,##0"/>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protection locked="0" hidden="0"/>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ill>
        <patternFill>
          <fgColor indexed="64"/>
          <bgColor theme="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ill>
        <patternFill>
          <fgColor indexed="64"/>
          <bgColor theme="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right style="thin">
          <color indexed="64"/>
        </right>
        <top style="thin">
          <color indexed="64"/>
        </top>
        <bottom/>
      </border>
    </dxf>
    <dxf>
      <fill>
        <patternFill>
          <fgColor indexed="64"/>
          <bgColor theme="2"/>
        </patternFill>
      </fill>
      <border diagonalUp="0" diagonalDown="0" outline="0">
        <left/>
        <right style="thin">
          <color indexed="64"/>
        </right>
        <top style="thin">
          <color indexed="64"/>
        </top>
        <bottom style="thin">
          <color indexed="64"/>
        </bottom>
      </border>
    </dxf>
    <dxf>
      <border outline="0">
        <left style="thin">
          <color rgb="FF000000"/>
        </left>
        <right style="thin">
          <color rgb="FF000000"/>
        </right>
        <bottom style="thin">
          <color rgb="FF000000"/>
        </bottom>
      </border>
    </dxf>
    <dxf>
      <font>
        <b/>
        <i val="0"/>
        <strike val="0"/>
        <condense val="0"/>
        <extend val="0"/>
        <outline val="0"/>
        <shadow val="0"/>
        <u/>
        <vertAlign val="baseline"/>
        <sz val="11"/>
        <color rgb="FFFF0000"/>
        <name val="Calibri"/>
        <family val="2"/>
        <scheme val="minor"/>
      </font>
      <numFmt numFmtId="164" formatCode="&quot;$&quot;#,##0"/>
      <fill>
        <patternFill patternType="none">
          <fgColor indexed="64"/>
          <bgColor indexed="65"/>
        </patternFill>
      </fill>
      <alignment vertical="bottom" textRotation="0" wrapText="1" justifyLastLine="0" shrinkToFit="0" readingOrder="0"/>
      <border diagonalUp="0" diagonalDown="0">
        <left style="thin">
          <color indexed="64"/>
        </left>
        <right style="thin">
          <color indexed="64"/>
        </right>
        <top/>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libri"/>
        <family val="2"/>
        <scheme val="minor"/>
      </font>
      <numFmt numFmtId="19" formatCode="m/d/yyyy"/>
      <alignment horizontal="center" vertical="bottom" textRotation="0" wrapText="0" indent="0" justifyLastLine="0" shrinkToFit="0" readingOrder="0"/>
      <border diagonalUp="0" diagonalDown="0">
        <left style="thin">
          <color indexed="64"/>
        </left>
        <right/>
        <top style="thin">
          <color indexed="64"/>
        </top>
        <bottom/>
        <vertical/>
        <horizontal/>
      </border>
      <protection locked="0" hidden="0"/>
    </dxf>
    <dxf>
      <font>
        <b/>
        <i val="0"/>
        <strike val="0"/>
        <condense val="0"/>
        <extend val="0"/>
        <outline val="0"/>
        <shadow val="0"/>
        <u val="none"/>
        <vertAlign val="baseline"/>
        <sz val="11"/>
        <color auto="1"/>
        <name val="Calibri"/>
        <family val="2"/>
        <scheme val="minor"/>
      </font>
      <numFmt numFmtId="19" formatCode="m/d/yyyy"/>
      <alignment horizontal="center" vertical="bottom" textRotation="0" wrapText="0" indent="0" justifyLastLine="0" shrinkToFit="0" readingOrder="0"/>
      <border diagonalUp="0" diagonalDown="0">
        <left/>
        <right style="thin">
          <color indexed="64"/>
        </right>
        <top style="thin">
          <color indexed="64"/>
        </top>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70C0"/>
        <name val="Calibri"/>
        <family val="2"/>
        <scheme val="minor"/>
      </font>
      <alignment horizontal="center" vertical="bottom"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1"/>
        <name val="Calibri"/>
        <family val="2"/>
        <scheme val="minor"/>
      </font>
      <fill>
        <patternFill patternType="solid">
          <fgColor indexed="64"/>
          <bgColor theme="2"/>
        </patternFill>
      </fill>
      <border outline="0">
        <left style="thin">
          <color indexed="64"/>
        </left>
      </border>
    </dxf>
    <dxf>
      <font>
        <b val="0"/>
        <i/>
        <strike val="0"/>
        <condense val="0"/>
        <extend val="0"/>
        <outline val="0"/>
        <shadow val="0"/>
        <u val="none"/>
        <vertAlign val="baseline"/>
        <sz val="11"/>
        <color theme="1"/>
        <name val="Calibri"/>
        <family val="2"/>
        <scheme val="minor"/>
      </font>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protection locked="0" hidden="0"/>
    </dxf>
    <dxf>
      <font>
        <b val="0"/>
        <i/>
        <strike val="0"/>
        <condense val="0"/>
        <extend val="0"/>
        <outline val="0"/>
        <shadow val="0"/>
        <u val="none"/>
        <vertAlign val="baseline"/>
        <sz val="11"/>
        <color theme="1"/>
        <name val="Calibri"/>
        <family val="2"/>
        <scheme val="minor"/>
      </font>
      <fill>
        <patternFill patternType="solid">
          <fgColor indexed="64"/>
          <bgColor theme="9" tint="0.79998168889431442"/>
        </patternFill>
      </fill>
      <border diagonalUp="0" diagonalDown="0" outline="0">
        <left style="thin">
          <color indexed="64"/>
        </left>
        <right style="thin">
          <color indexed="64"/>
        </right>
        <top style="thin">
          <color indexed="64"/>
        </top>
        <bottom/>
      </border>
      <protection locked="0" hidden="0"/>
    </dxf>
    <dxf>
      <border outline="0">
        <right style="thin">
          <color indexed="64"/>
        </right>
        <bottom style="thin">
          <color indexed="64"/>
        </bottom>
      </border>
    </dxf>
    <dxf>
      <font>
        <b/>
        <i val="0"/>
        <strike val="0"/>
        <condense val="0"/>
        <extend val="0"/>
        <outline val="0"/>
        <shadow val="0"/>
        <u val="none"/>
        <vertAlign val="baseline"/>
        <sz val="11"/>
        <color rgb="FF7030A0"/>
        <name val="Calibri"/>
        <family val="2"/>
        <scheme val="minor"/>
      </font>
    </dxf>
  </dxfs>
  <tableStyles count="1" defaultTableStyle="TableStyleMedium2" defaultPivotStyle="PivotStyleLight16">
    <tableStyle name="Invisible" pivot="0" table="0" count="0" xr9:uid="{257A4089-0EE5-45D1-A373-6C140837927B}"/>
  </tableStyles>
  <colors>
    <mruColors>
      <color rgb="FF007A37"/>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pivotCacheDefinition" Target="pivotCache/pivotCacheDefinition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handoker, M. Shakil" refreshedDate="45274.345877546293" createdVersion="8" refreshedVersion="8" minRefreshableVersion="3" recordCount="810" xr:uid="{0A93DC25-5491-460B-BEE1-944BE19B56BA}">
  <cacheSource type="worksheet">
    <worksheetSource ref="A1:Y811" sheet="AUP Test Results Table 2"/>
  </cacheSource>
  <cacheFields count="26">
    <cacheField name="AUP Section" numFmtId="0">
      <sharedItems count="13">
        <s v="HB Charges 1"/>
        <s v="HB Charges 2"/>
        <s v="HB Charges 3"/>
        <s v="HB Charges 4"/>
        <s v="HB Charges 5"/>
        <s v="HB Charges 6"/>
        <s v="Uncashed Chk"/>
        <s v="Admin 4a"/>
        <s v="Admin 4b"/>
        <s v="Admin 4c"/>
        <s v="Admin 4d"/>
        <s v="Refunds"/>
        <s v="Prov Chg"/>
      </sharedItems>
    </cacheField>
    <cacheField name="Sample Number" numFmtId="0">
      <sharedItems containsSemiMixedTypes="0" containsString="0" containsNumber="1" containsInteger="1" minValue="1" maxValue="120"/>
    </cacheField>
    <cacheField name="Unique Sample ID" numFmtId="0">
      <sharedItems/>
    </cacheField>
    <cacheField name="$ value of sample" numFmtId="164">
      <sharedItems containsSemiMixedTypes="0" containsString="0" containsNumber="1" minValue="0" maxValue="21272.717067321719"/>
    </cacheField>
    <cacheField name="Overpayment" numFmtId="0">
      <sharedItems containsBlank="1"/>
    </cacheField>
    <cacheField name="$ Overpayment" numFmtId="164">
      <sharedItems containsMixedTypes="1" containsNumber="1" minValue="5" maxValue="150"/>
    </cacheField>
    <cacheField name="Root Cause Over" numFmtId="0">
      <sharedItems containsBlank="1"/>
    </cacheField>
    <cacheField name="Underpayment" numFmtId="0">
      <sharedItems containsBlank="1"/>
    </cacheField>
    <cacheField name="$ Underpayment" numFmtId="164">
      <sharedItems containsMixedTypes="1" containsNumber="1" containsInteger="1" minValue="5" maxValue="75"/>
    </cacheField>
    <cacheField name="Root Cause Under" numFmtId="0">
      <sharedItems containsBlank="1"/>
    </cacheField>
    <cacheField name="Tech IP" numFmtId="0">
      <sharedItems containsBlank="1"/>
    </cacheField>
    <cacheField name="$ Tech IP" numFmtId="164">
      <sharedItems containsMixedTypes="1" containsNumber="1" containsInteger="1" minValue="0" maxValue="6"/>
    </cacheField>
    <cacheField name="Root Cause Tech" numFmtId="0">
      <sharedItems/>
    </cacheField>
    <cacheField name="Unknown Payment" numFmtId="0">
      <sharedItems containsBlank="1"/>
    </cacheField>
    <cacheField name="$ Unknown Payment" numFmtId="164">
      <sharedItems containsMixedTypes="1" containsNumber="1" containsInteger="1" minValue="2" maxValue="50"/>
    </cacheField>
    <cacheField name="Root Cause Unknown" numFmtId="0">
      <sharedItems/>
    </cacheField>
    <cacheField name="Monetary IP" numFmtId="164">
      <sharedItems containsMixedTypes="1" containsNumber="1" minValue="5" maxValue="150"/>
    </cacheField>
    <cacheField name="Non-Monetary IP" numFmtId="164">
      <sharedItems containsSemiMixedTypes="0" containsString="0" containsNumber="1" containsInteger="1" minValue="0" maxValue="75"/>
    </cacheField>
    <cacheField name="Known" numFmtId="1">
      <sharedItems containsSemiMixedTypes="0" containsString="0" containsNumber="1" containsInteger="1" minValue="0" maxValue="1"/>
    </cacheField>
    <cacheField name="Known ($)" numFmtId="164">
      <sharedItems containsSemiMixedTypes="0" containsString="0" containsNumber="1" minValue="0" maxValue="150"/>
    </cacheField>
    <cacheField name="Total IP Count" numFmtId="1">
      <sharedItems containsSemiMixedTypes="0" containsString="0" containsNumber="1" containsInteger="1" minValue="0" maxValue="1"/>
    </cacheField>
    <cacheField name="Total IP $ (Monetary, Non-Monetary, Unknown)" numFmtId="164">
      <sharedItems containsSemiMixedTypes="0" containsString="0" containsNumber="1" minValue="0" maxValue="150"/>
    </cacheField>
    <cacheField name="Root Cause" numFmtId="0">
      <sharedItems containsBlank="1" count="7">
        <s v="none"/>
        <s v="IA"/>
        <s v="FA"/>
        <s v="DI"/>
        <s v="UD"/>
        <s v="SR"/>
        <m u="1"/>
      </sharedItems>
    </cacheField>
    <cacheField name="Proper Payment ($)" numFmtId="164">
      <sharedItems containsSemiMixedTypes="0" containsString="0" containsNumber="1" minValue="0" maxValue="21202.360243392599"/>
    </cacheField>
    <cacheField name="Column1" numFmtId="0">
      <sharedItems containsBlank="1"/>
    </cacheField>
    <cacheField name="MeanIP" numFmtId="0" formula="'Total IP $ (Monetary, Non-Monetary, Unknown)'/'Total IP Count'" databaseField="0"/>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10">
  <r>
    <x v="0"/>
    <n v="1"/>
    <s v="DR&lt;65 - 1"/>
    <n v="222.42138152573318"/>
    <m/>
    <s v="0"/>
    <m/>
    <m/>
    <s v="0"/>
    <m/>
    <m/>
    <s v="0"/>
    <s v=""/>
    <m/>
    <s v="0"/>
    <s v=""/>
    <s v="0"/>
    <n v="0"/>
    <n v="0"/>
    <n v="0"/>
    <n v="0"/>
    <n v="0"/>
    <x v="0"/>
    <n v="222.42138152573301"/>
    <m/>
  </r>
  <r>
    <x v="0"/>
    <n v="2"/>
    <s v="DR&lt;65 - 2"/>
    <n v="69.401400476069426"/>
    <m/>
    <s v="0"/>
    <m/>
    <s v="x"/>
    <n v="9"/>
    <s v="IA"/>
    <m/>
    <s v="0"/>
    <s v=""/>
    <m/>
    <s v="0"/>
    <s v=""/>
    <s v="0"/>
    <n v="9"/>
    <n v="1"/>
    <n v="9"/>
    <n v="1"/>
    <n v="9"/>
    <x v="1"/>
    <n v="60.401400476069398"/>
    <m/>
  </r>
  <r>
    <x v="0"/>
    <n v="3"/>
    <s v="DR&lt;65 - 3"/>
    <n v="31.567530216542259"/>
    <s v="x"/>
    <n v="10"/>
    <s v="FA"/>
    <m/>
    <s v="0"/>
    <m/>
    <m/>
    <s v="0"/>
    <s v=""/>
    <m/>
    <s v="0"/>
    <s v=""/>
    <n v="10"/>
    <n v="0"/>
    <n v="1"/>
    <n v="10"/>
    <n v="1"/>
    <n v="10"/>
    <x v="2"/>
    <n v="21.567530216542298"/>
    <m/>
  </r>
  <r>
    <x v="0"/>
    <n v="4"/>
    <s v="DR&lt;65 - 4"/>
    <n v="76.274160523214164"/>
    <m/>
    <s v="0"/>
    <m/>
    <m/>
    <s v="0"/>
    <m/>
    <m/>
    <s v="0"/>
    <s v=""/>
    <m/>
    <s v="0"/>
    <s v=""/>
    <s v="0"/>
    <n v="0"/>
    <n v="0"/>
    <n v="0"/>
    <n v="0"/>
    <n v="0"/>
    <x v="0"/>
    <n v="76.274160523214206"/>
    <m/>
  </r>
  <r>
    <x v="0"/>
    <n v="5"/>
    <s v="DR&lt;65 - 5"/>
    <n v="13.341240091516259"/>
    <m/>
    <s v="0"/>
    <m/>
    <m/>
    <s v="0"/>
    <m/>
    <m/>
    <s v="0"/>
    <s v=""/>
    <m/>
    <s v="0"/>
    <s v=""/>
    <s v="0"/>
    <n v="0"/>
    <n v="0"/>
    <n v="0"/>
    <n v="0"/>
    <n v="0"/>
    <x v="0"/>
    <n v="13.341240091516299"/>
    <m/>
  </r>
  <r>
    <x v="0"/>
    <n v="6"/>
    <s v="DR&lt;65 - 6"/>
    <n v="222.99411152966192"/>
    <m/>
    <s v="0"/>
    <m/>
    <m/>
    <s v="0"/>
    <m/>
    <m/>
    <s v="0"/>
    <s v=""/>
    <m/>
    <s v="0"/>
    <s v=""/>
    <s v="0"/>
    <n v="0"/>
    <n v="0"/>
    <n v="0"/>
    <n v="0"/>
    <n v="0"/>
    <x v="0"/>
    <n v="222.99411152966201"/>
    <s v="unwtd IP"/>
  </r>
  <r>
    <x v="0"/>
    <n v="7"/>
    <s v="DR&lt;65 - 7"/>
    <n v="118.99308081625108"/>
    <m/>
    <s v="0"/>
    <m/>
    <m/>
    <s v="0"/>
    <m/>
    <m/>
    <s v="0"/>
    <s v=""/>
    <m/>
    <s v="0"/>
    <s v=""/>
    <s v="0"/>
    <n v="0"/>
    <n v="0"/>
    <n v="0"/>
    <n v="0"/>
    <n v="0"/>
    <x v="0"/>
    <n v="118.99308081625099"/>
    <m/>
  </r>
  <r>
    <x v="0"/>
    <n v="8"/>
    <s v="DR&lt;65 - 8"/>
    <n v="225.89145154953664"/>
    <m/>
    <s v="0"/>
    <m/>
    <m/>
    <s v="0"/>
    <m/>
    <m/>
    <s v="0"/>
    <s v=""/>
    <m/>
    <s v="0"/>
    <s v=""/>
    <s v="0"/>
    <n v="0"/>
    <n v="0"/>
    <n v="0"/>
    <n v="0"/>
    <n v="0"/>
    <x v="0"/>
    <n v="225.89145154953701"/>
    <m/>
  </r>
  <r>
    <x v="0"/>
    <n v="9"/>
    <s v="DR&lt;65 - 9"/>
    <n v="161.54355110813248"/>
    <m/>
    <s v="0"/>
    <m/>
    <m/>
    <s v="0"/>
    <m/>
    <m/>
    <s v="0"/>
    <s v=""/>
    <m/>
    <s v="0"/>
    <s v=""/>
    <s v="0"/>
    <n v="0"/>
    <n v="0"/>
    <n v="0"/>
    <n v="0"/>
    <n v="0"/>
    <x v="0"/>
    <n v="161.54355110813199"/>
    <m/>
  </r>
  <r>
    <x v="0"/>
    <n v="10"/>
    <s v="DR&lt;65 - 10"/>
    <n v="228.58665156802479"/>
    <m/>
    <s v="0"/>
    <m/>
    <m/>
    <s v="0"/>
    <m/>
    <m/>
    <s v="0"/>
    <s v=""/>
    <m/>
    <s v="0"/>
    <s v=""/>
    <s v="0"/>
    <n v="0"/>
    <n v="0"/>
    <n v="0"/>
    <n v="0"/>
    <n v="0"/>
    <x v="0"/>
    <n v="228.58665156802499"/>
    <m/>
  </r>
  <r>
    <x v="0"/>
    <n v="11"/>
    <s v="DR&lt;65 - 11"/>
    <n v="51.983670356589869"/>
    <m/>
    <s v="0"/>
    <m/>
    <m/>
    <s v="0"/>
    <m/>
    <m/>
    <s v="0"/>
    <s v=""/>
    <m/>
    <s v="0"/>
    <s v=""/>
    <s v="0"/>
    <n v="0"/>
    <n v="0"/>
    <n v="0"/>
    <n v="0"/>
    <n v="0"/>
    <x v="0"/>
    <n v="51.983670356589897"/>
    <m/>
  </r>
  <r>
    <x v="0"/>
    <n v="12"/>
    <s v="DR&lt;65 - 12"/>
    <n v="95.91543065794643"/>
    <m/>
    <s v="0"/>
    <m/>
    <m/>
    <s v="0"/>
    <m/>
    <m/>
    <s v="0"/>
    <s v=""/>
    <m/>
    <s v="0"/>
    <s v=""/>
    <s v="0"/>
    <n v="0"/>
    <n v="0"/>
    <n v="0"/>
    <n v="0"/>
    <n v="0"/>
    <x v="0"/>
    <n v="95.915430657946402"/>
    <m/>
  </r>
  <r>
    <x v="0"/>
    <n v="13"/>
    <s v="DR&lt;65 - 13"/>
    <n v="41.640840285641659"/>
    <m/>
    <s v="0"/>
    <m/>
    <m/>
    <s v="0"/>
    <m/>
    <m/>
    <s v="0"/>
    <s v=""/>
    <m/>
    <s v="0"/>
    <s v=""/>
    <s v="0"/>
    <n v="0"/>
    <n v="0"/>
    <n v="0"/>
    <n v="0"/>
    <n v="0"/>
    <x v="0"/>
    <n v="41.640840285641701"/>
    <m/>
  </r>
  <r>
    <x v="0"/>
    <n v="14"/>
    <s v="DR&lt;65 - 14"/>
    <n v="188.22603129116499"/>
    <m/>
    <s v="0"/>
    <m/>
    <m/>
    <s v="0"/>
    <m/>
    <m/>
    <s v="0"/>
    <s v=""/>
    <m/>
    <s v="0"/>
    <s v=""/>
    <s v="0"/>
    <n v="0"/>
    <n v="0"/>
    <n v="0"/>
    <n v="0"/>
    <n v="0"/>
    <x v="0"/>
    <n v="188.22603129116499"/>
    <m/>
  </r>
  <r>
    <x v="0"/>
    <n v="15"/>
    <s v="DR&lt;65 - 15"/>
    <n v="96.353400660950754"/>
    <m/>
    <s v="0"/>
    <m/>
    <m/>
    <s v="0"/>
    <m/>
    <m/>
    <s v="0"/>
    <s v=""/>
    <m/>
    <s v="0"/>
    <s v=""/>
    <s v="0"/>
    <n v="0"/>
    <n v="0"/>
    <n v="0"/>
    <n v="0"/>
    <n v="0"/>
    <x v="0"/>
    <n v="96.353400660950797"/>
    <m/>
  </r>
  <r>
    <x v="0"/>
    <n v="16"/>
    <s v="DR&lt;65 - 16"/>
    <n v="146.61888100575445"/>
    <m/>
    <s v="0"/>
    <m/>
    <m/>
    <s v="0"/>
    <m/>
    <m/>
    <s v="0"/>
    <s v=""/>
    <m/>
    <s v="0"/>
    <s v=""/>
    <s v="0"/>
    <n v="0"/>
    <n v="0"/>
    <n v="0"/>
    <n v="0"/>
    <n v="0"/>
    <x v="0"/>
    <n v="146.61888100575399"/>
    <m/>
  </r>
  <r>
    <x v="0"/>
    <n v="17"/>
    <s v="DR&lt;65 - 17"/>
    <n v="19.978170137043286"/>
    <m/>
    <s v="0"/>
    <m/>
    <m/>
    <s v="0"/>
    <m/>
    <m/>
    <s v="0"/>
    <s v=""/>
    <m/>
    <s v="0"/>
    <s v=""/>
    <s v="0"/>
    <n v="0"/>
    <n v="0"/>
    <n v="0"/>
    <n v="0"/>
    <n v="0"/>
    <x v="0"/>
    <n v="19.9781701370433"/>
    <m/>
  </r>
  <r>
    <x v="0"/>
    <n v="18"/>
    <s v="DR&lt;65 - 18"/>
    <n v="50.770830348270209"/>
    <m/>
    <s v="0"/>
    <m/>
    <m/>
    <s v="0"/>
    <m/>
    <m/>
    <s v="0"/>
    <s v=""/>
    <m/>
    <s v="0"/>
    <s v=""/>
    <s v="0"/>
    <n v="0"/>
    <n v="0"/>
    <n v="0"/>
    <n v="0"/>
    <n v="0"/>
    <x v="0"/>
    <n v="50.770830348270202"/>
    <m/>
  </r>
  <r>
    <x v="0"/>
    <n v="19"/>
    <s v="DR&lt;65 - 19"/>
    <n v="182.09445124910448"/>
    <m/>
    <s v="0"/>
    <m/>
    <m/>
    <s v="0"/>
    <m/>
    <m/>
    <s v="0"/>
    <s v=""/>
    <m/>
    <s v="0"/>
    <s v=""/>
    <s v="0"/>
    <n v="0"/>
    <n v="0"/>
    <n v="0"/>
    <n v="0"/>
    <n v="0"/>
    <x v="0"/>
    <n v="182.094451249104"/>
    <m/>
  </r>
  <r>
    <x v="0"/>
    <n v="20"/>
    <s v="DR&lt;65 - 20"/>
    <n v="231.14709158558799"/>
    <s v="x"/>
    <n v="20"/>
    <s v="DI"/>
    <m/>
    <s v="0"/>
    <m/>
    <m/>
    <s v="0"/>
    <s v=""/>
    <m/>
    <s v="0"/>
    <s v=""/>
    <n v="20"/>
    <n v="0"/>
    <n v="1"/>
    <n v="20"/>
    <n v="1"/>
    <n v="20"/>
    <x v="3"/>
    <n v="211.14709158558799"/>
    <m/>
  </r>
  <r>
    <x v="0"/>
    <n v="21"/>
    <s v="DR&lt;65 - 21"/>
    <n v="130.64982089621225"/>
    <m/>
    <s v="0"/>
    <m/>
    <m/>
    <s v="0"/>
    <m/>
    <m/>
    <s v="0"/>
    <s v=""/>
    <s v="x"/>
    <n v="13"/>
    <s v="UD"/>
    <s v="0"/>
    <n v="0"/>
    <n v="0"/>
    <n v="0"/>
    <n v="1"/>
    <n v="13"/>
    <x v="4"/>
    <n v="130.64982089621199"/>
    <m/>
  </r>
  <r>
    <x v="0"/>
    <n v="22"/>
    <s v="DR&lt;65 - 22"/>
    <n v="186.3057012779922"/>
    <m/>
    <s v="0"/>
    <m/>
    <m/>
    <s v="0"/>
    <m/>
    <m/>
    <s v="0"/>
    <s v=""/>
    <m/>
    <s v="0"/>
    <s v=""/>
    <s v="0"/>
    <n v="0"/>
    <n v="0"/>
    <n v="0"/>
    <n v="0"/>
    <n v="0"/>
    <x v="0"/>
    <n v="186.305701277992"/>
    <m/>
  </r>
  <r>
    <x v="0"/>
    <n v="23"/>
    <s v="DR&lt;65 - 23"/>
    <n v="150.76275103417996"/>
    <m/>
    <s v="0"/>
    <m/>
    <m/>
    <s v="0"/>
    <m/>
    <m/>
    <s v="0"/>
    <s v=""/>
    <m/>
    <s v="0"/>
    <s v=""/>
    <s v="0"/>
    <n v="0"/>
    <n v="0"/>
    <n v="0"/>
    <n v="0"/>
    <n v="0"/>
    <x v="0"/>
    <n v="150.76275103418001"/>
    <m/>
  </r>
  <r>
    <x v="0"/>
    <n v="24"/>
    <s v="DR&lt;65 - 24"/>
    <n v="126.80916086986666"/>
    <m/>
    <s v="0"/>
    <m/>
    <m/>
    <s v="0"/>
    <m/>
    <m/>
    <s v="0"/>
    <s v=""/>
    <m/>
    <s v="0"/>
    <s v=""/>
    <s v="0"/>
    <n v="0"/>
    <n v="0"/>
    <n v="0"/>
    <n v="0"/>
    <n v="0"/>
    <x v="0"/>
    <n v="126.809160869867"/>
    <m/>
  </r>
  <r>
    <x v="0"/>
    <n v="25"/>
    <s v="DR&lt;65 - 25"/>
    <n v="124.85514085646277"/>
    <m/>
    <s v="0"/>
    <m/>
    <m/>
    <s v="0"/>
    <m/>
    <m/>
    <s v="0"/>
    <s v=""/>
    <m/>
    <s v="0"/>
    <s v=""/>
    <s v="0"/>
    <n v="0"/>
    <n v="0"/>
    <n v="0"/>
    <n v="0"/>
    <n v="0"/>
    <x v="0"/>
    <n v="124.855140856463"/>
    <m/>
  </r>
  <r>
    <x v="0"/>
    <n v="26"/>
    <s v="DR&lt;65 - 26"/>
    <n v="207.76623142520396"/>
    <m/>
    <s v="0"/>
    <m/>
    <m/>
    <s v="0"/>
    <m/>
    <m/>
    <s v="0"/>
    <s v=""/>
    <m/>
    <s v="0"/>
    <s v=""/>
    <s v="0"/>
    <n v="0"/>
    <n v="0"/>
    <n v="0"/>
    <n v="0"/>
    <n v="0"/>
    <x v="0"/>
    <n v="207.76623142520401"/>
    <m/>
  </r>
  <r>
    <x v="0"/>
    <n v="27"/>
    <s v="DR&lt;65 - 27"/>
    <n v="160.29702109958171"/>
    <m/>
    <s v="0"/>
    <m/>
    <m/>
    <s v="0"/>
    <m/>
    <m/>
    <s v="0"/>
    <s v=""/>
    <m/>
    <s v="0"/>
    <s v=""/>
    <s v="0"/>
    <n v="0"/>
    <n v="0"/>
    <n v="0"/>
    <n v="0"/>
    <n v="0"/>
    <x v="0"/>
    <n v="160.297021099582"/>
    <m/>
  </r>
  <r>
    <x v="0"/>
    <n v="28"/>
    <s v="DR&lt;65 - 28"/>
    <n v="102.65343070416677"/>
    <m/>
    <s v="0"/>
    <m/>
    <m/>
    <s v="0"/>
    <m/>
    <m/>
    <s v="0"/>
    <s v=""/>
    <m/>
    <s v="0"/>
    <s v=""/>
    <s v="0"/>
    <n v="0"/>
    <n v="0"/>
    <n v="0"/>
    <n v="0"/>
    <n v="0"/>
    <x v="0"/>
    <n v="102.65343070416699"/>
    <m/>
  </r>
  <r>
    <x v="0"/>
    <n v="29"/>
    <s v="DR&lt;65 - 29"/>
    <n v="58.250010399574776"/>
    <m/>
    <s v="0"/>
    <m/>
    <m/>
    <s v="0"/>
    <m/>
    <m/>
    <s v="0"/>
    <s v=""/>
    <m/>
    <s v="0"/>
    <s v=""/>
    <s v="0"/>
    <n v="0"/>
    <n v="0"/>
    <n v="0"/>
    <n v="0"/>
    <n v="0"/>
    <x v="0"/>
    <n v="58.250010399574798"/>
    <m/>
  </r>
  <r>
    <x v="0"/>
    <n v="30"/>
    <s v="DR&lt;65 - 30"/>
    <n v="175.82811120611959"/>
    <m/>
    <s v="0"/>
    <m/>
    <m/>
    <s v="0"/>
    <m/>
    <m/>
    <s v="0"/>
    <s v=""/>
    <m/>
    <s v="0"/>
    <s v=""/>
    <s v="0"/>
    <n v="0"/>
    <n v="0"/>
    <n v="0"/>
    <n v="0"/>
    <n v="0"/>
    <x v="0"/>
    <n v="175.82811120612001"/>
    <m/>
  </r>
  <r>
    <x v="0"/>
    <n v="31"/>
    <s v="DR&lt;65 - 31"/>
    <n v="233.77491160361444"/>
    <s v="x"/>
    <n v="15"/>
    <s v="FA"/>
    <m/>
    <s v="0"/>
    <m/>
    <m/>
    <s v="0"/>
    <s v=""/>
    <m/>
    <s v="0"/>
    <s v=""/>
    <n v="15"/>
    <n v="0"/>
    <n v="1"/>
    <n v="15"/>
    <n v="1"/>
    <n v="15"/>
    <x v="2"/>
    <n v="218.77491160361399"/>
    <m/>
  </r>
  <r>
    <x v="0"/>
    <n v="32"/>
    <s v="DR&lt;65 - 32"/>
    <n v="192.20145131843498"/>
    <m/>
    <s v="0"/>
    <m/>
    <m/>
    <s v="0"/>
    <m/>
    <m/>
    <s v="0"/>
    <s v=""/>
    <m/>
    <s v="0"/>
    <s v=""/>
    <s v="0"/>
    <n v="0"/>
    <n v="0"/>
    <n v="0"/>
    <n v="0"/>
    <n v="0"/>
    <x v="0"/>
    <n v="192.20145131843501"/>
    <m/>
  </r>
  <r>
    <x v="0"/>
    <n v="33"/>
    <s v="DR&lt;65 - 33"/>
    <n v="64.213140440479776"/>
    <m/>
    <s v="0"/>
    <m/>
    <m/>
    <s v="0"/>
    <m/>
    <m/>
    <s v="0"/>
    <s v=""/>
    <m/>
    <s v="0"/>
    <s v=""/>
    <s v="0"/>
    <n v="0"/>
    <n v="0"/>
    <n v="0"/>
    <n v="0"/>
    <n v="0"/>
    <x v="0"/>
    <n v="64.213140440479805"/>
    <m/>
  </r>
  <r>
    <x v="0"/>
    <n v="34"/>
    <s v="DR&lt;65 - 34"/>
    <n v="67.110480460354509"/>
    <m/>
    <s v="0"/>
    <m/>
    <m/>
    <s v="0"/>
    <m/>
    <m/>
    <s v="0"/>
    <s v=""/>
    <m/>
    <s v="0"/>
    <s v=""/>
    <s v="0"/>
    <n v="0"/>
    <n v="0"/>
    <n v="0"/>
    <n v="0"/>
    <n v="0"/>
    <x v="0"/>
    <n v="67.110480460354495"/>
    <m/>
  </r>
  <r>
    <x v="0"/>
    <n v="35"/>
    <s v="DR&lt;65 - 35"/>
    <n v="64.718490443946294"/>
    <s v="x"/>
    <n v="25"/>
    <s v="FA"/>
    <m/>
    <s v="0"/>
    <m/>
    <m/>
    <s v="0"/>
    <s v=""/>
    <m/>
    <s v="0"/>
    <s v=""/>
    <n v="25"/>
    <n v="0"/>
    <n v="1"/>
    <n v="25"/>
    <n v="1"/>
    <n v="25"/>
    <x v="2"/>
    <n v="39.718490443946294"/>
    <m/>
  </r>
  <r>
    <x v="0"/>
    <n v="36"/>
    <s v="DR&lt;65 - 36"/>
    <n v="36.452580250052002"/>
    <s v="x"/>
    <n v="9"/>
    <s v="FA"/>
    <m/>
    <s v="0"/>
    <m/>
    <m/>
    <s v="0"/>
    <s v=""/>
    <m/>
    <s v="0"/>
    <s v=""/>
    <n v="9"/>
    <n v="0"/>
    <n v="1"/>
    <n v="9"/>
    <n v="1"/>
    <n v="9"/>
    <x v="2"/>
    <n v="27.452580250052002"/>
    <m/>
  </r>
  <r>
    <x v="0"/>
    <n v="37"/>
    <s v="DR&lt;65 - 37"/>
    <n v="7.2096600494557563"/>
    <m/>
    <s v="0"/>
    <m/>
    <m/>
    <s v="0"/>
    <m/>
    <m/>
    <s v="0"/>
    <s v=""/>
    <m/>
    <s v="0"/>
    <s v=""/>
    <s v="0"/>
    <n v="0"/>
    <n v="0"/>
    <n v="0"/>
    <n v="0"/>
    <n v="0"/>
    <x v="0"/>
    <n v="7.2096600494557599"/>
    <m/>
  </r>
  <r>
    <x v="0"/>
    <n v="38"/>
    <s v="DR&lt;65 - 38"/>
    <n v="54.240900372073675"/>
    <m/>
    <s v="0"/>
    <m/>
    <m/>
    <s v="0"/>
    <m/>
    <m/>
    <s v="0"/>
    <s v=""/>
    <m/>
    <s v="0"/>
    <s v=""/>
    <s v="0"/>
    <n v="0"/>
    <n v="0"/>
    <n v="0"/>
    <n v="0"/>
    <n v="0"/>
    <x v="0"/>
    <n v="54.240900372073703"/>
    <m/>
  </r>
  <r>
    <x v="0"/>
    <n v="39"/>
    <s v="DR&lt;65 - 39"/>
    <n v="176.03025120750618"/>
    <m/>
    <s v="0"/>
    <m/>
    <m/>
    <s v="0"/>
    <m/>
    <m/>
    <s v="0"/>
    <s v=""/>
    <m/>
    <s v="0"/>
    <s v=""/>
    <s v="0"/>
    <n v="0"/>
    <n v="0"/>
    <n v="0"/>
    <n v="0"/>
    <n v="0"/>
    <x v="0"/>
    <n v="176.03025120750601"/>
    <m/>
  </r>
  <r>
    <x v="0"/>
    <n v="40"/>
    <s v="DR&lt;65 - 40"/>
    <n v="23.448240160846758"/>
    <m/>
    <s v="0"/>
    <m/>
    <m/>
    <s v="0"/>
    <m/>
    <m/>
    <s v="0"/>
    <s v=""/>
    <m/>
    <s v="0"/>
    <s v=""/>
    <s v="0"/>
    <n v="0"/>
    <n v="0"/>
    <n v="0"/>
    <n v="0"/>
    <n v="0"/>
    <x v="0"/>
    <n v="23.448240160846801"/>
    <m/>
  </r>
  <r>
    <x v="0"/>
    <n v="41"/>
    <s v="DR&lt;65 - 41"/>
    <n v="192.06669131751059"/>
    <m/>
    <s v="0"/>
    <m/>
    <m/>
    <s v="0"/>
    <m/>
    <m/>
    <s v="0"/>
    <s v=""/>
    <m/>
    <s v="0"/>
    <s v=""/>
    <s v="0"/>
    <n v="0"/>
    <n v="0"/>
    <n v="0"/>
    <n v="0"/>
    <n v="0"/>
    <x v="0"/>
    <n v="192.06669131751099"/>
    <m/>
  </r>
  <r>
    <x v="0"/>
    <n v="42"/>
    <s v="DR&lt;65 - 42"/>
    <n v="46.492200318920297"/>
    <m/>
    <s v="0"/>
    <m/>
    <m/>
    <s v="0"/>
    <m/>
    <m/>
    <s v="0"/>
    <s v=""/>
    <m/>
    <s v="0"/>
    <s v=""/>
    <s v="0"/>
    <n v="0"/>
    <n v="0"/>
    <n v="0"/>
    <n v="0"/>
    <n v="0"/>
    <x v="0"/>
    <n v="46.492200318920297"/>
    <m/>
  </r>
  <r>
    <x v="0"/>
    <n v="43"/>
    <s v="DR&lt;65 - 43"/>
    <n v="127.85355087703081"/>
    <m/>
    <s v="0"/>
    <m/>
    <m/>
    <s v="0"/>
    <m/>
    <m/>
    <s v="0"/>
    <s v=""/>
    <m/>
    <s v="0"/>
    <s v=""/>
    <s v="0"/>
    <n v="0"/>
    <n v="0"/>
    <n v="0"/>
    <n v="0"/>
    <n v="0"/>
    <x v="0"/>
    <n v="127.853550877031"/>
    <m/>
  </r>
  <r>
    <x v="0"/>
    <n v="44"/>
    <s v="DR&lt;65 - 44"/>
    <n v="112.52460077187956"/>
    <m/>
    <s v="0"/>
    <m/>
    <m/>
    <s v="0"/>
    <m/>
    <m/>
    <s v="0"/>
    <s v=""/>
    <m/>
    <s v="0"/>
    <s v=""/>
    <s v="0"/>
    <n v="0"/>
    <n v="0"/>
    <n v="0"/>
    <n v="0"/>
    <n v="0"/>
    <x v="0"/>
    <n v="112.52460077188"/>
    <m/>
  </r>
  <r>
    <x v="0"/>
    <n v="45"/>
    <s v="DR&lt;65 - 45"/>
    <n v="141.16110096831596"/>
    <m/>
    <s v="0"/>
    <m/>
    <m/>
    <s v="0"/>
    <m/>
    <m/>
    <s v="0"/>
    <s v=""/>
    <m/>
    <s v="0"/>
    <s v=""/>
    <s v="0"/>
    <n v="0"/>
    <n v="0"/>
    <n v="0"/>
    <n v="0"/>
    <n v="0"/>
    <x v="0"/>
    <n v="141.16110096831599"/>
    <m/>
  </r>
  <r>
    <x v="0"/>
    <n v="46"/>
    <s v="DR&lt;65 - 46"/>
    <n v="91.603110628365428"/>
    <m/>
    <s v="0"/>
    <m/>
    <m/>
    <s v="0"/>
    <m/>
    <m/>
    <s v="0"/>
    <s v=""/>
    <m/>
    <s v="0"/>
    <s v=""/>
    <s v="0"/>
    <n v="0"/>
    <n v="0"/>
    <n v="0"/>
    <n v="0"/>
    <n v="0"/>
    <x v="0"/>
    <n v="91.6031106283654"/>
    <m/>
  </r>
  <r>
    <x v="0"/>
    <n v="47"/>
    <s v="DR&lt;65 - 47"/>
    <n v="203.68974139724065"/>
    <m/>
    <s v="0"/>
    <m/>
    <m/>
    <s v="0"/>
    <m/>
    <m/>
    <s v="0"/>
    <s v=""/>
    <m/>
    <s v="0"/>
    <s v=""/>
    <s v="0"/>
    <n v="0"/>
    <n v="0"/>
    <n v="0"/>
    <n v="0"/>
    <n v="0"/>
    <x v="0"/>
    <n v="203.68974139724099"/>
    <m/>
  </r>
  <r>
    <x v="0"/>
    <n v="48"/>
    <s v="DR&lt;65 - 48"/>
    <n v="156.08577107069399"/>
    <m/>
    <s v="0"/>
    <m/>
    <m/>
    <s v="0"/>
    <m/>
    <m/>
    <s v="0"/>
    <s v=""/>
    <m/>
    <s v="0"/>
    <s v=""/>
    <s v="0"/>
    <n v="0"/>
    <n v="0"/>
    <n v="0"/>
    <n v="0"/>
    <n v="0"/>
    <x v="0"/>
    <n v="156.08577107069399"/>
    <m/>
  </r>
  <r>
    <x v="0"/>
    <n v="49"/>
    <s v="DR&lt;65 - 49"/>
    <n v="233.16849159945463"/>
    <m/>
    <s v="0"/>
    <m/>
    <s v="x"/>
    <n v="23"/>
    <s v="FA"/>
    <m/>
    <s v="0"/>
    <s v=""/>
    <m/>
    <s v="0"/>
    <s v=""/>
    <s v="0"/>
    <n v="23"/>
    <n v="1"/>
    <n v="23"/>
    <n v="1"/>
    <n v="23"/>
    <x v="2"/>
    <n v="210.168491599455"/>
    <m/>
  </r>
  <r>
    <x v="0"/>
    <n v="50"/>
    <s v="DR&lt;65 - 50"/>
    <n v="108.58287074484066"/>
    <m/>
    <s v="0"/>
    <m/>
    <m/>
    <s v="0"/>
    <m/>
    <m/>
    <s v="0"/>
    <s v=""/>
    <m/>
    <s v="0"/>
    <s v=""/>
    <s v="0"/>
    <n v="0"/>
    <n v="0"/>
    <n v="0"/>
    <n v="0"/>
    <n v="0"/>
    <x v="0"/>
    <n v="108.582870744841"/>
    <m/>
  </r>
  <r>
    <x v="0"/>
    <n v="51"/>
    <s v="DR&lt;65 - 51"/>
    <n v="56.936100390561812"/>
    <m/>
    <s v="0"/>
    <m/>
    <m/>
    <s v="0"/>
    <m/>
    <m/>
    <s v="0"/>
    <s v=""/>
    <m/>
    <s v="0"/>
    <s v=""/>
    <s v="0"/>
    <n v="0"/>
    <n v="0"/>
    <n v="0"/>
    <n v="0"/>
    <n v="0"/>
    <x v="0"/>
    <n v="56.936100390561798"/>
    <m/>
  </r>
  <r>
    <x v="0"/>
    <n v="52"/>
    <s v="DR&lt;65 - 52"/>
    <n v="148.37076101777171"/>
    <m/>
    <s v="0"/>
    <m/>
    <m/>
    <s v="0"/>
    <m/>
    <s v="x"/>
    <n v="5"/>
    <s v="SR"/>
    <m/>
    <s v="0"/>
    <s v=""/>
    <s v="0"/>
    <n v="5"/>
    <n v="1"/>
    <n v="5"/>
    <n v="1"/>
    <n v="5"/>
    <x v="5"/>
    <n v="143.370761017772"/>
    <m/>
  </r>
  <r>
    <x v="0"/>
    <n v="53"/>
    <s v="DR&lt;65 - 53"/>
    <n v="131.5931409026831"/>
    <m/>
    <s v="0"/>
    <m/>
    <m/>
    <s v="0"/>
    <m/>
    <m/>
    <s v="0"/>
    <s v=""/>
    <m/>
    <s v="0"/>
    <s v=""/>
    <s v="0"/>
    <n v="0"/>
    <n v="0"/>
    <n v="0"/>
    <n v="0"/>
    <n v="0"/>
    <x v="0"/>
    <n v="131.59314090268299"/>
    <m/>
  </r>
  <r>
    <x v="0"/>
    <n v="54"/>
    <s v="DR&lt;65 - 54"/>
    <n v="99.823470684754227"/>
    <m/>
    <s v="0"/>
    <m/>
    <m/>
    <s v="0"/>
    <m/>
    <m/>
    <s v="0"/>
    <s v=""/>
    <m/>
    <s v="0"/>
    <s v=""/>
    <s v="0"/>
    <n v="0"/>
    <n v="0"/>
    <n v="0"/>
    <n v="0"/>
    <n v="0"/>
    <x v="0"/>
    <n v="99.823470684754199"/>
    <m/>
  </r>
  <r>
    <x v="0"/>
    <n v="55"/>
    <s v="DR&lt;65 - 55"/>
    <n v="34.127970234105987"/>
    <m/>
    <s v="0"/>
    <m/>
    <m/>
    <s v="0"/>
    <m/>
    <m/>
    <s v="0"/>
    <s v=""/>
    <m/>
    <s v="0"/>
    <s v=""/>
    <s v="0"/>
    <n v="0"/>
    <n v="0"/>
    <n v="0"/>
    <n v="0"/>
    <n v="0"/>
    <x v="0"/>
    <n v="34.127970234106002"/>
    <m/>
  </r>
  <r>
    <x v="0"/>
    <n v="56"/>
    <s v="DR&lt;65 - 56"/>
    <n v="109.12191074853828"/>
    <m/>
    <s v="0"/>
    <m/>
    <m/>
    <s v="0"/>
    <m/>
    <m/>
    <s v="0"/>
    <s v=""/>
    <m/>
    <s v="0"/>
    <s v=""/>
    <s v="0"/>
    <n v="0"/>
    <n v="0"/>
    <n v="0"/>
    <n v="0"/>
    <n v="0"/>
    <x v="0"/>
    <n v="109.121910748538"/>
    <m/>
  </r>
  <r>
    <x v="0"/>
    <n v="57"/>
    <s v="DR&lt;65 - 57"/>
    <n v="41.135490282175134"/>
    <m/>
    <s v="0"/>
    <m/>
    <m/>
    <s v="0"/>
    <m/>
    <m/>
    <s v="0"/>
    <s v=""/>
    <m/>
    <s v="0"/>
    <s v=""/>
    <s v="0"/>
    <n v="0"/>
    <n v="0"/>
    <n v="0"/>
    <n v="0"/>
    <n v="0"/>
    <x v="0"/>
    <n v="41.135490282175098"/>
    <m/>
  </r>
  <r>
    <x v="0"/>
    <n v="58"/>
    <s v="DR&lt;65 - 58"/>
    <n v="168.51738115597053"/>
    <m/>
    <s v="0"/>
    <m/>
    <m/>
    <s v="0"/>
    <m/>
    <m/>
    <s v="0"/>
    <s v=""/>
    <m/>
    <s v="0"/>
    <s v=""/>
    <s v="0"/>
    <n v="0"/>
    <n v="0"/>
    <n v="0"/>
    <n v="0"/>
    <n v="0"/>
    <x v="0"/>
    <n v="168.51738115597101"/>
    <m/>
  </r>
  <r>
    <x v="0"/>
    <n v="59"/>
    <s v="DR&lt;65 - 59"/>
    <n v="57.273000392872831"/>
    <m/>
    <s v="0"/>
    <m/>
    <m/>
    <s v="0"/>
    <m/>
    <m/>
    <s v="0"/>
    <s v=""/>
    <m/>
    <s v="0"/>
    <s v=""/>
    <s v="0"/>
    <n v="0"/>
    <n v="0"/>
    <n v="0"/>
    <n v="0"/>
    <n v="0"/>
    <x v="0"/>
    <n v="57.273000392872802"/>
    <m/>
  </r>
  <r>
    <x v="0"/>
    <n v="60"/>
    <s v="DR&lt;65 - 60"/>
    <n v="209.55180143745235"/>
    <m/>
    <s v="0"/>
    <m/>
    <m/>
    <s v="0"/>
    <m/>
    <m/>
    <s v="0"/>
    <s v=""/>
    <m/>
    <s v="0"/>
    <s v=""/>
    <s v="0"/>
    <n v="0"/>
    <n v="0"/>
    <n v="0"/>
    <n v="0"/>
    <n v="0"/>
    <x v="0"/>
    <n v="209.55180143745201"/>
    <m/>
  </r>
  <r>
    <x v="1"/>
    <n v="1"/>
    <s v="HOSP&lt;65 - 1"/>
    <n v="5343.8233328407377"/>
    <m/>
    <s v="0"/>
    <m/>
    <m/>
    <s v="0"/>
    <m/>
    <m/>
    <s v="0"/>
    <s v=""/>
    <m/>
    <s v="0"/>
    <s v=""/>
    <s v="0"/>
    <n v="0"/>
    <n v="0"/>
    <n v="0"/>
    <n v="0"/>
    <n v="0"/>
    <x v="0"/>
    <n v="5343.8233328407396"/>
    <m/>
  </r>
  <r>
    <x v="1"/>
    <n v="2"/>
    <s v="HOSP&lt;65 - 2"/>
    <n v="414.26312251815062"/>
    <m/>
    <s v="0"/>
    <m/>
    <m/>
    <s v="0"/>
    <m/>
    <m/>
    <s v="0"/>
    <s v=""/>
    <m/>
    <s v="0"/>
    <s v=""/>
    <s v="0"/>
    <n v="0"/>
    <n v="0"/>
    <n v="0"/>
    <n v="0"/>
    <n v="0"/>
    <x v="0"/>
    <n v="414.26312251815102"/>
    <m/>
  </r>
  <r>
    <x v="1"/>
    <n v="3"/>
    <s v="HOSP&lt;65 - 3"/>
    <n v="1384.9608243196219"/>
    <m/>
    <s v="0"/>
    <m/>
    <m/>
    <s v="0"/>
    <m/>
    <m/>
    <s v="0"/>
    <s v=""/>
    <m/>
    <s v="0"/>
    <s v=""/>
    <s v="0"/>
    <n v="0"/>
    <n v="0"/>
    <n v="0"/>
    <n v="0"/>
    <n v="0"/>
    <x v="0"/>
    <n v="1384.9608243196201"/>
    <m/>
  </r>
  <r>
    <x v="1"/>
    <n v="4"/>
    <s v="HOSP&lt;65 - 4"/>
    <n v="36.75374333207801"/>
    <m/>
    <s v="0"/>
    <m/>
    <m/>
    <s v="0"/>
    <m/>
    <m/>
    <s v="0"/>
    <s v=""/>
    <m/>
    <s v="0"/>
    <s v=""/>
    <s v="0"/>
    <n v="0"/>
    <n v="0"/>
    <n v="0"/>
    <n v="0"/>
    <n v="0"/>
    <x v="0"/>
    <n v="36.753743332078002"/>
    <m/>
  </r>
  <r>
    <x v="1"/>
    <n v="5"/>
    <s v="HOSP&lt;65 - 5"/>
    <n v="1703.2083537919561"/>
    <m/>
    <s v="0"/>
    <m/>
    <m/>
    <s v="0"/>
    <m/>
    <m/>
    <s v="0"/>
    <s v=""/>
    <m/>
    <s v="0"/>
    <s v=""/>
    <s v="0"/>
    <n v="0"/>
    <n v="0"/>
    <n v="0"/>
    <n v="0"/>
    <n v="0"/>
    <x v="0"/>
    <n v="1703.20835379196"/>
    <m/>
  </r>
  <r>
    <x v="1"/>
    <n v="6"/>
    <s v="HOSP&lt;65 - 6"/>
    <n v="1258.7444809389199"/>
    <m/>
    <s v="0"/>
    <m/>
    <m/>
    <s v="0"/>
    <m/>
    <m/>
    <s v="0"/>
    <s v=""/>
    <m/>
    <s v="0"/>
    <s v=""/>
    <s v="0"/>
    <n v="0"/>
    <n v="0"/>
    <n v="0"/>
    <n v="0"/>
    <n v="0"/>
    <x v="0"/>
    <n v="1258.7444809389201"/>
    <m/>
  </r>
  <r>
    <x v="1"/>
    <n v="7"/>
    <s v="HOSP&lt;65 - 7"/>
    <n v="1448.4963651184853"/>
    <m/>
    <s v="0"/>
    <m/>
    <m/>
    <s v="0"/>
    <m/>
    <m/>
    <s v="0"/>
    <s v=""/>
    <m/>
    <s v="0"/>
    <s v=""/>
    <s v="0"/>
    <n v="0"/>
    <n v="0"/>
    <n v="0"/>
    <n v="0"/>
    <n v="0"/>
    <x v="0"/>
    <n v="1448.4963651184901"/>
    <m/>
  </r>
  <r>
    <x v="1"/>
    <n v="8"/>
    <s v="HOSP&lt;65 - 8"/>
    <n v="959.30119224113696"/>
    <m/>
    <s v="0"/>
    <m/>
    <m/>
    <s v="0"/>
    <m/>
    <m/>
    <s v="0"/>
    <s v=""/>
    <m/>
    <s v="0"/>
    <s v=""/>
    <s v="0"/>
    <n v="0"/>
    <n v="0"/>
    <n v="0"/>
    <n v="0"/>
    <n v="0"/>
    <x v="0"/>
    <n v="959.30119224113696"/>
    <m/>
  </r>
  <r>
    <x v="1"/>
    <n v="9"/>
    <s v="HOSP&lt;65 - 9"/>
    <n v="278.64465875017282"/>
    <m/>
    <s v="0"/>
    <m/>
    <m/>
    <s v="0"/>
    <m/>
    <m/>
    <s v="0"/>
    <s v=""/>
    <m/>
    <s v="0"/>
    <s v=""/>
    <s v="0"/>
    <n v="0"/>
    <n v="0"/>
    <n v="0"/>
    <n v="0"/>
    <n v="0"/>
    <x v="0"/>
    <n v="278.64465875017299"/>
    <m/>
  </r>
  <r>
    <x v="1"/>
    <n v="10"/>
    <s v="HOSP&lt;65 - 10"/>
    <n v="978.6752584937052"/>
    <m/>
    <s v="0"/>
    <m/>
    <m/>
    <s v="0"/>
    <m/>
    <m/>
    <s v="0"/>
    <s v=""/>
    <m/>
    <s v="0"/>
    <s v=""/>
    <s v="0"/>
    <n v="0"/>
    <n v="0"/>
    <n v="0"/>
    <n v="0"/>
    <n v="0"/>
    <x v="0"/>
    <n v="978.67525849370497"/>
    <m/>
  </r>
  <r>
    <x v="1"/>
    <n v="11"/>
    <s v="HOSP&lt;65 - 11"/>
    <n v="652.16525959012847"/>
    <s v="x"/>
    <n v="75"/>
    <s v="FA"/>
    <m/>
    <s v="0"/>
    <m/>
    <m/>
    <s v="0"/>
    <s v=""/>
    <m/>
    <s v="0"/>
    <s v=""/>
    <n v="75"/>
    <n v="0"/>
    <n v="1"/>
    <n v="75"/>
    <n v="1"/>
    <n v="75"/>
    <x v="2"/>
    <n v="577.16525959012802"/>
    <m/>
  </r>
  <r>
    <x v="1"/>
    <n v="12"/>
    <s v="HOSP&lt;65 - 12"/>
    <n v="1657.6223155506191"/>
    <m/>
    <s v="0"/>
    <m/>
    <m/>
    <s v="0"/>
    <m/>
    <m/>
    <s v="0"/>
    <s v=""/>
    <m/>
    <s v="0"/>
    <s v=""/>
    <s v="0"/>
    <n v="0"/>
    <n v="0"/>
    <n v="0"/>
    <n v="0"/>
    <n v="0"/>
    <x v="0"/>
    <n v="1657.62231555062"/>
    <m/>
  </r>
  <r>
    <x v="1"/>
    <n v="13"/>
    <s v="HOSP&lt;65 - 13"/>
    <n v="1639.3879002540843"/>
    <m/>
    <s v="0"/>
    <m/>
    <m/>
    <s v="0"/>
    <m/>
    <m/>
    <s v="0"/>
    <s v=""/>
    <m/>
    <s v="0"/>
    <s v=""/>
    <s v="0"/>
    <n v="0"/>
    <n v="0"/>
    <n v="0"/>
    <n v="0"/>
    <n v="0"/>
    <x v="0"/>
    <n v="1639.38790025408"/>
    <m/>
  </r>
  <r>
    <x v="1"/>
    <n v="14"/>
    <s v="HOSP&lt;65 - 14"/>
    <n v="277.22009505513103"/>
    <m/>
    <s v="0"/>
    <m/>
    <m/>
    <s v="0"/>
    <m/>
    <m/>
    <s v="0"/>
    <s v=""/>
    <m/>
    <s v="0"/>
    <s v=""/>
    <s v="0"/>
    <n v="0"/>
    <n v="0"/>
    <n v="0"/>
    <n v="0"/>
    <n v="0"/>
    <x v="0"/>
    <n v="277.22009505513103"/>
    <m/>
  </r>
  <r>
    <x v="1"/>
    <n v="15"/>
    <s v="HOSP&lt;65 - 15"/>
    <n v="263.25937084372157"/>
    <m/>
    <s v="0"/>
    <m/>
    <m/>
    <s v="0"/>
    <m/>
    <m/>
    <s v="0"/>
    <s v=""/>
    <m/>
    <s v="0"/>
    <s v=""/>
    <s v="0"/>
    <n v="0"/>
    <n v="0"/>
    <n v="0"/>
    <n v="0"/>
    <n v="0"/>
    <x v="0"/>
    <n v="263.25937084372202"/>
    <m/>
  </r>
  <r>
    <x v="1"/>
    <n v="16"/>
    <s v="HOSP&lt;65 - 16"/>
    <n v="555.57984106629556"/>
    <m/>
    <s v="0"/>
    <m/>
    <m/>
    <s v="0"/>
    <m/>
    <m/>
    <s v="0"/>
    <s v=""/>
    <m/>
    <s v="0"/>
    <s v=""/>
    <s v="0"/>
    <n v="0"/>
    <n v="0"/>
    <n v="0"/>
    <n v="0"/>
    <n v="0"/>
    <x v="0"/>
    <n v="555.57984106629601"/>
    <m/>
  </r>
  <r>
    <x v="1"/>
    <n v="17"/>
    <s v="HOSP&lt;65 - 17"/>
    <n v="407.71012952095839"/>
    <s v="x"/>
    <n v="100"/>
    <s v="FA"/>
    <m/>
    <s v="0"/>
    <m/>
    <m/>
    <s v="0"/>
    <s v=""/>
    <m/>
    <s v="0"/>
    <s v=""/>
    <n v="100"/>
    <n v="0"/>
    <n v="1"/>
    <n v="100"/>
    <n v="1"/>
    <n v="100"/>
    <x v="2"/>
    <n v="307.71012952095799"/>
    <m/>
  </r>
  <r>
    <x v="1"/>
    <n v="18"/>
    <s v="HOSP&lt;65 - 18"/>
    <n v="165.24938862484686"/>
    <m/>
    <s v="0"/>
    <m/>
    <m/>
    <s v="0"/>
    <m/>
    <m/>
    <s v="0"/>
    <s v=""/>
    <m/>
    <s v="0"/>
    <s v=""/>
    <s v="0"/>
    <n v="0"/>
    <n v="0"/>
    <n v="0"/>
    <n v="0"/>
    <n v="0"/>
    <x v="0"/>
    <n v="165.249388624847"/>
    <m/>
  </r>
  <r>
    <x v="1"/>
    <n v="19"/>
    <s v="HOSP&lt;65 - 19"/>
    <n v="1246.7781459005689"/>
    <m/>
    <s v="0"/>
    <m/>
    <m/>
    <s v="0"/>
    <m/>
    <m/>
    <s v="0"/>
    <s v=""/>
    <m/>
    <s v="0"/>
    <s v=""/>
    <s v="0"/>
    <n v="0"/>
    <n v="0"/>
    <n v="0"/>
    <n v="0"/>
    <n v="0"/>
    <x v="0"/>
    <n v="1246.7781459005701"/>
    <m/>
  </r>
  <r>
    <x v="1"/>
    <n v="20"/>
    <s v="HOSP&lt;65 - 20"/>
    <n v="553.30053915422866"/>
    <m/>
    <s v="0"/>
    <m/>
    <m/>
    <s v="0"/>
    <m/>
    <m/>
    <s v="0"/>
    <s v=""/>
    <m/>
    <s v="0"/>
    <s v=""/>
    <s v="0"/>
    <n v="0"/>
    <n v="0"/>
    <n v="0"/>
    <n v="0"/>
    <n v="0"/>
    <x v="0"/>
    <n v="553.300539154229"/>
    <m/>
  </r>
  <r>
    <x v="1"/>
    <n v="21"/>
    <s v="HOSP&lt;65 - 21"/>
    <n v="729.94643733940984"/>
    <m/>
    <s v="0"/>
    <m/>
    <m/>
    <s v="0"/>
    <m/>
    <m/>
    <s v="0"/>
    <s v=""/>
    <m/>
    <s v="0"/>
    <s v=""/>
    <s v="0"/>
    <n v="0"/>
    <n v="0"/>
    <n v="0"/>
    <n v="0"/>
    <n v="0"/>
    <x v="0"/>
    <n v="729.94643733940995"/>
    <m/>
  </r>
  <r>
    <x v="1"/>
    <n v="22"/>
    <s v="HOSP&lt;65 - 22"/>
    <n v="1487.5294103626302"/>
    <m/>
    <s v="0"/>
    <m/>
    <m/>
    <s v="0"/>
    <m/>
    <m/>
    <s v="0"/>
    <s v=""/>
    <m/>
    <s v="0"/>
    <s v=""/>
    <s v="0"/>
    <n v="0"/>
    <n v="0"/>
    <n v="0"/>
    <n v="0"/>
    <n v="0"/>
    <x v="0"/>
    <n v="1487.52941036263"/>
    <m/>
  </r>
  <r>
    <x v="1"/>
    <n v="23"/>
    <s v="HOSP&lt;65 - 23"/>
    <n v="701.74007617758252"/>
    <m/>
    <s v="0"/>
    <m/>
    <m/>
    <s v="0"/>
    <m/>
    <m/>
    <s v="0"/>
    <s v=""/>
    <m/>
    <s v="0"/>
    <s v=""/>
    <s v="0"/>
    <n v="0"/>
    <n v="0"/>
    <n v="0"/>
    <n v="0"/>
    <n v="0"/>
    <x v="0"/>
    <n v="701.74007617758298"/>
    <m/>
  </r>
  <r>
    <x v="1"/>
    <n v="24"/>
    <s v="HOSP&lt;65 - 24"/>
    <n v="1184.6671687967471"/>
    <s v="x"/>
    <n v="150"/>
    <s v="FA"/>
    <m/>
    <s v="0"/>
    <m/>
    <m/>
    <s v="0"/>
    <s v=""/>
    <m/>
    <s v="0"/>
    <s v=""/>
    <n v="150"/>
    <n v="0"/>
    <n v="1"/>
    <n v="150"/>
    <n v="1"/>
    <n v="150"/>
    <x v="2"/>
    <n v="1034.66716879675"/>
    <m/>
  </r>
  <r>
    <x v="1"/>
    <n v="25"/>
    <s v="HOSP&lt;65 - 25"/>
    <n v="853.59856606903656"/>
    <m/>
    <s v="0"/>
    <m/>
    <m/>
    <s v="0"/>
    <m/>
    <m/>
    <s v="0"/>
    <s v=""/>
    <m/>
    <s v="0"/>
    <s v=""/>
    <s v="0"/>
    <n v="0"/>
    <n v="0"/>
    <n v="0"/>
    <n v="0"/>
    <n v="0"/>
    <x v="0"/>
    <n v="853.59856606903702"/>
    <m/>
  </r>
  <r>
    <x v="1"/>
    <n v="26"/>
    <s v="HOSP&lt;65 - 26"/>
    <n v="46.725689197370492"/>
    <m/>
    <s v="0"/>
    <m/>
    <m/>
    <s v="0"/>
    <m/>
    <m/>
    <s v="0"/>
    <s v=""/>
    <m/>
    <s v="0"/>
    <s v=""/>
    <s v="0"/>
    <n v="0"/>
    <n v="0"/>
    <n v="0"/>
    <n v="0"/>
    <n v="0"/>
    <x v="0"/>
    <n v="46.7256891973705"/>
    <m/>
  </r>
  <r>
    <x v="1"/>
    <n v="27"/>
    <s v="HOSP&lt;65 - 27"/>
    <n v="644.75752837591119"/>
    <m/>
    <s v="0"/>
    <m/>
    <m/>
    <s v="0"/>
    <m/>
    <m/>
    <s v="0"/>
    <s v=""/>
    <m/>
    <s v="0"/>
    <s v=""/>
    <s v="0"/>
    <n v="0"/>
    <n v="0"/>
    <n v="0"/>
    <n v="0"/>
    <n v="0"/>
    <x v="0"/>
    <n v="644.75752837591097"/>
    <m/>
  </r>
  <r>
    <x v="1"/>
    <n v="28"/>
    <s v="HOSP&lt;65 - 28"/>
    <n v="921.40779795302547"/>
    <m/>
    <s v="0"/>
    <m/>
    <m/>
    <s v="0"/>
    <m/>
    <m/>
    <s v="0"/>
    <s v=""/>
    <m/>
    <s v="0"/>
    <s v=""/>
    <s v="0"/>
    <n v="0"/>
    <n v="0"/>
    <n v="0"/>
    <n v="0"/>
    <n v="0"/>
    <x v="0"/>
    <n v="921.40779795302501"/>
    <m/>
  </r>
  <r>
    <x v="1"/>
    <n v="29"/>
    <s v="HOSP&lt;65 - 29"/>
    <n v="1094.349830531098"/>
    <m/>
    <s v="0"/>
    <m/>
    <m/>
    <s v="0"/>
    <m/>
    <m/>
    <s v="0"/>
    <s v=""/>
    <m/>
    <s v="0"/>
    <s v=""/>
    <s v="0"/>
    <n v="0"/>
    <n v="0"/>
    <n v="0"/>
    <n v="0"/>
    <n v="0"/>
    <x v="0"/>
    <n v="1094.3498305311"/>
    <m/>
  </r>
  <r>
    <x v="1"/>
    <n v="30"/>
    <s v="HOSP&lt;65 - 30"/>
    <n v="1773.5818003270203"/>
    <m/>
    <s v="0"/>
    <m/>
    <m/>
    <s v="0"/>
    <m/>
    <m/>
    <s v="0"/>
    <s v=""/>
    <m/>
    <s v="0"/>
    <s v=""/>
    <s v="0"/>
    <n v="0"/>
    <n v="0"/>
    <n v="0"/>
    <n v="0"/>
    <n v="0"/>
    <x v="0"/>
    <n v="1773.5818003270199"/>
    <m/>
  </r>
  <r>
    <x v="1"/>
    <n v="31"/>
    <s v="HOSP&lt;65 - 31"/>
    <n v="1824.0113551314994"/>
    <m/>
    <s v="0"/>
    <m/>
    <m/>
    <s v="0"/>
    <m/>
    <m/>
    <s v="0"/>
    <s v=""/>
    <m/>
    <s v="0"/>
    <s v=""/>
    <s v="0"/>
    <n v="0"/>
    <n v="0"/>
    <n v="0"/>
    <n v="0"/>
    <n v="0"/>
    <x v="0"/>
    <n v="1824.0113551315001"/>
    <m/>
  </r>
  <r>
    <x v="1"/>
    <n v="32"/>
    <s v="HOSP&lt;65 - 32"/>
    <n v="1117.9975878687917"/>
    <m/>
    <s v="0"/>
    <m/>
    <m/>
    <s v="0"/>
    <m/>
    <m/>
    <s v="0"/>
    <s v=""/>
    <m/>
    <s v="0"/>
    <s v=""/>
    <s v="0"/>
    <n v="0"/>
    <n v="0"/>
    <n v="0"/>
    <n v="0"/>
    <n v="0"/>
    <x v="0"/>
    <n v="1117.9975878687901"/>
    <m/>
  </r>
  <r>
    <x v="1"/>
    <n v="33"/>
    <s v="HOSP&lt;65 - 33"/>
    <n v="56.127809584646265"/>
    <m/>
    <s v="0"/>
    <m/>
    <m/>
    <s v="0"/>
    <m/>
    <m/>
    <s v="0"/>
    <s v=""/>
    <m/>
    <s v="0"/>
    <s v=""/>
    <s v="0"/>
    <n v="0"/>
    <n v="0"/>
    <n v="0"/>
    <n v="0"/>
    <n v="0"/>
    <x v="0"/>
    <n v="56.1278095846463"/>
    <m/>
  </r>
  <r>
    <x v="1"/>
    <n v="34"/>
    <s v="HOSP&lt;65 - 34"/>
    <n v="1546.50634733736"/>
    <s v="x"/>
    <n v="75"/>
    <s v="FA"/>
    <m/>
    <s v="0"/>
    <m/>
    <m/>
    <s v="0"/>
    <s v=""/>
    <m/>
    <s v="0"/>
    <s v=""/>
    <n v="75"/>
    <n v="0"/>
    <n v="1"/>
    <n v="75"/>
    <n v="1"/>
    <n v="75"/>
    <x v="2"/>
    <n v="1471.50634733736"/>
    <m/>
  </r>
  <r>
    <x v="1"/>
    <n v="35"/>
    <s v="HOSP&lt;65 - 35"/>
    <n v="1295.2133115319893"/>
    <m/>
    <s v="0"/>
    <m/>
    <m/>
    <s v="0"/>
    <m/>
    <m/>
    <s v="0"/>
    <s v=""/>
    <s v="x"/>
    <n v="12"/>
    <s v="UD"/>
    <s v="0"/>
    <n v="0"/>
    <n v="0"/>
    <n v="0"/>
    <n v="1"/>
    <n v="12"/>
    <x v="4"/>
    <n v="1295.21331153199"/>
    <m/>
  </r>
  <r>
    <x v="1"/>
    <n v="36"/>
    <s v="HOSP&lt;65 - 36"/>
    <n v="72.367835708122598"/>
    <m/>
    <s v="0"/>
    <m/>
    <m/>
    <s v="0"/>
    <m/>
    <m/>
    <s v="0"/>
    <s v=""/>
    <m/>
    <s v="0"/>
    <s v=""/>
    <s v="0"/>
    <n v="0"/>
    <n v="0"/>
    <n v="0"/>
    <n v="0"/>
    <n v="0"/>
    <x v="0"/>
    <n v="72.367835708122598"/>
    <m/>
  </r>
  <r>
    <x v="1"/>
    <n v="37"/>
    <s v="HOSP&lt;65 - 37"/>
    <n v="946.76503172476919"/>
    <m/>
    <s v="0"/>
    <m/>
    <m/>
    <s v="0"/>
    <m/>
    <m/>
    <s v="0"/>
    <s v=""/>
    <m/>
    <s v="0"/>
    <s v=""/>
    <s v="0"/>
    <n v="0"/>
    <n v="0"/>
    <n v="0"/>
    <n v="0"/>
    <n v="0"/>
    <x v="0"/>
    <n v="946.76503172476896"/>
    <m/>
  </r>
  <r>
    <x v="1"/>
    <n v="38"/>
    <s v="HOSP&lt;65 - 38"/>
    <n v="541.04929137686929"/>
    <m/>
    <s v="0"/>
    <m/>
    <m/>
    <s v="0"/>
    <m/>
    <m/>
    <s v="0"/>
    <s v=""/>
    <m/>
    <s v="0"/>
    <s v=""/>
    <s v="0"/>
    <n v="0"/>
    <n v="0"/>
    <n v="0"/>
    <n v="0"/>
    <n v="0"/>
    <x v="0"/>
    <n v="541.04929137686895"/>
    <m/>
  </r>
  <r>
    <x v="1"/>
    <n v="39"/>
    <s v="HOSP&lt;65 - 39"/>
    <n v="1647.9352824243349"/>
    <m/>
    <s v="0"/>
    <m/>
    <m/>
    <s v="0"/>
    <m/>
    <m/>
    <s v="0"/>
    <s v=""/>
    <m/>
    <s v="0"/>
    <s v=""/>
    <s v="0"/>
    <n v="0"/>
    <n v="0"/>
    <n v="0"/>
    <n v="0"/>
    <n v="0"/>
    <x v="0"/>
    <n v="1647.9352824243299"/>
    <m/>
  </r>
  <r>
    <x v="1"/>
    <n v="40"/>
    <s v="HOSP&lt;65 - 40"/>
    <n v="134.193900072936"/>
    <m/>
    <s v="0"/>
    <m/>
    <m/>
    <s v="0"/>
    <m/>
    <m/>
    <s v="0"/>
    <s v=""/>
    <m/>
    <s v="0"/>
    <s v=""/>
    <s v="0"/>
    <n v="0"/>
    <n v="0"/>
    <n v="0"/>
    <n v="0"/>
    <n v="0"/>
    <x v="0"/>
    <n v="134.193900072936"/>
    <m/>
  </r>
  <r>
    <x v="1"/>
    <n v="41"/>
    <s v="HOSP&lt;65 - 41"/>
    <n v="1424.278782302775"/>
    <m/>
    <s v="0"/>
    <m/>
    <m/>
    <s v="0"/>
    <m/>
    <m/>
    <s v="0"/>
    <s v=""/>
    <m/>
    <s v="0"/>
    <s v=""/>
    <s v="0"/>
    <n v="0"/>
    <n v="0"/>
    <n v="0"/>
    <n v="0"/>
    <n v="0"/>
    <x v="0"/>
    <n v="1424.27878230277"/>
    <m/>
  </r>
  <r>
    <x v="1"/>
    <n v="42"/>
    <s v="HOSP&lt;65 - 42"/>
    <n v="1990.9702201903965"/>
    <m/>
    <s v="0"/>
    <m/>
    <m/>
    <s v="0"/>
    <m/>
    <m/>
    <s v="0"/>
    <s v=""/>
    <m/>
    <s v="0"/>
    <s v=""/>
    <s v="0"/>
    <n v="0"/>
    <n v="0"/>
    <n v="0"/>
    <n v="0"/>
    <n v="0"/>
    <x v="0"/>
    <n v="1990.9702201903999"/>
    <m/>
  </r>
  <r>
    <x v="1"/>
    <n v="43"/>
    <s v="HOSP&lt;65 - 43"/>
    <n v="468.68145566874671"/>
    <m/>
    <s v="0"/>
    <m/>
    <m/>
    <s v="0"/>
    <m/>
    <m/>
    <s v="0"/>
    <s v=""/>
    <m/>
    <s v="0"/>
    <s v=""/>
    <s v="0"/>
    <n v="0"/>
    <n v="0"/>
    <n v="0"/>
    <n v="0"/>
    <n v="0"/>
    <x v="0"/>
    <n v="468.68145566874699"/>
    <m/>
  </r>
  <r>
    <x v="1"/>
    <n v="44"/>
    <s v="HOSP&lt;65 - 44"/>
    <n v="677.52249336187219"/>
    <s v="x"/>
    <n v="30"/>
    <s v="FA"/>
    <m/>
    <s v="0"/>
    <m/>
    <m/>
    <s v="0"/>
    <s v=""/>
    <m/>
    <s v="0"/>
    <s v=""/>
    <n v="30"/>
    <n v="0"/>
    <n v="1"/>
    <n v="30"/>
    <n v="1"/>
    <n v="30"/>
    <x v="2"/>
    <n v="647.52249336187197"/>
    <m/>
  </r>
  <r>
    <x v="1"/>
    <n v="45"/>
    <s v="HOSP&lt;65 - 45"/>
    <n v="469.82110662478016"/>
    <m/>
    <s v="0"/>
    <m/>
    <m/>
    <s v="0"/>
    <m/>
    <m/>
    <s v="0"/>
    <s v=""/>
    <m/>
    <s v="0"/>
    <s v=""/>
    <s v="0"/>
    <n v="0"/>
    <n v="0"/>
    <n v="0"/>
    <n v="0"/>
    <n v="0"/>
    <x v="0"/>
    <n v="469.82110662477999"/>
    <m/>
  </r>
  <r>
    <x v="1"/>
    <n v="46"/>
    <s v="HOSP&lt;65 - 46"/>
    <n v="656.15403793624546"/>
    <m/>
    <s v="0"/>
    <m/>
    <m/>
    <s v="0"/>
    <m/>
    <m/>
    <s v="0"/>
    <s v=""/>
    <m/>
    <s v="0"/>
    <s v=""/>
    <s v="0"/>
    <n v="0"/>
    <n v="0"/>
    <n v="0"/>
    <n v="0"/>
    <n v="0"/>
    <x v="0"/>
    <n v="656.154037936245"/>
    <m/>
  </r>
  <r>
    <x v="1"/>
    <n v="47"/>
    <s v="HOSP&lt;65 - 47"/>
    <n v="404.5760893918665"/>
    <m/>
    <s v="0"/>
    <m/>
    <m/>
    <s v="0"/>
    <m/>
    <m/>
    <s v="0"/>
    <s v=""/>
    <m/>
    <s v="0"/>
    <s v=""/>
    <s v="0"/>
    <n v="0"/>
    <n v="0"/>
    <n v="0"/>
    <n v="0"/>
    <n v="0"/>
    <x v="0"/>
    <n v="404.57608939186701"/>
    <m/>
  </r>
  <r>
    <x v="1"/>
    <n v="48"/>
    <s v="HOSP&lt;65 - 48"/>
    <n v="277.22009505513103"/>
    <m/>
    <s v="0"/>
    <m/>
    <m/>
    <s v="0"/>
    <m/>
    <m/>
    <s v="0"/>
    <s v=""/>
    <m/>
    <s v="0"/>
    <s v=""/>
    <s v="0"/>
    <n v="0"/>
    <n v="0"/>
    <n v="0"/>
    <n v="0"/>
    <n v="0"/>
    <x v="0"/>
    <n v="277.22009505513103"/>
    <m/>
  </r>
  <r>
    <x v="1"/>
    <n v="49"/>
    <s v="HOSP&lt;65 - 49"/>
    <n v="1201.47702039824"/>
    <m/>
    <s v="0"/>
    <m/>
    <m/>
    <s v="0"/>
    <m/>
    <m/>
    <s v="0"/>
    <s v=""/>
    <m/>
    <s v="0"/>
    <s v=""/>
    <s v="0"/>
    <n v="0"/>
    <n v="0"/>
    <n v="0"/>
    <n v="0"/>
    <n v="0"/>
    <x v="0"/>
    <n v="1201.47702039824"/>
    <m/>
  </r>
  <r>
    <x v="1"/>
    <n v="50"/>
    <s v="HOSP&lt;65 - 50"/>
    <n v="1151.3323783327694"/>
    <m/>
    <s v="0"/>
    <m/>
    <m/>
    <s v="0"/>
    <m/>
    <m/>
    <s v="0"/>
    <s v=""/>
    <m/>
    <s v="0"/>
    <s v=""/>
    <s v="0"/>
    <n v="0"/>
    <n v="0"/>
    <n v="0"/>
    <n v="0"/>
    <n v="0"/>
    <x v="0"/>
    <n v="1151.3323783327701"/>
    <m/>
  </r>
  <r>
    <x v="1"/>
    <n v="51"/>
    <s v="HOSP&lt;65 - 51"/>
    <n v="1910.6248277900399"/>
    <m/>
    <s v="0"/>
    <m/>
    <m/>
    <s v="0"/>
    <m/>
    <m/>
    <s v="0"/>
    <s v=""/>
    <m/>
    <s v="0"/>
    <s v=""/>
    <s v="0"/>
    <n v="0"/>
    <n v="0"/>
    <n v="0"/>
    <n v="0"/>
    <n v="0"/>
    <x v="0"/>
    <n v="1910.6248277900399"/>
    <m/>
  </r>
  <r>
    <x v="1"/>
    <n v="52"/>
    <s v="HOSP&lt;65 - 52"/>
    <n v="1433.9658154290591"/>
    <m/>
    <s v="0"/>
    <m/>
    <m/>
    <s v="0"/>
    <m/>
    <m/>
    <s v="0"/>
    <s v=""/>
    <m/>
    <s v="0"/>
    <s v=""/>
    <s v="0"/>
    <n v="0"/>
    <n v="0"/>
    <n v="0"/>
    <n v="0"/>
    <n v="0"/>
    <x v="0"/>
    <n v="1433.9658154290601"/>
    <m/>
  </r>
  <r>
    <x v="1"/>
    <n v="53"/>
    <s v="HOSP&lt;65 - 53"/>
    <n v="544.46824424496958"/>
    <m/>
    <s v="0"/>
    <m/>
    <m/>
    <s v="0"/>
    <m/>
    <m/>
    <s v="0"/>
    <s v=""/>
    <m/>
    <s v="0"/>
    <s v=""/>
    <s v="0"/>
    <n v="0"/>
    <n v="0"/>
    <n v="0"/>
    <n v="0"/>
    <n v="0"/>
    <x v="0"/>
    <n v="544.46824424497004"/>
    <m/>
  </r>
  <r>
    <x v="1"/>
    <n v="54"/>
    <s v="HOSP&lt;65 - 54"/>
    <n v="435.91649068278571"/>
    <m/>
    <s v="0"/>
    <m/>
    <m/>
    <s v="0"/>
    <m/>
    <m/>
    <s v="0"/>
    <s v=""/>
    <s v="x"/>
    <n v="30"/>
    <s v="UD"/>
    <s v="0"/>
    <n v="0"/>
    <n v="0"/>
    <n v="0"/>
    <n v="1"/>
    <n v="30"/>
    <x v="4"/>
    <n v="435.91649068278599"/>
    <m/>
  </r>
  <r>
    <x v="1"/>
    <n v="55"/>
    <s v="HOSP&lt;65 - 55"/>
    <n v="593.75814809341534"/>
    <m/>
    <s v="0"/>
    <m/>
    <m/>
    <s v="0"/>
    <m/>
    <m/>
    <s v="0"/>
    <s v=""/>
    <m/>
    <s v="0"/>
    <s v=""/>
    <s v="0"/>
    <n v="0"/>
    <n v="0"/>
    <n v="0"/>
    <n v="0"/>
    <n v="0"/>
    <x v="0"/>
    <n v="593.758148093415"/>
    <m/>
  </r>
  <r>
    <x v="1"/>
    <n v="56"/>
    <s v="HOSP&lt;65 - 56"/>
    <n v="1422.5693058687248"/>
    <m/>
    <s v="0"/>
    <m/>
    <m/>
    <s v="0"/>
    <m/>
    <m/>
    <s v="0"/>
    <s v=""/>
    <m/>
    <s v="0"/>
    <s v=""/>
    <s v="0"/>
    <n v="0"/>
    <n v="0"/>
    <n v="0"/>
    <n v="0"/>
    <n v="0"/>
    <x v="0"/>
    <n v="1422.56930586872"/>
    <m/>
  </r>
  <r>
    <x v="1"/>
    <n v="57"/>
    <s v="HOSP&lt;65 - 57"/>
    <n v="721.96888064717587"/>
    <m/>
    <s v="0"/>
    <m/>
    <m/>
    <s v="0"/>
    <m/>
    <m/>
    <s v="0"/>
    <s v=""/>
    <m/>
    <s v="0"/>
    <s v=""/>
    <s v="0"/>
    <n v="0"/>
    <n v="0"/>
    <n v="0"/>
    <n v="0"/>
    <n v="0"/>
    <x v="0"/>
    <n v="721.96888064717598"/>
    <m/>
  </r>
  <r>
    <x v="1"/>
    <n v="58"/>
    <s v="HOSP&lt;65 - 58"/>
    <n v="1696.0855353167474"/>
    <s v="x"/>
    <n v="35"/>
    <s v="DI"/>
    <m/>
    <s v="0"/>
    <m/>
    <m/>
    <s v="0"/>
    <s v=""/>
    <m/>
    <s v="0"/>
    <s v=""/>
    <n v="35"/>
    <n v="0"/>
    <n v="1"/>
    <n v="35"/>
    <n v="1"/>
    <n v="35"/>
    <x v="3"/>
    <n v="1661.0855353167501"/>
    <m/>
  </r>
  <r>
    <x v="1"/>
    <n v="59"/>
    <s v="HOSP&lt;65 - 59"/>
    <n v="600.02622835159912"/>
    <m/>
    <s v="0"/>
    <m/>
    <m/>
    <s v="0"/>
    <m/>
    <m/>
    <s v="0"/>
    <s v=""/>
    <m/>
    <s v="0"/>
    <s v=""/>
    <s v="0"/>
    <n v="0"/>
    <n v="0"/>
    <n v="0"/>
    <n v="0"/>
    <n v="0"/>
    <x v="0"/>
    <n v="600.026228351599"/>
    <m/>
  </r>
  <r>
    <x v="1"/>
    <n v="60"/>
    <s v="HOSP&lt;65 - 60"/>
    <n v="1839.9664685159673"/>
    <m/>
    <s v="0"/>
    <m/>
    <m/>
    <s v="0"/>
    <m/>
    <m/>
    <s v="0"/>
    <s v=""/>
    <m/>
    <s v="0"/>
    <s v=""/>
    <s v="0"/>
    <n v="0"/>
    <n v="0"/>
    <n v="0"/>
    <n v="0"/>
    <n v="0"/>
    <x v="0"/>
    <n v="1839.9664685159701"/>
    <m/>
  </r>
  <r>
    <x v="2"/>
    <n v="1"/>
    <s v="RX&lt;65 - 1"/>
    <n v="238.19773281734629"/>
    <m/>
    <s v="0"/>
    <m/>
    <m/>
    <s v="0"/>
    <m/>
    <m/>
    <s v="0"/>
    <s v=""/>
    <m/>
    <s v="0"/>
    <s v=""/>
    <s v="0"/>
    <n v="0"/>
    <n v="0"/>
    <n v="0"/>
    <n v="0"/>
    <n v="0"/>
    <x v="0"/>
    <n v="238.19773281734601"/>
    <m/>
  </r>
  <r>
    <x v="2"/>
    <n v="2"/>
    <s v="RX&lt;65 - 2"/>
    <n v="140.85474175449207"/>
    <m/>
    <s v="0"/>
    <m/>
    <m/>
    <s v="0"/>
    <m/>
    <m/>
    <s v="0"/>
    <s v=""/>
    <m/>
    <s v="0"/>
    <s v=""/>
    <s v="0"/>
    <n v="0"/>
    <n v="0"/>
    <n v="0"/>
    <n v="0"/>
    <n v="0"/>
    <x v="0"/>
    <n v="140.85474175449201"/>
    <m/>
  </r>
  <r>
    <x v="2"/>
    <n v="3"/>
    <s v="RX&lt;65 - 3"/>
    <n v="231.68512805005128"/>
    <m/>
    <s v="0"/>
    <m/>
    <m/>
    <s v="0"/>
    <m/>
    <m/>
    <s v="0"/>
    <s v=""/>
    <s v="x"/>
    <n v="20"/>
    <s v="UD"/>
    <s v="0"/>
    <n v="0"/>
    <n v="0"/>
    <n v="0"/>
    <n v="1"/>
    <n v="20"/>
    <x v="4"/>
    <n v="231.68512805005099"/>
    <m/>
  </r>
  <r>
    <x v="2"/>
    <n v="4"/>
    <s v="RX&lt;65 - 4"/>
    <n v="167.84901658704828"/>
    <m/>
    <s v="0"/>
    <m/>
    <m/>
    <s v="0"/>
    <m/>
    <m/>
    <s v="0"/>
    <s v=""/>
    <m/>
    <s v="0"/>
    <s v=""/>
    <s v="0"/>
    <n v="0"/>
    <n v="0"/>
    <n v="0"/>
    <n v="0"/>
    <n v="0"/>
    <x v="0"/>
    <n v="167.849016587048"/>
    <m/>
  </r>
  <r>
    <x v="2"/>
    <n v="5"/>
    <s v="RX&lt;65 - 5"/>
    <n v="191.53979624778819"/>
    <m/>
    <s v="0"/>
    <m/>
    <m/>
    <s v="0"/>
    <m/>
    <m/>
    <s v="0"/>
    <s v=""/>
    <m/>
    <s v="0"/>
    <s v=""/>
    <s v="0"/>
    <n v="0"/>
    <n v="0"/>
    <n v="0"/>
    <n v="0"/>
    <n v="0"/>
    <x v="0"/>
    <n v="191.53979624778799"/>
    <m/>
  </r>
  <r>
    <x v="2"/>
    <n v="6"/>
    <s v="RX&lt;65 - 6"/>
    <n v="186.97782672480375"/>
    <m/>
    <s v="0"/>
    <m/>
    <m/>
    <s v="0"/>
    <m/>
    <m/>
    <s v="0"/>
    <s v=""/>
    <m/>
    <s v="0"/>
    <s v=""/>
    <s v="0"/>
    <n v="0"/>
    <n v="0"/>
    <n v="0"/>
    <n v="0"/>
    <n v="0"/>
    <x v="0"/>
    <n v="186.977826724804"/>
    <m/>
  </r>
  <r>
    <x v="2"/>
    <n v="7"/>
    <s v="RX&lt;65 - 7"/>
    <n v="183.23386553007856"/>
    <m/>
    <s v="0"/>
    <m/>
    <m/>
    <s v="0"/>
    <m/>
    <m/>
    <s v="0"/>
    <s v=""/>
    <m/>
    <s v="0"/>
    <s v=""/>
    <s v="0"/>
    <n v="0"/>
    <n v="0"/>
    <n v="0"/>
    <n v="0"/>
    <n v="0"/>
    <x v="0"/>
    <n v="183.23386553007899"/>
    <m/>
  </r>
  <r>
    <x v="2"/>
    <n v="8"/>
    <s v="RX&lt;65 - 8"/>
    <n v="204.06161604191098"/>
    <m/>
    <s v="0"/>
    <m/>
    <m/>
    <s v="0"/>
    <m/>
    <m/>
    <s v="0"/>
    <s v=""/>
    <m/>
    <s v="0"/>
    <s v=""/>
    <s v="0"/>
    <n v="0"/>
    <n v="0"/>
    <n v="0"/>
    <n v="0"/>
    <n v="0"/>
    <x v="0"/>
    <n v="204.06161604191101"/>
    <m/>
  </r>
  <r>
    <x v="2"/>
    <n v="9"/>
    <s v="RX&lt;65 - 9"/>
    <n v="127.26321876187635"/>
    <m/>
    <s v="0"/>
    <m/>
    <m/>
    <s v="0"/>
    <m/>
    <m/>
    <s v="0"/>
    <s v=""/>
    <m/>
    <s v="0"/>
    <s v=""/>
    <s v="0"/>
    <n v="0"/>
    <n v="0"/>
    <n v="0"/>
    <n v="0"/>
    <n v="0"/>
    <x v="0"/>
    <n v="127.263218761876"/>
    <m/>
  </r>
  <r>
    <x v="2"/>
    <n v="10"/>
    <s v="RX&lt;65 - 10"/>
    <n v="48.891728542881545"/>
    <m/>
    <s v="0"/>
    <m/>
    <m/>
    <s v="0"/>
    <m/>
    <m/>
    <s v="0"/>
    <s v=""/>
    <m/>
    <s v="0"/>
    <s v=""/>
    <s v="0"/>
    <n v="0"/>
    <n v="0"/>
    <n v="0"/>
    <n v="0"/>
    <n v="0"/>
    <x v="0"/>
    <n v="48.891728542881502"/>
    <m/>
  </r>
  <r>
    <x v="2"/>
    <n v="11"/>
    <s v="RX&lt;65 - 11"/>
    <n v="155.39012051048388"/>
    <m/>
    <s v="0"/>
    <m/>
    <m/>
    <s v="0"/>
    <m/>
    <m/>
    <s v="0"/>
    <s v=""/>
    <m/>
    <s v="0"/>
    <s v=""/>
    <s v="0"/>
    <n v="0"/>
    <n v="0"/>
    <n v="0"/>
    <n v="0"/>
    <n v="0"/>
    <x v="0"/>
    <n v="155.390120510484"/>
    <m/>
  </r>
  <r>
    <x v="2"/>
    <n v="12"/>
    <s v="RX&lt;65 - 12"/>
    <n v="58.928061493447316"/>
    <m/>
    <s v="0"/>
    <m/>
    <m/>
    <s v="0"/>
    <m/>
    <m/>
    <s v="0"/>
    <s v=""/>
    <m/>
    <s v="0"/>
    <s v=""/>
    <s v="0"/>
    <n v="0"/>
    <n v="0"/>
    <n v="0"/>
    <n v="0"/>
    <n v="0"/>
    <x v="0"/>
    <n v="58.928061493447302"/>
    <m/>
  </r>
  <r>
    <x v="2"/>
    <n v="13"/>
    <s v="RX&lt;65 - 13"/>
    <n v="193.61627892721557"/>
    <s v="x"/>
    <n v="10"/>
    <s v="FA"/>
    <m/>
    <s v="0"/>
    <m/>
    <m/>
    <s v="0"/>
    <s v=""/>
    <m/>
    <s v="0"/>
    <s v=""/>
    <n v="10"/>
    <n v="0"/>
    <n v="1"/>
    <n v="10"/>
    <n v="1"/>
    <n v="10"/>
    <x v="2"/>
    <n v="183.616278927216"/>
    <m/>
  </r>
  <r>
    <x v="2"/>
    <n v="14"/>
    <s v="RX&lt;65 - 14"/>
    <n v="59.557298669031375"/>
    <m/>
    <s v="0"/>
    <m/>
    <m/>
    <s v="0"/>
    <m/>
    <m/>
    <s v="0"/>
    <s v=""/>
    <m/>
    <s v="0"/>
    <s v=""/>
    <s v="0"/>
    <n v="0"/>
    <n v="0"/>
    <n v="0"/>
    <n v="0"/>
    <n v="0"/>
    <x v="0"/>
    <n v="59.557298669031397"/>
    <m/>
  </r>
  <r>
    <x v="2"/>
    <n v="15"/>
    <s v="RX&lt;65 - 15"/>
    <n v="187.35536903015418"/>
    <m/>
    <s v="0"/>
    <m/>
    <m/>
    <s v="0"/>
    <m/>
    <m/>
    <s v="0"/>
    <s v=""/>
    <m/>
    <s v="0"/>
    <s v=""/>
    <s v="0"/>
    <n v="0"/>
    <n v="0"/>
    <n v="0"/>
    <n v="0"/>
    <n v="0"/>
    <x v="0"/>
    <n v="187.35536903015401"/>
    <m/>
  </r>
  <r>
    <x v="2"/>
    <n v="16"/>
    <s v="RX&lt;65 - 16"/>
    <n v="166.52761851832176"/>
    <m/>
    <s v="0"/>
    <m/>
    <m/>
    <s v="0"/>
    <m/>
    <m/>
    <s v="0"/>
    <s v=""/>
    <m/>
    <s v="0"/>
    <s v=""/>
    <s v="0"/>
    <n v="0"/>
    <n v="0"/>
    <n v="0"/>
    <n v="0"/>
    <n v="0"/>
    <x v="0"/>
    <n v="166.52761851832199"/>
    <m/>
  </r>
  <r>
    <x v="2"/>
    <n v="17"/>
    <s v="RX&lt;65 - 17"/>
    <n v="119.14605919684196"/>
    <m/>
    <s v="0"/>
    <m/>
    <m/>
    <s v="0"/>
    <m/>
    <m/>
    <s v="0"/>
    <s v=""/>
    <m/>
    <s v="0"/>
    <s v=""/>
    <s v="0"/>
    <n v="0"/>
    <n v="0"/>
    <n v="0"/>
    <n v="0"/>
    <n v="0"/>
    <x v="0"/>
    <n v="119.146059196842"/>
    <m/>
  </r>
  <r>
    <x v="2"/>
    <n v="18"/>
    <s v="RX&lt;65 - 18"/>
    <n v="42.190352622911291"/>
    <m/>
    <s v="0"/>
    <m/>
    <m/>
    <s v="0"/>
    <m/>
    <m/>
    <s v="0"/>
    <s v=""/>
    <s v="x"/>
    <n v="15"/>
    <s v="UD"/>
    <s v="0"/>
    <n v="0"/>
    <n v="0"/>
    <n v="0"/>
    <n v="1"/>
    <n v="15"/>
    <x v="4"/>
    <n v="42.190352622911298"/>
    <m/>
  </r>
  <r>
    <x v="2"/>
    <n v="19"/>
    <s v="RX&lt;65 - 19"/>
    <n v="236.46733058449013"/>
    <m/>
    <s v="0"/>
    <m/>
    <m/>
    <s v="0"/>
    <m/>
    <m/>
    <s v="0"/>
    <s v=""/>
    <m/>
    <s v="0"/>
    <s v=""/>
    <s v="0"/>
    <n v="0"/>
    <n v="0"/>
    <n v="0"/>
    <n v="0"/>
    <n v="0"/>
    <x v="0"/>
    <n v="236.46733058449001"/>
    <m/>
  </r>
  <r>
    <x v="2"/>
    <n v="20"/>
    <s v="RX&lt;65 - 20"/>
    <n v="48.010796497063858"/>
    <m/>
    <s v="0"/>
    <m/>
    <m/>
    <s v="0"/>
    <m/>
    <m/>
    <s v="0"/>
    <s v=""/>
    <m/>
    <s v="0"/>
    <s v=""/>
    <s v="0"/>
    <n v="0"/>
    <n v="0"/>
    <n v="0"/>
    <n v="0"/>
    <n v="0"/>
    <x v="0"/>
    <n v="48.0107964970639"/>
    <m/>
  </r>
  <r>
    <x v="2"/>
    <n v="21"/>
    <s v="RX&lt;65 - 21"/>
    <n v="51.723295833009814"/>
    <m/>
    <s v="0"/>
    <m/>
    <m/>
    <s v="0"/>
    <m/>
    <m/>
    <s v="0"/>
    <s v=""/>
    <m/>
    <s v="0"/>
    <s v=""/>
    <s v="0"/>
    <n v="0"/>
    <n v="0"/>
    <n v="0"/>
    <n v="0"/>
    <n v="0"/>
    <x v="0"/>
    <n v="51.7232958330098"/>
    <m/>
  </r>
  <r>
    <x v="2"/>
    <n v="22"/>
    <s v="RX&lt;65 - 22"/>
    <n v="60.752849302641096"/>
    <m/>
    <s v="0"/>
    <m/>
    <m/>
    <s v="0"/>
    <m/>
    <m/>
    <s v="0"/>
    <s v=""/>
    <m/>
    <s v="0"/>
    <s v=""/>
    <s v="0"/>
    <n v="0"/>
    <n v="0"/>
    <n v="0"/>
    <n v="0"/>
    <n v="0"/>
    <x v="0"/>
    <n v="60.752849302641103"/>
    <m/>
  </r>
  <r>
    <x v="2"/>
    <n v="23"/>
    <s v="RX&lt;65 - 23"/>
    <n v="152.4327057852388"/>
    <m/>
    <s v="0"/>
    <m/>
    <m/>
    <s v="0"/>
    <m/>
    <m/>
    <s v="0"/>
    <s v=""/>
    <m/>
    <s v="0"/>
    <s v=""/>
    <s v="0"/>
    <n v="0"/>
    <n v="0"/>
    <n v="0"/>
    <n v="0"/>
    <n v="0"/>
    <x v="0"/>
    <n v="152.43270578523899"/>
    <m/>
  </r>
  <r>
    <x v="2"/>
    <n v="24"/>
    <s v="RX&lt;65 - 24"/>
    <n v="20.418746347702779"/>
    <m/>
    <s v="0"/>
    <m/>
    <m/>
    <s v="0"/>
    <m/>
    <m/>
    <s v="0"/>
    <s v=""/>
    <m/>
    <s v="0"/>
    <s v=""/>
    <s v="0"/>
    <n v="0"/>
    <n v="0"/>
    <n v="0"/>
    <n v="0"/>
    <n v="0"/>
    <x v="0"/>
    <n v="20.4187463477028"/>
    <m/>
  </r>
  <r>
    <x v="2"/>
    <n v="25"/>
    <s v="RX&lt;65 - 25"/>
    <n v="45.368000359610804"/>
    <m/>
    <s v="0"/>
    <m/>
    <m/>
    <s v="0"/>
    <m/>
    <m/>
    <s v="0"/>
    <s v=""/>
    <m/>
    <s v="0"/>
    <s v=""/>
    <s v="0"/>
    <n v="0"/>
    <n v="0"/>
    <n v="0"/>
    <n v="0"/>
    <n v="0"/>
    <x v="0"/>
    <n v="45.368000359610797"/>
    <m/>
  </r>
  <r>
    <x v="2"/>
    <n v="26"/>
    <s v="RX&lt;65 - 26"/>
    <n v="184.80695846903873"/>
    <m/>
    <s v="0"/>
    <m/>
    <m/>
    <s v="0"/>
    <m/>
    <m/>
    <s v="0"/>
    <s v=""/>
    <m/>
    <s v="0"/>
    <s v=""/>
    <s v="0"/>
    <n v="0"/>
    <n v="0"/>
    <n v="0"/>
    <n v="0"/>
    <n v="0"/>
    <x v="0"/>
    <n v="184.80695846903899"/>
    <m/>
  </r>
  <r>
    <x v="2"/>
    <n v="27"/>
    <s v="RX&lt;65 - 27"/>
    <n v="83.877315505355341"/>
    <m/>
    <s v="0"/>
    <m/>
    <m/>
    <s v="0"/>
    <m/>
    <m/>
    <s v="0"/>
    <s v=""/>
    <s v="x"/>
    <n v="5"/>
    <s v="UD"/>
    <s v="0"/>
    <n v="0"/>
    <n v="0"/>
    <n v="0"/>
    <n v="1"/>
    <n v="5"/>
    <x v="4"/>
    <n v="83.877315505355298"/>
    <m/>
  </r>
  <r>
    <x v="2"/>
    <n v="28"/>
    <s v="RX&lt;65 - 28"/>
    <n v="7.2676893779959046"/>
    <m/>
    <s v="0"/>
    <m/>
    <m/>
    <s v="0"/>
    <m/>
    <m/>
    <s v="0"/>
    <s v=""/>
    <m/>
    <s v="0"/>
    <s v=""/>
    <s v="0"/>
    <n v="0"/>
    <n v="0"/>
    <n v="0"/>
    <n v="0"/>
    <n v="0"/>
    <x v="0"/>
    <n v="7.2676893779959002"/>
    <m/>
  </r>
  <r>
    <x v="2"/>
    <n v="29"/>
    <s v="RX&lt;65 - 29"/>
    <n v="136.1040010788324"/>
    <m/>
    <s v="0"/>
    <m/>
    <m/>
    <s v="0"/>
    <m/>
    <m/>
    <s v="0"/>
    <s v=""/>
    <m/>
    <s v="0"/>
    <s v=""/>
    <s v="0"/>
    <n v="0"/>
    <n v="0"/>
    <n v="0"/>
    <n v="0"/>
    <n v="0"/>
    <x v="0"/>
    <n v="136.104001078832"/>
    <m/>
  </r>
  <r>
    <x v="2"/>
    <n v="30"/>
    <s v="RX&lt;65 - 30"/>
    <n v="188.07899178207583"/>
    <s v="x"/>
    <n v="5"/>
    <s v="FA"/>
    <m/>
    <s v="0"/>
    <m/>
    <m/>
    <s v="0"/>
    <s v=""/>
    <m/>
    <s v="0"/>
    <s v=""/>
    <n v="5"/>
    <n v="0"/>
    <n v="1"/>
    <n v="5"/>
    <n v="1"/>
    <n v="5"/>
    <x v="2"/>
    <n v="183.078991782076"/>
    <m/>
  </r>
  <r>
    <x v="2"/>
    <n v="31"/>
    <s v="RX&lt;65 - 31"/>
    <n v="70.726258535648455"/>
    <m/>
    <s v="0"/>
    <m/>
    <m/>
    <s v="0"/>
    <m/>
    <m/>
    <s v="0"/>
    <s v=""/>
    <m/>
    <s v="0"/>
    <s v=""/>
    <s v="0"/>
    <n v="0"/>
    <n v="0"/>
    <n v="0"/>
    <n v="0"/>
    <n v="0"/>
    <x v="0"/>
    <n v="70.726258535648498"/>
    <m/>
  </r>
  <r>
    <x v="2"/>
    <n v="32"/>
    <s v="RX&lt;65 - 32"/>
    <n v="116.69203421206412"/>
    <m/>
    <s v="0"/>
    <m/>
    <m/>
    <s v="0"/>
    <m/>
    <m/>
    <s v="0"/>
    <s v=""/>
    <m/>
    <s v="0"/>
    <s v=""/>
    <s v="0"/>
    <n v="0"/>
    <n v="0"/>
    <n v="0"/>
    <n v="0"/>
    <n v="0"/>
    <x v="0"/>
    <n v="116.692034212064"/>
    <m/>
  </r>
  <r>
    <x v="2"/>
    <n v="33"/>
    <s v="RX&lt;65 - 33"/>
    <n v="165.14329673203682"/>
    <m/>
    <s v="0"/>
    <m/>
    <m/>
    <s v="0"/>
    <m/>
    <m/>
    <s v="0"/>
    <s v=""/>
    <m/>
    <s v="0"/>
    <s v=""/>
    <s v="0"/>
    <n v="0"/>
    <n v="0"/>
    <n v="0"/>
    <n v="0"/>
    <n v="0"/>
    <x v="0"/>
    <n v="165.14329673203699"/>
    <m/>
  </r>
  <r>
    <x v="2"/>
    <n v="34"/>
    <s v="RX&lt;65 - 34"/>
    <n v="178.51458671319813"/>
    <m/>
    <s v="0"/>
    <m/>
    <m/>
    <s v="0"/>
    <m/>
    <m/>
    <s v="0"/>
    <s v=""/>
    <m/>
    <s v="0"/>
    <s v=""/>
    <s v="0"/>
    <n v="0"/>
    <n v="0"/>
    <n v="0"/>
    <n v="0"/>
    <n v="0"/>
    <x v="0"/>
    <n v="178.51458671319801"/>
    <m/>
  </r>
  <r>
    <x v="2"/>
    <n v="35"/>
    <s v="RX&lt;65 - 35"/>
    <n v="121.5686223228406"/>
    <m/>
    <s v="0"/>
    <m/>
    <m/>
    <s v="0"/>
    <m/>
    <m/>
    <s v="0"/>
    <s v=""/>
    <m/>
    <s v="0"/>
    <s v=""/>
    <s v="0"/>
    <n v="0"/>
    <n v="0"/>
    <n v="0"/>
    <n v="0"/>
    <n v="0"/>
    <x v="0"/>
    <n v="121.56862232284099"/>
    <m/>
  </r>
  <r>
    <x v="2"/>
    <n v="36"/>
    <s v="RX&lt;65 - 36"/>
    <n v="115.4964835784544"/>
    <m/>
    <s v="0"/>
    <m/>
    <m/>
    <s v="0"/>
    <m/>
    <m/>
    <s v="0"/>
    <s v=""/>
    <m/>
    <s v="0"/>
    <s v=""/>
    <s v="0"/>
    <n v="0"/>
    <n v="0"/>
    <n v="0"/>
    <n v="0"/>
    <n v="0"/>
    <x v="0"/>
    <n v="115.496483578454"/>
    <m/>
  </r>
  <r>
    <x v="2"/>
    <n v="37"/>
    <s v="RX&lt;65 - 37"/>
    <n v="49.646813153582414"/>
    <m/>
    <s v="0"/>
    <m/>
    <m/>
    <s v="0"/>
    <m/>
    <m/>
    <s v="0"/>
    <s v=""/>
    <m/>
    <s v="0"/>
    <s v=""/>
    <s v="0"/>
    <n v="0"/>
    <n v="0"/>
    <n v="0"/>
    <n v="0"/>
    <n v="0"/>
    <x v="0"/>
    <n v="49.6468131535824"/>
    <m/>
  </r>
  <r>
    <x v="2"/>
    <n v="38"/>
    <s v="RX&lt;65 - 38"/>
    <n v="80.447972898422208"/>
    <m/>
    <s v="0"/>
    <m/>
    <s v="x"/>
    <n v="15"/>
    <s v="DI"/>
    <m/>
    <s v="0"/>
    <s v=""/>
    <m/>
    <s v="0"/>
    <s v=""/>
    <s v="0"/>
    <n v="15"/>
    <n v="1"/>
    <n v="15"/>
    <n v="1"/>
    <n v="15"/>
    <x v="3"/>
    <n v="65.447972898422194"/>
    <m/>
  </r>
  <r>
    <x v="2"/>
    <n v="39"/>
    <s v="RX&lt;65 - 39"/>
    <n v="116.31449190671368"/>
    <m/>
    <s v="0"/>
    <m/>
    <m/>
    <s v="0"/>
    <m/>
    <m/>
    <s v="0"/>
    <s v=""/>
    <m/>
    <s v="0"/>
    <s v=""/>
    <s v="0"/>
    <n v="0"/>
    <n v="0"/>
    <n v="0"/>
    <n v="0"/>
    <n v="0"/>
    <x v="0"/>
    <n v="116.314491906714"/>
    <m/>
  </r>
  <r>
    <x v="2"/>
    <n v="40"/>
    <s v="RX&lt;65 - 40"/>
    <n v="132.70612033067846"/>
    <m/>
    <s v="0"/>
    <m/>
    <m/>
    <s v="0"/>
    <m/>
    <m/>
    <s v="0"/>
    <s v=""/>
    <s v="x"/>
    <n v="20"/>
    <s v="UD"/>
    <s v="0"/>
    <n v="0"/>
    <n v="0"/>
    <n v="0"/>
    <n v="1"/>
    <n v="20"/>
    <x v="4"/>
    <n v="132.706120330678"/>
    <m/>
  </r>
  <r>
    <x v="2"/>
    <n v="41"/>
    <s v="RX&lt;65 - 41"/>
    <n v="42.504971210703324"/>
    <m/>
    <s v="0"/>
    <m/>
    <m/>
    <s v="0"/>
    <m/>
    <m/>
    <s v="0"/>
    <s v=""/>
    <m/>
    <s v="0"/>
    <s v=""/>
    <s v="0"/>
    <n v="0"/>
    <n v="0"/>
    <n v="0"/>
    <n v="0"/>
    <n v="0"/>
    <x v="0"/>
    <n v="42.504971210703303"/>
    <m/>
  </r>
  <r>
    <x v="2"/>
    <n v="42"/>
    <s v="RX&lt;65 - 42"/>
    <n v="30.643850450943773"/>
    <m/>
    <s v="0"/>
    <m/>
    <m/>
    <s v="0"/>
    <m/>
    <m/>
    <s v="0"/>
    <s v=""/>
    <m/>
    <s v="0"/>
    <s v=""/>
    <s v="0"/>
    <n v="0"/>
    <n v="0"/>
    <n v="0"/>
    <n v="0"/>
    <n v="0"/>
    <x v="0"/>
    <n v="30.643850450943798"/>
    <m/>
  </r>
  <r>
    <x v="2"/>
    <n v="43"/>
    <s v="RX&lt;65 - 43"/>
    <n v="88.974136627586233"/>
    <m/>
    <s v="0"/>
    <m/>
    <m/>
    <s v="0"/>
    <m/>
    <m/>
    <s v="0"/>
    <s v=""/>
    <m/>
    <s v="0"/>
    <s v=""/>
    <s v="0"/>
    <n v="0"/>
    <n v="0"/>
    <n v="0"/>
    <n v="0"/>
    <n v="0"/>
    <x v="0"/>
    <n v="88.974136627586205"/>
    <m/>
  </r>
  <r>
    <x v="2"/>
    <n v="44"/>
    <s v="RX&lt;65 - 44"/>
    <n v="37.124993359459602"/>
    <m/>
    <s v="0"/>
    <m/>
    <m/>
    <s v="0"/>
    <m/>
    <m/>
    <s v="0"/>
    <s v=""/>
    <m/>
    <s v="0"/>
    <s v=""/>
    <s v="0"/>
    <n v="0"/>
    <n v="0"/>
    <n v="0"/>
    <n v="0"/>
    <n v="0"/>
    <x v="0"/>
    <n v="37.124993359459602"/>
    <m/>
  </r>
  <r>
    <x v="2"/>
    <n v="45"/>
    <s v="RX&lt;65 - 45"/>
    <n v="218.75430409179882"/>
    <m/>
    <s v="0"/>
    <m/>
    <m/>
    <s v="0"/>
    <m/>
    <m/>
    <s v="0"/>
    <s v=""/>
    <m/>
    <s v="0"/>
    <s v=""/>
    <s v="0"/>
    <n v="0"/>
    <n v="0"/>
    <n v="0"/>
    <n v="0"/>
    <n v="0"/>
    <x v="0"/>
    <n v="218.75430409179901"/>
    <m/>
  </r>
  <r>
    <x v="2"/>
    <n v="46"/>
    <s v="RX&lt;65 - 46"/>
    <n v="40.302641096159107"/>
    <m/>
    <s v="0"/>
    <m/>
    <m/>
    <s v="0"/>
    <m/>
    <m/>
    <s v="0"/>
    <s v=""/>
    <s v="x"/>
    <n v="5"/>
    <s v="UD"/>
    <s v="0"/>
    <n v="0"/>
    <n v="0"/>
    <n v="0"/>
    <n v="1"/>
    <n v="5"/>
    <x v="4"/>
    <n v="40.3026410961591"/>
    <m/>
  </r>
  <r>
    <x v="2"/>
    <n v="47"/>
    <s v="RX&lt;65 - 47"/>
    <n v="96.556444593374167"/>
    <s v="x"/>
    <n v="23"/>
    <s v="IA"/>
    <m/>
    <s v="0"/>
    <m/>
    <m/>
    <s v="0"/>
    <s v=""/>
    <m/>
    <s v="0"/>
    <s v=""/>
    <n v="23"/>
    <n v="0"/>
    <n v="1"/>
    <n v="23"/>
    <n v="1"/>
    <n v="23"/>
    <x v="1"/>
    <n v="73.556444593374195"/>
    <m/>
  </r>
  <r>
    <x v="2"/>
    <n v="48"/>
    <s v="RX&lt;65 - 48"/>
    <n v="170.55473644205975"/>
    <m/>
    <s v="0"/>
    <m/>
    <m/>
    <s v="0"/>
    <m/>
    <m/>
    <s v="0"/>
    <s v=""/>
    <m/>
    <s v="0"/>
    <s v=""/>
    <s v="0"/>
    <n v="0"/>
    <n v="0"/>
    <n v="0"/>
    <n v="0"/>
    <n v="0"/>
    <x v="0"/>
    <n v="170.55473644206"/>
    <m/>
  </r>
  <r>
    <x v="2"/>
    <n v="49"/>
    <s v="RX&lt;65 - 49"/>
    <n v="132.26565430776964"/>
    <m/>
    <s v="0"/>
    <m/>
    <m/>
    <s v="0"/>
    <m/>
    <m/>
    <s v="0"/>
    <s v=""/>
    <m/>
    <s v="0"/>
    <s v=""/>
    <s v="0"/>
    <n v="0"/>
    <n v="0"/>
    <n v="0"/>
    <n v="0"/>
    <n v="0"/>
    <x v="0"/>
    <n v="132.26565430777001"/>
    <m/>
  </r>
  <r>
    <x v="2"/>
    <n v="50"/>
    <s v="RX&lt;65 - 50"/>
    <n v="222.6870364391992"/>
    <m/>
    <s v="0"/>
    <m/>
    <m/>
    <s v="0"/>
    <m/>
    <m/>
    <s v="0"/>
    <s v=""/>
    <m/>
    <s v="0"/>
    <s v=""/>
    <s v="0"/>
    <n v="0"/>
    <n v="0"/>
    <n v="0"/>
    <n v="0"/>
    <n v="0"/>
    <x v="0"/>
    <n v="222.68703643919901"/>
    <m/>
  </r>
  <r>
    <x v="2"/>
    <n v="51"/>
    <s v="RX&lt;65 - 51"/>
    <n v="48.199567649739073"/>
    <m/>
    <s v="0"/>
    <m/>
    <m/>
    <s v="0"/>
    <m/>
    <s v="x"/>
    <n v="6"/>
    <s v="SR"/>
    <m/>
    <s v="0"/>
    <s v=""/>
    <s v="0"/>
    <n v="6"/>
    <n v="1"/>
    <n v="6"/>
    <n v="1"/>
    <n v="6"/>
    <x v="5"/>
    <n v="42.199567649739102"/>
    <m/>
  </r>
  <r>
    <x v="2"/>
    <n v="52"/>
    <s v="RX&lt;65 - 52"/>
    <n v="199.27941350747213"/>
    <m/>
    <s v="0"/>
    <m/>
    <m/>
    <s v="0"/>
    <m/>
    <m/>
    <s v="0"/>
    <s v=""/>
    <m/>
    <s v="0"/>
    <s v=""/>
    <s v="0"/>
    <n v="0"/>
    <n v="0"/>
    <n v="0"/>
    <n v="0"/>
    <n v="0"/>
    <x v="0"/>
    <n v="199.27941350747199"/>
    <m/>
  </r>
  <r>
    <x v="2"/>
    <n v="53"/>
    <s v="RX&lt;65 - 53"/>
    <n v="171.0895880413062"/>
    <m/>
    <s v="0"/>
    <m/>
    <m/>
    <s v="0"/>
    <m/>
    <m/>
    <s v="0"/>
    <s v=""/>
    <m/>
    <s v="0"/>
    <s v=""/>
    <s v="0"/>
    <n v="0"/>
    <n v="0"/>
    <n v="0"/>
    <n v="0"/>
    <n v="0"/>
    <x v="0"/>
    <n v="171.089588041306"/>
    <m/>
  </r>
  <r>
    <x v="2"/>
    <n v="54"/>
    <s v="RX&lt;65 - 54"/>
    <n v="176.37518031621229"/>
    <m/>
    <s v="0"/>
    <m/>
    <m/>
    <s v="0"/>
    <m/>
    <m/>
    <s v="0"/>
    <s v=""/>
    <m/>
    <s v="0"/>
    <s v=""/>
    <s v="0"/>
    <n v="0"/>
    <n v="0"/>
    <n v="0"/>
    <n v="0"/>
    <n v="0"/>
    <x v="0"/>
    <n v="176.37518031621201"/>
    <m/>
  </r>
  <r>
    <x v="2"/>
    <n v="55"/>
    <s v="RX&lt;65 - 55"/>
    <n v="130.72402322758867"/>
    <m/>
    <s v="0"/>
    <m/>
    <m/>
    <s v="0"/>
    <m/>
    <m/>
    <s v="0"/>
    <s v=""/>
    <s v="x"/>
    <n v="5"/>
    <s v="UD"/>
    <s v="0"/>
    <n v="0"/>
    <n v="0"/>
    <n v="0"/>
    <n v="1"/>
    <n v="5"/>
    <x v="4"/>
    <n v="130.72402322758899"/>
    <m/>
  </r>
  <r>
    <x v="2"/>
    <n v="56"/>
    <s v="RX&lt;65 - 56"/>
    <n v="133.71289981161297"/>
    <m/>
    <s v="0"/>
    <m/>
    <m/>
    <s v="0"/>
    <m/>
    <m/>
    <s v="0"/>
    <s v=""/>
    <m/>
    <s v="0"/>
    <s v=""/>
    <s v="0"/>
    <n v="0"/>
    <n v="0"/>
    <n v="0"/>
    <n v="0"/>
    <n v="0"/>
    <x v="0"/>
    <n v="133.712899811613"/>
    <m/>
  </r>
  <r>
    <x v="2"/>
    <n v="57"/>
    <s v="RX&lt;65 - 57"/>
    <n v="185.27888635072676"/>
    <m/>
    <s v="0"/>
    <m/>
    <m/>
    <s v="0"/>
    <m/>
    <m/>
    <s v="0"/>
    <s v=""/>
    <m/>
    <s v="0"/>
    <s v=""/>
    <s v="0"/>
    <n v="0"/>
    <n v="0"/>
    <n v="0"/>
    <n v="0"/>
    <n v="0"/>
    <x v="0"/>
    <n v="185.27888635072699"/>
    <m/>
  </r>
  <r>
    <x v="2"/>
    <n v="58"/>
    <s v="RX&lt;65 - 58"/>
    <n v="203.52676444266453"/>
    <m/>
    <s v="0"/>
    <m/>
    <m/>
    <s v="0"/>
    <m/>
    <m/>
    <s v="0"/>
    <s v=""/>
    <m/>
    <s v="0"/>
    <s v=""/>
    <s v="0"/>
    <n v="0"/>
    <n v="0"/>
    <n v="0"/>
    <n v="0"/>
    <n v="0"/>
    <x v="0"/>
    <n v="203.52676444266501"/>
    <m/>
  </r>
  <r>
    <x v="2"/>
    <n v="59"/>
    <s v="RX&lt;65 - 59"/>
    <n v="237.72580493565826"/>
    <m/>
    <s v="0"/>
    <m/>
    <m/>
    <s v="0"/>
    <m/>
    <m/>
    <s v="0"/>
    <s v=""/>
    <m/>
    <s v="0"/>
    <s v=""/>
    <s v="0"/>
    <n v="0"/>
    <n v="0"/>
    <n v="0"/>
    <n v="0"/>
    <n v="0"/>
    <x v="0"/>
    <n v="237.725804935658"/>
    <m/>
  </r>
  <r>
    <x v="2"/>
    <n v="60"/>
    <s v="RX&lt;65 - 60"/>
    <n v="66.887911764585681"/>
    <m/>
    <s v="0"/>
    <m/>
    <m/>
    <s v="0"/>
    <m/>
    <m/>
    <s v="0"/>
    <s v=""/>
    <m/>
    <s v="0"/>
    <s v=""/>
    <s v="0"/>
    <n v="0"/>
    <n v="0"/>
    <n v="0"/>
    <n v="0"/>
    <n v="0"/>
    <x v="0"/>
    <n v="66.887911764585695"/>
    <m/>
  </r>
  <r>
    <x v="3"/>
    <n v="1"/>
    <s v="DR&gt;65 - 1"/>
    <n v="11.39089773335713"/>
    <m/>
    <s v="0"/>
    <m/>
    <m/>
    <s v="0"/>
    <m/>
    <m/>
    <s v="0"/>
    <s v=""/>
    <m/>
    <s v="0"/>
    <s v=""/>
    <s v="0"/>
    <n v="0"/>
    <n v="0"/>
    <n v="0"/>
    <n v="0"/>
    <n v="0"/>
    <x v="0"/>
    <n v="11.3908977333571"/>
    <m/>
  </r>
  <r>
    <x v="3"/>
    <n v="2"/>
    <s v="DR&gt;65 - 2"/>
    <n v="52.470140995895058"/>
    <m/>
    <s v="0"/>
    <m/>
    <m/>
    <s v="0"/>
    <m/>
    <m/>
    <s v="0"/>
    <s v=""/>
    <m/>
    <s v="0"/>
    <s v=""/>
    <s v="0"/>
    <n v="0"/>
    <n v="0"/>
    <n v="0"/>
    <n v="0"/>
    <n v="0"/>
    <x v="0"/>
    <n v="52.4701409958951"/>
    <m/>
  </r>
  <r>
    <x v="3"/>
    <n v="3"/>
    <s v="DR&gt;65 - 3"/>
    <n v="34.827342495091919"/>
    <m/>
    <s v="0"/>
    <m/>
    <m/>
    <s v="0"/>
    <m/>
    <m/>
    <s v="0"/>
    <s v=""/>
    <m/>
    <s v="0"/>
    <s v=""/>
    <s v="0"/>
    <n v="0"/>
    <n v="0"/>
    <n v="0"/>
    <n v="0"/>
    <n v="0"/>
    <x v="0"/>
    <n v="34.827342495091898"/>
    <m/>
  </r>
  <r>
    <x v="3"/>
    <n v="4"/>
    <s v="DR&gt;65 - 4"/>
    <n v="13.125718365161521"/>
    <m/>
    <s v="0"/>
    <m/>
    <m/>
    <s v="0"/>
    <m/>
    <m/>
    <s v="0"/>
    <s v=""/>
    <m/>
    <s v="0"/>
    <s v=""/>
    <s v="0"/>
    <n v="0"/>
    <n v="0"/>
    <n v="0"/>
    <n v="0"/>
    <n v="0"/>
    <x v="0"/>
    <n v="13.1257183651615"/>
    <m/>
  </r>
  <r>
    <x v="3"/>
    <n v="5"/>
    <s v="DR&gt;65 - 5"/>
    <n v="21.570694270926289"/>
    <m/>
    <s v="0"/>
    <m/>
    <m/>
    <s v="0"/>
    <m/>
    <m/>
    <s v="0"/>
    <s v=""/>
    <s v="x"/>
    <n v="5"/>
    <s v="UD"/>
    <s v="0"/>
    <n v="0"/>
    <n v="0"/>
    <n v="0"/>
    <n v="1"/>
    <n v="5"/>
    <x v="4"/>
    <n v="21.5706942709263"/>
    <m/>
  </r>
  <r>
    <x v="3"/>
    <n v="6"/>
    <s v="DR&gt;65 - 6"/>
    <n v="24.909405675530966"/>
    <m/>
    <s v="0"/>
    <m/>
    <m/>
    <s v="0"/>
    <m/>
    <m/>
    <s v="0"/>
    <s v=""/>
    <m/>
    <s v="0"/>
    <s v=""/>
    <s v="0"/>
    <n v="0"/>
    <n v="0"/>
    <n v="0"/>
    <n v="0"/>
    <n v="0"/>
    <x v="0"/>
    <n v="24.909405675531001"/>
    <m/>
  </r>
  <r>
    <x v="3"/>
    <n v="7"/>
    <s v="DR&gt;65 - 7"/>
    <n v="22.356273424950921"/>
    <m/>
    <s v="0"/>
    <m/>
    <m/>
    <s v="0"/>
    <m/>
    <m/>
    <s v="0"/>
    <s v=""/>
    <m/>
    <s v="0"/>
    <s v=""/>
    <s v="0"/>
    <n v="0"/>
    <n v="0"/>
    <n v="0"/>
    <n v="0"/>
    <n v="0"/>
    <x v="0"/>
    <n v="22.356273424950899"/>
    <m/>
  </r>
  <r>
    <x v="3"/>
    <n v="8"/>
    <s v="DR&gt;65 - 8"/>
    <n v="39.409887560235589"/>
    <s v="x"/>
    <n v="5"/>
    <s v="FA"/>
    <m/>
    <s v="0"/>
    <m/>
    <m/>
    <s v="0"/>
    <s v=""/>
    <m/>
    <s v="0"/>
    <s v=""/>
    <n v="5"/>
    <n v="0"/>
    <n v="1"/>
    <n v="5"/>
    <n v="1"/>
    <n v="5"/>
    <x v="2"/>
    <n v="34.409887560235603"/>
    <m/>
  </r>
  <r>
    <x v="3"/>
    <n v="9"/>
    <s v="DR&gt;65 - 9"/>
    <n v="51.717294306621454"/>
    <m/>
    <s v="0"/>
    <m/>
    <m/>
    <s v="0"/>
    <m/>
    <m/>
    <s v="0"/>
    <s v=""/>
    <m/>
    <s v="0"/>
    <s v=""/>
    <s v="0"/>
    <n v="0"/>
    <n v="0"/>
    <n v="0"/>
    <n v="0"/>
    <n v="0"/>
    <x v="0"/>
    <n v="51.717294306621497"/>
    <m/>
  </r>
  <r>
    <x v="3"/>
    <n v="10"/>
    <s v="DR&gt;65 - 10"/>
    <n v="18.133785472068535"/>
    <m/>
    <s v="0"/>
    <m/>
    <m/>
    <s v="0"/>
    <m/>
    <m/>
    <s v="0"/>
    <s v=""/>
    <m/>
    <s v="0"/>
    <s v=""/>
    <s v="0"/>
    <n v="0"/>
    <n v="0"/>
    <n v="0"/>
    <n v="0"/>
    <n v="0"/>
    <x v="0"/>
    <n v="18.133785472068499"/>
    <m/>
  </r>
  <r>
    <x v="3"/>
    <n v="11"/>
    <s v="DR&gt;65 - 11"/>
    <n v="50.604390505086563"/>
    <m/>
    <s v="0"/>
    <m/>
    <m/>
    <s v="0"/>
    <m/>
    <m/>
    <s v="0"/>
    <s v=""/>
    <m/>
    <s v="0"/>
    <s v=""/>
    <s v="0"/>
    <n v="0"/>
    <n v="0"/>
    <n v="0"/>
    <n v="0"/>
    <n v="0"/>
    <x v="0"/>
    <n v="50.604390505086599"/>
    <m/>
  </r>
  <r>
    <x v="3"/>
    <n v="12"/>
    <s v="DR&gt;65 - 12"/>
    <n v="56.561699089773334"/>
    <m/>
    <s v="0"/>
    <m/>
    <m/>
    <s v="0"/>
    <m/>
    <m/>
    <s v="0"/>
    <s v=""/>
    <m/>
    <s v="0"/>
    <s v=""/>
    <s v="0"/>
    <n v="0"/>
    <n v="0"/>
    <n v="0"/>
    <n v="0"/>
    <n v="0"/>
    <x v="0"/>
    <n v="56.561699089773299"/>
    <m/>
  </r>
  <r>
    <x v="3"/>
    <n v="13"/>
    <s v="DR&gt;65 - 13"/>
    <n v="14.565946814206676"/>
    <m/>
    <s v="0"/>
    <m/>
    <m/>
    <s v="0"/>
    <m/>
    <m/>
    <s v="0"/>
    <s v=""/>
    <m/>
    <s v="0"/>
    <s v=""/>
    <s v="0"/>
    <n v="0"/>
    <n v="0"/>
    <n v="0"/>
    <n v="0"/>
    <n v="0"/>
    <x v="0"/>
    <n v="14.565946814206701"/>
    <m/>
  </r>
  <r>
    <x v="3"/>
    <n v="14"/>
    <s v="DR&gt;65 - 14"/>
    <n v="45.399928609673388"/>
    <m/>
    <s v="0"/>
    <m/>
    <m/>
    <s v="0"/>
    <m/>
    <m/>
    <s v="0"/>
    <s v=""/>
    <m/>
    <s v="0"/>
    <s v=""/>
    <s v="0"/>
    <n v="0"/>
    <n v="0"/>
    <n v="0"/>
    <n v="0"/>
    <n v="0"/>
    <x v="0"/>
    <n v="45.399928609673402"/>
    <m/>
  </r>
  <r>
    <x v="3"/>
    <n v="15"/>
    <s v="DR&gt;65 - 15"/>
    <n v="21.014242370158843"/>
    <m/>
    <s v="0"/>
    <m/>
    <m/>
    <s v="0"/>
    <m/>
    <m/>
    <s v="0"/>
    <s v=""/>
    <m/>
    <s v="0"/>
    <s v=""/>
    <s v="0"/>
    <n v="0"/>
    <n v="0"/>
    <n v="0"/>
    <n v="0"/>
    <n v="0"/>
    <x v="0"/>
    <n v="21.014242370158801"/>
    <m/>
  </r>
  <r>
    <x v="3"/>
    <n v="16"/>
    <s v="DR&gt;65 - 16"/>
    <n v="40.19546671426022"/>
    <m/>
    <s v="0"/>
    <m/>
    <m/>
    <s v="0"/>
    <m/>
    <m/>
    <s v="0"/>
    <s v=""/>
    <m/>
    <s v="0"/>
    <s v=""/>
    <s v="0"/>
    <n v="0"/>
    <n v="0"/>
    <n v="0"/>
    <n v="0"/>
    <n v="0"/>
    <x v="0"/>
    <n v="40.195466714260199"/>
    <m/>
  </r>
  <r>
    <x v="3"/>
    <n v="17"/>
    <s v="DR&gt;65 - 17"/>
    <n v="17.086346600035696"/>
    <m/>
    <s v="0"/>
    <m/>
    <m/>
    <s v="0"/>
    <m/>
    <m/>
    <s v="0"/>
    <s v=""/>
    <m/>
    <s v="0"/>
    <s v=""/>
    <s v="0"/>
    <n v="0"/>
    <n v="0"/>
    <n v="0"/>
    <n v="0"/>
    <n v="0"/>
    <x v="0"/>
    <n v="17.0863466000357"/>
    <m/>
  </r>
  <r>
    <x v="3"/>
    <n v="18"/>
    <s v="DR&gt;65 - 18"/>
    <n v="55.612457611993577"/>
    <m/>
    <s v="0"/>
    <m/>
    <m/>
    <s v="0"/>
    <m/>
    <m/>
    <s v="0"/>
    <s v=""/>
    <s v="x"/>
    <n v="10"/>
    <s v="UD"/>
    <s v="0"/>
    <n v="0"/>
    <n v="0"/>
    <n v="0"/>
    <n v="1"/>
    <n v="10"/>
    <x v="4"/>
    <n v="55.612457611993598"/>
    <m/>
  </r>
  <r>
    <x v="3"/>
    <n v="19"/>
    <s v="DR&gt;65 - 19"/>
    <n v="56.36530430126718"/>
    <m/>
    <s v="0"/>
    <m/>
    <m/>
    <s v="0"/>
    <m/>
    <m/>
    <s v="0"/>
    <s v=""/>
    <m/>
    <s v="0"/>
    <s v=""/>
    <s v="0"/>
    <n v="0"/>
    <n v="0"/>
    <n v="0"/>
    <n v="0"/>
    <n v="0"/>
    <x v="0"/>
    <n v="56.365304301267201"/>
    <m/>
  </r>
  <r>
    <x v="3"/>
    <n v="20"/>
    <s v="DR&gt;65 - 20"/>
    <n v="24.974870605033018"/>
    <m/>
    <s v="0"/>
    <m/>
    <m/>
    <s v="0"/>
    <m/>
    <m/>
    <s v="0"/>
    <s v=""/>
    <m/>
    <s v="0"/>
    <s v=""/>
    <s v="0"/>
    <n v="0"/>
    <n v="0"/>
    <n v="0"/>
    <n v="0"/>
    <n v="0"/>
    <x v="0"/>
    <n v="24.974870605033001"/>
    <m/>
  </r>
  <r>
    <x v="3"/>
    <n v="21"/>
    <s v="DR&gt;65 - 21"/>
    <n v="9.8524718900588972"/>
    <m/>
    <s v="0"/>
    <m/>
    <m/>
    <s v="0"/>
    <m/>
    <m/>
    <s v="0"/>
    <s v=""/>
    <m/>
    <s v="0"/>
    <s v=""/>
    <s v="0"/>
    <n v="0"/>
    <n v="0"/>
    <n v="0"/>
    <n v="0"/>
    <n v="0"/>
    <x v="0"/>
    <n v="9.8524718900589008"/>
    <m/>
  </r>
  <r>
    <x v="3"/>
    <n v="22"/>
    <s v="DR&gt;65 - 22"/>
    <n v="23.043655184722471"/>
    <m/>
    <s v="0"/>
    <m/>
    <m/>
    <s v="0"/>
    <m/>
    <m/>
    <s v="0"/>
    <s v=""/>
    <m/>
    <s v="0"/>
    <s v=""/>
    <s v="0"/>
    <n v="0"/>
    <n v="0"/>
    <n v="0"/>
    <n v="0"/>
    <n v="0"/>
    <x v="0"/>
    <n v="23.0436551847225"/>
    <m/>
  </r>
  <r>
    <x v="3"/>
    <n v="23"/>
    <s v="DR&gt;65 - 23"/>
    <n v="56.10344458325897"/>
    <m/>
    <s v="0"/>
    <m/>
    <m/>
    <s v="0"/>
    <m/>
    <m/>
    <s v="0"/>
    <s v=""/>
    <m/>
    <s v="0"/>
    <s v=""/>
    <s v="0"/>
    <n v="0"/>
    <n v="0"/>
    <n v="0"/>
    <n v="0"/>
    <n v="0"/>
    <x v="0"/>
    <n v="56.103444583258998"/>
    <m/>
  </r>
  <r>
    <x v="3"/>
    <n v="24"/>
    <s v="DR&gt;65 - 24"/>
    <n v="14.304087096198465"/>
    <m/>
    <s v="0"/>
    <m/>
    <m/>
    <s v="0"/>
    <m/>
    <m/>
    <s v="0"/>
    <s v=""/>
    <m/>
    <s v="0"/>
    <s v=""/>
    <s v="0"/>
    <n v="0"/>
    <n v="0"/>
    <n v="0"/>
    <n v="0"/>
    <n v="0"/>
    <x v="0"/>
    <n v="14.304087096198501"/>
    <m/>
  </r>
  <r>
    <x v="3"/>
    <n v="25"/>
    <s v="DR&gt;65 - 25"/>
    <n v="22.650865607710156"/>
    <m/>
    <s v="0"/>
    <m/>
    <m/>
    <s v="0"/>
    <m/>
    <m/>
    <s v="0"/>
    <s v=""/>
    <m/>
    <s v="0"/>
    <s v=""/>
    <s v="0"/>
    <n v="0"/>
    <n v="0"/>
    <n v="0"/>
    <n v="0"/>
    <n v="0"/>
    <x v="0"/>
    <n v="22.650865607710202"/>
    <m/>
  </r>
  <r>
    <x v="3"/>
    <n v="26"/>
    <s v="DR&gt;65 - 26"/>
    <n v="33.190719257540607"/>
    <m/>
    <s v="0"/>
    <m/>
    <m/>
    <s v="0"/>
    <m/>
    <m/>
    <s v="0"/>
    <s v=""/>
    <s v="x"/>
    <n v="3"/>
    <s v="UD"/>
    <s v="0"/>
    <n v="0"/>
    <n v="0"/>
    <n v="0"/>
    <n v="1"/>
    <n v="3"/>
    <x v="4"/>
    <n v="33.1907192575406"/>
    <m/>
  </r>
  <r>
    <x v="3"/>
    <n v="27"/>
    <s v="DR&gt;65 - 27"/>
    <n v="23.763769409245047"/>
    <m/>
    <s v="0"/>
    <m/>
    <m/>
    <s v="0"/>
    <m/>
    <m/>
    <s v="0"/>
    <s v=""/>
    <m/>
    <s v="0"/>
    <s v=""/>
    <s v="0"/>
    <n v="0"/>
    <n v="0"/>
    <n v="0"/>
    <n v="0"/>
    <n v="0"/>
    <x v="0"/>
    <n v="23.763769409245"/>
    <m/>
  </r>
  <r>
    <x v="3"/>
    <n v="28"/>
    <s v="DR&gt;65 - 28"/>
    <n v="52.633803319650191"/>
    <m/>
    <s v="0"/>
    <m/>
    <m/>
    <s v="0"/>
    <m/>
    <m/>
    <s v="0"/>
    <s v=""/>
    <m/>
    <s v="0"/>
    <s v=""/>
    <s v="0"/>
    <n v="0"/>
    <n v="0"/>
    <n v="0"/>
    <n v="0"/>
    <n v="0"/>
    <x v="0"/>
    <n v="52.633803319650198"/>
    <m/>
  </r>
  <r>
    <x v="3"/>
    <n v="29"/>
    <s v="DR&gt;65 - 29"/>
    <n v="48.116723184008571"/>
    <m/>
    <s v="0"/>
    <m/>
    <m/>
    <s v="0"/>
    <m/>
    <m/>
    <s v="0"/>
    <s v=""/>
    <m/>
    <s v="0"/>
    <s v=""/>
    <s v="0"/>
    <n v="0"/>
    <n v="0"/>
    <n v="0"/>
    <n v="0"/>
    <n v="0"/>
    <x v="0"/>
    <n v="48.116723184008599"/>
    <m/>
  </r>
  <r>
    <x v="3"/>
    <n v="30"/>
    <s v="DR&gt;65 - 30"/>
    <n v="13.092985900410495"/>
    <m/>
    <s v="0"/>
    <m/>
    <m/>
    <s v="0"/>
    <m/>
    <m/>
    <s v="0"/>
    <s v=""/>
    <m/>
    <s v="0"/>
    <s v=""/>
    <s v="0"/>
    <n v="0"/>
    <n v="0"/>
    <n v="0"/>
    <n v="0"/>
    <n v="0"/>
    <x v="0"/>
    <n v="13.0929859004105"/>
    <m/>
  </r>
  <r>
    <x v="3"/>
    <n v="31"/>
    <s v="DR&gt;65 - 31"/>
    <n v="27.004283419596646"/>
    <m/>
    <s v="0"/>
    <m/>
    <m/>
    <s v="0"/>
    <m/>
    <m/>
    <s v="0"/>
    <s v=""/>
    <m/>
    <s v="0"/>
    <s v=""/>
    <s v="0"/>
    <n v="0"/>
    <n v="0"/>
    <n v="0"/>
    <n v="0"/>
    <n v="0"/>
    <x v="0"/>
    <n v="27.0042834195966"/>
    <m/>
  </r>
  <r>
    <x v="3"/>
    <n v="32"/>
    <s v="DR&gt;65 - 32"/>
    <n v="19.737676244868823"/>
    <m/>
    <s v="0"/>
    <m/>
    <m/>
    <s v="0"/>
    <m/>
    <m/>
    <s v="0"/>
    <s v=""/>
    <m/>
    <s v="0"/>
    <s v=""/>
    <s v="0"/>
    <n v="0"/>
    <n v="0"/>
    <n v="0"/>
    <n v="0"/>
    <n v="0"/>
    <x v="0"/>
    <n v="19.737676244868801"/>
    <m/>
  </r>
  <r>
    <x v="3"/>
    <n v="33"/>
    <s v="DR&gt;65 - 33"/>
    <n v="30.01567017669106"/>
    <m/>
    <s v="0"/>
    <m/>
    <m/>
    <s v="0"/>
    <m/>
    <m/>
    <s v="0"/>
    <s v=""/>
    <m/>
    <s v="0"/>
    <s v=""/>
    <s v="0"/>
    <n v="0"/>
    <n v="0"/>
    <n v="0"/>
    <n v="0"/>
    <n v="0"/>
    <x v="0"/>
    <n v="30.015670176691099"/>
    <m/>
  </r>
  <r>
    <x v="3"/>
    <n v="34"/>
    <s v="DR&gt;65 - 34"/>
    <n v="25.858647153310727"/>
    <m/>
    <s v="0"/>
    <m/>
    <m/>
    <s v="0"/>
    <m/>
    <m/>
    <s v="0"/>
    <s v=""/>
    <m/>
    <s v="0"/>
    <s v=""/>
    <s v="0"/>
    <n v="0"/>
    <n v="0"/>
    <n v="0"/>
    <n v="0"/>
    <n v="0"/>
    <x v="0"/>
    <n v="25.858647153310699"/>
    <m/>
  </r>
  <r>
    <x v="3"/>
    <n v="35"/>
    <s v="DR&gt;65 - 35"/>
    <n v="45.792718186685704"/>
    <m/>
    <s v="0"/>
    <m/>
    <m/>
    <s v="0"/>
    <m/>
    <m/>
    <s v="0"/>
    <s v=""/>
    <m/>
    <s v="0"/>
    <s v=""/>
    <s v="0"/>
    <n v="0"/>
    <n v="0"/>
    <n v="0"/>
    <n v="0"/>
    <n v="0"/>
    <x v="0"/>
    <n v="45.792718186685697"/>
    <m/>
  </r>
  <r>
    <x v="3"/>
    <n v="36"/>
    <s v="DR&gt;65 - 36"/>
    <n v="21.407031947171159"/>
    <m/>
    <s v="0"/>
    <m/>
    <m/>
    <s v="0"/>
    <m/>
    <m/>
    <s v="0"/>
    <s v=""/>
    <s v="x"/>
    <n v="5"/>
    <s v="UD"/>
    <s v="0"/>
    <n v="0"/>
    <n v="0"/>
    <n v="0"/>
    <n v="1"/>
    <n v="5"/>
    <x v="4"/>
    <n v="21.407031947171198"/>
    <m/>
  </r>
  <r>
    <x v="3"/>
    <n v="37"/>
    <s v="DR&gt;65 - 37"/>
    <n v="8.3140460467606641"/>
    <m/>
    <s v="0"/>
    <m/>
    <m/>
    <s v="0"/>
    <m/>
    <m/>
    <s v="0"/>
    <s v=""/>
    <m/>
    <s v="0"/>
    <s v=""/>
    <s v="0"/>
    <n v="0"/>
    <n v="0"/>
    <n v="0"/>
    <n v="0"/>
    <n v="0"/>
    <x v="0"/>
    <n v="8.3140460467606605"/>
    <m/>
  </r>
  <r>
    <x v="3"/>
    <n v="38"/>
    <s v="DR&gt;65 - 38"/>
    <n v="30.146600035695165"/>
    <m/>
    <s v="0"/>
    <m/>
    <m/>
    <s v="0"/>
    <m/>
    <m/>
    <s v="0"/>
    <s v=""/>
    <m/>
    <s v="0"/>
    <s v=""/>
    <s v="0"/>
    <n v="0"/>
    <n v="0"/>
    <n v="0"/>
    <n v="0"/>
    <n v="0"/>
    <x v="0"/>
    <n v="30.146600035695201"/>
    <m/>
  </r>
  <r>
    <x v="3"/>
    <n v="39"/>
    <s v="DR&gt;65 - 39"/>
    <n v="34.892807424593968"/>
    <m/>
    <s v="0"/>
    <m/>
    <m/>
    <s v="0"/>
    <m/>
    <m/>
    <s v="0"/>
    <s v=""/>
    <m/>
    <s v="0"/>
    <s v=""/>
    <s v="0"/>
    <n v="0"/>
    <n v="0"/>
    <n v="0"/>
    <n v="0"/>
    <n v="0"/>
    <x v="0"/>
    <n v="34.892807424593997"/>
    <m/>
  </r>
  <r>
    <x v="3"/>
    <n v="40"/>
    <s v="DR&gt;65 - 40"/>
    <n v="39.475352489737645"/>
    <m/>
    <s v="0"/>
    <m/>
    <m/>
    <s v="0"/>
    <m/>
    <m/>
    <s v="0"/>
    <s v=""/>
    <m/>
    <s v="0"/>
    <s v=""/>
    <s v="0"/>
    <n v="0"/>
    <n v="0"/>
    <n v="0"/>
    <n v="0"/>
    <n v="0"/>
    <x v="0"/>
    <n v="39.475352489737602"/>
    <m/>
  </r>
  <r>
    <x v="3"/>
    <n v="41"/>
    <s v="DR&gt;65 - 41"/>
    <n v="23.698304479742994"/>
    <m/>
    <s v="0"/>
    <m/>
    <m/>
    <s v="0"/>
    <m/>
    <m/>
    <s v="0"/>
    <s v=""/>
    <m/>
    <s v="0"/>
    <s v=""/>
    <s v="0"/>
    <n v="0"/>
    <n v="0"/>
    <n v="0"/>
    <n v="0"/>
    <n v="0"/>
    <x v="0"/>
    <n v="23.698304479743001"/>
    <m/>
  </r>
  <r>
    <x v="3"/>
    <n v="42"/>
    <s v="DR&gt;65 - 42"/>
    <n v="23.632839550240941"/>
    <m/>
    <s v="0"/>
    <m/>
    <m/>
    <s v="0"/>
    <m/>
    <m/>
    <s v="0"/>
    <s v=""/>
    <m/>
    <s v="0"/>
    <s v=""/>
    <s v="0"/>
    <n v="0"/>
    <n v="0"/>
    <n v="0"/>
    <n v="0"/>
    <n v="0"/>
    <x v="0"/>
    <n v="23.632839550240899"/>
    <m/>
  </r>
  <r>
    <x v="3"/>
    <n v="43"/>
    <s v="DR&gt;65 - 43"/>
    <n v="49.0332321970373"/>
    <m/>
    <s v="0"/>
    <m/>
    <m/>
    <s v="0"/>
    <m/>
    <m/>
    <s v="0"/>
    <s v=""/>
    <m/>
    <s v="0"/>
    <s v=""/>
    <s v="0"/>
    <n v="0"/>
    <n v="0"/>
    <n v="0"/>
    <n v="0"/>
    <n v="0"/>
    <x v="0"/>
    <n v="49.0332321970373"/>
    <m/>
  </r>
  <r>
    <x v="3"/>
    <n v="44"/>
    <s v="DR&gt;65 - 44"/>
    <n v="48.44404783151883"/>
    <m/>
    <s v="0"/>
    <m/>
    <m/>
    <s v="0"/>
    <m/>
    <m/>
    <s v="0"/>
    <s v=""/>
    <m/>
    <s v="0"/>
    <s v=""/>
    <s v="0"/>
    <n v="0"/>
    <n v="0"/>
    <n v="0"/>
    <n v="0"/>
    <n v="0"/>
    <x v="0"/>
    <n v="48.444047831518802"/>
    <m/>
  </r>
  <r>
    <x v="3"/>
    <n v="45"/>
    <s v="DR&gt;65 - 45"/>
    <n v="7.3648045689809036"/>
    <s v="x"/>
    <n v="7.3648045689809036"/>
    <s v="IA"/>
    <m/>
    <s v="0"/>
    <m/>
    <m/>
    <s v="0"/>
    <s v=""/>
    <m/>
    <s v="0"/>
    <s v=""/>
    <n v="7.3648045689809036"/>
    <n v="0"/>
    <n v="1"/>
    <n v="7.3648045689809001"/>
    <n v="1"/>
    <n v="7.3648045689809001"/>
    <x v="1"/>
    <n v="0"/>
    <m/>
  </r>
  <r>
    <x v="3"/>
    <n v="46"/>
    <s v="DR&gt;65 - 46"/>
    <n v="5.4008566839193293"/>
    <m/>
    <s v="0"/>
    <m/>
    <m/>
    <s v="0"/>
    <m/>
    <m/>
    <s v="0"/>
    <s v=""/>
    <m/>
    <s v="0"/>
    <s v=""/>
    <s v="0"/>
    <n v="0"/>
    <n v="0"/>
    <n v="0"/>
    <n v="0"/>
    <n v="0"/>
    <x v="0"/>
    <n v="5.4008566839193302"/>
    <m/>
  </r>
  <r>
    <x v="3"/>
    <n v="47"/>
    <s v="DR&gt;65 - 47"/>
    <n v="19.574013921113689"/>
    <m/>
    <s v="0"/>
    <m/>
    <m/>
    <s v="0"/>
    <m/>
    <m/>
    <s v="0"/>
    <s v=""/>
    <s v="x"/>
    <n v="2"/>
    <s v="UD"/>
    <s v="0"/>
    <n v="0"/>
    <n v="0"/>
    <n v="0"/>
    <n v="1"/>
    <n v="2"/>
    <x v="4"/>
    <n v="19.5740139211137"/>
    <m/>
  </r>
  <r>
    <x v="3"/>
    <n v="48"/>
    <s v="DR&gt;65 - 48"/>
    <n v="45.399928609673388"/>
    <m/>
    <s v="0"/>
    <m/>
    <m/>
    <s v="0"/>
    <m/>
    <m/>
    <s v="0"/>
    <s v=""/>
    <m/>
    <s v="0"/>
    <s v=""/>
    <s v="0"/>
    <n v="0"/>
    <n v="0"/>
    <n v="0"/>
    <n v="0"/>
    <n v="0"/>
    <x v="0"/>
    <n v="45.399928609673402"/>
    <m/>
  </r>
  <r>
    <x v="3"/>
    <n v="49"/>
    <s v="DR&gt;65 - 49"/>
    <n v="41.60296269855435"/>
    <m/>
    <s v="0"/>
    <m/>
    <m/>
    <s v="0"/>
    <m/>
    <m/>
    <s v="0"/>
    <s v=""/>
    <m/>
    <s v="0"/>
    <s v=""/>
    <s v="0"/>
    <n v="0"/>
    <n v="0"/>
    <n v="0"/>
    <n v="0"/>
    <n v="0"/>
    <x v="0"/>
    <n v="41.6029626985544"/>
    <m/>
  </r>
  <r>
    <x v="3"/>
    <n v="50"/>
    <s v="DR&gt;65 - 50"/>
    <n v="36.758557915402463"/>
    <m/>
    <s v="0"/>
    <m/>
    <m/>
    <s v="0"/>
    <m/>
    <m/>
    <s v="0"/>
    <s v=""/>
    <m/>
    <s v="0"/>
    <s v=""/>
    <s v="0"/>
    <n v="0"/>
    <n v="0"/>
    <n v="0"/>
    <n v="0"/>
    <n v="0"/>
    <x v="0"/>
    <n v="36.758557915402498"/>
    <m/>
  </r>
  <r>
    <x v="3"/>
    <n v="51"/>
    <s v="DR&gt;65 - 51"/>
    <n v="47.756666071747283"/>
    <m/>
    <s v="0"/>
    <m/>
    <m/>
    <s v="0"/>
    <m/>
    <m/>
    <s v="0"/>
    <s v=""/>
    <m/>
    <s v="0"/>
    <s v=""/>
    <s v="0"/>
    <n v="0"/>
    <n v="0"/>
    <n v="0"/>
    <n v="0"/>
    <n v="0"/>
    <x v="0"/>
    <n v="47.756666071747297"/>
    <m/>
  </r>
  <r>
    <x v="3"/>
    <n v="52"/>
    <s v="DR&gt;65 - 52"/>
    <n v="19.344886667856507"/>
    <m/>
    <s v="0"/>
    <m/>
    <s v="x"/>
    <n v="5"/>
    <s v="FA"/>
    <m/>
    <s v="0"/>
    <s v=""/>
    <m/>
    <s v="0"/>
    <s v=""/>
    <s v="0"/>
    <n v="5"/>
    <n v="1"/>
    <n v="5"/>
    <n v="1"/>
    <n v="5"/>
    <x v="2"/>
    <n v="14.3448866678565"/>
    <m/>
  </r>
  <r>
    <x v="3"/>
    <n v="53"/>
    <s v="DR&gt;65 - 53"/>
    <n v="14.729609137961807"/>
    <m/>
    <s v="0"/>
    <m/>
    <m/>
    <s v="0"/>
    <m/>
    <s v="x"/>
    <n v="3"/>
    <s v="SR"/>
    <m/>
    <s v="0"/>
    <s v=""/>
    <s v="0"/>
    <n v="3"/>
    <n v="1"/>
    <n v="3"/>
    <n v="1"/>
    <n v="3"/>
    <x v="5"/>
    <n v="11.7296091379618"/>
    <m/>
  </r>
  <r>
    <x v="3"/>
    <n v="54"/>
    <s v="DR&gt;65 - 54"/>
    <n v="31.161306442976979"/>
    <m/>
    <s v="0"/>
    <m/>
    <m/>
    <s v="0"/>
    <m/>
    <m/>
    <s v="0"/>
    <s v=""/>
    <m/>
    <s v="0"/>
    <s v=""/>
    <s v="0"/>
    <n v="0"/>
    <n v="0"/>
    <n v="0"/>
    <n v="0"/>
    <n v="0"/>
    <x v="0"/>
    <n v="31.161306442977001"/>
    <m/>
  </r>
  <r>
    <x v="3"/>
    <n v="55"/>
    <s v="DR&gt;65 - 55"/>
    <n v="32.306942709262898"/>
    <m/>
    <s v="0"/>
    <m/>
    <m/>
    <s v="0"/>
    <m/>
    <m/>
    <s v="0"/>
    <s v=""/>
    <s v="x"/>
    <n v="10"/>
    <s v="UD"/>
    <s v="0"/>
    <n v="0"/>
    <n v="0"/>
    <n v="0"/>
    <n v="1"/>
    <n v="10"/>
    <x v="4"/>
    <n v="32.306942709262898"/>
    <m/>
  </r>
  <r>
    <x v="3"/>
    <n v="56"/>
    <s v="DR&gt;65 - 56"/>
    <n v="23.50190969123684"/>
    <m/>
    <s v="0"/>
    <m/>
    <m/>
    <s v="0"/>
    <m/>
    <m/>
    <s v="0"/>
    <s v=""/>
    <m/>
    <s v="0"/>
    <s v=""/>
    <s v="0"/>
    <n v="0"/>
    <n v="0"/>
    <n v="0"/>
    <n v="0"/>
    <n v="0"/>
    <x v="0"/>
    <n v="23.501909691236801"/>
    <m/>
  </r>
  <r>
    <x v="3"/>
    <n v="57"/>
    <s v="DR&gt;65 - 57"/>
    <n v="23.403712296983759"/>
    <m/>
    <s v="0"/>
    <m/>
    <m/>
    <s v="0"/>
    <m/>
    <m/>
    <s v="0"/>
    <s v=""/>
    <m/>
    <s v="0"/>
    <s v=""/>
    <s v="0"/>
    <n v="0"/>
    <n v="0"/>
    <n v="0"/>
    <n v="0"/>
    <n v="0"/>
    <x v="0"/>
    <n v="23.403712296983802"/>
    <m/>
  </r>
  <r>
    <x v="3"/>
    <n v="58"/>
    <s v="DR&gt;65 - 58"/>
    <n v="15.286061038729253"/>
    <m/>
    <s v="0"/>
    <m/>
    <m/>
    <s v="0"/>
    <m/>
    <m/>
    <s v="0"/>
    <s v=""/>
    <m/>
    <s v="0"/>
    <s v=""/>
    <s v="0"/>
    <n v="0"/>
    <n v="0"/>
    <n v="0"/>
    <n v="0"/>
    <n v="0"/>
    <x v="0"/>
    <n v="15.286061038729301"/>
    <m/>
  </r>
  <r>
    <x v="3"/>
    <n v="59"/>
    <s v="DR&gt;65 - 59"/>
    <n v="38.035124040692487"/>
    <m/>
    <s v="0"/>
    <m/>
    <m/>
    <s v="0"/>
    <m/>
    <m/>
    <s v="0"/>
    <s v=""/>
    <m/>
    <s v="0"/>
    <s v=""/>
    <s v="0"/>
    <n v="0"/>
    <n v="0"/>
    <n v="0"/>
    <n v="0"/>
    <n v="0"/>
    <x v="0"/>
    <n v="38.035124040692502"/>
    <m/>
  </r>
  <r>
    <x v="3"/>
    <n v="60"/>
    <s v="DR&gt;65 - 60"/>
    <n v="35.874781367124754"/>
    <m/>
    <s v="0"/>
    <m/>
    <m/>
    <s v="0"/>
    <m/>
    <m/>
    <s v="0"/>
    <s v=""/>
    <m/>
    <s v="0"/>
    <s v=""/>
    <s v="0"/>
    <n v="0"/>
    <n v="0"/>
    <n v="0"/>
    <n v="0"/>
    <n v="0"/>
    <x v="0"/>
    <n v="35.874781367124797"/>
    <m/>
  </r>
  <r>
    <x v="4"/>
    <n v="1"/>
    <s v="HOSP&gt;65 - 1"/>
    <n v="403.43932377972033"/>
    <m/>
    <s v="0"/>
    <m/>
    <m/>
    <s v="0"/>
    <m/>
    <m/>
    <s v="0"/>
    <s v=""/>
    <m/>
    <s v="0"/>
    <s v=""/>
    <s v="0"/>
    <n v="0"/>
    <n v="0"/>
    <n v="0"/>
    <n v="0"/>
    <n v="0"/>
    <x v="0"/>
    <n v="403.43932377971998"/>
    <m/>
  </r>
  <r>
    <x v="4"/>
    <n v="2"/>
    <s v="HOSP&gt;65 - 2"/>
    <n v="457.41458908301485"/>
    <m/>
    <s v="0"/>
    <m/>
    <m/>
    <s v="0"/>
    <m/>
    <m/>
    <s v="0"/>
    <s v=""/>
    <m/>
    <s v="0"/>
    <s v=""/>
    <s v="0"/>
    <n v="0"/>
    <n v="0"/>
    <n v="0"/>
    <n v="0"/>
    <n v="0"/>
    <x v="0"/>
    <n v="457.41458908301502"/>
    <m/>
  </r>
  <r>
    <x v="4"/>
    <n v="3"/>
    <s v="HOSP&gt;65 - 3"/>
    <n v="385.94033649349302"/>
    <s v="x"/>
    <n v="30"/>
    <s v="DI"/>
    <m/>
    <s v="0"/>
    <m/>
    <m/>
    <s v="0"/>
    <s v=""/>
    <m/>
    <s v="0"/>
    <s v=""/>
    <n v="30"/>
    <n v="0"/>
    <n v="1"/>
    <n v="30"/>
    <n v="1"/>
    <n v="30"/>
    <x v="3"/>
    <n v="355.94033649349302"/>
    <m/>
  </r>
  <r>
    <x v="4"/>
    <n v="4"/>
    <s v="HOSP&gt;65 - 4"/>
    <n v="301.1957320523332"/>
    <m/>
    <s v="0"/>
    <m/>
    <m/>
    <s v="0"/>
    <m/>
    <m/>
    <s v="0"/>
    <s v=""/>
    <m/>
    <s v="0"/>
    <s v=""/>
    <s v="0"/>
    <n v="0"/>
    <n v="0"/>
    <n v="0"/>
    <n v="0"/>
    <n v="0"/>
    <x v="0"/>
    <n v="301.19573205233303"/>
    <m/>
  </r>
  <r>
    <x v="4"/>
    <n v="5"/>
    <s v="HOSP&gt;65 - 5"/>
    <n v="220.26721324726614"/>
    <m/>
    <s v="0"/>
    <m/>
    <m/>
    <s v="0"/>
    <m/>
    <m/>
    <s v="0"/>
    <s v=""/>
    <m/>
    <s v="0"/>
    <s v=""/>
    <s v="0"/>
    <n v="0"/>
    <n v="0"/>
    <n v="0"/>
    <n v="0"/>
    <n v="0"/>
    <x v="0"/>
    <n v="220.267213247266"/>
    <m/>
  </r>
  <r>
    <x v="4"/>
    <n v="6"/>
    <s v="HOSP&gt;65 - 6"/>
    <n v="172.82398642016653"/>
    <m/>
    <s v="0"/>
    <m/>
    <m/>
    <s v="0"/>
    <m/>
    <m/>
    <s v="0"/>
    <s v=""/>
    <m/>
    <s v="0"/>
    <s v=""/>
    <s v="0"/>
    <n v="0"/>
    <n v="0"/>
    <n v="0"/>
    <n v="0"/>
    <n v="0"/>
    <x v="0"/>
    <n v="172.82398642016699"/>
    <m/>
  </r>
  <r>
    <x v="4"/>
    <n v="7"/>
    <s v="HOSP&gt;65 - 7"/>
    <n v="406.56782641831893"/>
    <m/>
    <s v="0"/>
    <m/>
    <m/>
    <s v="0"/>
    <m/>
    <m/>
    <s v="0"/>
    <s v=""/>
    <s v="x"/>
    <n v="50"/>
    <s v="UD"/>
    <s v="0"/>
    <n v="0"/>
    <n v="0"/>
    <n v="0"/>
    <n v="1"/>
    <n v="50"/>
    <x v="4"/>
    <n v="406.56782641831899"/>
    <m/>
  </r>
  <r>
    <x v="4"/>
    <n v="8"/>
    <s v="HOSP&gt;65 - 8"/>
    <n v="111.83537454243121"/>
    <m/>
    <s v="0"/>
    <m/>
    <m/>
    <s v="0"/>
    <m/>
    <m/>
    <s v="0"/>
    <s v=""/>
    <m/>
    <s v="0"/>
    <s v=""/>
    <s v="0"/>
    <n v="0"/>
    <n v="0"/>
    <n v="0"/>
    <n v="0"/>
    <n v="0"/>
    <x v="0"/>
    <n v="111.835374542431"/>
    <m/>
  </r>
  <r>
    <x v="4"/>
    <n v="9"/>
    <s v="HOSP&gt;65 - 9"/>
    <n v="215.48851141468148"/>
    <m/>
    <s v="0"/>
    <m/>
    <m/>
    <s v="0"/>
    <m/>
    <m/>
    <s v="0"/>
    <s v=""/>
    <m/>
    <s v="0"/>
    <s v=""/>
    <s v="0"/>
    <n v="0"/>
    <n v="0"/>
    <n v="0"/>
    <n v="0"/>
    <n v="0"/>
    <x v="0"/>
    <n v="215.488511414681"/>
    <m/>
  </r>
  <r>
    <x v="4"/>
    <n v="10"/>
    <s v="HOSP&gt;65 - 10"/>
    <n v="493.47831730158549"/>
    <m/>
    <s v="0"/>
    <m/>
    <m/>
    <s v="0"/>
    <m/>
    <m/>
    <s v="0"/>
    <s v=""/>
    <m/>
    <s v="0"/>
    <s v=""/>
    <s v="0"/>
    <n v="0"/>
    <n v="0"/>
    <n v="0"/>
    <n v="0"/>
    <n v="0"/>
    <x v="0"/>
    <n v="493.47831730158498"/>
    <m/>
  </r>
  <r>
    <x v="4"/>
    <n v="11"/>
    <s v="HOSP&gt;65 - 11"/>
    <n v="154.2248663379485"/>
    <m/>
    <s v="0"/>
    <m/>
    <m/>
    <s v="0"/>
    <m/>
    <m/>
    <s v="0"/>
    <s v=""/>
    <m/>
    <s v="0"/>
    <s v=""/>
    <s v="0"/>
    <n v="0"/>
    <n v="0"/>
    <n v="0"/>
    <n v="0"/>
    <n v="0"/>
    <x v="0"/>
    <n v="154.22486633794799"/>
    <m/>
  </r>
  <r>
    <x v="4"/>
    <n v="12"/>
    <s v="HOSP&gt;65 - 12"/>
    <n v="354.48341435813347"/>
    <m/>
    <s v="0"/>
    <m/>
    <m/>
    <s v="0"/>
    <m/>
    <m/>
    <s v="0"/>
    <s v=""/>
    <m/>
    <s v="0"/>
    <s v=""/>
    <s v="0"/>
    <n v="0"/>
    <n v="0"/>
    <n v="0"/>
    <n v="0"/>
    <n v="0"/>
    <x v="0"/>
    <n v="354.48341435813302"/>
    <m/>
  </r>
  <r>
    <x v="4"/>
    <n v="13"/>
    <s v="HOSP&gt;65 - 13"/>
    <n v="153.50290419057959"/>
    <m/>
    <s v="0"/>
    <m/>
    <m/>
    <s v="0"/>
    <m/>
    <m/>
    <s v="0"/>
    <s v=""/>
    <m/>
    <s v="0"/>
    <s v=""/>
    <s v="0"/>
    <n v="0"/>
    <n v="0"/>
    <n v="0"/>
    <n v="0"/>
    <n v="0"/>
    <x v="0"/>
    <n v="153.50290419058001"/>
    <m/>
  </r>
  <r>
    <x v="4"/>
    <n v="14"/>
    <s v="HOSP&gt;65 - 14"/>
    <n v="372.46370974260674"/>
    <m/>
    <s v="0"/>
    <m/>
    <m/>
    <s v="0"/>
    <m/>
    <m/>
    <s v="0"/>
    <s v=""/>
    <s v="x"/>
    <n v="32"/>
    <s v="UD"/>
    <s v="0"/>
    <n v="0"/>
    <n v="0"/>
    <n v="0"/>
    <n v="1"/>
    <n v="32"/>
    <x v="4"/>
    <n v="372.46370974260702"/>
    <m/>
  </r>
  <r>
    <x v="4"/>
    <n v="15"/>
    <s v="HOSP&gt;65 - 15"/>
    <n v="364.62526357117292"/>
    <m/>
    <s v="0"/>
    <m/>
    <m/>
    <s v="0"/>
    <m/>
    <m/>
    <s v="0"/>
    <s v=""/>
    <m/>
    <s v="0"/>
    <s v=""/>
    <s v="0"/>
    <n v="0"/>
    <n v="0"/>
    <n v="0"/>
    <n v="0"/>
    <n v="0"/>
    <x v="0"/>
    <n v="364.62526357117298"/>
    <m/>
  </r>
  <r>
    <x v="4"/>
    <n v="16"/>
    <s v="HOSP&gt;65 - 16"/>
    <n v="21.555726971443089"/>
    <m/>
    <s v="0"/>
    <m/>
    <m/>
    <s v="0"/>
    <m/>
    <m/>
    <s v="0"/>
    <s v=""/>
    <m/>
    <s v="0"/>
    <s v=""/>
    <s v="0"/>
    <n v="0"/>
    <n v="0"/>
    <n v="0"/>
    <n v="0"/>
    <n v="0"/>
    <x v="0"/>
    <n v="21.5557269714431"/>
    <m/>
  </r>
  <r>
    <x v="4"/>
    <n v="17"/>
    <s v="HOSP&gt;65 - 17"/>
    <n v="94.370766406078602"/>
    <m/>
    <s v="0"/>
    <m/>
    <m/>
    <s v="0"/>
    <m/>
    <m/>
    <s v="0"/>
    <s v=""/>
    <m/>
    <s v="0"/>
    <s v=""/>
    <s v="0"/>
    <n v="0"/>
    <n v="0"/>
    <n v="0"/>
    <n v="0"/>
    <n v="0"/>
    <x v="0"/>
    <n v="94.370766406078602"/>
    <m/>
  </r>
  <r>
    <x v="4"/>
    <n v="18"/>
    <s v="HOSP&gt;65 - 18"/>
    <n v="399.21068834513102"/>
    <m/>
    <s v="0"/>
    <m/>
    <m/>
    <s v="0"/>
    <m/>
    <m/>
    <s v="0"/>
    <s v=""/>
    <m/>
    <s v="0"/>
    <s v=""/>
    <s v="0"/>
    <n v="0"/>
    <n v="0"/>
    <n v="0"/>
    <n v="0"/>
    <n v="0"/>
    <x v="0"/>
    <n v="399.21068834513102"/>
    <m/>
  </r>
  <r>
    <x v="4"/>
    <n v="19"/>
    <s v="HOSP&gt;65 - 19"/>
    <n v="315.05052945184127"/>
    <m/>
    <s v="0"/>
    <m/>
    <m/>
    <s v="0"/>
    <m/>
    <m/>
    <s v="0"/>
    <s v=""/>
    <m/>
    <s v="0"/>
    <s v=""/>
    <s v="0"/>
    <n v="0"/>
    <n v="0"/>
    <n v="0"/>
    <n v="0"/>
    <n v="0"/>
    <x v="0"/>
    <n v="315.05052945184099"/>
    <m/>
  </r>
  <r>
    <x v="4"/>
    <n v="20"/>
    <s v="HOSP&gt;65 - 20"/>
    <n v="98.874435039665585"/>
    <m/>
    <s v="0"/>
    <m/>
    <m/>
    <s v="0"/>
    <m/>
    <m/>
    <s v="0"/>
    <s v=""/>
    <m/>
    <s v="0"/>
    <s v=""/>
    <s v="0"/>
    <n v="0"/>
    <n v="0"/>
    <n v="0"/>
    <n v="0"/>
    <n v="0"/>
    <x v="0"/>
    <n v="98.874435039665599"/>
    <m/>
  </r>
  <r>
    <x v="4"/>
    <n v="21"/>
    <s v="HOSP&gt;65 - 21"/>
    <n v="202.14940126329404"/>
    <m/>
    <s v="0"/>
    <m/>
    <m/>
    <s v="0"/>
    <m/>
    <m/>
    <s v="0"/>
    <s v=""/>
    <m/>
    <s v="0"/>
    <s v=""/>
    <s v="0"/>
    <n v="0"/>
    <n v="0"/>
    <n v="0"/>
    <n v="0"/>
    <n v="0"/>
    <x v="0"/>
    <n v="202.14940126329401"/>
    <m/>
  </r>
  <r>
    <x v="4"/>
    <n v="22"/>
    <s v="HOSP&gt;65 - 22"/>
    <n v="312.19706001224034"/>
    <m/>
    <s v="0"/>
    <m/>
    <m/>
    <s v="0"/>
    <m/>
    <m/>
    <s v="0"/>
    <s v=""/>
    <m/>
    <s v="0"/>
    <s v=""/>
    <s v="0"/>
    <n v="0"/>
    <n v="0"/>
    <n v="0"/>
    <n v="0"/>
    <n v="0"/>
    <x v="0"/>
    <n v="312.19706001224"/>
    <m/>
  </r>
  <r>
    <x v="4"/>
    <n v="23"/>
    <s v="HOSP&gt;65 - 23"/>
    <n v="238.96947077910832"/>
    <m/>
    <s v="0"/>
    <m/>
    <m/>
    <s v="0"/>
    <m/>
    <m/>
    <s v="0"/>
    <s v=""/>
    <m/>
    <s v="0"/>
    <s v=""/>
    <s v="0"/>
    <n v="0"/>
    <n v="0"/>
    <n v="0"/>
    <n v="0"/>
    <n v="0"/>
    <x v="0"/>
    <n v="238.96947077910801"/>
    <m/>
  </r>
  <r>
    <x v="4"/>
    <n v="24"/>
    <s v="HOSP&gt;65 - 24"/>
    <n v="196.13305003521981"/>
    <m/>
    <s v="0"/>
    <m/>
    <m/>
    <s v="0"/>
    <m/>
    <m/>
    <s v="0"/>
    <s v=""/>
    <m/>
    <s v="0"/>
    <s v=""/>
    <s v="0"/>
    <n v="0"/>
    <n v="0"/>
    <n v="0"/>
    <n v="0"/>
    <n v="0"/>
    <x v="0"/>
    <n v="196.13305003522001"/>
    <m/>
  </r>
  <r>
    <x v="4"/>
    <n v="25"/>
    <s v="HOSP&gt;65 - 25"/>
    <n v="294.5605561265142"/>
    <m/>
    <s v="0"/>
    <m/>
    <m/>
    <s v="0"/>
    <m/>
    <m/>
    <s v="0"/>
    <s v=""/>
    <m/>
    <s v="0"/>
    <s v=""/>
    <s v="0"/>
    <n v="0"/>
    <n v="0"/>
    <n v="0"/>
    <n v="0"/>
    <n v="0"/>
    <x v="0"/>
    <n v="294.56055612651397"/>
    <m/>
  </r>
  <r>
    <x v="4"/>
    <n v="26"/>
    <s v="HOSP&gt;65 - 26"/>
    <n v="283.97177796510351"/>
    <m/>
    <s v="0"/>
    <m/>
    <m/>
    <s v="0"/>
    <m/>
    <m/>
    <s v="0"/>
    <s v=""/>
    <s v="x"/>
    <n v="28"/>
    <s v="UD"/>
    <s v="0"/>
    <n v="0"/>
    <n v="0"/>
    <n v="0"/>
    <n v="1"/>
    <n v="28"/>
    <x v="4"/>
    <n v="283.97177796510402"/>
    <m/>
  </r>
  <r>
    <x v="4"/>
    <n v="27"/>
    <s v="HOSP&gt;65 - 27"/>
    <n v="379.75208951604526"/>
    <m/>
    <s v="0"/>
    <m/>
    <m/>
    <s v="0"/>
    <m/>
    <m/>
    <s v="0"/>
    <s v=""/>
    <m/>
    <s v="0"/>
    <s v=""/>
    <s v="0"/>
    <n v="0"/>
    <n v="0"/>
    <n v="0"/>
    <n v="0"/>
    <n v="0"/>
    <x v="0"/>
    <n v="379.75208951604498"/>
    <m/>
  </r>
  <r>
    <x v="4"/>
    <n v="28"/>
    <s v="HOSP&gt;65 - 28"/>
    <n v="396.70101040427721"/>
    <m/>
    <s v="0"/>
    <m/>
    <m/>
    <s v="0"/>
    <m/>
    <m/>
    <s v="0"/>
    <s v=""/>
    <m/>
    <s v="0"/>
    <s v=""/>
    <s v="0"/>
    <n v="0"/>
    <n v="0"/>
    <n v="0"/>
    <n v="0"/>
    <n v="0"/>
    <x v="0"/>
    <n v="396.70101040427699"/>
    <m/>
  </r>
  <r>
    <x v="4"/>
    <n v="29"/>
    <s v="HOSP&gt;65 - 29"/>
    <n v="240.92908232196677"/>
    <m/>
    <s v="0"/>
    <m/>
    <m/>
    <s v="0"/>
    <m/>
    <m/>
    <s v="0"/>
    <s v=""/>
    <m/>
    <s v="0"/>
    <s v=""/>
    <s v="0"/>
    <n v="0"/>
    <n v="0"/>
    <n v="0"/>
    <n v="0"/>
    <n v="0"/>
    <x v="0"/>
    <n v="240.929082321967"/>
    <m/>
  </r>
  <r>
    <x v="4"/>
    <n v="30"/>
    <s v="HOSP&gt;65 - 30"/>
    <n v="344.41032344484347"/>
    <m/>
    <s v="0"/>
    <m/>
    <m/>
    <s v="0"/>
    <m/>
    <m/>
    <s v="0"/>
    <s v=""/>
    <m/>
    <s v="0"/>
    <s v=""/>
    <s v="0"/>
    <n v="0"/>
    <n v="0"/>
    <n v="0"/>
    <n v="0"/>
    <n v="0"/>
    <x v="0"/>
    <n v="344.41032344484302"/>
    <m/>
  </r>
  <r>
    <x v="4"/>
    <n v="31"/>
    <s v="HOSP&gt;65 - 31"/>
    <n v="131.53462742063996"/>
    <m/>
    <s v="0"/>
    <m/>
    <m/>
    <s v="0"/>
    <m/>
    <m/>
    <s v="0"/>
    <s v=""/>
    <s v="x"/>
    <n v="12"/>
    <s v="UD"/>
    <s v="0"/>
    <n v="0"/>
    <n v="0"/>
    <n v="0"/>
    <n v="1"/>
    <n v="12"/>
    <x v="4"/>
    <n v="131.53462742063999"/>
    <m/>
  </r>
  <r>
    <x v="4"/>
    <n v="32"/>
    <s v="HOSP&gt;65 - 32"/>
    <n v="363.9720597235534"/>
    <m/>
    <s v="0"/>
    <m/>
    <m/>
    <s v="0"/>
    <m/>
    <m/>
    <s v="0"/>
    <s v=""/>
    <m/>
    <s v="0"/>
    <s v=""/>
    <s v="0"/>
    <n v="0"/>
    <n v="0"/>
    <n v="0"/>
    <n v="0"/>
    <n v="0"/>
    <x v="0"/>
    <n v="363.972059723553"/>
    <m/>
  </r>
  <r>
    <x v="4"/>
    <n v="33"/>
    <s v="HOSP&gt;65 - 33"/>
    <n v="343.82587789697345"/>
    <m/>
    <s v="0"/>
    <m/>
    <m/>
    <s v="0"/>
    <m/>
    <m/>
    <s v="0"/>
    <s v=""/>
    <m/>
    <s v="0"/>
    <s v=""/>
    <s v="0"/>
    <n v="0"/>
    <n v="0"/>
    <n v="0"/>
    <n v="0"/>
    <n v="0"/>
    <x v="0"/>
    <n v="343.825877896973"/>
    <m/>
  </r>
  <r>
    <x v="4"/>
    <n v="34"/>
    <s v="HOSP&gt;65 - 34"/>
    <n v="170.03927528031502"/>
    <m/>
    <s v="0"/>
    <m/>
    <m/>
    <s v="0"/>
    <m/>
    <m/>
    <s v="0"/>
    <s v=""/>
    <m/>
    <s v="0"/>
    <s v=""/>
    <s v="0"/>
    <n v="0"/>
    <n v="0"/>
    <n v="0"/>
    <n v="0"/>
    <n v="0"/>
    <x v="0"/>
    <n v="170.039275280315"/>
    <m/>
  </r>
  <r>
    <x v="4"/>
    <n v="35"/>
    <s v="HOSP&gt;65 - 35"/>
    <n v="386.35288629198953"/>
    <m/>
    <s v="0"/>
    <m/>
    <m/>
    <s v="0"/>
    <m/>
    <m/>
    <s v="0"/>
    <s v=""/>
    <m/>
    <s v="0"/>
    <s v=""/>
    <s v="0"/>
    <n v="0"/>
    <n v="0"/>
    <n v="0"/>
    <n v="0"/>
    <n v="0"/>
    <x v="0"/>
    <n v="386.35288629198999"/>
    <m/>
  </r>
  <r>
    <x v="4"/>
    <n v="36"/>
    <s v="HOSP&gt;65 - 36"/>
    <n v="159.72553031790207"/>
    <m/>
    <s v="0"/>
    <m/>
    <m/>
    <s v="0"/>
    <m/>
    <m/>
    <s v="0"/>
    <s v=""/>
    <m/>
    <s v="0"/>
    <s v=""/>
    <s v="0"/>
    <n v="0"/>
    <n v="0"/>
    <n v="0"/>
    <n v="0"/>
    <n v="0"/>
    <x v="0"/>
    <n v="159.72553031790201"/>
    <m/>
  </r>
  <r>
    <x v="4"/>
    <n v="37"/>
    <s v="HOSP&gt;65 - 37"/>
    <n v="378.13626947193387"/>
    <m/>
    <s v="0"/>
    <m/>
    <m/>
    <s v="0"/>
    <m/>
    <m/>
    <s v="0"/>
    <s v=""/>
    <m/>
    <s v="0"/>
    <s v=""/>
    <s v="0"/>
    <n v="0"/>
    <n v="0"/>
    <n v="0"/>
    <n v="0"/>
    <n v="0"/>
    <x v="0"/>
    <n v="378.13626947193399"/>
    <m/>
  </r>
  <r>
    <x v="4"/>
    <n v="38"/>
    <s v="HOSP&gt;65 - 38"/>
    <n v="240.24149932447258"/>
    <s v="x"/>
    <n v="20"/>
    <s v="FA"/>
    <m/>
    <s v="0"/>
    <m/>
    <m/>
    <s v="0"/>
    <s v=""/>
    <m/>
    <s v="0"/>
    <s v=""/>
    <n v="20"/>
    <n v="0"/>
    <n v="1"/>
    <n v="20"/>
    <n v="1"/>
    <n v="20"/>
    <x v="2"/>
    <n v="220.24149932447301"/>
    <m/>
  </r>
  <r>
    <x v="4"/>
    <n v="39"/>
    <s v="HOSP&gt;65 - 39"/>
    <n v="54.834744050162243"/>
    <m/>
    <s v="0"/>
    <m/>
    <m/>
    <s v="0"/>
    <m/>
    <m/>
    <s v="0"/>
    <s v=""/>
    <s v="x"/>
    <n v="5"/>
    <s v="UD"/>
    <s v="0"/>
    <n v="0"/>
    <n v="0"/>
    <n v="0"/>
    <n v="1"/>
    <n v="5"/>
    <x v="4"/>
    <n v="54.8347440501622"/>
    <m/>
  </r>
  <r>
    <x v="4"/>
    <n v="40"/>
    <s v="HOSP&gt;65 - 40"/>
    <n v="107.36608505871892"/>
    <m/>
    <s v="0"/>
    <m/>
    <m/>
    <s v="0"/>
    <m/>
    <m/>
    <s v="0"/>
    <s v=""/>
    <m/>
    <s v="0"/>
    <s v=""/>
    <s v="0"/>
    <n v="0"/>
    <n v="0"/>
    <n v="0"/>
    <n v="0"/>
    <n v="0"/>
    <x v="0"/>
    <n v="107.36608505871899"/>
    <m/>
  </r>
  <r>
    <x v="4"/>
    <n v="41"/>
    <s v="HOSP&gt;65 - 41"/>
    <n v="88.629448377002049"/>
    <m/>
    <s v="0"/>
    <m/>
    <m/>
    <s v="0"/>
    <m/>
    <m/>
    <s v="0"/>
    <s v=""/>
    <m/>
    <s v="0"/>
    <s v=""/>
    <s v="0"/>
    <n v="0"/>
    <n v="0"/>
    <n v="0"/>
    <n v="0"/>
    <n v="0"/>
    <x v="0"/>
    <n v="88.629448377002007"/>
    <m/>
  </r>
  <r>
    <x v="4"/>
    <n v="42"/>
    <s v="HOSP&gt;65 - 42"/>
    <n v="273.21110405431938"/>
    <m/>
    <s v="0"/>
    <m/>
    <m/>
    <s v="0"/>
    <m/>
    <m/>
    <s v="0"/>
    <s v=""/>
    <m/>
    <s v="0"/>
    <s v=""/>
    <s v="0"/>
    <n v="0"/>
    <n v="0"/>
    <n v="0"/>
    <n v="0"/>
    <n v="0"/>
    <x v="0"/>
    <n v="273.21110405431898"/>
    <m/>
  </r>
  <r>
    <x v="4"/>
    <n v="43"/>
    <s v="HOSP&gt;65 - 43"/>
    <n v="25.887499855656532"/>
    <m/>
    <s v="0"/>
    <m/>
    <m/>
    <s v="0"/>
    <m/>
    <m/>
    <s v="0"/>
    <s v=""/>
    <m/>
    <s v="0"/>
    <s v=""/>
    <s v="0"/>
    <n v="0"/>
    <n v="0"/>
    <n v="0"/>
    <n v="0"/>
    <n v="0"/>
    <x v="0"/>
    <n v="25.8874998556565"/>
    <m/>
  </r>
  <r>
    <x v="4"/>
    <n v="44"/>
    <s v="HOSP&gt;65 - 44"/>
    <n v="238.41940438111297"/>
    <m/>
    <s v="0"/>
    <m/>
    <m/>
    <s v="0"/>
    <m/>
    <m/>
    <s v="0"/>
    <s v=""/>
    <m/>
    <s v="0"/>
    <s v=""/>
    <s v="0"/>
    <n v="0"/>
    <n v="0"/>
    <n v="0"/>
    <n v="0"/>
    <n v="0"/>
    <x v="0"/>
    <n v="238.419404381113"/>
    <m/>
  </r>
  <r>
    <x v="4"/>
    <n v="45"/>
    <s v="HOSP&gt;65 - 45"/>
    <n v="417.63791267797552"/>
    <m/>
    <s v="0"/>
    <m/>
    <m/>
    <s v="0"/>
    <m/>
    <m/>
    <s v="0"/>
    <s v=""/>
    <m/>
    <s v="0"/>
    <s v=""/>
    <s v="0"/>
    <n v="0"/>
    <n v="0"/>
    <n v="0"/>
    <n v="0"/>
    <n v="0"/>
    <x v="0"/>
    <n v="417.63791267797598"/>
    <m/>
  </r>
  <r>
    <x v="4"/>
    <n v="46"/>
    <s v="HOSP&gt;65 - 46"/>
    <n v="355.58354715412418"/>
    <m/>
    <s v="0"/>
    <m/>
    <m/>
    <s v="0"/>
    <m/>
    <m/>
    <s v="0"/>
    <s v=""/>
    <m/>
    <s v="0"/>
    <s v=""/>
    <s v="0"/>
    <n v="0"/>
    <n v="0"/>
    <n v="0"/>
    <n v="0"/>
    <n v="0"/>
    <x v="0"/>
    <n v="355.58354715412401"/>
    <m/>
  </r>
  <r>
    <x v="4"/>
    <n v="47"/>
    <s v="HOSP&gt;65 - 47"/>
    <n v="69.755295095786323"/>
    <m/>
    <s v="0"/>
    <m/>
    <m/>
    <s v="0"/>
    <m/>
    <m/>
    <s v="0"/>
    <s v=""/>
    <m/>
    <s v="0"/>
    <s v=""/>
    <s v="0"/>
    <n v="0"/>
    <n v="0"/>
    <n v="0"/>
    <n v="0"/>
    <n v="0"/>
    <x v="0"/>
    <n v="69.755295095786295"/>
    <m/>
  </r>
  <r>
    <x v="4"/>
    <n v="48"/>
    <s v="HOSP&gt;65 - 48"/>
    <n v="359.84656173858821"/>
    <m/>
    <s v="0"/>
    <m/>
    <m/>
    <s v="0"/>
    <m/>
    <m/>
    <s v="0"/>
    <s v=""/>
    <s v="x"/>
    <n v="6"/>
    <s v="UD"/>
    <s v="0"/>
    <n v="0"/>
    <n v="0"/>
    <n v="0"/>
    <n v="1"/>
    <n v="6"/>
    <x v="4"/>
    <n v="359.84656173858798"/>
    <m/>
  </r>
  <r>
    <x v="4"/>
    <n v="49"/>
    <s v="HOSP&gt;65 - 49"/>
    <n v="420.59451956720056"/>
    <m/>
    <s v="0"/>
    <m/>
    <m/>
    <s v="0"/>
    <m/>
    <m/>
    <s v="0"/>
    <s v=""/>
    <m/>
    <s v="0"/>
    <s v=""/>
    <s v="0"/>
    <n v="0"/>
    <n v="0"/>
    <n v="0"/>
    <n v="0"/>
    <n v="0"/>
    <x v="0"/>
    <n v="420.59451956720102"/>
    <m/>
  </r>
  <r>
    <x v="4"/>
    <n v="50"/>
    <s v="HOSP&gt;65 - 50"/>
    <n v="102.10607512788832"/>
    <m/>
    <s v="0"/>
    <m/>
    <m/>
    <s v="0"/>
    <m/>
    <m/>
    <s v="0"/>
    <s v=""/>
    <m/>
    <s v="0"/>
    <s v=""/>
    <s v="0"/>
    <n v="0"/>
    <n v="0"/>
    <n v="0"/>
    <n v="0"/>
    <n v="0"/>
    <x v="0"/>
    <n v="102.106075127888"/>
    <m/>
  </r>
  <r>
    <x v="4"/>
    <n v="51"/>
    <s v="HOSP&gt;65 - 51"/>
    <n v="9.3855079157957952"/>
    <m/>
    <s v="0"/>
    <m/>
    <m/>
    <s v="0"/>
    <m/>
    <m/>
    <s v="0"/>
    <s v=""/>
    <m/>
    <s v="0"/>
    <s v=""/>
    <s v="0"/>
    <n v="0"/>
    <n v="0"/>
    <n v="0"/>
    <n v="0"/>
    <n v="0"/>
    <x v="0"/>
    <n v="9.3855079157958006"/>
    <m/>
  </r>
  <r>
    <x v="4"/>
    <n v="52"/>
    <s v="HOSP&gt;65 - 52"/>
    <n v="283.59360731648172"/>
    <m/>
    <s v="0"/>
    <m/>
    <m/>
    <s v="0"/>
    <m/>
    <m/>
    <s v="0"/>
    <s v=""/>
    <m/>
    <s v="0"/>
    <s v=""/>
    <s v="0"/>
    <n v="0"/>
    <n v="0"/>
    <n v="0"/>
    <n v="0"/>
    <n v="0"/>
    <x v="0"/>
    <n v="283.59360731648201"/>
    <m/>
  </r>
  <r>
    <x v="4"/>
    <n v="53"/>
    <s v="HOSP&gt;65 - 53"/>
    <n v="33.691566877215678"/>
    <m/>
    <s v="0"/>
    <m/>
    <m/>
    <s v="0"/>
    <m/>
    <m/>
    <s v="0"/>
    <s v=""/>
    <m/>
    <s v="0"/>
    <s v=""/>
    <s v="0"/>
    <n v="0"/>
    <n v="0"/>
    <n v="0"/>
    <n v="0"/>
    <n v="0"/>
    <x v="0"/>
    <n v="33.691566877215699"/>
    <m/>
  </r>
  <r>
    <x v="4"/>
    <n v="54"/>
    <s v="HOSP&gt;65 - 54"/>
    <n v="215.79792376355385"/>
    <m/>
    <s v="0"/>
    <m/>
    <m/>
    <s v="0"/>
    <m/>
    <m/>
    <s v="0"/>
    <s v=""/>
    <m/>
    <s v="0"/>
    <s v=""/>
    <s v="0"/>
    <n v="0"/>
    <n v="0"/>
    <n v="0"/>
    <n v="0"/>
    <n v="0"/>
    <x v="0"/>
    <n v="215.797923763554"/>
    <m/>
  </r>
  <r>
    <x v="4"/>
    <n v="55"/>
    <s v="HOSP&gt;65 - 55"/>
    <n v="345.95738518920541"/>
    <s v="x"/>
    <n v="34"/>
    <s v="FA"/>
    <m/>
    <s v="0"/>
    <m/>
    <m/>
    <s v="0"/>
    <s v=""/>
    <m/>
    <s v="0"/>
    <s v=""/>
    <n v="34"/>
    <n v="0"/>
    <n v="1"/>
    <n v="34"/>
    <n v="1"/>
    <n v="34"/>
    <x v="2"/>
    <n v="311.95738518920501"/>
    <m/>
  </r>
  <r>
    <x v="4"/>
    <n v="56"/>
    <s v="HOSP&gt;65 - 56"/>
    <n v="125.62141364218986"/>
    <m/>
    <s v="0"/>
    <m/>
    <m/>
    <s v="0"/>
    <m/>
    <m/>
    <s v="0"/>
    <s v=""/>
    <m/>
    <s v="0"/>
    <s v=""/>
    <s v="0"/>
    <n v="0"/>
    <n v="0"/>
    <n v="0"/>
    <n v="0"/>
    <n v="0"/>
    <x v="0"/>
    <n v="125.62141364219001"/>
    <m/>
  </r>
  <r>
    <x v="4"/>
    <n v="57"/>
    <s v="HOSP&gt;65 - 57"/>
    <n v="26.265670504278344"/>
    <m/>
    <s v="0"/>
    <m/>
    <m/>
    <s v="0"/>
    <m/>
    <m/>
    <s v="0"/>
    <s v=""/>
    <m/>
    <s v="0"/>
    <s v=""/>
    <s v="0"/>
    <n v="0"/>
    <n v="0"/>
    <n v="0"/>
    <n v="0"/>
    <n v="0"/>
    <x v="0"/>
    <n v="26.265670504278301"/>
    <m/>
  </r>
  <r>
    <x v="4"/>
    <n v="58"/>
    <s v="HOSP&gt;65 - 58"/>
    <n v="38.126477211053249"/>
    <m/>
    <s v="0"/>
    <m/>
    <m/>
    <s v="0"/>
    <m/>
    <m/>
    <s v="0"/>
    <s v=""/>
    <m/>
    <s v="0"/>
    <s v=""/>
    <s v="0"/>
    <n v="0"/>
    <n v="0"/>
    <n v="0"/>
    <n v="0"/>
    <n v="0"/>
    <x v="0"/>
    <n v="38.126477211053199"/>
    <m/>
  </r>
  <r>
    <x v="4"/>
    <n v="59"/>
    <s v="HOSP&gt;65 - 59"/>
    <n v="469.58480813866214"/>
    <m/>
    <s v="0"/>
    <m/>
    <m/>
    <s v="0"/>
    <m/>
    <m/>
    <s v="0"/>
    <s v=""/>
    <m/>
    <s v="0"/>
    <s v=""/>
    <s v="0"/>
    <n v="0"/>
    <n v="0"/>
    <n v="0"/>
    <n v="0"/>
    <n v="0"/>
    <x v="0"/>
    <n v="469.58480813866203"/>
    <m/>
  </r>
  <r>
    <x v="4"/>
    <n v="60"/>
    <s v="HOSP&gt;65 - 60"/>
    <n v="263.68807953902473"/>
    <m/>
    <s v="0"/>
    <m/>
    <m/>
    <s v="0"/>
    <m/>
    <m/>
    <s v="0"/>
    <s v=""/>
    <m/>
    <s v="0"/>
    <s v=""/>
    <s v="0"/>
    <n v="0"/>
    <n v="0"/>
    <n v="0"/>
    <n v="0"/>
    <n v="0"/>
    <x v="0"/>
    <n v="263.68807953902501"/>
    <m/>
  </r>
  <r>
    <x v="5"/>
    <n v="1"/>
    <s v="RX&gt;65 - 1"/>
    <n v="97.147604355938199"/>
    <m/>
    <s v="0"/>
    <m/>
    <m/>
    <s v="0"/>
    <m/>
    <m/>
    <s v="0"/>
    <s v=""/>
    <m/>
    <s v="0"/>
    <s v=""/>
    <s v="0"/>
    <n v="0"/>
    <n v="0"/>
    <n v="0"/>
    <n v="0"/>
    <n v="0"/>
    <x v="0"/>
    <n v="97.147604355938199"/>
    <m/>
  </r>
  <r>
    <x v="5"/>
    <n v="2"/>
    <s v="RX&gt;65 - 2"/>
    <n v="54.272404668121901"/>
    <m/>
    <s v="0"/>
    <m/>
    <m/>
    <s v="0"/>
    <m/>
    <m/>
    <s v="0"/>
    <s v=""/>
    <m/>
    <s v="0"/>
    <s v=""/>
    <s v="0"/>
    <n v="0"/>
    <n v="0"/>
    <n v="0"/>
    <n v="0"/>
    <n v="0"/>
    <x v="0"/>
    <n v="54.272404668121901"/>
    <m/>
  </r>
  <r>
    <x v="5"/>
    <n v="3"/>
    <s v="RX&gt;65 - 3"/>
    <n v="12.012292233210982"/>
    <m/>
    <s v="0"/>
    <m/>
    <m/>
    <s v="0"/>
    <m/>
    <m/>
    <s v="0"/>
    <s v=""/>
    <m/>
    <s v="0"/>
    <s v=""/>
    <s v="0"/>
    <n v="0"/>
    <n v="0"/>
    <n v="0"/>
    <n v="0"/>
    <n v="0"/>
    <x v="0"/>
    <n v="12.012292233210999"/>
    <m/>
  </r>
  <r>
    <x v="5"/>
    <n v="4"/>
    <s v="RX&gt;65 - 4"/>
    <n v="147.80184871285198"/>
    <m/>
    <s v="0"/>
    <m/>
    <m/>
    <s v="0"/>
    <m/>
    <m/>
    <s v="0"/>
    <s v=""/>
    <m/>
    <s v="0"/>
    <s v=""/>
    <s v="0"/>
    <n v="0"/>
    <n v="0"/>
    <n v="0"/>
    <n v="0"/>
    <n v="0"/>
    <x v="0"/>
    <n v="147.80184871285201"/>
    <m/>
  </r>
  <r>
    <x v="5"/>
    <n v="5"/>
    <s v="RX&gt;65 - 5"/>
    <n v="99.390863748887242"/>
    <m/>
    <s v="0"/>
    <m/>
    <m/>
    <s v="0"/>
    <m/>
    <m/>
    <s v="0"/>
    <s v=""/>
    <m/>
    <s v="0"/>
    <s v=""/>
    <s v="0"/>
    <n v="0"/>
    <n v="0"/>
    <n v="0"/>
    <n v="0"/>
    <n v="0"/>
    <x v="0"/>
    <n v="99.390863748887199"/>
    <m/>
  </r>
  <r>
    <x v="5"/>
    <n v="6"/>
    <s v="RX&gt;65 - 6"/>
    <n v="34.951428606270504"/>
    <m/>
    <s v="0"/>
    <m/>
    <m/>
    <s v="0"/>
    <m/>
    <m/>
    <s v="0"/>
    <s v=""/>
    <m/>
    <s v="0"/>
    <s v=""/>
    <s v="0"/>
    <n v="0"/>
    <n v="0"/>
    <n v="0"/>
    <n v="0"/>
    <n v="0"/>
    <x v="0"/>
    <n v="34.951428606270497"/>
    <m/>
  </r>
  <r>
    <x v="5"/>
    <n v="7"/>
    <s v="RX&gt;65 - 7"/>
    <n v="213.29055034571908"/>
    <m/>
    <s v="0"/>
    <m/>
    <m/>
    <s v="0"/>
    <m/>
    <m/>
    <s v="0"/>
    <s v=""/>
    <s v="x"/>
    <n v="25"/>
    <s v="UD"/>
    <s v="0"/>
    <n v="0"/>
    <n v="0"/>
    <n v="0"/>
    <n v="1"/>
    <n v="25"/>
    <x v="4"/>
    <n v="213.290550345719"/>
    <m/>
  </r>
  <r>
    <x v="5"/>
    <n v="8"/>
    <s v="RX&gt;65 - 8"/>
    <n v="209.23821079716598"/>
    <m/>
    <s v="0"/>
    <m/>
    <m/>
    <s v="0"/>
    <m/>
    <m/>
    <s v="0"/>
    <s v=""/>
    <m/>
    <s v="0"/>
    <s v=""/>
    <s v="0"/>
    <n v="0"/>
    <n v="0"/>
    <n v="0"/>
    <n v="0"/>
    <n v="0"/>
    <x v="0"/>
    <n v="209.238210797166"/>
    <m/>
  </r>
  <r>
    <x v="5"/>
    <n v="9"/>
    <s v="RX&gt;65 - 9"/>
    <n v="106.73572918063974"/>
    <m/>
    <s v="0"/>
    <m/>
    <m/>
    <s v="0"/>
    <m/>
    <m/>
    <s v="0"/>
    <s v=""/>
    <m/>
    <s v="0"/>
    <s v=""/>
    <s v="0"/>
    <n v="0"/>
    <n v="0"/>
    <n v="0"/>
    <n v="0"/>
    <n v="0"/>
    <x v="0"/>
    <n v="106.73572918064001"/>
    <m/>
  </r>
  <r>
    <x v="5"/>
    <n v="10"/>
    <s v="RX&gt;65 - 10"/>
    <n v="44.503371827859958"/>
    <m/>
    <s v="0"/>
    <m/>
    <m/>
    <s v="0"/>
    <m/>
    <m/>
    <s v="0"/>
    <s v=""/>
    <m/>
    <s v="0"/>
    <s v=""/>
    <s v="0"/>
    <n v="0"/>
    <n v="0"/>
    <n v="0"/>
    <n v="0"/>
    <n v="0"/>
    <x v="0"/>
    <n v="44.503371827860001"/>
    <m/>
  </r>
  <r>
    <x v="5"/>
    <n v="11"/>
    <s v="RX&gt;65 - 11"/>
    <n v="132.24375937465703"/>
    <m/>
    <s v="0"/>
    <m/>
    <m/>
    <s v="0"/>
    <m/>
    <m/>
    <s v="0"/>
    <s v=""/>
    <s v="x"/>
    <n v="15"/>
    <s v="UD"/>
    <s v="0"/>
    <n v="0"/>
    <n v="0"/>
    <n v="0"/>
    <n v="1"/>
    <n v="15"/>
    <x v="4"/>
    <n v="132.243759374657"/>
    <m/>
  </r>
  <r>
    <x v="5"/>
    <n v="12"/>
    <s v="RX&gt;65 - 12"/>
    <n v="146.57167420704121"/>
    <m/>
    <s v="0"/>
    <m/>
    <m/>
    <s v="0"/>
    <m/>
    <m/>
    <s v="0"/>
    <s v=""/>
    <m/>
    <s v="0"/>
    <s v=""/>
    <s v="0"/>
    <n v="0"/>
    <n v="0"/>
    <n v="0"/>
    <n v="0"/>
    <n v="0"/>
    <x v="0"/>
    <n v="146.57167420704101"/>
    <m/>
  </r>
  <r>
    <x v="5"/>
    <n v="13"/>
    <s v="RX&gt;65 - 13"/>
    <n v="53.223138177871547"/>
    <s v="x"/>
    <n v="5"/>
    <s v="DI"/>
    <m/>
    <s v="0"/>
    <m/>
    <m/>
    <s v="0"/>
    <s v=""/>
    <m/>
    <s v="0"/>
    <s v=""/>
    <n v="5"/>
    <n v="0"/>
    <n v="1"/>
    <n v="5"/>
    <n v="1"/>
    <n v="5"/>
    <x v="3"/>
    <n v="48.223138177871498"/>
    <m/>
  </r>
  <r>
    <x v="5"/>
    <n v="14"/>
    <s v="RX&gt;65 - 14"/>
    <n v="8.8644927624599106"/>
    <m/>
    <s v="0"/>
    <m/>
    <m/>
    <s v="0"/>
    <m/>
    <m/>
    <s v="0"/>
    <s v=""/>
    <m/>
    <s v="0"/>
    <s v=""/>
    <s v="0"/>
    <n v="0"/>
    <n v="0"/>
    <n v="0"/>
    <n v="0"/>
    <n v="0"/>
    <x v="0"/>
    <n v="8.8644927624599106"/>
    <m/>
  </r>
  <r>
    <x v="5"/>
    <n v="15"/>
    <s v="RX&gt;65 - 15"/>
    <n v="144.58168603587674"/>
    <m/>
    <s v="0"/>
    <m/>
    <m/>
    <s v="0"/>
    <m/>
    <m/>
    <s v="0"/>
    <s v=""/>
    <m/>
    <s v="0"/>
    <s v=""/>
    <s v="0"/>
    <n v="0"/>
    <n v="0"/>
    <n v="0"/>
    <n v="0"/>
    <n v="0"/>
    <x v="0"/>
    <n v="144.581686035877"/>
    <m/>
  </r>
  <r>
    <x v="5"/>
    <n v="16"/>
    <s v="RX&gt;65 - 16"/>
    <n v="61.002182846969021"/>
    <m/>
    <s v="0"/>
    <m/>
    <m/>
    <s v="0"/>
    <m/>
    <m/>
    <s v="0"/>
    <s v=""/>
    <m/>
    <s v="0"/>
    <s v=""/>
    <s v="0"/>
    <n v="0"/>
    <n v="0"/>
    <n v="0"/>
    <n v="0"/>
    <n v="0"/>
    <x v="0"/>
    <n v="61.002182846968999"/>
    <m/>
  </r>
  <r>
    <x v="5"/>
    <n v="17"/>
    <s v="RX&gt;65 - 17"/>
    <n v="187.5292489299172"/>
    <m/>
    <s v="0"/>
    <m/>
    <m/>
    <s v="0"/>
    <m/>
    <m/>
    <s v="0"/>
    <s v=""/>
    <m/>
    <s v="0"/>
    <s v=""/>
    <s v="0"/>
    <n v="0"/>
    <n v="0"/>
    <n v="0"/>
    <n v="0"/>
    <n v="0"/>
    <x v="0"/>
    <n v="187.529248929917"/>
    <m/>
  </r>
  <r>
    <x v="5"/>
    <n v="18"/>
    <s v="RX&gt;65 - 18"/>
    <n v="50.907515578698344"/>
    <m/>
    <s v="0"/>
    <m/>
    <m/>
    <s v="0"/>
    <m/>
    <m/>
    <s v="0"/>
    <s v=""/>
    <m/>
    <s v="0"/>
    <s v=""/>
    <s v="0"/>
    <n v="0"/>
    <n v="0"/>
    <n v="0"/>
    <n v="0"/>
    <n v="0"/>
    <x v="0"/>
    <n v="50.907515578698302"/>
    <m/>
  </r>
  <r>
    <x v="5"/>
    <n v="19"/>
    <s v="RX&gt;65 - 19"/>
    <n v="178.73711937368145"/>
    <m/>
    <s v="0"/>
    <m/>
    <m/>
    <s v="0"/>
    <m/>
    <m/>
    <s v="0"/>
    <s v=""/>
    <m/>
    <s v="0"/>
    <s v=""/>
    <s v="0"/>
    <n v="0"/>
    <n v="0"/>
    <n v="0"/>
    <n v="0"/>
    <n v="0"/>
    <x v="0"/>
    <n v="178.737119373681"/>
    <m/>
  </r>
  <r>
    <x v="5"/>
    <n v="20"/>
    <s v="RX&gt;65 - 20"/>
    <n v="82.964415936002339"/>
    <m/>
    <s v="0"/>
    <m/>
    <m/>
    <s v="0"/>
    <m/>
    <m/>
    <s v="0"/>
    <s v=""/>
    <m/>
    <s v="0"/>
    <s v=""/>
    <s v="0"/>
    <n v="0"/>
    <n v="0"/>
    <n v="0"/>
    <n v="0"/>
    <n v="0"/>
    <x v="0"/>
    <n v="82.964415936002297"/>
    <m/>
  </r>
  <r>
    <x v="5"/>
    <n v="21"/>
    <s v="RX&gt;65 - 21"/>
    <n v="120.41237515700647"/>
    <m/>
    <s v="0"/>
    <m/>
    <m/>
    <s v="0"/>
    <m/>
    <m/>
    <s v="0"/>
    <s v=""/>
    <s v="x"/>
    <n v="12"/>
    <s v="UD"/>
    <s v="0"/>
    <n v="0"/>
    <n v="0"/>
    <n v="0"/>
    <n v="1"/>
    <n v="12"/>
    <x v="4"/>
    <n v="120.412375157006"/>
    <m/>
  </r>
  <r>
    <x v="5"/>
    <n v="22"/>
    <s v="RX&gt;65 - 22"/>
    <n v="17.367169493799008"/>
    <m/>
    <s v="0"/>
    <m/>
    <m/>
    <s v="0"/>
    <m/>
    <m/>
    <s v="0"/>
    <s v=""/>
    <m/>
    <s v="0"/>
    <s v=""/>
    <s v="0"/>
    <n v="0"/>
    <n v="0"/>
    <n v="0"/>
    <n v="0"/>
    <n v="0"/>
    <x v="0"/>
    <n v="17.367169493799"/>
    <m/>
  </r>
  <r>
    <x v="5"/>
    <n v="23"/>
    <s v="RX&gt;65 - 23"/>
    <n v="105.79500749972563"/>
    <m/>
    <s v="0"/>
    <m/>
    <m/>
    <s v="0"/>
    <m/>
    <m/>
    <s v="0"/>
    <s v=""/>
    <m/>
    <s v="0"/>
    <s v=""/>
    <s v="0"/>
    <n v="0"/>
    <n v="0"/>
    <n v="0"/>
    <n v="0"/>
    <n v="0"/>
    <x v="0"/>
    <n v="105.795007499726"/>
    <m/>
  </r>
  <r>
    <x v="5"/>
    <n v="24"/>
    <s v="RX&gt;65 - 24"/>
    <n v="182.68091411289831"/>
    <m/>
    <s v="0"/>
    <m/>
    <m/>
    <s v="0"/>
    <m/>
    <m/>
    <s v="0"/>
    <s v=""/>
    <m/>
    <s v="0"/>
    <s v=""/>
    <s v="0"/>
    <n v="0"/>
    <n v="0"/>
    <n v="0"/>
    <n v="0"/>
    <n v="0"/>
    <x v="0"/>
    <n v="182.68091411289799"/>
    <m/>
  </r>
  <r>
    <x v="5"/>
    <n v="25"/>
    <s v="RX&gt;65 - 25"/>
    <n v="48.338621757740576"/>
    <m/>
    <s v="0"/>
    <m/>
    <m/>
    <s v="0"/>
    <m/>
    <m/>
    <s v="0"/>
    <s v=""/>
    <m/>
    <s v="0"/>
    <s v=""/>
    <s v="0"/>
    <n v="0"/>
    <n v="0"/>
    <n v="0"/>
    <n v="0"/>
    <n v="0"/>
    <x v="0"/>
    <n v="48.338621757740597"/>
    <m/>
  </r>
  <r>
    <x v="5"/>
    <n v="26"/>
    <s v="RX&gt;65 - 26"/>
    <n v="142.08515542114313"/>
    <m/>
    <s v="0"/>
    <m/>
    <m/>
    <s v="0"/>
    <m/>
    <m/>
    <s v="0"/>
    <s v=""/>
    <m/>
    <s v="0"/>
    <s v=""/>
    <s v="0"/>
    <n v="0"/>
    <n v="0"/>
    <n v="0"/>
    <n v="0"/>
    <n v="0"/>
    <x v="0"/>
    <n v="142.08515542114301"/>
    <m/>
  </r>
  <r>
    <x v="5"/>
    <n v="27"/>
    <s v="RX&gt;65 - 27"/>
    <n v="159.59705132739046"/>
    <m/>
    <s v="0"/>
    <m/>
    <m/>
    <s v="0"/>
    <m/>
    <m/>
    <s v="0"/>
    <s v=""/>
    <s v="x"/>
    <n v="16"/>
    <s v="UD"/>
    <s v="0"/>
    <n v="0"/>
    <n v="0"/>
    <n v="0"/>
    <n v="1"/>
    <n v="16"/>
    <x v="4"/>
    <n v="159.59705132739001"/>
    <m/>
  </r>
  <r>
    <x v="5"/>
    <n v="28"/>
    <s v="RX&gt;65 - 28"/>
    <n v="114.65950026218553"/>
    <m/>
    <s v="0"/>
    <m/>
    <m/>
    <s v="0"/>
    <m/>
    <m/>
    <s v="0"/>
    <s v=""/>
    <m/>
    <s v="0"/>
    <s v=""/>
    <s v="0"/>
    <n v="0"/>
    <n v="0"/>
    <n v="0"/>
    <n v="0"/>
    <n v="0"/>
    <x v="0"/>
    <n v="114.659500262186"/>
    <m/>
  </r>
  <r>
    <x v="5"/>
    <n v="29"/>
    <s v="RX&gt;65 - 29"/>
    <n v="44.539553430972042"/>
    <m/>
    <s v="0"/>
    <m/>
    <m/>
    <s v="0"/>
    <m/>
    <m/>
    <s v="0"/>
    <s v=""/>
    <m/>
    <s v="0"/>
    <s v=""/>
    <s v="0"/>
    <n v="0"/>
    <n v="0"/>
    <n v="0"/>
    <n v="0"/>
    <n v="0"/>
    <x v="0"/>
    <n v="44.539553430971999"/>
    <m/>
  </r>
  <r>
    <x v="5"/>
    <n v="30"/>
    <s v="RX&gt;65 - 30"/>
    <n v="64.909795983073792"/>
    <m/>
    <s v="0"/>
    <m/>
    <m/>
    <s v="0"/>
    <m/>
    <m/>
    <s v="0"/>
    <s v=""/>
    <m/>
    <s v="0"/>
    <s v=""/>
    <s v="0"/>
    <n v="0"/>
    <n v="0"/>
    <n v="0"/>
    <n v="0"/>
    <n v="0"/>
    <x v="0"/>
    <n v="64.909795983073806"/>
    <m/>
  </r>
  <r>
    <x v="5"/>
    <n v="31"/>
    <s v="RX&gt;65 - 31"/>
    <n v="155.03816933526824"/>
    <m/>
    <s v="0"/>
    <m/>
    <m/>
    <s v="0"/>
    <m/>
    <m/>
    <s v="0"/>
    <s v=""/>
    <m/>
    <s v="0"/>
    <s v=""/>
    <s v="0"/>
    <n v="0"/>
    <n v="0"/>
    <n v="0"/>
    <n v="0"/>
    <n v="0"/>
    <x v="0"/>
    <n v="155.03816933526801"/>
    <m/>
  </r>
  <r>
    <x v="5"/>
    <n v="32"/>
    <s v="RX&gt;65 - 32"/>
    <n v="96.134519468799922"/>
    <m/>
    <s v="0"/>
    <m/>
    <m/>
    <s v="0"/>
    <m/>
    <m/>
    <s v="0"/>
    <s v=""/>
    <m/>
    <s v="0"/>
    <s v=""/>
    <s v="0"/>
    <n v="0"/>
    <n v="0"/>
    <n v="0"/>
    <n v="0"/>
    <n v="0"/>
    <x v="0"/>
    <n v="96.134519468799894"/>
    <m/>
  </r>
  <r>
    <x v="5"/>
    <n v="33"/>
    <s v="RX&gt;65 - 33"/>
    <n v="163.90266209772815"/>
    <m/>
    <s v="0"/>
    <m/>
    <m/>
    <s v="0"/>
    <m/>
    <m/>
    <s v="0"/>
    <s v=""/>
    <s v="x"/>
    <n v="16"/>
    <s v="UD"/>
    <s v="0"/>
    <n v="0"/>
    <n v="0"/>
    <n v="0"/>
    <n v="1"/>
    <n v="16"/>
    <x v="4"/>
    <n v="163.90266209772801"/>
    <m/>
  </r>
  <r>
    <x v="5"/>
    <n v="34"/>
    <s v="RX&gt;65 - 34"/>
    <n v="104.99901223125984"/>
    <m/>
    <s v="0"/>
    <m/>
    <m/>
    <s v="0"/>
    <m/>
    <m/>
    <s v="0"/>
    <s v=""/>
    <m/>
    <s v="0"/>
    <s v=""/>
    <s v="0"/>
    <n v="0"/>
    <n v="0"/>
    <n v="0"/>
    <n v="0"/>
    <n v="0"/>
    <x v="0"/>
    <n v="104.99901223126"/>
    <m/>
  </r>
  <r>
    <x v="5"/>
    <n v="35"/>
    <s v="RX&gt;65 - 35"/>
    <n v="38.497225711254465"/>
    <m/>
    <s v="0"/>
    <m/>
    <m/>
    <s v="0"/>
    <m/>
    <m/>
    <s v="0"/>
    <s v=""/>
    <m/>
    <s v="0"/>
    <s v=""/>
    <s v="0"/>
    <n v="0"/>
    <n v="0"/>
    <n v="0"/>
    <n v="0"/>
    <n v="0"/>
    <x v="0"/>
    <n v="38.497225711254501"/>
    <m/>
  </r>
  <r>
    <x v="5"/>
    <n v="36"/>
    <s v="RX&gt;65 - 36"/>
    <n v="139.29917198151287"/>
    <m/>
    <s v="0"/>
    <m/>
    <m/>
    <s v="0"/>
    <m/>
    <m/>
    <s v="0"/>
    <s v=""/>
    <m/>
    <s v="0"/>
    <s v=""/>
    <s v="0"/>
    <n v="0"/>
    <n v="0"/>
    <n v="0"/>
    <n v="0"/>
    <n v="0"/>
    <x v="0"/>
    <n v="139.29917198151301"/>
    <m/>
  </r>
  <r>
    <x v="5"/>
    <n v="37"/>
    <s v="RX&gt;65 - 37"/>
    <n v="175.04659585624918"/>
    <m/>
    <s v="0"/>
    <m/>
    <m/>
    <s v="0"/>
    <m/>
    <m/>
    <s v="0"/>
    <s v=""/>
    <s v="x"/>
    <n v="17"/>
    <s v="UD"/>
    <s v="0"/>
    <n v="0"/>
    <n v="0"/>
    <n v="0"/>
    <n v="1"/>
    <n v="17"/>
    <x v="4"/>
    <n v="175.04659585624901"/>
    <m/>
  </r>
  <r>
    <x v="5"/>
    <n v="38"/>
    <s v="RX&gt;65 - 38"/>
    <n v="156.63015987219981"/>
    <m/>
    <s v="0"/>
    <m/>
    <m/>
    <s v="0"/>
    <m/>
    <m/>
    <s v="0"/>
    <s v=""/>
    <m/>
    <s v="0"/>
    <s v=""/>
    <s v="0"/>
    <n v="0"/>
    <n v="0"/>
    <n v="0"/>
    <n v="0"/>
    <n v="0"/>
    <x v="0"/>
    <n v="156.63015987220001"/>
    <m/>
  </r>
  <r>
    <x v="5"/>
    <n v="39"/>
    <s v="RX&gt;65 - 39"/>
    <n v="51.414058022267483"/>
    <m/>
    <s v="0"/>
    <m/>
    <m/>
    <s v="0"/>
    <m/>
    <m/>
    <s v="0"/>
    <s v=""/>
    <m/>
    <s v="0"/>
    <s v=""/>
    <s v="0"/>
    <n v="0"/>
    <n v="0"/>
    <n v="0"/>
    <n v="0"/>
    <n v="0"/>
    <x v="0"/>
    <n v="51.414058022267497"/>
    <m/>
  </r>
  <r>
    <x v="5"/>
    <n v="40"/>
    <s v="RX&gt;65 - 40"/>
    <n v="156.63015987219981"/>
    <m/>
    <s v="0"/>
    <m/>
    <m/>
    <s v="0"/>
    <m/>
    <m/>
    <s v="0"/>
    <s v=""/>
    <s v="x"/>
    <n v="15"/>
    <s v="UD"/>
    <s v="0"/>
    <n v="0"/>
    <n v="0"/>
    <n v="0"/>
    <n v="1"/>
    <n v="15"/>
    <x v="4"/>
    <n v="156.63015987220001"/>
    <m/>
  </r>
  <r>
    <x v="5"/>
    <n v="41"/>
    <s v="RX&gt;65 - 41"/>
    <n v="21.817506676585005"/>
    <m/>
    <s v="0"/>
    <m/>
    <m/>
    <s v="0"/>
    <m/>
    <m/>
    <s v="0"/>
    <s v=""/>
    <m/>
    <s v="0"/>
    <s v=""/>
    <s v="0"/>
    <n v="0"/>
    <n v="0"/>
    <n v="0"/>
    <n v="0"/>
    <n v="0"/>
    <x v="0"/>
    <n v="21.817506676585001"/>
    <m/>
  </r>
  <r>
    <x v="5"/>
    <n v="42"/>
    <s v="RX&gt;65 - 42"/>
    <n v="83.398595173347317"/>
    <m/>
    <s v="0"/>
    <m/>
    <m/>
    <s v="0"/>
    <m/>
    <m/>
    <s v="0"/>
    <s v=""/>
    <m/>
    <s v="0"/>
    <s v=""/>
    <s v="0"/>
    <n v="0"/>
    <n v="0"/>
    <n v="0"/>
    <n v="0"/>
    <n v="0"/>
    <x v="0"/>
    <n v="83.398595173347303"/>
    <m/>
  </r>
  <r>
    <x v="5"/>
    <n v="43"/>
    <s v="RX&gt;65 - 43"/>
    <n v="17.403351096911091"/>
    <m/>
    <s v="0"/>
    <m/>
    <m/>
    <s v="0"/>
    <m/>
    <m/>
    <s v="0"/>
    <s v=""/>
    <m/>
    <s v="0"/>
    <s v=""/>
    <s v="0"/>
    <n v="0"/>
    <n v="0"/>
    <n v="0"/>
    <n v="0"/>
    <n v="0"/>
    <x v="0"/>
    <n v="17.403351096911098"/>
    <m/>
  </r>
  <r>
    <x v="5"/>
    <n v="44"/>
    <s v="RX&gt;65 - 44"/>
    <n v="140.67407289977197"/>
    <m/>
    <s v="0"/>
    <m/>
    <m/>
    <s v="0"/>
    <m/>
    <m/>
    <s v="0"/>
    <s v=""/>
    <m/>
    <s v="0"/>
    <s v=""/>
    <s v="0"/>
    <n v="0"/>
    <n v="0"/>
    <n v="0"/>
    <n v="0"/>
    <n v="0"/>
    <x v="0"/>
    <n v="140.674072899772"/>
    <m/>
  </r>
  <r>
    <x v="5"/>
    <n v="45"/>
    <s v="RX&gt;65 - 45"/>
    <n v="8.7197663500115858"/>
    <m/>
    <s v="0"/>
    <m/>
    <m/>
    <s v="0"/>
    <m/>
    <m/>
    <s v="0"/>
    <s v=""/>
    <m/>
    <s v="0"/>
    <s v=""/>
    <s v="0"/>
    <n v="0"/>
    <n v="0"/>
    <n v="0"/>
    <n v="0"/>
    <n v="0"/>
    <x v="0"/>
    <n v="8.7197663500115894"/>
    <m/>
  </r>
  <r>
    <x v="5"/>
    <n v="46"/>
    <s v="RX&gt;65 - 46"/>
    <n v="115.52785873687549"/>
    <m/>
    <s v="0"/>
    <m/>
    <m/>
    <s v="0"/>
    <m/>
    <m/>
    <s v="0"/>
    <s v=""/>
    <m/>
    <s v="0"/>
    <s v=""/>
    <s v="0"/>
    <n v="0"/>
    <n v="0"/>
    <n v="0"/>
    <n v="0"/>
    <n v="0"/>
    <x v="0"/>
    <n v="115.527858736875"/>
    <m/>
  </r>
  <r>
    <x v="5"/>
    <n v="47"/>
    <s v="RX&gt;65 - 47"/>
    <n v="75.619550504249844"/>
    <m/>
    <s v="0"/>
    <m/>
    <m/>
    <s v="0"/>
    <m/>
    <m/>
    <s v="0"/>
    <s v=""/>
    <m/>
    <s v="0"/>
    <s v=""/>
    <s v="0"/>
    <n v="0"/>
    <n v="0"/>
    <n v="0"/>
    <n v="0"/>
    <n v="0"/>
    <x v="0"/>
    <n v="75.619550504249801"/>
    <m/>
  </r>
  <r>
    <x v="5"/>
    <n v="48"/>
    <s v="RX&gt;65 - 48"/>
    <n v="53.078411765423219"/>
    <m/>
    <s v="0"/>
    <m/>
    <m/>
    <s v="0"/>
    <m/>
    <m/>
    <s v="0"/>
    <s v=""/>
    <m/>
    <s v="0"/>
    <s v=""/>
    <s v="0"/>
    <n v="0"/>
    <n v="0"/>
    <n v="0"/>
    <n v="0"/>
    <n v="0"/>
    <x v="0"/>
    <n v="53.078411765423198"/>
    <m/>
  </r>
  <r>
    <x v="5"/>
    <n v="49"/>
    <s v="RX&gt;65 - 49"/>
    <n v="14.436459641720425"/>
    <m/>
    <s v="0"/>
    <m/>
    <m/>
    <s v="0"/>
    <m/>
    <m/>
    <s v="0"/>
    <s v=""/>
    <m/>
    <s v="0"/>
    <s v=""/>
    <s v="0"/>
    <n v="0"/>
    <n v="0"/>
    <n v="0"/>
    <n v="0"/>
    <n v="0"/>
    <x v="0"/>
    <n v="14.436459641720401"/>
    <m/>
  </r>
  <r>
    <x v="5"/>
    <n v="50"/>
    <s v="RX&gt;65 - 50"/>
    <n v="59.627281928709927"/>
    <m/>
    <s v="0"/>
    <m/>
    <m/>
    <s v="0"/>
    <m/>
    <m/>
    <s v="0"/>
    <s v=""/>
    <m/>
    <s v="0"/>
    <s v=""/>
    <s v="0"/>
    <n v="0"/>
    <n v="0"/>
    <n v="0"/>
    <n v="0"/>
    <n v="0"/>
    <x v="0"/>
    <n v="59.627281928709898"/>
    <m/>
  </r>
  <r>
    <x v="5"/>
    <n v="51"/>
    <s v="RX&gt;65 - 51"/>
    <n v="203.91951513969002"/>
    <m/>
    <s v="0"/>
    <m/>
    <m/>
    <s v="0"/>
    <m/>
    <m/>
    <s v="0"/>
    <s v=""/>
    <m/>
    <s v="0"/>
    <s v=""/>
    <s v="0"/>
    <n v="0"/>
    <n v="0"/>
    <n v="0"/>
    <n v="0"/>
    <n v="0"/>
    <x v="0"/>
    <n v="203.91951513968999"/>
    <m/>
  </r>
  <r>
    <x v="5"/>
    <n v="52"/>
    <s v="RX&gt;65 - 52"/>
    <n v="23.69895003841323"/>
    <m/>
    <s v="0"/>
    <m/>
    <m/>
    <s v="0"/>
    <m/>
    <m/>
    <s v="0"/>
    <s v=""/>
    <m/>
    <s v="0"/>
    <s v=""/>
    <s v="0"/>
    <n v="0"/>
    <n v="0"/>
    <n v="0"/>
    <n v="0"/>
    <n v="0"/>
    <x v="0"/>
    <n v="23.698950038413201"/>
    <m/>
  </r>
  <r>
    <x v="5"/>
    <n v="53"/>
    <s v="RX&gt;65 - 53"/>
    <n v="21.238601026791706"/>
    <m/>
    <s v="0"/>
    <m/>
    <m/>
    <s v="0"/>
    <m/>
    <m/>
    <s v="0"/>
    <s v=""/>
    <m/>
    <s v="0"/>
    <s v=""/>
    <s v="0"/>
    <n v="0"/>
    <n v="0"/>
    <n v="0"/>
    <n v="0"/>
    <n v="0"/>
    <x v="0"/>
    <n v="21.238601026791699"/>
    <m/>
  </r>
  <r>
    <x v="5"/>
    <n v="54"/>
    <s v="RX&gt;65 - 54"/>
    <n v="117.30075728936747"/>
    <m/>
    <s v="0"/>
    <m/>
    <m/>
    <s v="0"/>
    <m/>
    <m/>
    <s v="0"/>
    <s v=""/>
    <m/>
    <s v="0"/>
    <s v=""/>
    <s v="0"/>
    <n v="0"/>
    <n v="0"/>
    <n v="0"/>
    <n v="0"/>
    <n v="0"/>
    <x v="0"/>
    <n v="117.300757289367"/>
    <m/>
  </r>
  <r>
    <x v="5"/>
    <n v="55"/>
    <s v="RX&gt;65 - 55"/>
    <n v="114.84040827774594"/>
    <m/>
    <s v="0"/>
    <m/>
    <m/>
    <s v="0"/>
    <m/>
    <m/>
    <s v="0"/>
    <s v=""/>
    <m/>
    <s v="0"/>
    <s v=""/>
    <s v="0"/>
    <n v="0"/>
    <n v="0"/>
    <n v="0"/>
    <n v="0"/>
    <n v="0"/>
    <x v="0"/>
    <n v="114.84040827774599"/>
    <m/>
  </r>
  <r>
    <x v="5"/>
    <n v="56"/>
    <s v="RX&gt;65 - 56"/>
    <n v="61.436362084313991"/>
    <m/>
    <s v="0"/>
    <m/>
    <m/>
    <s v="0"/>
    <m/>
    <m/>
    <s v="0"/>
    <s v=""/>
    <m/>
    <s v="0"/>
    <s v=""/>
    <s v="0"/>
    <n v="0"/>
    <n v="0"/>
    <n v="0"/>
    <n v="0"/>
    <n v="0"/>
    <x v="0"/>
    <n v="61.436362084313998"/>
    <m/>
  </r>
  <r>
    <x v="5"/>
    <n v="57"/>
    <s v="RX&gt;65 - 57"/>
    <n v="99.065229320878515"/>
    <s v="x"/>
    <n v="15"/>
    <s v="DI"/>
    <m/>
    <s v="0"/>
    <m/>
    <m/>
    <s v="0"/>
    <s v=""/>
    <m/>
    <s v="0"/>
    <s v=""/>
    <n v="15"/>
    <n v="0"/>
    <n v="1"/>
    <n v="15"/>
    <n v="1"/>
    <n v="15"/>
    <x v="3"/>
    <n v="84.065229320878501"/>
    <m/>
  </r>
  <r>
    <x v="5"/>
    <n v="58"/>
    <s v="RX&gt;65 - 58"/>
    <n v="206.70549857932028"/>
    <m/>
    <s v="0"/>
    <m/>
    <m/>
    <s v="0"/>
    <m/>
    <m/>
    <s v="0"/>
    <s v=""/>
    <m/>
    <s v="0"/>
    <s v=""/>
    <s v="0"/>
    <n v="0"/>
    <n v="0"/>
    <n v="0"/>
    <n v="0"/>
    <n v="0"/>
    <x v="0"/>
    <n v="206.70549857931999"/>
    <m/>
  </r>
  <r>
    <x v="5"/>
    <n v="59"/>
    <s v="RX&gt;65 - 59"/>
    <n v="186.66089045522725"/>
    <m/>
    <s v="0"/>
    <m/>
    <m/>
    <s v="0"/>
    <m/>
    <m/>
    <s v="0"/>
    <s v=""/>
    <m/>
    <s v="0"/>
    <s v=""/>
    <s v="0"/>
    <n v="0"/>
    <n v="0"/>
    <n v="0"/>
    <n v="0"/>
    <n v="0"/>
    <x v="0"/>
    <n v="186.66089045522699"/>
    <m/>
  </r>
  <r>
    <x v="5"/>
    <n v="60"/>
    <s v="RX&gt;65 - 60"/>
    <n v="4.8845164201309714"/>
    <m/>
    <s v="0"/>
    <m/>
    <m/>
    <s v="0"/>
    <m/>
    <m/>
    <s v="0"/>
    <s v=""/>
    <m/>
    <s v="0"/>
    <s v=""/>
    <s v="0"/>
    <n v="0"/>
    <n v="0"/>
    <n v="0"/>
    <n v="0"/>
    <n v="0"/>
    <x v="0"/>
    <n v="4.8845164201309696"/>
    <m/>
  </r>
  <r>
    <x v="6"/>
    <n v="1"/>
    <s v="Uncashed Chk - 1"/>
    <n v="21202.360243392632"/>
    <m/>
    <s v="0"/>
    <m/>
    <m/>
    <s v="0"/>
    <m/>
    <m/>
    <s v="0"/>
    <s v=""/>
    <m/>
    <s v="0"/>
    <s v=""/>
    <s v="0"/>
    <n v="0"/>
    <n v="0"/>
    <n v="0"/>
    <n v="0"/>
    <n v="0"/>
    <x v="0"/>
    <n v="21202.360243392599"/>
    <m/>
  </r>
  <r>
    <x v="6"/>
    <n v="2"/>
    <s v="Uncashed Chk - 2"/>
    <n v="11444.286502423818"/>
    <m/>
    <s v="0"/>
    <m/>
    <m/>
    <s v="0"/>
    <m/>
    <m/>
    <s v="0"/>
    <s v=""/>
    <m/>
    <s v="0"/>
    <s v=""/>
    <s v="0"/>
    <n v="0"/>
    <n v="0"/>
    <n v="0"/>
    <n v="0"/>
    <n v="0"/>
    <x v="0"/>
    <n v="11444.2865024238"/>
    <m/>
  </r>
  <r>
    <x v="6"/>
    <n v="3"/>
    <s v="Uncashed Chk - 3"/>
    <n v="20600.761007003293"/>
    <s v="x"/>
    <n v="100"/>
    <s v="DI"/>
    <m/>
    <s v="0"/>
    <m/>
    <m/>
    <s v="0"/>
    <s v=""/>
    <m/>
    <s v="0"/>
    <s v=""/>
    <n v="100"/>
    <n v="0"/>
    <n v="1"/>
    <n v="100"/>
    <n v="1"/>
    <n v="100"/>
    <x v="3"/>
    <n v="20500.761007003301"/>
    <m/>
  </r>
  <r>
    <x v="6"/>
    <n v="4"/>
    <s v="Uncashed Chk - 4"/>
    <n v="8115.4824845497178"/>
    <m/>
    <s v="0"/>
    <m/>
    <m/>
    <s v="0"/>
    <m/>
    <m/>
    <s v="0"/>
    <s v=""/>
    <m/>
    <s v="0"/>
    <s v=""/>
    <s v="0"/>
    <n v="0"/>
    <n v="0"/>
    <n v="0"/>
    <n v="0"/>
    <n v="0"/>
    <x v="0"/>
    <n v="8115.4824845497196"/>
    <m/>
  </r>
  <r>
    <x v="6"/>
    <n v="5"/>
    <s v="Uncashed Chk - 5"/>
    <n v="11396.864170243451"/>
    <m/>
    <s v="0"/>
    <m/>
    <m/>
    <s v="0"/>
    <m/>
    <m/>
    <s v="0"/>
    <s v=""/>
    <m/>
    <s v="0"/>
    <s v=""/>
    <s v="0"/>
    <n v="0"/>
    <n v="0"/>
    <n v="0"/>
    <n v="0"/>
    <n v="0"/>
    <x v="0"/>
    <n v="11396.8641702435"/>
    <m/>
  </r>
  <r>
    <x v="6"/>
    <n v="6"/>
    <s v="Uncashed Chk - 6"/>
    <n v="3781.6200141665986"/>
    <m/>
    <s v="0"/>
    <m/>
    <m/>
    <s v="0"/>
    <m/>
    <m/>
    <s v="0"/>
    <s v=""/>
    <m/>
    <s v="0"/>
    <s v=""/>
    <s v="0"/>
    <n v="0"/>
    <n v="0"/>
    <n v="0"/>
    <n v="0"/>
    <n v="0"/>
    <x v="0"/>
    <n v="3781.6200141666"/>
    <m/>
  </r>
  <r>
    <x v="6"/>
    <n v="7"/>
    <s v="Uncashed Chk - 7"/>
    <n v="8688.7652755380495"/>
    <m/>
    <s v="0"/>
    <m/>
    <m/>
    <s v="0"/>
    <m/>
    <m/>
    <s v="0"/>
    <s v=""/>
    <m/>
    <s v="0"/>
    <s v=""/>
    <s v="0"/>
    <n v="0"/>
    <n v="0"/>
    <n v="0"/>
    <n v="0"/>
    <n v="0"/>
    <x v="0"/>
    <n v="8688.7652755380495"/>
    <m/>
  </r>
  <r>
    <x v="6"/>
    <n v="8"/>
    <s v="Uncashed Chk - 8"/>
    <n v="3786.5189476028581"/>
    <m/>
    <s v="0"/>
    <m/>
    <m/>
    <s v="0"/>
    <m/>
    <m/>
    <s v="0"/>
    <s v=""/>
    <m/>
    <s v="0"/>
    <s v=""/>
    <s v="0"/>
    <n v="0"/>
    <n v="0"/>
    <n v="0"/>
    <n v="0"/>
    <n v="0"/>
    <x v="0"/>
    <n v="3786.51894760286"/>
    <m/>
  </r>
  <r>
    <x v="6"/>
    <n v="9"/>
    <s v="Uncashed Chk - 9"/>
    <n v="8308.174796166235"/>
    <m/>
    <s v="0"/>
    <m/>
    <m/>
    <s v="0"/>
    <m/>
    <m/>
    <s v="0"/>
    <s v=""/>
    <m/>
    <s v="0"/>
    <s v=""/>
    <s v="0"/>
    <n v="0"/>
    <n v="0"/>
    <n v="0"/>
    <n v="0"/>
    <n v="0"/>
    <x v="0"/>
    <n v="8308.1747961662295"/>
    <m/>
  </r>
  <r>
    <x v="6"/>
    <n v="10"/>
    <s v="Uncashed Chk - 10"/>
    <n v="6837.7779237744844"/>
    <m/>
    <s v="0"/>
    <m/>
    <m/>
    <s v="0"/>
    <m/>
    <m/>
    <s v="0"/>
    <s v=""/>
    <m/>
    <s v="0"/>
    <s v=""/>
    <s v="0"/>
    <n v="0"/>
    <n v="0"/>
    <n v="0"/>
    <n v="0"/>
    <n v="0"/>
    <x v="0"/>
    <n v="6837.7779237744799"/>
    <m/>
  </r>
  <r>
    <x v="6"/>
    <n v="11"/>
    <s v="Uncashed Chk - 11"/>
    <n v="16426.839453885219"/>
    <m/>
    <s v="0"/>
    <m/>
    <m/>
    <s v="0"/>
    <m/>
    <m/>
    <s v="0"/>
    <s v=""/>
    <m/>
    <s v="0"/>
    <s v=""/>
    <s v="0"/>
    <n v="0"/>
    <n v="0"/>
    <n v="0"/>
    <n v="0"/>
    <n v="0"/>
    <x v="0"/>
    <n v="16426.839453885201"/>
    <m/>
  </r>
  <r>
    <x v="6"/>
    <n v="12"/>
    <s v="Uncashed Chk - 12"/>
    <n v="18635.443819709839"/>
    <m/>
    <s v="0"/>
    <m/>
    <m/>
    <s v="0"/>
    <m/>
    <m/>
    <s v="0"/>
    <s v=""/>
    <m/>
    <s v="0"/>
    <s v=""/>
    <s v="0"/>
    <n v="0"/>
    <n v="0"/>
    <n v="0"/>
    <n v="0"/>
    <n v="0"/>
    <x v="0"/>
    <n v="18635.443819709799"/>
    <m/>
  </r>
  <r>
    <x v="6"/>
    <n v="13"/>
    <s v="Uncashed Chk - 13"/>
    <n v="19815.21982366233"/>
    <m/>
    <s v="0"/>
    <m/>
    <m/>
    <s v="0"/>
    <m/>
    <m/>
    <s v="0"/>
    <s v=""/>
    <m/>
    <s v="0"/>
    <s v=""/>
    <s v="0"/>
    <n v="0"/>
    <n v="0"/>
    <n v="0"/>
    <n v="0"/>
    <n v="0"/>
    <x v="0"/>
    <n v="19815.219823662301"/>
    <m/>
  </r>
  <r>
    <x v="6"/>
    <n v="14"/>
    <s v="Uncashed Chk - 14"/>
    <n v="13291.008748558139"/>
    <m/>
    <s v="0"/>
    <m/>
    <m/>
    <s v="0"/>
    <m/>
    <m/>
    <s v="0"/>
    <s v=""/>
    <m/>
    <s v="0"/>
    <s v=""/>
    <s v="0"/>
    <n v="0"/>
    <n v="0"/>
    <n v="0"/>
    <n v="0"/>
    <n v="0"/>
    <x v="0"/>
    <n v="13291.008748558101"/>
    <m/>
  </r>
  <r>
    <x v="6"/>
    <n v="15"/>
    <s v="Uncashed Chk - 15"/>
    <n v="17980.026507535244"/>
    <m/>
    <s v="0"/>
    <m/>
    <m/>
    <s v="0"/>
    <m/>
    <m/>
    <s v="0"/>
    <s v=""/>
    <m/>
    <s v="0"/>
    <s v=""/>
    <s v="0"/>
    <n v="0"/>
    <n v="0"/>
    <n v="0"/>
    <n v="0"/>
    <n v="0"/>
    <x v="0"/>
    <n v="17980.0265075352"/>
    <m/>
  </r>
  <r>
    <x v="6"/>
    <n v="16"/>
    <s v="Uncashed Chk - 16"/>
    <n v="19375.984513247073"/>
    <m/>
    <s v="0"/>
    <m/>
    <m/>
    <s v="0"/>
    <m/>
    <m/>
    <s v="0"/>
    <s v=""/>
    <m/>
    <s v="0"/>
    <s v=""/>
    <s v="0"/>
    <n v="0"/>
    <n v="0"/>
    <n v="0"/>
    <n v="0"/>
    <n v="0"/>
    <x v="0"/>
    <n v="19375.984513247098"/>
    <m/>
  </r>
  <r>
    <x v="6"/>
    <n v="17"/>
    <s v="Uncashed Chk - 17"/>
    <n v="6053.2822040137626"/>
    <m/>
    <s v="0"/>
    <m/>
    <m/>
    <s v="0"/>
    <m/>
    <m/>
    <s v="0"/>
    <s v=""/>
    <m/>
    <s v="0"/>
    <s v=""/>
    <s v="0"/>
    <n v="0"/>
    <n v="0"/>
    <n v="0"/>
    <n v="0"/>
    <n v="0"/>
    <x v="0"/>
    <n v="6053.2822040137598"/>
    <m/>
  </r>
  <r>
    <x v="6"/>
    <n v="18"/>
    <s v="Uncashed Chk - 18"/>
    <n v="19557.407383403781"/>
    <m/>
    <s v="0"/>
    <m/>
    <m/>
    <s v="0"/>
    <m/>
    <m/>
    <s v="0"/>
    <s v=""/>
    <m/>
    <s v="0"/>
    <s v=""/>
    <s v="0"/>
    <n v="0"/>
    <n v="0"/>
    <n v="0"/>
    <n v="0"/>
    <n v="0"/>
    <x v="0"/>
    <n v="19557.407383403799"/>
    <m/>
  </r>
  <r>
    <x v="6"/>
    <n v="19"/>
    <s v="Uncashed Chk - 19"/>
    <n v="7153.2229152408418"/>
    <m/>
    <s v="0"/>
    <m/>
    <m/>
    <s v="0"/>
    <m/>
    <m/>
    <s v="0"/>
    <s v=""/>
    <m/>
    <s v="0"/>
    <s v=""/>
    <s v="0"/>
    <n v="0"/>
    <n v="0"/>
    <n v="0"/>
    <n v="0"/>
    <n v="0"/>
    <x v="0"/>
    <n v="7153.2229152408399"/>
    <m/>
  </r>
  <r>
    <x v="6"/>
    <n v="20"/>
    <s v="Uncashed Chk - 20"/>
    <n v="21272.717067321719"/>
    <s v="x"/>
    <n v="75"/>
    <s v="DI"/>
    <m/>
    <s v="0"/>
    <m/>
    <m/>
    <s v="0"/>
    <s v=""/>
    <m/>
    <s v="0"/>
    <s v=""/>
    <n v="75"/>
    <n v="0"/>
    <n v="1"/>
    <n v="75"/>
    <n v="1"/>
    <n v="75"/>
    <x v="3"/>
    <n v="21197.717067321701"/>
    <m/>
  </r>
  <r>
    <x v="6"/>
    <n v="21"/>
    <s v="Uncashed Chk - 21"/>
    <n v="3985.2012708626262"/>
    <m/>
    <s v="0"/>
    <m/>
    <m/>
    <s v="0"/>
    <m/>
    <m/>
    <s v="0"/>
    <s v=""/>
    <m/>
    <s v="0"/>
    <s v=""/>
    <s v="0"/>
    <n v="0"/>
    <n v="0"/>
    <n v="0"/>
    <n v="0"/>
    <n v="0"/>
    <x v="0"/>
    <n v="3985.2012708626298"/>
    <m/>
  </r>
  <r>
    <x v="6"/>
    <n v="22"/>
    <s v="Uncashed Chk - 22"/>
    <n v="14531.424879290131"/>
    <m/>
    <s v="0"/>
    <m/>
    <m/>
    <s v="0"/>
    <m/>
    <m/>
    <s v="0"/>
    <s v=""/>
    <m/>
    <s v="0"/>
    <s v=""/>
    <s v="0"/>
    <n v="0"/>
    <n v="0"/>
    <n v="0"/>
    <n v="0"/>
    <n v="0"/>
    <x v="0"/>
    <n v="14531.4248792901"/>
    <m/>
  </r>
  <r>
    <x v="6"/>
    <n v="23"/>
    <s v="Uncashed Chk - 23"/>
    <n v="4324.4187892941918"/>
    <m/>
    <s v="0"/>
    <m/>
    <m/>
    <s v="0"/>
    <m/>
    <m/>
    <s v="0"/>
    <s v=""/>
    <m/>
    <s v="0"/>
    <s v=""/>
    <s v="0"/>
    <n v="0"/>
    <n v="0"/>
    <n v="0"/>
    <n v="0"/>
    <n v="0"/>
    <x v="0"/>
    <n v="4324.41878929419"/>
    <m/>
  </r>
  <r>
    <x v="6"/>
    <n v="24"/>
    <s v="Uncashed Chk - 24"/>
    <n v="7012.502045560349"/>
    <m/>
    <s v="0"/>
    <m/>
    <m/>
    <s v="0"/>
    <m/>
    <m/>
    <s v="0"/>
    <s v=""/>
    <m/>
    <s v="0"/>
    <s v=""/>
    <s v="0"/>
    <n v="0"/>
    <n v="0"/>
    <n v="0"/>
    <n v="0"/>
    <n v="0"/>
    <x v="0"/>
    <n v="7012.5020455603499"/>
    <m/>
  </r>
  <r>
    <x v="6"/>
    <n v="25"/>
    <s v="Uncashed Chk - 25"/>
    <n v="7260.3311359118015"/>
    <m/>
    <s v="0"/>
    <m/>
    <m/>
    <s v="0"/>
    <m/>
    <m/>
    <s v="0"/>
    <s v=""/>
    <m/>
    <s v="0"/>
    <s v=""/>
    <s v="0"/>
    <n v="0"/>
    <n v="0"/>
    <n v="0"/>
    <n v="0"/>
    <n v="0"/>
    <x v="0"/>
    <n v="7260.3311359117997"/>
    <m/>
  </r>
  <r>
    <x v="6"/>
    <n v="26"/>
    <s v="Uncashed Chk - 26"/>
    <n v="11563.561329541295"/>
    <m/>
    <s v="0"/>
    <m/>
    <m/>
    <s v="0"/>
    <m/>
    <m/>
    <s v="0"/>
    <s v=""/>
    <m/>
    <s v="0"/>
    <s v=""/>
    <s v="0"/>
    <n v="0"/>
    <n v="0"/>
    <n v="0"/>
    <n v="0"/>
    <n v="0"/>
    <x v="0"/>
    <n v="11563.5613295413"/>
    <m/>
  </r>
  <r>
    <x v="6"/>
    <n v="27"/>
    <s v="Uncashed Chk - 27"/>
    <n v="947.63211775496154"/>
    <m/>
    <s v="0"/>
    <m/>
    <m/>
    <s v="0"/>
    <m/>
    <m/>
    <s v="0"/>
    <s v=""/>
    <m/>
    <s v="0"/>
    <s v=""/>
    <s v="0"/>
    <n v="0"/>
    <n v="0"/>
    <n v="0"/>
    <n v="0"/>
    <n v="0"/>
    <x v="0"/>
    <n v="947.632117754962"/>
    <m/>
  </r>
  <r>
    <x v="6"/>
    <n v="28"/>
    <s v="Uncashed Chk - 28"/>
    <n v="17555.223060480119"/>
    <m/>
    <s v="0"/>
    <m/>
    <m/>
    <s v="0"/>
    <m/>
    <m/>
    <s v="0"/>
    <s v=""/>
    <m/>
    <s v="0"/>
    <s v=""/>
    <s v="0"/>
    <n v="0"/>
    <n v="0"/>
    <n v="0"/>
    <n v="0"/>
    <n v="0"/>
    <x v="0"/>
    <n v="17555.223060480101"/>
    <m/>
  </r>
  <r>
    <x v="6"/>
    <n v="29"/>
    <s v="Uncashed Chk - 29"/>
    <n v="14875.403077423678"/>
    <m/>
    <s v="0"/>
    <m/>
    <m/>
    <s v="0"/>
    <m/>
    <m/>
    <s v="0"/>
    <s v=""/>
    <m/>
    <s v="0"/>
    <s v=""/>
    <s v="0"/>
    <n v="0"/>
    <n v="0"/>
    <n v="0"/>
    <n v="0"/>
    <n v="0"/>
    <x v="0"/>
    <n v="14875.4030774237"/>
    <m/>
  </r>
  <r>
    <x v="6"/>
    <n v="30"/>
    <s v="Uncashed Chk - 30"/>
    <n v="7976.3175239228858"/>
    <m/>
    <s v="0"/>
    <m/>
    <m/>
    <s v="0"/>
    <m/>
    <m/>
    <s v="0"/>
    <s v=""/>
    <m/>
    <s v="0"/>
    <s v=""/>
    <s v="0"/>
    <n v="0"/>
    <n v="0"/>
    <n v="0"/>
    <n v="0"/>
    <n v="0"/>
    <x v="0"/>
    <n v="7976.3175239228904"/>
    <m/>
  </r>
  <r>
    <x v="6"/>
    <n v="31"/>
    <s v="Uncashed Chk - 31"/>
    <n v="17554.676318169491"/>
    <m/>
    <s v="0"/>
    <m/>
    <m/>
    <s v="0"/>
    <m/>
    <m/>
    <s v="0"/>
    <s v=""/>
    <m/>
    <s v="0"/>
    <s v=""/>
    <s v="0"/>
    <n v="0"/>
    <n v="0"/>
    <n v="0"/>
    <n v="0"/>
    <n v="0"/>
    <x v="0"/>
    <n v="17554.676318169499"/>
    <m/>
  </r>
  <r>
    <x v="6"/>
    <n v="32"/>
    <s v="Uncashed Chk - 32"/>
    <n v="15273.936602949087"/>
    <m/>
    <s v="0"/>
    <m/>
    <m/>
    <s v="0"/>
    <m/>
    <m/>
    <s v="0"/>
    <s v=""/>
    <m/>
    <s v="0"/>
    <s v=""/>
    <s v="0"/>
    <n v="0"/>
    <n v="0"/>
    <n v="0"/>
    <n v="0"/>
    <n v="0"/>
    <x v="0"/>
    <n v="15273.936602949099"/>
    <m/>
  </r>
  <r>
    <x v="6"/>
    <n v="33"/>
    <s v="Uncashed Chk - 33"/>
    <n v="17076.808719748071"/>
    <m/>
    <s v="0"/>
    <m/>
    <m/>
    <s v="0"/>
    <m/>
    <m/>
    <s v="0"/>
    <s v=""/>
    <m/>
    <s v="0"/>
    <s v=""/>
    <s v="0"/>
    <n v="0"/>
    <n v="0"/>
    <n v="0"/>
    <n v="0"/>
    <n v="0"/>
    <x v="0"/>
    <n v="17076.8087197481"/>
    <m/>
  </r>
  <r>
    <x v="6"/>
    <n v="34"/>
    <s v="Uncashed Chk - 34"/>
    <n v="11104.68961205141"/>
    <m/>
    <s v="0"/>
    <m/>
    <m/>
    <s v="0"/>
    <m/>
    <m/>
    <s v="0"/>
    <s v=""/>
    <m/>
    <s v="0"/>
    <s v=""/>
    <s v="0"/>
    <n v="0"/>
    <n v="0"/>
    <n v="0"/>
    <n v="0"/>
    <n v="0"/>
    <x v="0"/>
    <n v="11104.689612051399"/>
    <m/>
  </r>
  <r>
    <x v="6"/>
    <n v="35"/>
    <s v="Uncashed Chk - 35"/>
    <n v="17346.115604823222"/>
    <m/>
    <s v="0"/>
    <m/>
    <m/>
    <s v="0"/>
    <m/>
    <m/>
    <s v="0"/>
    <s v=""/>
    <m/>
    <s v="0"/>
    <s v=""/>
    <s v="0"/>
    <n v="0"/>
    <n v="0"/>
    <n v="0"/>
    <n v="0"/>
    <n v="0"/>
    <x v="0"/>
    <n v="17346.115604823201"/>
    <m/>
  </r>
  <r>
    <x v="6"/>
    <n v="36"/>
    <s v="Uncashed Chk - 36"/>
    <n v="9715.6432044443136"/>
    <m/>
    <s v="0"/>
    <m/>
    <m/>
    <s v="0"/>
    <m/>
    <m/>
    <s v="0"/>
    <s v=""/>
    <m/>
    <s v="0"/>
    <s v=""/>
    <s v="0"/>
    <n v="0"/>
    <n v="0"/>
    <n v="0"/>
    <n v="0"/>
    <n v="0"/>
    <x v="0"/>
    <n v="9715.64320444431"/>
    <m/>
  </r>
  <r>
    <x v="6"/>
    <n v="37"/>
    <s v="Uncashed Chk - 37"/>
    <n v="9220.8274225202658"/>
    <m/>
    <s v="0"/>
    <m/>
    <m/>
    <s v="0"/>
    <m/>
    <m/>
    <s v="0"/>
    <s v=""/>
    <m/>
    <s v="0"/>
    <s v=""/>
    <s v="0"/>
    <n v="0"/>
    <n v="0"/>
    <n v="0"/>
    <n v="0"/>
    <n v="0"/>
    <x v="0"/>
    <n v="9220.8274225202695"/>
    <m/>
  </r>
  <r>
    <x v="6"/>
    <n v="38"/>
    <s v="Uncashed Chk - 38"/>
    <n v="4814.4157999900181"/>
    <m/>
    <s v="0"/>
    <m/>
    <m/>
    <s v="0"/>
    <m/>
    <m/>
    <s v="0"/>
    <s v=""/>
    <m/>
    <s v="0"/>
    <s v=""/>
    <s v="0"/>
    <n v="0"/>
    <n v="0"/>
    <n v="0"/>
    <n v="0"/>
    <n v="0"/>
    <x v="0"/>
    <n v="4814.4157999900199"/>
    <m/>
  </r>
  <r>
    <x v="6"/>
    <n v="39"/>
    <s v="Uncashed Chk - 39"/>
    <n v="2590.0099325732153"/>
    <m/>
    <s v="0"/>
    <m/>
    <m/>
    <s v="0"/>
    <m/>
    <m/>
    <s v="0"/>
    <s v=""/>
    <m/>
    <s v="0"/>
    <s v=""/>
    <s v="0"/>
    <n v="0"/>
    <n v="0"/>
    <n v="0"/>
    <n v="0"/>
    <n v="0"/>
    <x v="0"/>
    <n v="2590.0099325732199"/>
    <m/>
  </r>
  <r>
    <x v="6"/>
    <n v="40"/>
    <s v="Uncashed Chk - 40"/>
    <n v="13590.06541707305"/>
    <m/>
    <s v="0"/>
    <m/>
    <m/>
    <s v="0"/>
    <m/>
    <m/>
    <s v="0"/>
    <s v=""/>
    <m/>
    <s v="0"/>
    <s v=""/>
    <s v="0"/>
    <n v="0"/>
    <n v="0"/>
    <n v="0"/>
    <n v="0"/>
    <n v="0"/>
    <x v="0"/>
    <n v="13590.0654170731"/>
    <m/>
  </r>
  <r>
    <x v="6"/>
    <n v="41"/>
    <s v="Uncashed Chk - 41"/>
    <n v="15878.567836504872"/>
    <m/>
    <s v="0"/>
    <m/>
    <m/>
    <s v="0"/>
    <m/>
    <m/>
    <s v="0"/>
    <s v=""/>
    <m/>
    <s v="0"/>
    <s v=""/>
    <s v="0"/>
    <n v="0"/>
    <n v="0"/>
    <n v="0"/>
    <n v="0"/>
    <n v="0"/>
    <x v="0"/>
    <n v="15878.567836504901"/>
    <m/>
  </r>
  <r>
    <x v="6"/>
    <n v="42"/>
    <s v="Uncashed Chk - 42"/>
    <n v="13475.265256138777"/>
    <m/>
    <s v="0"/>
    <m/>
    <m/>
    <s v="0"/>
    <m/>
    <m/>
    <s v="0"/>
    <s v=""/>
    <m/>
    <s v="0"/>
    <s v=""/>
    <s v="0"/>
    <n v="0"/>
    <n v="0"/>
    <n v="0"/>
    <n v="0"/>
    <n v="0"/>
    <x v="0"/>
    <n v="13475.2652561388"/>
    <m/>
  </r>
  <r>
    <x v="6"/>
    <n v="43"/>
    <s v="Uncashed Chk - 43"/>
    <n v="3723.5348887479677"/>
    <m/>
    <s v="0"/>
    <m/>
    <m/>
    <s v="0"/>
    <m/>
    <m/>
    <s v="0"/>
    <s v=""/>
    <m/>
    <s v="0"/>
    <s v=""/>
    <s v="0"/>
    <n v="0"/>
    <n v="0"/>
    <n v="0"/>
    <n v="0"/>
    <n v="0"/>
    <x v="0"/>
    <n v="3723.5348887479699"/>
    <m/>
  </r>
  <r>
    <x v="6"/>
    <n v="44"/>
    <s v="Uncashed Chk - 44"/>
    <n v="14751.675160831399"/>
    <m/>
    <s v="0"/>
    <m/>
    <m/>
    <s v="0"/>
    <m/>
    <m/>
    <s v="0"/>
    <s v=""/>
    <m/>
    <s v="0"/>
    <s v=""/>
    <s v="0"/>
    <n v="0"/>
    <n v="0"/>
    <n v="0"/>
    <n v="0"/>
    <n v="0"/>
    <x v="0"/>
    <n v="14751.675160831401"/>
    <m/>
  </r>
  <r>
    <x v="6"/>
    <n v="45"/>
    <s v="Uncashed Chk - 45"/>
    <n v="12127.455332615389"/>
    <m/>
    <s v="0"/>
    <m/>
    <m/>
    <s v="0"/>
    <m/>
    <m/>
    <s v="0"/>
    <s v=""/>
    <m/>
    <s v="0"/>
    <s v=""/>
    <s v="0"/>
    <n v="0"/>
    <n v="0"/>
    <n v="0"/>
    <n v="0"/>
    <n v="0"/>
    <x v="0"/>
    <n v="12127.4553326154"/>
    <m/>
  </r>
  <r>
    <x v="6"/>
    <n v="46"/>
    <s v="Uncashed Chk - 46"/>
    <n v="6852.1409580359577"/>
    <m/>
    <s v="0"/>
    <m/>
    <m/>
    <s v="0"/>
    <m/>
    <m/>
    <s v="0"/>
    <s v=""/>
    <m/>
    <s v="0"/>
    <s v=""/>
    <s v="0"/>
    <n v="0"/>
    <n v="0"/>
    <n v="0"/>
    <n v="0"/>
    <n v="0"/>
    <x v="0"/>
    <n v="6852.1409580359596"/>
    <m/>
  </r>
  <r>
    <x v="6"/>
    <n v="47"/>
    <s v="Uncashed Chk - 47"/>
    <n v="9911.7064178137261"/>
    <m/>
    <s v="0"/>
    <m/>
    <m/>
    <s v="0"/>
    <m/>
    <m/>
    <s v="0"/>
    <s v=""/>
    <m/>
    <s v="0"/>
    <s v=""/>
    <s v="0"/>
    <n v="0"/>
    <n v="0"/>
    <n v="0"/>
    <n v="0"/>
    <n v="0"/>
    <x v="0"/>
    <n v="9911.7064178137298"/>
    <m/>
  </r>
  <r>
    <x v="6"/>
    <n v="48"/>
    <s v="Uncashed Chk - 48"/>
    <n v="3716.9609667086479"/>
    <m/>
    <s v="0"/>
    <m/>
    <m/>
    <s v="0"/>
    <m/>
    <m/>
    <s v="0"/>
    <s v=""/>
    <m/>
    <s v="0"/>
    <s v=""/>
    <s v="0"/>
    <n v="0"/>
    <n v="0"/>
    <n v="0"/>
    <n v="0"/>
    <n v="0"/>
    <x v="0"/>
    <n v="3716.9609667086502"/>
    <m/>
  </r>
  <r>
    <x v="6"/>
    <n v="49"/>
    <s v="Uncashed Chk - 49"/>
    <n v="7032.1530230747048"/>
    <m/>
    <s v="0"/>
    <m/>
    <m/>
    <s v="0"/>
    <m/>
    <m/>
    <s v="0"/>
    <s v=""/>
    <m/>
    <s v="0"/>
    <s v=""/>
    <s v="0"/>
    <n v="0"/>
    <n v="0"/>
    <n v="0"/>
    <n v="0"/>
    <n v="0"/>
    <x v="0"/>
    <n v="7032.1530230747003"/>
    <m/>
  </r>
  <r>
    <x v="6"/>
    <n v="50"/>
    <s v="Uncashed Chk - 50"/>
    <n v="13114.87446985504"/>
    <m/>
    <s v="0"/>
    <m/>
    <m/>
    <s v="0"/>
    <m/>
    <m/>
    <s v="0"/>
    <s v=""/>
    <m/>
    <s v="0"/>
    <s v=""/>
    <s v="0"/>
    <n v="0"/>
    <n v="0"/>
    <n v="0"/>
    <n v="0"/>
    <n v="0"/>
    <x v="0"/>
    <n v="13114.874469855"/>
    <m/>
  </r>
  <r>
    <x v="6"/>
    <n v="51"/>
    <s v="Uncashed Chk - 51"/>
    <n v="13797.261941036313"/>
    <m/>
    <s v="0"/>
    <m/>
    <m/>
    <s v="0"/>
    <m/>
    <m/>
    <s v="0"/>
    <s v=""/>
    <m/>
    <s v="0"/>
    <s v=""/>
    <s v="0"/>
    <n v="0"/>
    <n v="0"/>
    <n v="0"/>
    <n v="0"/>
    <n v="0"/>
    <x v="0"/>
    <n v="13797.2619410363"/>
    <m/>
  </r>
  <r>
    <x v="6"/>
    <n v="52"/>
    <s v="Uncashed Chk - 52"/>
    <n v="18956.257422636874"/>
    <m/>
    <s v="0"/>
    <m/>
    <m/>
    <s v="0"/>
    <m/>
    <m/>
    <s v="0"/>
    <s v=""/>
    <m/>
    <s v="0"/>
    <s v=""/>
    <s v="0"/>
    <n v="0"/>
    <n v="0"/>
    <n v="0"/>
    <n v="0"/>
    <n v="0"/>
    <x v="0"/>
    <n v="18956.2574226369"/>
    <m/>
  </r>
  <r>
    <x v="6"/>
    <n v="53"/>
    <s v="Uncashed Chk - 53"/>
    <n v="7299.5925924291632"/>
    <m/>
    <s v="0"/>
    <m/>
    <m/>
    <s v="0"/>
    <m/>
    <m/>
    <s v="0"/>
    <s v=""/>
    <m/>
    <s v="0"/>
    <s v=""/>
    <s v="0"/>
    <n v="0"/>
    <n v="0"/>
    <n v="0"/>
    <n v="0"/>
    <n v="0"/>
    <x v="0"/>
    <n v="7299.5925924291596"/>
    <m/>
  </r>
  <r>
    <x v="6"/>
    <n v="54"/>
    <s v="Uncashed Chk - 54"/>
    <n v="874.92127095125511"/>
    <m/>
    <s v="0"/>
    <m/>
    <m/>
    <s v="0"/>
    <m/>
    <m/>
    <s v="0"/>
    <s v=""/>
    <m/>
    <s v="0"/>
    <s v=""/>
    <s v="0"/>
    <n v="0"/>
    <n v="0"/>
    <n v="0"/>
    <n v="0"/>
    <n v="0"/>
    <x v="0"/>
    <n v="874.921270951255"/>
    <m/>
  </r>
  <r>
    <x v="6"/>
    <n v="55"/>
    <s v="Uncashed Chk - 55"/>
    <n v="18112.973435044791"/>
    <m/>
    <s v="0"/>
    <m/>
    <m/>
    <s v="0"/>
    <m/>
    <m/>
    <s v="0"/>
    <s v=""/>
    <m/>
    <s v="0"/>
    <s v=""/>
    <s v="0"/>
    <n v="0"/>
    <n v="0"/>
    <n v="0"/>
    <n v="0"/>
    <n v="0"/>
    <x v="0"/>
    <n v="18112.973435044802"/>
    <m/>
  </r>
  <r>
    <x v="6"/>
    <n v="56"/>
    <s v="Uncashed Chk - 56"/>
    <n v="9299.4157201198668"/>
    <m/>
    <s v="0"/>
    <m/>
    <m/>
    <s v="0"/>
    <m/>
    <m/>
    <s v="0"/>
    <s v=""/>
    <m/>
    <s v="0"/>
    <s v=""/>
    <s v="0"/>
    <n v="0"/>
    <n v="0"/>
    <n v="0"/>
    <n v="0"/>
    <n v="0"/>
    <x v="0"/>
    <n v="9299.4157201198705"/>
    <m/>
  </r>
  <r>
    <x v="6"/>
    <n v="57"/>
    <s v="Uncashed Chk - 57"/>
    <n v="14553.490282046179"/>
    <m/>
    <s v="0"/>
    <m/>
    <m/>
    <s v="0"/>
    <m/>
    <m/>
    <s v="0"/>
    <s v=""/>
    <m/>
    <s v="0"/>
    <s v=""/>
    <s v="0"/>
    <n v="0"/>
    <n v="0"/>
    <n v="0"/>
    <n v="0"/>
    <n v="0"/>
    <x v="0"/>
    <n v="14553.490282046199"/>
    <m/>
  </r>
  <r>
    <x v="6"/>
    <n v="58"/>
    <s v="Uncashed Chk - 58"/>
    <n v="1673.8966981955596"/>
    <m/>
    <s v="0"/>
    <m/>
    <m/>
    <s v="0"/>
    <m/>
    <m/>
    <s v="0"/>
    <s v=""/>
    <m/>
    <s v="0"/>
    <s v=""/>
    <s v="0"/>
    <n v="0"/>
    <n v="0"/>
    <n v="0"/>
    <n v="0"/>
    <n v="0"/>
    <x v="0"/>
    <n v="1673.89669819556"/>
    <m/>
  </r>
  <r>
    <x v="6"/>
    <n v="59"/>
    <s v="Uncashed Chk - 59"/>
    <n v="18884.907126788174"/>
    <m/>
    <s v="0"/>
    <m/>
    <m/>
    <s v="0"/>
    <m/>
    <m/>
    <s v="0"/>
    <s v=""/>
    <m/>
    <s v="0"/>
    <s v=""/>
    <s v="0"/>
    <n v="0"/>
    <n v="0"/>
    <n v="0"/>
    <n v="0"/>
    <n v="0"/>
    <x v="0"/>
    <n v="18884.907126788199"/>
    <m/>
  </r>
  <r>
    <x v="6"/>
    <n v="60"/>
    <s v="Uncashed Chk - 60"/>
    <n v="9378.9815346020041"/>
    <m/>
    <s v="0"/>
    <m/>
    <m/>
    <s v="0"/>
    <m/>
    <m/>
    <s v="0"/>
    <s v=""/>
    <m/>
    <s v="0"/>
    <s v=""/>
    <s v="0"/>
    <n v="0"/>
    <n v="0"/>
    <n v="0"/>
    <n v="0"/>
    <n v="0"/>
    <x v="0"/>
    <n v="9378.9815346020005"/>
    <m/>
  </r>
  <r>
    <x v="7"/>
    <n v="1"/>
    <s v="Admin 4a - 1"/>
    <n v="1994.0110419293874"/>
    <m/>
    <s v="0"/>
    <m/>
    <m/>
    <s v="0"/>
    <m/>
    <m/>
    <s v="0"/>
    <s v=""/>
    <m/>
    <s v="0"/>
    <s v=""/>
    <s v="0"/>
    <n v="0"/>
    <n v="0"/>
    <n v="0"/>
    <n v="0"/>
    <n v="0"/>
    <x v="0"/>
    <n v="1994.0110419293901"/>
    <m/>
  </r>
  <r>
    <x v="7"/>
    <n v="2"/>
    <s v="Admin 4a - 2"/>
    <n v="7892.7294750136462"/>
    <m/>
    <s v="0"/>
    <m/>
    <s v="x"/>
    <n v="75"/>
    <s v="FA"/>
    <m/>
    <s v="0"/>
    <s v=""/>
    <m/>
    <s v="0"/>
    <s v=""/>
    <s v="0"/>
    <n v="75"/>
    <n v="1"/>
    <n v="75"/>
    <n v="1"/>
    <n v="75"/>
    <x v="2"/>
    <n v="7817.7294750136498"/>
    <m/>
  </r>
  <r>
    <x v="7"/>
    <n v="3"/>
    <s v="Admin 4a - 3"/>
    <n v="5420.462747660581"/>
    <m/>
    <s v="0"/>
    <m/>
    <m/>
    <s v="0"/>
    <m/>
    <m/>
    <s v="0"/>
    <s v=""/>
    <m/>
    <s v="0"/>
    <s v=""/>
    <s v="0"/>
    <n v="0"/>
    <n v="0"/>
    <n v="0"/>
    <n v="0"/>
    <n v="0"/>
    <x v="0"/>
    <n v="5420.4627476605801"/>
    <m/>
  </r>
  <r>
    <x v="7"/>
    <n v="4"/>
    <s v="Admin 4a - 4"/>
    <n v="3364.7864011648935"/>
    <m/>
    <s v="0"/>
    <m/>
    <m/>
    <s v="0"/>
    <m/>
    <m/>
    <s v="0"/>
    <s v=""/>
    <m/>
    <s v="0"/>
    <s v=""/>
    <s v="0"/>
    <n v="0"/>
    <n v="0"/>
    <n v="0"/>
    <n v="0"/>
    <n v="0"/>
    <x v="0"/>
    <n v="3364.7864011648899"/>
    <m/>
  </r>
  <r>
    <x v="7"/>
    <n v="5"/>
    <s v="Admin 4a - 5"/>
    <n v="6890.9996105837017"/>
    <m/>
    <s v="0"/>
    <m/>
    <m/>
    <s v="0"/>
    <m/>
    <m/>
    <s v="0"/>
    <s v=""/>
    <m/>
    <s v="0"/>
    <s v=""/>
    <s v="0"/>
    <n v="0"/>
    <n v="0"/>
    <n v="0"/>
    <n v="0"/>
    <n v="0"/>
    <x v="0"/>
    <n v="6890.9996105836999"/>
    <m/>
  </r>
  <r>
    <x v="7"/>
    <n v="6"/>
    <s v="Admin 4a - 6"/>
    <n v="7449.1715261786749"/>
    <m/>
    <s v="0"/>
    <m/>
    <m/>
    <s v="0"/>
    <m/>
    <m/>
    <s v="0"/>
    <s v=""/>
    <m/>
    <s v="0"/>
    <s v=""/>
    <s v="0"/>
    <n v="0"/>
    <n v="0"/>
    <n v="0"/>
    <n v="0"/>
    <n v="0"/>
    <x v="0"/>
    <n v="7449.1715261786703"/>
    <m/>
  </r>
  <r>
    <x v="7"/>
    <n v="7"/>
    <s v="Admin 4a - 7"/>
    <n v="6050.1226691903839"/>
    <m/>
    <s v="0"/>
    <m/>
    <m/>
    <s v="0"/>
    <m/>
    <m/>
    <s v="0"/>
    <s v=""/>
    <m/>
    <s v="0"/>
    <s v=""/>
    <s v="0"/>
    <n v="0"/>
    <n v="0"/>
    <n v="0"/>
    <n v="0"/>
    <n v="0"/>
    <x v="0"/>
    <n v="6050.1226691903803"/>
    <m/>
  </r>
  <r>
    <x v="7"/>
    <n v="8"/>
    <s v="Admin 4a - 8"/>
    <n v="502.49932353802643"/>
    <m/>
    <s v="0"/>
    <m/>
    <m/>
    <s v="0"/>
    <m/>
    <m/>
    <s v="0"/>
    <s v=""/>
    <m/>
    <s v="0"/>
    <s v=""/>
    <s v="0"/>
    <n v="0"/>
    <n v="0"/>
    <n v="0"/>
    <n v="0"/>
    <n v="0"/>
    <x v="0"/>
    <n v="502.49932353802598"/>
    <m/>
  </r>
  <r>
    <x v="7"/>
    <n v="9"/>
    <s v="Admin 4a - 9"/>
    <n v="1168.7181234819154"/>
    <m/>
    <s v="0"/>
    <m/>
    <m/>
    <s v="0"/>
    <m/>
    <m/>
    <s v="0"/>
    <s v=""/>
    <m/>
    <s v="0"/>
    <s v=""/>
    <s v="0"/>
    <n v="0"/>
    <n v="0"/>
    <n v="0"/>
    <n v="0"/>
    <n v="0"/>
    <x v="0"/>
    <n v="1168.71812348192"/>
    <m/>
  </r>
  <r>
    <x v="7"/>
    <n v="10"/>
    <s v="Admin 4a - 10"/>
    <n v="2181.1553111454014"/>
    <m/>
    <s v="0"/>
    <m/>
    <m/>
    <s v="0"/>
    <m/>
    <m/>
    <s v="0"/>
    <s v=""/>
    <m/>
    <s v="0"/>
    <s v=""/>
    <s v="0"/>
    <n v="0"/>
    <n v="0"/>
    <n v="0"/>
    <n v="0"/>
    <n v="0"/>
    <x v="0"/>
    <n v="2181.1553111454"/>
    <m/>
  </r>
  <r>
    <x v="7"/>
    <n v="11"/>
    <s v="Admin 4a - 11"/>
    <n v="4445.7834078387832"/>
    <m/>
    <s v="0"/>
    <m/>
    <s v="x"/>
    <n v="45"/>
    <s v="FA"/>
    <m/>
    <s v="0"/>
    <s v=""/>
    <m/>
    <s v="0"/>
    <s v=""/>
    <s v="0"/>
    <n v="45"/>
    <n v="1"/>
    <n v="45"/>
    <n v="1"/>
    <n v="45"/>
    <x v="2"/>
    <n v="4400.7834078387796"/>
    <m/>
  </r>
  <r>
    <x v="7"/>
    <n v="12"/>
    <s v="Admin 4a - 12"/>
    <n v="5808.904083738078"/>
    <m/>
    <s v="0"/>
    <m/>
    <m/>
    <s v="0"/>
    <m/>
    <m/>
    <s v="0"/>
    <s v=""/>
    <m/>
    <s v="0"/>
    <s v=""/>
    <s v="0"/>
    <n v="0"/>
    <n v="0"/>
    <n v="0"/>
    <n v="0"/>
    <n v="0"/>
    <x v="0"/>
    <n v="5808.9040837380799"/>
    <m/>
  </r>
  <r>
    <x v="7"/>
    <n v="13"/>
    <s v="Admin 4a - 13"/>
    <n v="5739.5398571063397"/>
    <m/>
    <s v="0"/>
    <m/>
    <m/>
    <s v="0"/>
    <m/>
    <m/>
    <s v="0"/>
    <s v=""/>
    <m/>
    <s v="0"/>
    <s v=""/>
    <s v="0"/>
    <n v="0"/>
    <n v="0"/>
    <n v="0"/>
    <n v="0"/>
    <n v="0"/>
    <x v="0"/>
    <n v="5739.5398571063397"/>
    <m/>
  </r>
  <r>
    <x v="7"/>
    <n v="14"/>
    <s v="Admin 4a - 14"/>
    <n v="2863.2384072018849"/>
    <m/>
    <s v="0"/>
    <m/>
    <m/>
    <s v="0"/>
    <m/>
    <m/>
    <s v="0"/>
    <s v=""/>
    <m/>
    <s v="0"/>
    <s v=""/>
    <s v="0"/>
    <n v="0"/>
    <n v="0"/>
    <n v="0"/>
    <n v="0"/>
    <n v="0"/>
    <x v="0"/>
    <n v="2863.2384072018799"/>
    <m/>
  </r>
  <r>
    <x v="7"/>
    <n v="15"/>
    <s v="Admin 4a - 15"/>
    <n v="172.86272589360001"/>
    <m/>
    <s v="0"/>
    <m/>
    <m/>
    <s v="0"/>
    <m/>
    <m/>
    <s v="0"/>
    <s v=""/>
    <m/>
    <s v="0"/>
    <s v=""/>
    <s v="0"/>
    <n v="0"/>
    <n v="0"/>
    <n v="0"/>
    <n v="0"/>
    <n v="0"/>
    <x v="0"/>
    <n v="172.86272589359999"/>
    <m/>
  </r>
  <r>
    <x v="7"/>
    <n v="16"/>
    <s v="Admin 4a - 16"/>
    <n v="3709.315544509247"/>
    <m/>
    <s v="0"/>
    <m/>
    <m/>
    <s v="0"/>
    <m/>
    <m/>
    <s v="0"/>
    <s v=""/>
    <m/>
    <s v="0"/>
    <s v=""/>
    <s v="0"/>
    <n v="0"/>
    <n v="0"/>
    <n v="0"/>
    <n v="0"/>
    <n v="0"/>
    <x v="0"/>
    <n v="3709.3155445092498"/>
    <m/>
  </r>
  <r>
    <x v="7"/>
    <n v="17"/>
    <s v="Admin 4a - 17"/>
    <n v="7261.333207292314"/>
    <m/>
    <s v="0"/>
    <m/>
    <m/>
    <s v="0"/>
    <m/>
    <m/>
    <s v="0"/>
    <s v=""/>
    <m/>
    <s v="0"/>
    <s v=""/>
    <s v="0"/>
    <n v="0"/>
    <n v="0"/>
    <n v="0"/>
    <n v="0"/>
    <n v="0"/>
    <x v="0"/>
    <n v="7261.3332072923104"/>
    <m/>
  </r>
  <r>
    <x v="7"/>
    <n v="18"/>
    <s v="Admin 4a - 18"/>
    <n v="6172.8436931580118"/>
    <m/>
    <s v="0"/>
    <m/>
    <m/>
    <s v="0"/>
    <m/>
    <m/>
    <s v="0"/>
    <s v=""/>
    <m/>
    <s v="0"/>
    <s v=""/>
    <s v="0"/>
    <n v="0"/>
    <n v="0"/>
    <n v="0"/>
    <n v="0"/>
    <n v="0"/>
    <x v="0"/>
    <n v="6172.84369315801"/>
    <m/>
  </r>
  <r>
    <x v="7"/>
    <n v="19"/>
    <s v="Admin 4a - 19"/>
    <n v="4964.5492286220151"/>
    <m/>
    <s v="0"/>
    <m/>
    <m/>
    <s v="0"/>
    <m/>
    <m/>
    <s v="0"/>
    <s v=""/>
    <m/>
    <s v="0"/>
    <s v=""/>
    <s v="0"/>
    <n v="0"/>
    <n v="0"/>
    <n v="0"/>
    <n v="0"/>
    <n v="0"/>
    <x v="0"/>
    <n v="4964.5492286220197"/>
    <m/>
  </r>
  <r>
    <x v="7"/>
    <n v="20"/>
    <s v="Admin 4a - 20"/>
    <n v="3412.7852680212122"/>
    <m/>
    <s v="0"/>
    <m/>
    <m/>
    <s v="0"/>
    <m/>
    <m/>
    <s v="0"/>
    <s v=""/>
    <m/>
    <s v="0"/>
    <s v=""/>
    <s v="0"/>
    <n v="0"/>
    <n v="0"/>
    <n v="0"/>
    <n v="0"/>
    <n v="0"/>
    <x v="0"/>
    <n v="3412.78526802121"/>
    <m/>
  </r>
  <r>
    <x v="7"/>
    <n v="21"/>
    <s v="Admin 4a - 21"/>
    <n v="3410.9510267575652"/>
    <m/>
    <s v="0"/>
    <m/>
    <m/>
    <s v="0"/>
    <m/>
    <m/>
    <s v="0"/>
    <s v=""/>
    <m/>
    <s v="0"/>
    <s v=""/>
    <s v="0"/>
    <n v="0"/>
    <n v="0"/>
    <n v="0"/>
    <n v="0"/>
    <n v="0"/>
    <x v="0"/>
    <n v="3410.9510267575702"/>
    <m/>
  </r>
  <r>
    <x v="7"/>
    <n v="22"/>
    <s v="Admin 4a - 22"/>
    <n v="7519.6883102795018"/>
    <m/>
    <s v="0"/>
    <m/>
    <m/>
    <s v="0"/>
    <m/>
    <m/>
    <s v="0"/>
    <s v=""/>
    <m/>
    <s v="0"/>
    <s v=""/>
    <s v="0"/>
    <n v="0"/>
    <n v="0"/>
    <n v="0"/>
    <n v="0"/>
    <n v="0"/>
    <x v="0"/>
    <n v="7519.6883102795"/>
    <m/>
  </r>
  <r>
    <x v="7"/>
    <n v="23"/>
    <s v="Admin 4a - 23"/>
    <n v="6619.3039005830487"/>
    <m/>
    <s v="0"/>
    <m/>
    <s v="x"/>
    <n v="61"/>
    <s v="FA"/>
    <m/>
    <s v="0"/>
    <s v=""/>
    <m/>
    <s v="0"/>
    <s v=""/>
    <s v="0"/>
    <n v="61"/>
    <n v="1"/>
    <n v="61"/>
    <n v="1"/>
    <n v="61"/>
    <x v="2"/>
    <n v="6558.3039005830497"/>
    <m/>
  </r>
  <r>
    <x v="7"/>
    <n v="24"/>
    <s v="Admin 4a - 24"/>
    <n v="1331.2104397866274"/>
    <m/>
    <s v="0"/>
    <m/>
    <m/>
    <s v="0"/>
    <m/>
    <m/>
    <s v="0"/>
    <s v=""/>
    <m/>
    <s v="0"/>
    <s v=""/>
    <s v="0"/>
    <n v="0"/>
    <n v="0"/>
    <n v="0"/>
    <n v="0"/>
    <n v="0"/>
    <x v="0"/>
    <n v="1331.2104397866301"/>
    <m/>
  </r>
  <r>
    <x v="7"/>
    <n v="25"/>
    <s v="Admin 4a - 25"/>
    <n v="3948.9858398687757"/>
    <m/>
    <s v="0"/>
    <m/>
    <m/>
    <s v="0"/>
    <m/>
    <m/>
    <s v="0"/>
    <s v=""/>
    <m/>
    <s v="0"/>
    <s v=""/>
    <s v="0"/>
    <n v="0"/>
    <n v="0"/>
    <n v="0"/>
    <n v="0"/>
    <n v="0"/>
    <x v="0"/>
    <n v="3948.9858398687802"/>
    <m/>
  </r>
  <r>
    <x v="7"/>
    <n v="26"/>
    <s v="Admin 4a - 26"/>
    <n v="2294.3268814603603"/>
    <m/>
    <s v="0"/>
    <m/>
    <m/>
    <s v="0"/>
    <m/>
    <m/>
    <s v="0"/>
    <s v=""/>
    <m/>
    <s v="0"/>
    <s v=""/>
    <s v="0"/>
    <n v="0"/>
    <n v="0"/>
    <n v="0"/>
    <n v="0"/>
    <n v="0"/>
    <x v="0"/>
    <n v="2294.3268814603598"/>
    <m/>
  </r>
  <r>
    <x v="7"/>
    <n v="27"/>
    <s v="Admin 4a - 27"/>
    <n v="1361.4743322119407"/>
    <m/>
    <s v="0"/>
    <m/>
    <m/>
    <s v="0"/>
    <m/>
    <m/>
    <s v="0"/>
    <s v=""/>
    <m/>
    <s v="0"/>
    <s v=""/>
    <s v="0"/>
    <n v="0"/>
    <n v="0"/>
    <n v="0"/>
    <n v="0"/>
    <n v="0"/>
    <x v="0"/>
    <n v="1361.47433221194"/>
    <m/>
  </r>
  <r>
    <x v="7"/>
    <n v="28"/>
    <s v="Admin 4a - 28"/>
    <n v="3009.3893609331658"/>
    <m/>
    <s v="0"/>
    <m/>
    <m/>
    <s v="0"/>
    <m/>
    <m/>
    <s v="0"/>
    <s v=""/>
    <m/>
    <s v="0"/>
    <s v=""/>
    <s v="0"/>
    <n v="0"/>
    <n v="0"/>
    <n v="0"/>
    <n v="0"/>
    <n v="0"/>
    <x v="0"/>
    <n v="3009.3893609331699"/>
    <m/>
  </r>
  <r>
    <x v="7"/>
    <n v="29"/>
    <s v="Admin 4a - 29"/>
    <n v="6585.6809173027814"/>
    <m/>
    <s v="0"/>
    <m/>
    <m/>
    <s v="0"/>
    <m/>
    <m/>
    <s v="0"/>
    <s v=""/>
    <m/>
    <s v="0"/>
    <s v=""/>
    <s v="0"/>
    <n v="0"/>
    <n v="0"/>
    <n v="0"/>
    <n v="0"/>
    <n v="0"/>
    <x v="0"/>
    <n v="6585.6809173027796"/>
    <m/>
  </r>
  <r>
    <x v="7"/>
    <n v="30"/>
    <s v="Admin 4a - 30"/>
    <n v="6572.4307253018897"/>
    <m/>
    <s v="0"/>
    <m/>
    <m/>
    <s v="0"/>
    <m/>
    <m/>
    <s v="0"/>
    <s v=""/>
    <m/>
    <s v="0"/>
    <s v=""/>
    <s v="0"/>
    <n v="0"/>
    <n v="0"/>
    <n v="0"/>
    <n v="0"/>
    <n v="0"/>
    <x v="0"/>
    <n v="6572.4307253018897"/>
    <m/>
  </r>
  <r>
    <x v="7"/>
    <n v="31"/>
    <s v="Admin 4a - 31"/>
    <n v="3007.8439543976792"/>
    <m/>
    <s v="0"/>
    <m/>
    <m/>
    <s v="0"/>
    <m/>
    <m/>
    <s v="0"/>
    <s v=""/>
    <m/>
    <s v="0"/>
    <s v=""/>
    <s v="0"/>
    <n v="0"/>
    <n v="0"/>
    <n v="0"/>
    <n v="0"/>
    <n v="0"/>
    <x v="0"/>
    <n v="3007.8439543976801"/>
    <m/>
  </r>
  <r>
    <x v="7"/>
    <n v="32"/>
    <s v="Admin 4a - 32"/>
    <n v="5696.4948662146571"/>
    <m/>
    <s v="0"/>
    <m/>
    <m/>
    <s v="0"/>
    <m/>
    <m/>
    <s v="0"/>
    <s v=""/>
    <m/>
    <s v="0"/>
    <s v=""/>
    <s v="0"/>
    <n v="0"/>
    <n v="0"/>
    <n v="0"/>
    <n v="0"/>
    <n v="0"/>
    <x v="0"/>
    <n v="5696.4948662146599"/>
    <m/>
  </r>
  <r>
    <x v="7"/>
    <n v="33"/>
    <s v="Admin 4a - 33"/>
    <n v="1317.1878623675177"/>
    <m/>
    <s v="0"/>
    <m/>
    <m/>
    <s v="0"/>
    <m/>
    <m/>
    <s v="0"/>
    <s v=""/>
    <m/>
    <s v="0"/>
    <s v=""/>
    <s v="0"/>
    <n v="0"/>
    <n v="0"/>
    <n v="0"/>
    <n v="0"/>
    <n v="0"/>
    <x v="0"/>
    <n v="1317.18786236752"/>
    <m/>
  </r>
  <r>
    <x v="7"/>
    <n v="34"/>
    <s v="Admin 4a - 34"/>
    <n v="7896.4888104432466"/>
    <m/>
    <s v="0"/>
    <m/>
    <m/>
    <s v="0"/>
    <m/>
    <m/>
    <s v="0"/>
    <s v=""/>
    <m/>
    <s v="0"/>
    <s v=""/>
    <s v="0"/>
    <n v="0"/>
    <n v="0"/>
    <n v="0"/>
    <n v="0"/>
    <n v="0"/>
    <x v="0"/>
    <n v="7896.4888104432503"/>
    <m/>
  </r>
  <r>
    <x v="7"/>
    <n v="35"/>
    <s v="Admin 4a - 35"/>
    <n v="437.93434054540899"/>
    <m/>
    <s v="0"/>
    <m/>
    <s v="x"/>
    <n v="38"/>
    <s v="FA"/>
    <m/>
    <s v="0"/>
    <s v=""/>
    <m/>
    <s v="0"/>
    <s v=""/>
    <s v="0"/>
    <n v="38"/>
    <n v="1"/>
    <n v="38"/>
    <n v="1"/>
    <n v="38"/>
    <x v="2"/>
    <n v="399.93434054540899"/>
    <m/>
  </r>
  <r>
    <x v="7"/>
    <n v="36"/>
    <s v="Admin 4a - 36"/>
    <n v="1138.7637550196566"/>
    <m/>
    <s v="0"/>
    <m/>
    <m/>
    <s v="0"/>
    <m/>
    <m/>
    <s v="0"/>
    <s v=""/>
    <m/>
    <s v="0"/>
    <s v=""/>
    <s v="0"/>
    <n v="0"/>
    <n v="0"/>
    <n v="0"/>
    <n v="0"/>
    <n v="0"/>
    <x v="0"/>
    <n v="1138.76375501966"/>
    <m/>
  </r>
  <r>
    <x v="7"/>
    <n v="37"/>
    <s v="Admin 4a - 37"/>
    <n v="6270.9877828006893"/>
    <m/>
    <s v="0"/>
    <m/>
    <m/>
    <s v="0"/>
    <m/>
    <m/>
    <s v="0"/>
    <s v=""/>
    <m/>
    <s v="0"/>
    <s v=""/>
    <s v="0"/>
    <n v="0"/>
    <n v="0"/>
    <n v="0"/>
    <n v="0"/>
    <n v="0"/>
    <x v="0"/>
    <n v="6270.9877828006902"/>
    <m/>
  </r>
  <r>
    <x v="7"/>
    <n v="38"/>
    <s v="Admin 4a - 38"/>
    <n v="7050.6166524080418"/>
    <m/>
    <s v="0"/>
    <m/>
    <m/>
    <s v="0"/>
    <m/>
    <m/>
    <s v="0"/>
    <s v=""/>
    <m/>
    <s v="0"/>
    <s v=""/>
    <s v="0"/>
    <n v="0"/>
    <n v="0"/>
    <n v="0"/>
    <n v="0"/>
    <n v="0"/>
    <x v="0"/>
    <n v="7050.61665240804"/>
    <m/>
  </r>
  <r>
    <x v="7"/>
    <n v="39"/>
    <s v="Admin 4a - 39"/>
    <n v="4595.3054545504529"/>
    <m/>
    <s v="0"/>
    <m/>
    <m/>
    <s v="0"/>
    <m/>
    <m/>
    <s v="0"/>
    <s v=""/>
    <m/>
    <s v="0"/>
    <s v=""/>
    <s v="0"/>
    <n v="0"/>
    <n v="0"/>
    <n v="0"/>
    <n v="0"/>
    <n v="0"/>
    <x v="0"/>
    <n v="4595.3054545504501"/>
    <m/>
  </r>
  <r>
    <x v="7"/>
    <n v="40"/>
    <s v="Admin 4a - 40"/>
    <n v="410.1887121654737"/>
    <m/>
    <s v="0"/>
    <m/>
    <m/>
    <s v="0"/>
    <m/>
    <m/>
    <s v="0"/>
    <s v=""/>
    <m/>
    <s v="0"/>
    <s v=""/>
    <s v="0"/>
    <n v="0"/>
    <n v="0"/>
    <n v="0"/>
    <n v="0"/>
    <n v="0"/>
    <x v="0"/>
    <n v="410.18871216547399"/>
    <m/>
  </r>
  <r>
    <x v="7"/>
    <n v="41"/>
    <s v="Admin 4a - 41"/>
    <n v="425.14375676495189"/>
    <m/>
    <s v="0"/>
    <m/>
    <m/>
    <s v="0"/>
    <m/>
    <m/>
    <s v="0"/>
    <s v=""/>
    <m/>
    <s v="0"/>
    <s v=""/>
    <s v="0"/>
    <n v="0"/>
    <n v="0"/>
    <n v="0"/>
    <n v="0"/>
    <n v="0"/>
    <x v="0"/>
    <n v="425.143756764952"/>
    <m/>
  </r>
  <r>
    <x v="7"/>
    <n v="42"/>
    <s v="Admin 4a - 42"/>
    <n v="5082.8508166513193"/>
    <m/>
    <s v="0"/>
    <m/>
    <m/>
    <s v="0"/>
    <m/>
    <m/>
    <s v="0"/>
    <s v=""/>
    <m/>
    <s v="0"/>
    <s v=""/>
    <s v="0"/>
    <n v="0"/>
    <n v="0"/>
    <n v="0"/>
    <n v="0"/>
    <n v="0"/>
    <x v="0"/>
    <n v="5082.8508166513202"/>
    <m/>
  </r>
  <r>
    <x v="7"/>
    <n v="43"/>
    <s v="Admin 4a - 43"/>
    <n v="7816.6704102107769"/>
    <m/>
    <s v="0"/>
    <m/>
    <s v="x"/>
    <n v="17"/>
    <s v="FA"/>
    <m/>
    <s v="0"/>
    <s v=""/>
    <m/>
    <s v="0"/>
    <s v=""/>
    <s v="0"/>
    <n v="17"/>
    <n v="1"/>
    <n v="17"/>
    <n v="1"/>
    <n v="17"/>
    <x v="2"/>
    <n v="7799.6704102107797"/>
    <m/>
  </r>
  <r>
    <x v="7"/>
    <n v="44"/>
    <s v="Admin 4a - 44"/>
    <n v="6475.6888515549008"/>
    <m/>
    <s v="0"/>
    <m/>
    <m/>
    <s v="0"/>
    <m/>
    <m/>
    <s v="0"/>
    <s v=""/>
    <m/>
    <s v="0"/>
    <s v=""/>
    <s v="0"/>
    <n v="0"/>
    <n v="0"/>
    <n v="0"/>
    <n v="0"/>
    <n v="0"/>
    <x v="0"/>
    <n v="6475.6888515548999"/>
    <m/>
  </r>
  <r>
    <x v="7"/>
    <n v="45"/>
    <s v="Admin 4a - 45"/>
    <n v="6293.5611827842467"/>
    <m/>
    <s v="0"/>
    <m/>
    <m/>
    <s v="0"/>
    <m/>
    <m/>
    <s v="0"/>
    <s v=""/>
    <m/>
    <s v="0"/>
    <s v=""/>
    <s v="0"/>
    <n v="0"/>
    <n v="0"/>
    <n v="0"/>
    <n v="0"/>
    <n v="0"/>
    <x v="0"/>
    <n v="6293.5611827842504"/>
    <m/>
  </r>
  <r>
    <x v="7"/>
    <n v="46"/>
    <s v="Admin 4a - 46"/>
    <n v="5253.2938895910174"/>
    <m/>
    <s v="0"/>
    <m/>
    <m/>
    <s v="0"/>
    <m/>
    <m/>
    <s v="0"/>
    <s v=""/>
    <m/>
    <s v="0"/>
    <s v=""/>
    <s v="0"/>
    <n v="0"/>
    <n v="0"/>
    <n v="0"/>
    <n v="0"/>
    <n v="0"/>
    <x v="0"/>
    <n v="5253.2938895910202"/>
    <m/>
  </r>
  <r>
    <x v="7"/>
    <n v="47"/>
    <s v="Admin 4a - 47"/>
    <n v="4993.1898211369898"/>
    <m/>
    <s v="0"/>
    <m/>
    <m/>
    <s v="0"/>
    <m/>
    <m/>
    <s v="0"/>
    <s v=""/>
    <m/>
    <s v="0"/>
    <s v=""/>
    <s v="0"/>
    <n v="0"/>
    <n v="0"/>
    <n v="0"/>
    <n v="0"/>
    <n v="0"/>
    <x v="0"/>
    <n v="4993.1898211369898"/>
    <m/>
  </r>
  <r>
    <x v="7"/>
    <n v="48"/>
    <s v="Admin 4a - 48"/>
    <n v="3550.7894645621263"/>
    <m/>
    <s v="0"/>
    <m/>
    <m/>
    <s v="0"/>
    <m/>
    <m/>
    <s v="0"/>
    <s v=""/>
    <m/>
    <s v="0"/>
    <s v=""/>
    <s v="0"/>
    <n v="0"/>
    <n v="0"/>
    <n v="0"/>
    <n v="0"/>
    <n v="0"/>
    <x v="0"/>
    <n v="3550.78946456213"/>
    <m/>
  </r>
  <r>
    <x v="7"/>
    <n v="49"/>
    <s v="Admin 4a - 49"/>
    <n v="3230.7936473666118"/>
    <m/>
    <s v="0"/>
    <m/>
    <m/>
    <s v="0"/>
    <m/>
    <m/>
    <s v="0"/>
    <s v=""/>
    <m/>
    <s v="0"/>
    <s v=""/>
    <s v="0"/>
    <n v="0"/>
    <n v="0"/>
    <n v="0"/>
    <n v="0"/>
    <n v="0"/>
    <x v="0"/>
    <n v="3230.79364736661"/>
    <m/>
  </r>
  <r>
    <x v="7"/>
    <n v="50"/>
    <s v="Admin 4a - 50"/>
    <n v="4457.6022159749764"/>
    <m/>
    <s v="0"/>
    <m/>
    <m/>
    <s v="0"/>
    <m/>
    <m/>
    <s v="0"/>
    <s v=""/>
    <m/>
    <s v="0"/>
    <s v=""/>
    <s v="0"/>
    <n v="0"/>
    <n v="0"/>
    <n v="0"/>
    <n v="0"/>
    <n v="0"/>
    <x v="0"/>
    <n v="4457.60221597498"/>
    <m/>
  </r>
  <r>
    <x v="7"/>
    <n v="51"/>
    <s v="Admin 4a - 51"/>
    <n v="6072.2612249746553"/>
    <m/>
    <s v="0"/>
    <m/>
    <m/>
    <s v="0"/>
    <m/>
    <m/>
    <s v="0"/>
    <s v=""/>
    <m/>
    <s v="0"/>
    <s v=""/>
    <s v="0"/>
    <n v="0"/>
    <n v="0"/>
    <n v="0"/>
    <n v="0"/>
    <n v="0"/>
    <x v="0"/>
    <n v="6072.2612249746599"/>
    <m/>
  </r>
  <r>
    <x v="7"/>
    <n v="52"/>
    <s v="Admin 4a - 52"/>
    <n v="7628.5786978151873"/>
    <m/>
    <s v="0"/>
    <m/>
    <m/>
    <s v="0"/>
    <m/>
    <m/>
    <s v="0"/>
    <s v=""/>
    <m/>
    <s v="0"/>
    <s v=""/>
    <s v="0"/>
    <n v="0"/>
    <n v="0"/>
    <n v="0"/>
    <n v="0"/>
    <n v="0"/>
    <x v="0"/>
    <n v="7628.57869781519"/>
    <m/>
  </r>
  <r>
    <x v="7"/>
    <n v="53"/>
    <s v="Admin 4a - 53"/>
    <n v="867.21823456443747"/>
    <m/>
    <s v="0"/>
    <m/>
    <m/>
    <s v="0"/>
    <m/>
    <m/>
    <s v="0"/>
    <s v=""/>
    <m/>
    <s v="0"/>
    <s v=""/>
    <s v="0"/>
    <n v="0"/>
    <n v="0"/>
    <n v="0"/>
    <n v="0"/>
    <n v="0"/>
    <x v="0"/>
    <n v="867.21823456443701"/>
    <m/>
  </r>
  <r>
    <x v="7"/>
    <n v="54"/>
    <s v="Admin 4a - 54"/>
    <n v="2078.8820349714842"/>
    <m/>
    <s v="0"/>
    <m/>
    <m/>
    <s v="0"/>
    <m/>
    <m/>
    <s v="0"/>
    <s v=""/>
    <m/>
    <s v="0"/>
    <s v=""/>
    <s v="0"/>
    <n v="0"/>
    <n v="0"/>
    <n v="0"/>
    <n v="0"/>
    <n v="0"/>
    <x v="0"/>
    <n v="2078.8820349714802"/>
    <m/>
  </r>
  <r>
    <x v="7"/>
    <n v="55"/>
    <s v="Admin 4a - 55"/>
    <n v="2582.7266184094274"/>
    <m/>
    <s v="0"/>
    <m/>
    <m/>
    <s v="0"/>
    <m/>
    <m/>
    <s v="0"/>
    <s v=""/>
    <m/>
    <s v="0"/>
    <s v=""/>
    <s v="0"/>
    <n v="0"/>
    <n v="0"/>
    <n v="0"/>
    <n v="0"/>
    <n v="0"/>
    <x v="0"/>
    <n v="2582.7266184094301"/>
    <m/>
  </r>
  <r>
    <x v="7"/>
    <n v="56"/>
    <s v="Admin 4a - 56"/>
    <n v="4526.9699188523837"/>
    <m/>
    <s v="0"/>
    <m/>
    <m/>
    <s v="0"/>
    <m/>
    <m/>
    <s v="0"/>
    <s v=""/>
    <m/>
    <s v="0"/>
    <s v=""/>
    <s v="0"/>
    <n v="0"/>
    <n v="0"/>
    <n v="0"/>
    <n v="0"/>
    <n v="0"/>
    <x v="0"/>
    <n v="4526.96991885238"/>
    <m/>
  </r>
  <r>
    <x v="7"/>
    <n v="57"/>
    <s v="Admin 4a - 57"/>
    <n v="5455.0429306819124"/>
    <m/>
    <s v="0"/>
    <m/>
    <m/>
    <s v="0"/>
    <m/>
    <m/>
    <s v="0"/>
    <s v=""/>
    <m/>
    <s v="0"/>
    <s v=""/>
    <s v="0"/>
    <n v="0"/>
    <n v="0"/>
    <n v="0"/>
    <n v="0"/>
    <n v="0"/>
    <x v="0"/>
    <n v="5455.0429306819096"/>
    <m/>
  </r>
  <r>
    <x v="7"/>
    <n v="58"/>
    <s v="Admin 4a - 58"/>
    <n v="3306.9846542375799"/>
    <m/>
    <s v="0"/>
    <m/>
    <m/>
    <s v="0"/>
    <m/>
    <m/>
    <s v="0"/>
    <s v=""/>
    <m/>
    <s v="0"/>
    <s v=""/>
    <s v="0"/>
    <n v="0"/>
    <n v="0"/>
    <n v="0"/>
    <n v="0"/>
    <n v="0"/>
    <x v="0"/>
    <n v="3306.9846542375799"/>
    <m/>
  </r>
  <r>
    <x v="7"/>
    <n v="59"/>
    <s v="Admin 4a - 59"/>
    <n v="7910.7123206081096"/>
    <m/>
    <s v="0"/>
    <m/>
    <m/>
    <s v="0"/>
    <m/>
    <m/>
    <s v="0"/>
    <s v=""/>
    <m/>
    <s v="0"/>
    <s v=""/>
    <s v="0"/>
    <n v="0"/>
    <n v="0"/>
    <n v="0"/>
    <n v="0"/>
    <n v="0"/>
    <x v="0"/>
    <n v="7910.7123206081096"/>
    <m/>
  </r>
  <r>
    <x v="7"/>
    <n v="60"/>
    <s v="Admin 4a - 60"/>
    <n v="5806.6538082968291"/>
    <m/>
    <s v="0"/>
    <m/>
    <m/>
    <s v="0"/>
    <m/>
    <m/>
    <s v="0"/>
    <s v=""/>
    <m/>
    <s v="0"/>
    <s v=""/>
    <s v="0"/>
    <n v="0"/>
    <n v="0"/>
    <n v="0"/>
    <n v="0"/>
    <n v="0"/>
    <x v="0"/>
    <n v="5806.65380829683"/>
    <m/>
  </r>
  <r>
    <x v="7"/>
    <n v="61"/>
    <s v="Admin 4a - 61"/>
    <n v="2890.3108046380194"/>
    <m/>
    <s v="0"/>
    <m/>
    <m/>
    <s v="0"/>
    <m/>
    <m/>
    <s v="0"/>
    <s v=""/>
    <m/>
    <s v="0"/>
    <s v=""/>
    <s v="0"/>
    <n v="0"/>
    <n v="0"/>
    <n v="0"/>
    <n v="0"/>
    <n v="0"/>
    <x v="0"/>
    <n v="2890.3108046380198"/>
    <m/>
  </r>
  <r>
    <x v="7"/>
    <n v="62"/>
    <s v="Admin 4a - 62"/>
    <n v="4382.8747582105634"/>
    <m/>
    <s v="0"/>
    <m/>
    <s v="x"/>
    <n v="38"/>
    <s v="FA"/>
    <m/>
    <s v="0"/>
    <s v=""/>
    <m/>
    <s v="0"/>
    <s v=""/>
    <s v="0"/>
    <n v="38"/>
    <n v="1"/>
    <n v="38"/>
    <n v="1"/>
    <n v="38"/>
    <x v="2"/>
    <n v="4344.8747582105598"/>
    <m/>
  </r>
  <r>
    <x v="7"/>
    <n v="63"/>
    <s v="Admin 4a - 63"/>
    <n v="5961.6804419606669"/>
    <m/>
    <s v="0"/>
    <m/>
    <m/>
    <s v="0"/>
    <m/>
    <m/>
    <s v="0"/>
    <s v=""/>
    <m/>
    <s v="0"/>
    <s v=""/>
    <s v="0"/>
    <n v="0"/>
    <n v="0"/>
    <n v="0"/>
    <n v="0"/>
    <n v="0"/>
    <x v="0"/>
    <n v="5961.6804419606697"/>
    <m/>
  </r>
  <r>
    <x v="7"/>
    <n v="64"/>
    <s v="Admin 4a - 64"/>
    <n v="1893.2300786473138"/>
    <m/>
    <s v="0"/>
    <m/>
    <m/>
    <s v="0"/>
    <m/>
    <m/>
    <s v="0"/>
    <s v=""/>
    <s v="x"/>
    <n v="25"/>
    <s v="UD"/>
    <s v="0"/>
    <n v="0"/>
    <n v="0"/>
    <n v="0"/>
    <n v="1"/>
    <n v="25"/>
    <x v="4"/>
    <n v="1893.2300786473099"/>
    <m/>
  </r>
  <r>
    <x v="7"/>
    <n v="65"/>
    <s v="Admin 4a - 65"/>
    <n v="4725.5507957290192"/>
    <m/>
    <s v="0"/>
    <m/>
    <m/>
    <s v="0"/>
    <m/>
    <m/>
    <s v="0"/>
    <s v=""/>
    <m/>
    <s v="0"/>
    <s v=""/>
    <s v="0"/>
    <n v="0"/>
    <n v="0"/>
    <n v="0"/>
    <n v="0"/>
    <n v="0"/>
    <x v="0"/>
    <n v="4725.5507957290201"/>
    <m/>
  </r>
  <r>
    <x v="7"/>
    <n v="66"/>
    <s v="Admin 4a - 66"/>
    <n v="1746.0961278301411"/>
    <m/>
    <s v="0"/>
    <m/>
    <m/>
    <s v="0"/>
    <m/>
    <m/>
    <s v="0"/>
    <s v=""/>
    <m/>
    <s v="0"/>
    <s v=""/>
    <s v="0"/>
    <n v="0"/>
    <n v="0"/>
    <n v="0"/>
    <n v="0"/>
    <n v="0"/>
    <x v="0"/>
    <n v="1746.0961278301399"/>
    <m/>
  </r>
  <r>
    <x v="7"/>
    <n v="67"/>
    <s v="Admin 4a - 67"/>
    <n v="5903.1342385223807"/>
    <m/>
    <s v="0"/>
    <m/>
    <m/>
    <s v="0"/>
    <m/>
    <m/>
    <s v="0"/>
    <s v=""/>
    <m/>
    <s v="0"/>
    <s v=""/>
    <s v="0"/>
    <n v="0"/>
    <n v="0"/>
    <n v="0"/>
    <n v="0"/>
    <n v="0"/>
    <x v="0"/>
    <n v="5903.1342385223797"/>
    <m/>
  </r>
  <r>
    <x v="7"/>
    <n v="68"/>
    <s v="Admin 4a - 68"/>
    <n v="2193.7329231105246"/>
    <m/>
    <s v="0"/>
    <m/>
    <m/>
    <s v="0"/>
    <m/>
    <m/>
    <s v="0"/>
    <s v=""/>
    <m/>
    <s v="0"/>
    <s v=""/>
    <s v="0"/>
    <n v="0"/>
    <n v="0"/>
    <n v="0"/>
    <n v="0"/>
    <n v="0"/>
    <x v="0"/>
    <n v="2193.73292311052"/>
    <m/>
  </r>
  <r>
    <x v="7"/>
    <n v="69"/>
    <s v="Admin 4a - 69"/>
    <n v="3380.108829895612"/>
    <m/>
    <s v="0"/>
    <m/>
    <m/>
    <s v="0"/>
    <m/>
    <m/>
    <s v="0"/>
    <s v=""/>
    <m/>
    <s v="0"/>
    <s v=""/>
    <s v="0"/>
    <n v="0"/>
    <n v="0"/>
    <n v="0"/>
    <n v="0"/>
    <n v="0"/>
    <x v="0"/>
    <n v="3380.1088298956101"/>
    <m/>
  </r>
  <r>
    <x v="7"/>
    <n v="70"/>
    <s v="Admin 4a - 70"/>
    <n v="2792.6780552479891"/>
    <m/>
    <s v="0"/>
    <m/>
    <s v="x"/>
    <n v="15"/>
    <s v="FA"/>
    <m/>
    <s v="0"/>
    <s v=""/>
    <m/>
    <s v="0"/>
    <s v=""/>
    <s v="0"/>
    <n v="15"/>
    <n v="1"/>
    <n v="15"/>
    <n v="1"/>
    <n v="15"/>
    <x v="2"/>
    <n v="2777.67805524799"/>
    <m/>
  </r>
  <r>
    <x v="7"/>
    <n v="71"/>
    <s v="Admin 4a - 71"/>
    <n v="4556.9256570110747"/>
    <m/>
    <s v="0"/>
    <m/>
    <m/>
    <s v="0"/>
    <m/>
    <m/>
    <s v="0"/>
    <s v=""/>
    <m/>
    <s v="0"/>
    <s v=""/>
    <s v="0"/>
    <n v="0"/>
    <n v="0"/>
    <n v="0"/>
    <n v="0"/>
    <n v="0"/>
    <x v="0"/>
    <n v="4556.9256570110701"/>
    <m/>
  </r>
  <r>
    <x v="7"/>
    <n v="72"/>
    <s v="Admin 4a - 72"/>
    <n v="2635.5386873971215"/>
    <m/>
    <s v="0"/>
    <m/>
    <m/>
    <s v="0"/>
    <m/>
    <m/>
    <s v="0"/>
    <s v=""/>
    <m/>
    <s v="0"/>
    <s v=""/>
    <s v="0"/>
    <n v="0"/>
    <n v="0"/>
    <n v="0"/>
    <n v="0"/>
    <n v="0"/>
    <x v="0"/>
    <n v="2635.5386873971202"/>
    <m/>
  </r>
  <r>
    <x v="7"/>
    <n v="73"/>
    <s v="Admin 4a - 73"/>
    <n v="6869.5069400889133"/>
    <m/>
    <s v="0"/>
    <m/>
    <m/>
    <s v="0"/>
    <m/>
    <m/>
    <s v="0"/>
    <s v=""/>
    <m/>
    <s v="0"/>
    <s v=""/>
    <s v="0"/>
    <n v="0"/>
    <n v="0"/>
    <n v="0"/>
    <n v="0"/>
    <n v="0"/>
    <x v="0"/>
    <n v="6869.5069400889097"/>
    <m/>
  </r>
  <r>
    <x v="7"/>
    <n v="74"/>
    <s v="Admin 4a - 74"/>
    <n v="6592.0506097738153"/>
    <m/>
    <s v="0"/>
    <m/>
    <m/>
    <s v="0"/>
    <m/>
    <m/>
    <s v="0"/>
    <s v=""/>
    <m/>
    <s v="0"/>
    <s v=""/>
    <s v="0"/>
    <n v="0"/>
    <n v="0"/>
    <n v="0"/>
    <n v="0"/>
    <n v="0"/>
    <x v="0"/>
    <n v="6592.0506097738198"/>
    <m/>
  </r>
  <r>
    <x v="7"/>
    <n v="75"/>
    <s v="Admin 4a - 75"/>
    <n v="1280.9722609981259"/>
    <m/>
    <s v="0"/>
    <m/>
    <m/>
    <s v="0"/>
    <m/>
    <m/>
    <s v="0"/>
    <s v=""/>
    <m/>
    <s v="0"/>
    <s v=""/>
    <s v="0"/>
    <n v="0"/>
    <n v="0"/>
    <n v="0"/>
    <n v="0"/>
    <n v="0"/>
    <x v="0"/>
    <n v="1280.97226099813"/>
    <m/>
  </r>
  <r>
    <x v="7"/>
    <n v="76"/>
    <s v="Admin 4a - 76"/>
    <n v="881.78006242964011"/>
    <m/>
    <s v="0"/>
    <m/>
    <m/>
    <s v="0"/>
    <m/>
    <m/>
    <s v="0"/>
    <s v=""/>
    <m/>
    <s v="0"/>
    <s v=""/>
    <s v="0"/>
    <n v="0"/>
    <n v="0"/>
    <n v="0"/>
    <n v="0"/>
    <n v="0"/>
    <x v="0"/>
    <n v="881.78006242964"/>
    <m/>
  </r>
  <r>
    <x v="7"/>
    <n v="77"/>
    <s v="Admin 4a - 77"/>
    <n v="2514.534507476767"/>
    <m/>
    <s v="0"/>
    <m/>
    <m/>
    <s v="0"/>
    <m/>
    <m/>
    <s v="0"/>
    <s v=""/>
    <m/>
    <s v="0"/>
    <s v=""/>
    <s v="0"/>
    <n v="0"/>
    <n v="0"/>
    <n v="0"/>
    <n v="0"/>
    <n v="0"/>
    <x v="0"/>
    <n v="2514.5345074767702"/>
    <m/>
  </r>
  <r>
    <x v="7"/>
    <n v="78"/>
    <s v="Admin 4a - 78"/>
    <n v="1076.2428920528419"/>
    <m/>
    <s v="0"/>
    <m/>
    <m/>
    <s v="0"/>
    <m/>
    <m/>
    <s v="0"/>
    <s v=""/>
    <m/>
    <s v="0"/>
    <s v=""/>
    <s v="0"/>
    <n v="0"/>
    <n v="0"/>
    <n v="0"/>
    <n v="0"/>
    <n v="0"/>
    <x v="0"/>
    <n v="1076.24289205284"/>
    <m/>
  </r>
  <r>
    <x v="7"/>
    <n v="79"/>
    <s v="Admin 4a - 79"/>
    <n v="6896.4586373148122"/>
    <m/>
    <s v="0"/>
    <m/>
    <s v="x"/>
    <n v="25"/>
    <s v="FA"/>
    <m/>
    <s v="0"/>
    <s v=""/>
    <m/>
    <s v="0"/>
    <s v=""/>
    <s v="0"/>
    <n v="25"/>
    <n v="1"/>
    <n v="25"/>
    <n v="1"/>
    <n v="25"/>
    <x v="2"/>
    <n v="6871.4586373148104"/>
    <m/>
  </r>
  <r>
    <x v="7"/>
    <n v="80"/>
    <s v="Admin 4a - 80"/>
    <n v="2386.768717809779"/>
    <m/>
    <s v="0"/>
    <m/>
    <m/>
    <s v="0"/>
    <m/>
    <m/>
    <s v="0"/>
    <s v=""/>
    <m/>
    <s v="0"/>
    <s v=""/>
    <s v="0"/>
    <n v="0"/>
    <n v="0"/>
    <n v="0"/>
    <n v="0"/>
    <n v="0"/>
    <x v="0"/>
    <n v="2386.7687178097799"/>
    <m/>
  </r>
  <r>
    <x v="7"/>
    <n v="81"/>
    <s v="Admin 4a - 81"/>
    <n v="3451.7745419166877"/>
    <m/>
    <s v="0"/>
    <m/>
    <m/>
    <s v="0"/>
    <m/>
    <m/>
    <s v="0"/>
    <s v=""/>
    <m/>
    <s v="0"/>
    <s v=""/>
    <s v="0"/>
    <n v="0"/>
    <n v="0"/>
    <n v="0"/>
    <n v="0"/>
    <n v="0"/>
    <x v="0"/>
    <n v="3451.7745419166899"/>
    <m/>
  </r>
  <r>
    <x v="7"/>
    <n v="82"/>
    <s v="Admin 4a - 82"/>
    <n v="7090.4828683118612"/>
    <m/>
    <s v="0"/>
    <m/>
    <m/>
    <s v="0"/>
    <m/>
    <m/>
    <s v="0"/>
    <s v=""/>
    <m/>
    <s v="0"/>
    <s v=""/>
    <s v="0"/>
    <n v="0"/>
    <n v="0"/>
    <n v="0"/>
    <n v="0"/>
    <n v="0"/>
    <x v="0"/>
    <n v="7090.4828683118603"/>
    <m/>
  </r>
  <r>
    <x v="7"/>
    <n v="83"/>
    <s v="Admin 4a - 83"/>
    <n v="7584.3858679376326"/>
    <m/>
    <s v="0"/>
    <m/>
    <m/>
    <s v="0"/>
    <m/>
    <m/>
    <s v="0"/>
    <s v=""/>
    <m/>
    <s v="0"/>
    <s v=""/>
    <s v="0"/>
    <n v="0"/>
    <n v="0"/>
    <n v="0"/>
    <n v="0"/>
    <n v="0"/>
    <x v="0"/>
    <n v="7584.3858679376299"/>
    <m/>
  </r>
  <r>
    <x v="7"/>
    <n v="84"/>
    <s v="Admin 4a - 84"/>
    <n v="4177.6118299930895"/>
    <m/>
    <s v="0"/>
    <m/>
    <m/>
    <s v="0"/>
    <m/>
    <m/>
    <s v="0"/>
    <s v=""/>
    <m/>
    <s v="0"/>
    <s v=""/>
    <s v="0"/>
    <n v="0"/>
    <n v="0"/>
    <n v="0"/>
    <n v="0"/>
    <n v="0"/>
    <x v="0"/>
    <n v="4177.6118299930904"/>
    <m/>
  </r>
  <r>
    <x v="7"/>
    <n v="85"/>
    <s v="Admin 4a - 85"/>
    <n v="3825.4512711694756"/>
    <m/>
    <s v="0"/>
    <m/>
    <m/>
    <s v="0"/>
    <m/>
    <m/>
    <s v="0"/>
    <s v=""/>
    <m/>
    <s v="0"/>
    <s v=""/>
    <s v="0"/>
    <n v="0"/>
    <n v="0"/>
    <n v="0"/>
    <n v="0"/>
    <n v="0"/>
    <x v="0"/>
    <n v="3825.4512711694802"/>
    <m/>
  </r>
  <r>
    <x v="7"/>
    <n v="86"/>
    <s v="Admin 4a - 86"/>
    <n v="3107.782430696243"/>
    <m/>
    <s v="0"/>
    <m/>
    <m/>
    <s v="0"/>
    <m/>
    <m/>
    <s v="0"/>
    <s v=""/>
    <m/>
    <s v="0"/>
    <s v=""/>
    <s v="0"/>
    <n v="0"/>
    <n v="0"/>
    <n v="0"/>
    <n v="0"/>
    <n v="0"/>
    <x v="0"/>
    <n v="3107.7824306962402"/>
    <m/>
  </r>
  <r>
    <x v="7"/>
    <n v="87"/>
    <s v="Admin 4a - 87"/>
    <n v="6367.9677320552"/>
    <m/>
    <s v="0"/>
    <m/>
    <m/>
    <s v="0"/>
    <m/>
    <m/>
    <s v="0"/>
    <s v=""/>
    <m/>
    <s v="0"/>
    <s v=""/>
    <s v="0"/>
    <n v="0"/>
    <n v="0"/>
    <n v="0"/>
    <n v="0"/>
    <n v="0"/>
    <x v="0"/>
    <n v="6367.9677320552"/>
    <m/>
  </r>
  <r>
    <x v="7"/>
    <n v="88"/>
    <s v="Admin 4a - 88"/>
    <n v="1956.3427574846185"/>
    <m/>
    <s v="0"/>
    <m/>
    <m/>
    <s v="0"/>
    <m/>
    <m/>
    <s v="0"/>
    <s v=""/>
    <m/>
    <s v="0"/>
    <s v=""/>
    <s v="0"/>
    <n v="0"/>
    <n v="0"/>
    <n v="0"/>
    <n v="0"/>
    <n v="0"/>
    <x v="0"/>
    <n v="1956.3427574846201"/>
    <m/>
  </r>
  <r>
    <x v="7"/>
    <n v="89"/>
    <s v="Admin 4a - 89"/>
    <n v="688.39458654960004"/>
    <m/>
    <s v="0"/>
    <m/>
    <m/>
    <s v="0"/>
    <m/>
    <m/>
    <s v="0"/>
    <s v=""/>
    <m/>
    <s v="0"/>
    <s v=""/>
    <s v="0"/>
    <n v="0"/>
    <n v="0"/>
    <n v="0"/>
    <n v="0"/>
    <n v="0"/>
    <x v="0"/>
    <n v="688.39458654960004"/>
    <m/>
  </r>
  <r>
    <x v="7"/>
    <n v="90"/>
    <s v="Admin 4a - 90"/>
    <n v="7630.0929569555519"/>
    <m/>
    <s v="0"/>
    <m/>
    <m/>
    <s v="0"/>
    <m/>
    <m/>
    <s v="0"/>
    <s v=""/>
    <m/>
    <s v="0"/>
    <s v=""/>
    <s v="0"/>
    <n v="0"/>
    <n v="0"/>
    <n v="0"/>
    <n v="0"/>
    <n v="0"/>
    <x v="0"/>
    <n v="7630.0929569555501"/>
    <m/>
  </r>
  <r>
    <x v="7"/>
    <n v="91"/>
    <s v="Admin 4a - 91"/>
    <n v="5806.6496196402341"/>
    <m/>
    <s v="0"/>
    <m/>
    <m/>
    <s v="0"/>
    <m/>
    <m/>
    <s v="0"/>
    <s v=""/>
    <m/>
    <s v="0"/>
    <s v=""/>
    <s v="0"/>
    <n v="0"/>
    <n v="0"/>
    <n v="0"/>
    <n v="0"/>
    <n v="0"/>
    <x v="0"/>
    <n v="5806.6496196402304"/>
    <m/>
  </r>
  <r>
    <x v="7"/>
    <n v="92"/>
    <s v="Admin 4a - 92"/>
    <n v="2274.6375109494593"/>
    <m/>
    <s v="0"/>
    <m/>
    <s v="x"/>
    <n v="27"/>
    <s v="FA"/>
    <m/>
    <s v="0"/>
    <s v=""/>
    <m/>
    <s v="0"/>
    <s v=""/>
    <s v="0"/>
    <n v="27"/>
    <n v="1"/>
    <n v="27"/>
    <n v="1"/>
    <n v="27"/>
    <x v="2"/>
    <n v="2247.6375109494602"/>
    <m/>
  </r>
  <r>
    <x v="7"/>
    <n v="93"/>
    <s v="Admin 4a - 93"/>
    <n v="209.91715887825194"/>
    <m/>
    <s v="0"/>
    <m/>
    <m/>
    <s v="0"/>
    <m/>
    <m/>
    <s v="0"/>
    <s v=""/>
    <m/>
    <s v="0"/>
    <s v=""/>
    <s v="0"/>
    <n v="0"/>
    <n v="0"/>
    <n v="0"/>
    <n v="0"/>
    <n v="0"/>
    <x v="0"/>
    <n v="209.917158878252"/>
    <m/>
  </r>
  <r>
    <x v="7"/>
    <n v="94"/>
    <s v="Admin 4a - 94"/>
    <n v="1968.1419206592509"/>
    <m/>
    <s v="0"/>
    <m/>
    <m/>
    <s v="0"/>
    <m/>
    <m/>
    <s v="0"/>
    <s v=""/>
    <m/>
    <s v="0"/>
    <s v=""/>
    <s v="0"/>
    <n v="0"/>
    <n v="0"/>
    <n v="0"/>
    <n v="0"/>
    <n v="0"/>
    <x v="0"/>
    <n v="1968.14192065925"/>
    <m/>
  </r>
  <r>
    <x v="7"/>
    <n v="95"/>
    <s v="Admin 4a - 95"/>
    <n v="1363.5752907084275"/>
    <m/>
    <s v="0"/>
    <m/>
    <m/>
    <s v="0"/>
    <m/>
    <m/>
    <s v="0"/>
    <s v=""/>
    <m/>
    <s v="0"/>
    <s v=""/>
    <s v="0"/>
    <n v="0"/>
    <n v="0"/>
    <n v="0"/>
    <n v="0"/>
    <n v="0"/>
    <x v="0"/>
    <n v="1363.57529070843"/>
    <m/>
  </r>
  <r>
    <x v="7"/>
    <n v="96"/>
    <s v="Admin 4a - 96"/>
    <n v="2046.9991509000001"/>
    <m/>
    <s v="0"/>
    <m/>
    <m/>
    <s v="0"/>
    <m/>
    <m/>
    <s v="0"/>
    <s v=""/>
    <m/>
    <s v="0"/>
    <s v=""/>
    <s v="0"/>
    <n v="0"/>
    <n v="0"/>
    <n v="0"/>
    <n v="0"/>
    <n v="0"/>
    <x v="0"/>
    <n v="2046.9991508999999"/>
    <m/>
  </r>
  <r>
    <x v="7"/>
    <n v="97"/>
    <s v="Admin 4a - 97"/>
    <n v="4052.8273962175176"/>
    <m/>
    <s v="0"/>
    <m/>
    <m/>
    <s v="0"/>
    <m/>
    <m/>
    <s v="0"/>
    <s v=""/>
    <m/>
    <s v="0"/>
    <s v=""/>
    <s v="0"/>
    <n v="0"/>
    <n v="0"/>
    <n v="0"/>
    <n v="0"/>
    <n v="0"/>
    <x v="0"/>
    <n v="4052.8273962175199"/>
    <m/>
  </r>
  <r>
    <x v="7"/>
    <n v="98"/>
    <s v="Admin 4a - 98"/>
    <n v="7996.946095194904"/>
    <m/>
    <s v="0"/>
    <m/>
    <m/>
    <s v="0"/>
    <m/>
    <m/>
    <s v="0"/>
    <s v=""/>
    <m/>
    <s v="0"/>
    <s v=""/>
    <s v="0"/>
    <n v="0"/>
    <n v="0"/>
    <n v="0"/>
    <n v="0"/>
    <n v="0"/>
    <x v="0"/>
    <n v="7996.9460951949004"/>
    <m/>
  </r>
  <r>
    <x v="7"/>
    <n v="99"/>
    <s v="Admin 4a - 99"/>
    <n v="3274.8428602533877"/>
    <m/>
    <s v="0"/>
    <m/>
    <m/>
    <s v="0"/>
    <m/>
    <m/>
    <s v="0"/>
    <s v=""/>
    <m/>
    <s v="0"/>
    <s v=""/>
    <s v="0"/>
    <n v="0"/>
    <n v="0"/>
    <n v="0"/>
    <n v="0"/>
    <n v="0"/>
    <x v="0"/>
    <n v="3274.84286025339"/>
    <m/>
  </r>
  <r>
    <x v="7"/>
    <n v="100"/>
    <s v="Admin 4a - 100"/>
    <n v="3992.334987417983"/>
    <m/>
    <s v="0"/>
    <m/>
    <m/>
    <s v="0"/>
    <m/>
    <m/>
    <s v="0"/>
    <s v=""/>
    <m/>
    <s v="0"/>
    <s v=""/>
    <s v="0"/>
    <n v="0"/>
    <n v="0"/>
    <n v="0"/>
    <n v="0"/>
    <n v="0"/>
    <x v="0"/>
    <n v="3992.3349874179798"/>
    <m/>
  </r>
  <r>
    <x v="7"/>
    <n v="101"/>
    <s v="Admin 4a - 101"/>
    <n v="6168.388564060705"/>
    <m/>
    <s v="0"/>
    <m/>
    <m/>
    <s v="0"/>
    <m/>
    <m/>
    <s v="0"/>
    <s v=""/>
    <m/>
    <s v="0"/>
    <s v=""/>
    <s v="0"/>
    <n v="0"/>
    <n v="0"/>
    <n v="0"/>
    <n v="0"/>
    <n v="0"/>
    <x v="0"/>
    <n v="6168.3885640607004"/>
    <m/>
  </r>
  <r>
    <x v="7"/>
    <n v="102"/>
    <s v="Admin 4a - 102"/>
    <n v="3078.0498607470722"/>
    <m/>
    <s v="0"/>
    <m/>
    <m/>
    <s v="0"/>
    <m/>
    <m/>
    <s v="0"/>
    <s v=""/>
    <m/>
    <s v="0"/>
    <s v=""/>
    <s v="0"/>
    <n v="0"/>
    <n v="0"/>
    <n v="0"/>
    <n v="0"/>
    <n v="0"/>
    <x v="0"/>
    <n v="3078.0498607470699"/>
    <m/>
  </r>
  <r>
    <x v="7"/>
    <n v="103"/>
    <s v="Admin 4a - 103"/>
    <n v="6830.611132722961"/>
    <m/>
    <s v="0"/>
    <m/>
    <m/>
    <s v="0"/>
    <m/>
    <m/>
    <s v="0"/>
    <s v=""/>
    <m/>
    <s v="0"/>
    <s v=""/>
    <s v="0"/>
    <n v="0"/>
    <n v="0"/>
    <n v="0"/>
    <n v="0"/>
    <n v="0"/>
    <x v="0"/>
    <n v="6830.6111327229601"/>
    <m/>
  </r>
  <r>
    <x v="7"/>
    <n v="104"/>
    <s v="Admin 4a - 104"/>
    <n v="2565.9104778606929"/>
    <m/>
    <s v="0"/>
    <m/>
    <m/>
    <s v="0"/>
    <m/>
    <m/>
    <s v="0"/>
    <s v=""/>
    <m/>
    <s v="0"/>
    <s v=""/>
    <s v="0"/>
    <n v="0"/>
    <n v="0"/>
    <n v="0"/>
    <n v="0"/>
    <n v="0"/>
    <x v="0"/>
    <n v="2565.9104778606902"/>
    <m/>
  </r>
  <r>
    <x v="7"/>
    <n v="105"/>
    <s v="Admin 4a - 105"/>
    <n v="1907.8415084697449"/>
    <m/>
    <s v="0"/>
    <m/>
    <m/>
    <s v="0"/>
    <m/>
    <m/>
    <s v="0"/>
    <s v=""/>
    <m/>
    <s v="0"/>
    <s v=""/>
    <s v="0"/>
    <n v="0"/>
    <n v="0"/>
    <n v="0"/>
    <n v="0"/>
    <n v="0"/>
    <x v="0"/>
    <n v="1907.8415084697399"/>
    <m/>
  </r>
  <r>
    <x v="7"/>
    <n v="106"/>
    <s v="Admin 4a - 106"/>
    <n v="6861.7513604976211"/>
    <m/>
    <s v="0"/>
    <m/>
    <m/>
    <s v="0"/>
    <m/>
    <m/>
    <s v="0"/>
    <s v=""/>
    <m/>
    <s v="0"/>
    <s v=""/>
    <s v="0"/>
    <n v="0"/>
    <n v="0"/>
    <n v="0"/>
    <n v="0"/>
    <n v="0"/>
    <x v="0"/>
    <n v="6861.7513604976202"/>
    <m/>
  </r>
  <r>
    <x v="7"/>
    <n v="107"/>
    <s v="Admin 4a - 107"/>
    <n v="7001.1063941920884"/>
    <m/>
    <s v="0"/>
    <m/>
    <m/>
    <s v="0"/>
    <m/>
    <m/>
    <s v="0"/>
    <s v=""/>
    <m/>
    <s v="0"/>
    <s v=""/>
    <s v="0"/>
    <n v="0"/>
    <n v="0"/>
    <n v="0"/>
    <n v="0"/>
    <n v="0"/>
    <x v="0"/>
    <n v="7001.1063941920902"/>
    <m/>
  </r>
  <r>
    <x v="7"/>
    <n v="108"/>
    <s v="Admin 4a - 108"/>
    <n v="3576.2406277791188"/>
    <m/>
    <s v="0"/>
    <m/>
    <s v="x"/>
    <n v="35"/>
    <s v="FA"/>
    <m/>
    <s v="0"/>
    <s v=""/>
    <m/>
    <s v="0"/>
    <s v=""/>
    <s v="0"/>
    <n v="35"/>
    <n v="1"/>
    <n v="35"/>
    <n v="1"/>
    <n v="35"/>
    <x v="2"/>
    <n v="3541.2406277791201"/>
    <m/>
  </r>
  <r>
    <x v="7"/>
    <n v="109"/>
    <s v="Admin 4a - 109"/>
    <n v="4156.5873966012723"/>
    <m/>
    <s v="0"/>
    <m/>
    <m/>
    <s v="0"/>
    <m/>
    <m/>
    <s v="0"/>
    <s v=""/>
    <m/>
    <s v="0"/>
    <s v=""/>
    <s v="0"/>
    <n v="0"/>
    <n v="0"/>
    <n v="0"/>
    <n v="0"/>
    <n v="0"/>
    <x v="0"/>
    <n v="4156.5873966012696"/>
    <m/>
  </r>
  <r>
    <x v="7"/>
    <n v="110"/>
    <s v="Admin 4a - 110"/>
    <n v="1478.6897878983939"/>
    <m/>
    <s v="0"/>
    <m/>
    <m/>
    <s v="0"/>
    <m/>
    <m/>
    <s v="0"/>
    <s v=""/>
    <m/>
    <s v="0"/>
    <s v=""/>
    <s v="0"/>
    <n v="0"/>
    <n v="0"/>
    <n v="0"/>
    <n v="0"/>
    <n v="0"/>
    <x v="0"/>
    <n v="1478.68978789839"/>
    <m/>
  </r>
  <r>
    <x v="7"/>
    <n v="111"/>
    <s v="Admin 4a - 111"/>
    <n v="4752.4574079793974"/>
    <m/>
    <s v="0"/>
    <m/>
    <m/>
    <s v="0"/>
    <m/>
    <m/>
    <s v="0"/>
    <s v=""/>
    <m/>
    <s v="0"/>
    <s v=""/>
    <s v="0"/>
    <n v="0"/>
    <n v="0"/>
    <n v="0"/>
    <n v="0"/>
    <n v="0"/>
    <x v="0"/>
    <n v="4752.4574079794002"/>
    <m/>
  </r>
  <r>
    <x v="7"/>
    <n v="112"/>
    <s v="Admin 4a - 112"/>
    <n v="1968.4199696136372"/>
    <m/>
    <s v="0"/>
    <m/>
    <m/>
    <s v="0"/>
    <m/>
    <m/>
    <s v="0"/>
    <s v=""/>
    <m/>
    <s v="0"/>
    <s v=""/>
    <s v="0"/>
    <n v="0"/>
    <n v="0"/>
    <n v="0"/>
    <n v="0"/>
    <n v="0"/>
    <x v="0"/>
    <n v="1968.41996961364"/>
    <m/>
  </r>
  <r>
    <x v="7"/>
    <n v="113"/>
    <s v="Admin 4a - 113"/>
    <n v="2669.6483513238727"/>
    <m/>
    <s v="0"/>
    <m/>
    <m/>
    <s v="0"/>
    <m/>
    <m/>
    <s v="0"/>
    <s v=""/>
    <m/>
    <s v="0"/>
    <s v=""/>
    <s v="0"/>
    <n v="0"/>
    <n v="0"/>
    <n v="0"/>
    <n v="0"/>
    <n v="0"/>
    <x v="0"/>
    <n v="2669.64835132387"/>
    <m/>
  </r>
  <r>
    <x v="7"/>
    <n v="114"/>
    <s v="Admin 4a - 114"/>
    <n v="3809.9699909178148"/>
    <m/>
    <s v="0"/>
    <m/>
    <m/>
    <s v="0"/>
    <m/>
    <m/>
    <s v="0"/>
    <s v=""/>
    <m/>
    <s v="0"/>
    <s v=""/>
    <s v="0"/>
    <n v="0"/>
    <n v="0"/>
    <n v="0"/>
    <n v="0"/>
    <n v="0"/>
    <x v="0"/>
    <n v="3809.9699909178098"/>
    <m/>
  </r>
  <r>
    <x v="7"/>
    <n v="115"/>
    <s v="Admin 4a - 115"/>
    <n v="1909.8363020434304"/>
    <m/>
    <s v="0"/>
    <m/>
    <m/>
    <s v="0"/>
    <m/>
    <m/>
    <s v="0"/>
    <s v=""/>
    <m/>
    <s v="0"/>
    <s v=""/>
    <s v="0"/>
    <n v="0"/>
    <n v="0"/>
    <n v="0"/>
    <n v="0"/>
    <n v="0"/>
    <x v="0"/>
    <n v="1909.8363020434299"/>
    <m/>
  </r>
  <r>
    <x v="7"/>
    <n v="116"/>
    <s v="Admin 4a - 116"/>
    <n v="1782.0673308302858"/>
    <m/>
    <s v="0"/>
    <m/>
    <m/>
    <s v="0"/>
    <m/>
    <m/>
    <s v="0"/>
    <s v=""/>
    <m/>
    <s v="0"/>
    <s v=""/>
    <s v="0"/>
    <n v="0"/>
    <n v="0"/>
    <n v="0"/>
    <n v="0"/>
    <n v="0"/>
    <x v="0"/>
    <n v="1782.0673308302901"/>
    <m/>
  </r>
  <r>
    <x v="7"/>
    <n v="117"/>
    <s v="Admin 4a - 117"/>
    <n v="4249.4454047311092"/>
    <m/>
    <s v="0"/>
    <m/>
    <m/>
    <s v="0"/>
    <m/>
    <m/>
    <s v="0"/>
    <s v=""/>
    <m/>
    <s v="0"/>
    <s v=""/>
    <s v="0"/>
    <n v="0"/>
    <n v="0"/>
    <n v="0"/>
    <n v="0"/>
    <n v="0"/>
    <x v="0"/>
    <n v="4249.4454047311101"/>
    <m/>
  </r>
  <r>
    <x v="7"/>
    <n v="118"/>
    <s v="Admin 4a - 118"/>
    <n v="7359.898445481138"/>
    <m/>
    <s v="0"/>
    <m/>
    <m/>
    <s v="0"/>
    <m/>
    <m/>
    <s v="0"/>
    <s v=""/>
    <m/>
    <s v="0"/>
    <s v=""/>
    <s v="0"/>
    <n v="0"/>
    <n v="0"/>
    <n v="0"/>
    <n v="0"/>
    <n v="0"/>
    <x v="0"/>
    <n v="7359.8984454811398"/>
    <m/>
  </r>
  <r>
    <x v="7"/>
    <n v="119"/>
    <s v="Admin 4a - 119"/>
    <n v="6879.9199182143047"/>
    <m/>
    <s v="0"/>
    <m/>
    <m/>
    <s v="0"/>
    <m/>
    <m/>
    <s v="0"/>
    <s v=""/>
    <m/>
    <s v="0"/>
    <s v=""/>
    <s v="0"/>
    <n v="0"/>
    <n v="0"/>
    <n v="0"/>
    <n v="0"/>
    <n v="0"/>
    <x v="0"/>
    <n v="6879.9199182143002"/>
    <m/>
  </r>
  <r>
    <x v="7"/>
    <n v="120"/>
    <s v="Admin 4a - 120"/>
    <n v="1870.1448293241351"/>
    <m/>
    <s v="0"/>
    <m/>
    <m/>
    <s v="0"/>
    <m/>
    <m/>
    <s v="0"/>
    <s v=""/>
    <m/>
    <s v="0"/>
    <s v=""/>
    <s v="0"/>
    <n v="0"/>
    <n v="0"/>
    <n v="0"/>
    <n v="0"/>
    <n v="0"/>
    <x v="0"/>
    <n v="1870.1448293241399"/>
    <m/>
  </r>
  <r>
    <x v="8"/>
    <n v="1"/>
    <s v="Admin 4b - 1"/>
    <n v="14500.333448653822"/>
    <m/>
    <s v="0"/>
    <m/>
    <m/>
    <s v="0"/>
    <m/>
    <m/>
    <s v="0"/>
    <s v=""/>
    <m/>
    <s v="0"/>
    <s v=""/>
    <s v="0"/>
    <n v="0"/>
    <n v="0"/>
    <n v="0"/>
    <n v="0"/>
    <n v="0"/>
    <x v="0"/>
    <n v="14500.333448653801"/>
    <m/>
  </r>
  <r>
    <x v="8"/>
    <n v="2"/>
    <s v="Admin 4b - 2"/>
    <n v="6950.194476296163"/>
    <m/>
    <s v="0"/>
    <m/>
    <m/>
    <s v="0"/>
    <m/>
    <m/>
    <s v="0"/>
    <s v=""/>
    <m/>
    <s v="0"/>
    <s v=""/>
    <s v="0"/>
    <n v="0"/>
    <n v="0"/>
    <n v="0"/>
    <n v="0"/>
    <n v="0"/>
    <x v="0"/>
    <n v="6950.1944762961602"/>
    <m/>
  </r>
  <r>
    <x v="8"/>
    <n v="3"/>
    <s v="Admin 4b - 3"/>
    <n v="1038.7546149749294"/>
    <m/>
    <s v="0"/>
    <m/>
    <m/>
    <s v="0"/>
    <m/>
    <m/>
    <s v="0"/>
    <s v=""/>
    <m/>
    <s v="0"/>
    <s v=""/>
    <s v="0"/>
    <n v="0"/>
    <n v="0"/>
    <n v="0"/>
    <n v="0"/>
    <n v="0"/>
    <x v="0"/>
    <n v="1038.7546149749301"/>
    <m/>
  </r>
  <r>
    <x v="8"/>
    <n v="4"/>
    <s v="Admin 4b - 4"/>
    <n v="3029.883888555019"/>
    <m/>
    <s v="0"/>
    <m/>
    <m/>
    <s v="0"/>
    <m/>
    <m/>
    <s v="0"/>
    <s v=""/>
    <m/>
    <s v="0"/>
    <s v=""/>
    <s v="0"/>
    <n v="0"/>
    <n v="0"/>
    <n v="0"/>
    <n v="0"/>
    <n v="0"/>
    <x v="0"/>
    <n v="3029.8838885550199"/>
    <m/>
  </r>
  <r>
    <x v="8"/>
    <n v="5"/>
    <s v="Admin 4b - 5"/>
    <n v="13473.156144293584"/>
    <m/>
    <s v="0"/>
    <m/>
    <m/>
    <s v="0"/>
    <m/>
    <m/>
    <s v="0"/>
    <s v=""/>
    <m/>
    <s v="0"/>
    <s v=""/>
    <s v="0"/>
    <n v="0"/>
    <n v="0"/>
    <n v="0"/>
    <n v="0"/>
    <n v="0"/>
    <x v="0"/>
    <n v="13473.1561442936"/>
    <m/>
  </r>
  <r>
    <x v="8"/>
    <n v="6"/>
    <s v="Admin 4b - 6"/>
    <n v="7931.553201951423"/>
    <m/>
    <s v="0"/>
    <m/>
    <m/>
    <s v="0"/>
    <m/>
    <m/>
    <s v="0"/>
    <s v=""/>
    <m/>
    <s v="0"/>
    <s v=""/>
    <s v="0"/>
    <n v="0"/>
    <n v="0"/>
    <n v="0"/>
    <n v="0"/>
    <n v="0"/>
    <x v="0"/>
    <n v="7931.5532019514203"/>
    <m/>
  </r>
  <r>
    <x v="8"/>
    <n v="7"/>
    <s v="Admin 4b - 7"/>
    <n v="1492.3277092705716"/>
    <m/>
    <s v="0"/>
    <m/>
    <m/>
    <s v="0"/>
    <m/>
    <m/>
    <s v="0"/>
    <s v=""/>
    <m/>
    <s v="0"/>
    <s v=""/>
    <s v="0"/>
    <n v="0"/>
    <n v="0"/>
    <n v="0"/>
    <n v="0"/>
    <n v="0"/>
    <x v="0"/>
    <n v="1492.32770927057"/>
    <m/>
  </r>
  <r>
    <x v="8"/>
    <n v="8"/>
    <s v="Admin 4b - 8"/>
    <n v="1230.5853708541581"/>
    <m/>
    <s v="0"/>
    <m/>
    <m/>
    <s v="0"/>
    <m/>
    <m/>
    <s v="0"/>
    <s v=""/>
    <m/>
    <s v="0"/>
    <s v=""/>
    <s v="0"/>
    <n v="0"/>
    <n v="0"/>
    <n v="0"/>
    <n v="0"/>
    <n v="0"/>
    <x v="0"/>
    <n v="1230.5853708541599"/>
    <m/>
  </r>
  <r>
    <x v="8"/>
    <n v="9"/>
    <s v="Admin 4b - 9"/>
    <n v="4866.5064767338054"/>
    <m/>
    <s v="0"/>
    <m/>
    <m/>
    <s v="0"/>
    <m/>
    <m/>
    <s v="0"/>
    <s v=""/>
    <m/>
    <s v="0"/>
    <s v=""/>
    <s v="0"/>
    <n v="0"/>
    <n v="0"/>
    <n v="0"/>
    <n v="0"/>
    <n v="0"/>
    <x v="0"/>
    <n v="4866.5064767338099"/>
    <m/>
  </r>
  <r>
    <x v="8"/>
    <n v="10"/>
    <s v="Admin 4b - 10"/>
    <n v="8103.6784769501173"/>
    <m/>
    <s v="0"/>
    <m/>
    <m/>
    <s v="0"/>
    <m/>
    <m/>
    <s v="0"/>
    <s v=""/>
    <m/>
    <s v="0"/>
    <s v=""/>
    <s v="0"/>
    <n v="0"/>
    <n v="0"/>
    <n v="0"/>
    <n v="0"/>
    <n v="0"/>
    <x v="0"/>
    <n v="8103.6784769501201"/>
    <m/>
  </r>
  <r>
    <x v="8"/>
    <n v="11"/>
    <s v="Admin 4b - 11"/>
    <n v="5790.4525056113316"/>
    <m/>
    <s v="0"/>
    <m/>
    <m/>
    <s v="0"/>
    <m/>
    <m/>
    <s v="0"/>
    <s v=""/>
    <m/>
    <s v="0"/>
    <s v=""/>
    <s v="0"/>
    <n v="0"/>
    <n v="0"/>
    <n v="0"/>
    <n v="0"/>
    <n v="0"/>
    <x v="0"/>
    <n v="5790.4525056113298"/>
    <m/>
  </r>
  <r>
    <x v="8"/>
    <n v="12"/>
    <s v="Admin 4b - 12"/>
    <n v="7195.5945553510501"/>
    <m/>
    <s v="0"/>
    <m/>
    <m/>
    <s v="0"/>
    <m/>
    <m/>
    <s v="0"/>
    <s v=""/>
    <m/>
    <s v="0"/>
    <s v=""/>
    <s v="0"/>
    <n v="0"/>
    <n v="0"/>
    <n v="0"/>
    <n v="0"/>
    <n v="0"/>
    <x v="0"/>
    <n v="7195.5945553510501"/>
    <m/>
  </r>
  <r>
    <x v="8"/>
    <n v="13"/>
    <s v="Admin 4b - 13"/>
    <n v="2689.5828014206727"/>
    <m/>
    <s v="0"/>
    <m/>
    <m/>
    <s v="0"/>
    <m/>
    <m/>
    <s v="0"/>
    <s v=""/>
    <m/>
    <s v="0"/>
    <s v=""/>
    <s v="0"/>
    <n v="0"/>
    <n v="0"/>
    <n v="0"/>
    <n v="0"/>
    <n v="0"/>
    <x v="0"/>
    <n v="2689.58280142067"/>
    <m/>
  </r>
  <r>
    <x v="8"/>
    <n v="14"/>
    <s v="Admin 4b - 14"/>
    <n v="602.19793149359919"/>
    <m/>
    <s v="0"/>
    <m/>
    <m/>
    <s v="0"/>
    <m/>
    <m/>
    <s v="0"/>
    <s v=""/>
    <m/>
    <s v="0"/>
    <s v=""/>
    <s v="0"/>
    <n v="0"/>
    <n v="0"/>
    <n v="0"/>
    <n v="0"/>
    <n v="0"/>
    <x v="0"/>
    <n v="602.19793149359896"/>
    <m/>
  </r>
  <r>
    <x v="8"/>
    <n v="15"/>
    <s v="Admin 4b - 15"/>
    <n v="2034.1379628049137"/>
    <m/>
    <s v="0"/>
    <m/>
    <m/>
    <s v="0"/>
    <m/>
    <m/>
    <s v="0"/>
    <s v=""/>
    <m/>
    <s v="0"/>
    <s v=""/>
    <s v="0"/>
    <n v="0"/>
    <n v="0"/>
    <n v="0"/>
    <n v="0"/>
    <n v="0"/>
    <x v="0"/>
    <n v="2034.1379628049101"/>
    <m/>
  </r>
  <r>
    <x v="8"/>
    <n v="16"/>
    <s v="Admin 4b - 16"/>
    <n v="12606.256999794128"/>
    <m/>
    <s v="0"/>
    <m/>
    <m/>
    <s v="0"/>
    <m/>
    <m/>
    <s v="0"/>
    <s v=""/>
    <m/>
    <s v="0"/>
    <s v=""/>
    <s v="0"/>
    <n v="0"/>
    <n v="0"/>
    <n v="0"/>
    <n v="0"/>
    <n v="0"/>
    <x v="0"/>
    <n v="12606.256999794099"/>
    <m/>
  </r>
  <r>
    <x v="8"/>
    <n v="17"/>
    <s v="Admin 4b - 17"/>
    <n v="3977.3047104363336"/>
    <m/>
    <s v="0"/>
    <m/>
    <m/>
    <s v="0"/>
    <m/>
    <m/>
    <s v="0"/>
    <s v=""/>
    <m/>
    <s v="0"/>
    <s v=""/>
    <s v="0"/>
    <n v="0"/>
    <n v="0"/>
    <n v="0"/>
    <n v="0"/>
    <n v="0"/>
    <x v="0"/>
    <n v="3977.30471043633"/>
    <m/>
  </r>
  <r>
    <x v="8"/>
    <n v="18"/>
    <s v="Admin 4b - 18"/>
    <n v="9470.1333109601819"/>
    <m/>
    <s v="0"/>
    <m/>
    <m/>
    <s v="0"/>
    <m/>
    <m/>
    <s v="0"/>
    <s v=""/>
    <m/>
    <s v="0"/>
    <s v=""/>
    <s v="0"/>
    <n v="0"/>
    <n v="0"/>
    <n v="0"/>
    <n v="0"/>
    <n v="0"/>
    <x v="0"/>
    <n v="9470.1333109601801"/>
    <m/>
  </r>
  <r>
    <x v="8"/>
    <n v="19"/>
    <s v="Admin 4b - 19"/>
    <n v="6585.674417523388"/>
    <m/>
    <s v="0"/>
    <m/>
    <m/>
    <s v="0"/>
    <m/>
    <m/>
    <s v="0"/>
    <s v=""/>
    <m/>
    <s v="0"/>
    <s v=""/>
    <s v="0"/>
    <n v="0"/>
    <n v="0"/>
    <n v="0"/>
    <n v="0"/>
    <n v="0"/>
    <x v="0"/>
    <n v="6585.6744175233898"/>
    <m/>
  </r>
  <r>
    <x v="8"/>
    <n v="20"/>
    <s v="Admin 4b - 20"/>
    <n v="1545.9600723332258"/>
    <m/>
    <s v="0"/>
    <m/>
    <m/>
    <s v="0"/>
    <m/>
    <m/>
    <s v="0"/>
    <s v=""/>
    <m/>
    <s v="0"/>
    <s v=""/>
    <s v="0"/>
    <n v="0"/>
    <n v="0"/>
    <n v="0"/>
    <n v="0"/>
    <n v="0"/>
    <x v="0"/>
    <n v="1545.9600723332301"/>
    <m/>
  </r>
  <r>
    <x v="8"/>
    <n v="21"/>
    <s v="Admin 4b - 21"/>
    <n v="5840.7179432377798"/>
    <m/>
    <s v="0"/>
    <m/>
    <m/>
    <s v="0"/>
    <m/>
    <m/>
    <s v="0"/>
    <s v=""/>
    <m/>
    <s v="0"/>
    <s v=""/>
    <s v="0"/>
    <n v="0"/>
    <n v="0"/>
    <n v="0"/>
    <n v="0"/>
    <n v="0"/>
    <x v="0"/>
    <n v="5840.7179432377798"/>
    <m/>
  </r>
  <r>
    <x v="8"/>
    <n v="22"/>
    <s v="Admin 4b - 22"/>
    <n v="11790.20728983528"/>
    <m/>
    <s v="0"/>
    <m/>
    <m/>
    <s v="0"/>
    <m/>
    <m/>
    <s v="0"/>
    <s v=""/>
    <m/>
    <s v="0"/>
    <s v=""/>
    <s v="0"/>
    <n v="0"/>
    <n v="0"/>
    <n v="0"/>
    <n v="0"/>
    <n v="0"/>
    <x v="0"/>
    <n v="11790.2072898353"/>
    <m/>
  </r>
  <r>
    <x v="8"/>
    <n v="23"/>
    <s v="Admin 4b - 23"/>
    <n v="5724.4318805214089"/>
    <m/>
    <s v="0"/>
    <m/>
    <m/>
    <s v="0"/>
    <m/>
    <m/>
    <s v="0"/>
    <s v=""/>
    <m/>
    <s v="0"/>
    <s v=""/>
    <s v="0"/>
    <n v="0"/>
    <n v="0"/>
    <n v="0"/>
    <n v="0"/>
    <n v="0"/>
    <x v="0"/>
    <n v="5724.4318805214098"/>
    <m/>
  </r>
  <r>
    <x v="8"/>
    <n v="24"/>
    <s v="Admin 4b - 24"/>
    <n v="13351.32840994757"/>
    <m/>
    <s v="0"/>
    <m/>
    <m/>
    <s v="0"/>
    <m/>
    <m/>
    <s v="0"/>
    <s v=""/>
    <m/>
    <s v="0"/>
    <s v=""/>
    <s v="0"/>
    <n v="0"/>
    <n v="0"/>
    <n v="0"/>
    <n v="0"/>
    <n v="0"/>
    <x v="0"/>
    <n v="13351.3284099476"/>
    <m/>
  </r>
  <r>
    <x v="8"/>
    <n v="25"/>
    <s v="Admin 4b - 25"/>
    <n v="3852.7775607234753"/>
    <m/>
    <s v="0"/>
    <m/>
    <m/>
    <s v="0"/>
    <m/>
    <m/>
    <s v="0"/>
    <s v=""/>
    <m/>
    <s v="0"/>
    <s v=""/>
    <s v="0"/>
    <n v="0"/>
    <n v="0"/>
    <n v="0"/>
    <n v="0"/>
    <n v="0"/>
    <x v="0"/>
    <n v="3852.7775607234798"/>
    <m/>
  </r>
  <r>
    <x v="8"/>
    <n v="26"/>
    <s v="Admin 4b - 26"/>
    <n v="3505.9129044715464"/>
    <m/>
    <s v="0"/>
    <m/>
    <m/>
    <s v="0"/>
    <m/>
    <m/>
    <s v="0"/>
    <s v=""/>
    <m/>
    <s v="0"/>
    <s v=""/>
    <s v="0"/>
    <n v="0"/>
    <n v="0"/>
    <n v="0"/>
    <n v="0"/>
    <n v="0"/>
    <x v="0"/>
    <n v="3505.9129044715501"/>
    <m/>
  </r>
  <r>
    <x v="8"/>
    <n v="27"/>
    <s v="Admin 4b - 27"/>
    <n v="9691.3491976630557"/>
    <m/>
    <s v="0"/>
    <m/>
    <m/>
    <s v="0"/>
    <m/>
    <m/>
    <s v="0"/>
    <s v=""/>
    <m/>
    <s v="0"/>
    <s v=""/>
    <s v="0"/>
    <n v="0"/>
    <n v="0"/>
    <n v="0"/>
    <n v="0"/>
    <n v="0"/>
    <x v="0"/>
    <n v="9691.3491976630594"/>
    <m/>
  </r>
  <r>
    <x v="8"/>
    <n v="28"/>
    <s v="Admin 4b - 28"/>
    <n v="799.3755891744463"/>
    <m/>
    <s v="0"/>
    <m/>
    <m/>
    <s v="0"/>
    <m/>
    <m/>
    <s v="0"/>
    <s v=""/>
    <m/>
    <s v="0"/>
    <s v=""/>
    <s v="0"/>
    <n v="0"/>
    <n v="0"/>
    <n v="0"/>
    <n v="0"/>
    <n v="0"/>
    <x v="0"/>
    <n v="799.37558917444596"/>
    <m/>
  </r>
  <r>
    <x v="8"/>
    <n v="29"/>
    <s v="Admin 4b - 29"/>
    <n v="13178.052743888269"/>
    <m/>
    <s v="0"/>
    <m/>
    <m/>
    <s v="0"/>
    <m/>
    <m/>
    <s v="0"/>
    <s v=""/>
    <m/>
    <s v="0"/>
    <s v=""/>
    <s v="0"/>
    <n v="0"/>
    <n v="0"/>
    <n v="0"/>
    <n v="0"/>
    <n v="0"/>
    <x v="0"/>
    <n v="13178.0527438883"/>
    <m/>
  </r>
  <r>
    <x v="8"/>
    <n v="30"/>
    <s v="Admin 4b - 30"/>
    <n v="396.96810140914801"/>
    <m/>
    <s v="0"/>
    <m/>
    <m/>
    <s v="0"/>
    <m/>
    <m/>
    <s v="0"/>
    <s v=""/>
    <m/>
    <s v="0"/>
    <s v=""/>
    <s v="0"/>
    <n v="0"/>
    <n v="0"/>
    <n v="0"/>
    <n v="0"/>
    <n v="0"/>
    <x v="0"/>
    <n v="396.96810140914801"/>
    <m/>
  </r>
  <r>
    <x v="8"/>
    <n v="31"/>
    <s v="Admin 4b - 31"/>
    <n v="1675.459085854133"/>
    <m/>
    <s v="0"/>
    <m/>
    <m/>
    <s v="0"/>
    <m/>
    <m/>
    <s v="0"/>
    <s v=""/>
    <m/>
    <s v="0"/>
    <s v=""/>
    <s v="0"/>
    <n v="0"/>
    <n v="0"/>
    <n v="0"/>
    <n v="0"/>
    <n v="0"/>
    <x v="0"/>
    <n v="1675.4590858541301"/>
    <m/>
  </r>
  <r>
    <x v="8"/>
    <n v="32"/>
    <s v="Admin 4b - 32"/>
    <n v="8396.2479186051351"/>
    <m/>
    <s v="0"/>
    <m/>
    <m/>
    <s v="0"/>
    <m/>
    <m/>
    <s v="0"/>
    <s v=""/>
    <m/>
    <s v="0"/>
    <s v=""/>
    <s v="0"/>
    <n v="0"/>
    <n v="0"/>
    <n v="0"/>
    <n v="0"/>
    <n v="0"/>
    <x v="0"/>
    <n v="8396.2479186051405"/>
    <m/>
  </r>
  <r>
    <x v="8"/>
    <n v="33"/>
    <s v="Admin 4b - 33"/>
    <n v="11436.638919700146"/>
    <m/>
    <s v="0"/>
    <m/>
    <m/>
    <s v="0"/>
    <m/>
    <m/>
    <s v="0"/>
    <s v=""/>
    <m/>
    <s v="0"/>
    <s v=""/>
    <s v="0"/>
    <n v="0"/>
    <n v="0"/>
    <n v="0"/>
    <n v="0"/>
    <n v="0"/>
    <x v="0"/>
    <n v="11436.638919700101"/>
    <m/>
  </r>
  <r>
    <x v="8"/>
    <n v="34"/>
    <s v="Admin 4b - 34"/>
    <n v="4078.1172908619287"/>
    <m/>
    <s v="0"/>
    <m/>
    <m/>
    <s v="0"/>
    <m/>
    <m/>
    <s v="0"/>
    <s v=""/>
    <m/>
    <s v="0"/>
    <s v=""/>
    <s v="0"/>
    <n v="0"/>
    <n v="0"/>
    <n v="0"/>
    <n v="0"/>
    <n v="0"/>
    <x v="0"/>
    <n v="4078.1172908619301"/>
    <m/>
  </r>
  <r>
    <x v="8"/>
    <n v="35"/>
    <s v="Admin 4b - 35"/>
    <n v="9087.6113589599772"/>
    <m/>
    <s v="0"/>
    <m/>
    <m/>
    <s v="0"/>
    <m/>
    <m/>
    <s v="0"/>
    <s v=""/>
    <m/>
    <s v="0"/>
    <s v=""/>
    <s v="0"/>
    <n v="0"/>
    <n v="0"/>
    <n v="0"/>
    <n v="0"/>
    <n v="0"/>
    <x v="0"/>
    <n v="9087.6113589599809"/>
    <m/>
  </r>
  <r>
    <x v="8"/>
    <n v="36"/>
    <s v="Admin 4b - 36"/>
    <n v="4251.1369521743036"/>
    <m/>
    <s v="0"/>
    <m/>
    <m/>
    <s v="0"/>
    <m/>
    <m/>
    <s v="0"/>
    <s v=""/>
    <m/>
    <s v="0"/>
    <s v=""/>
    <s v="0"/>
    <n v="0"/>
    <n v="0"/>
    <n v="0"/>
    <n v="0"/>
    <n v="0"/>
    <x v="0"/>
    <n v="4251.1369521742999"/>
    <m/>
  </r>
  <r>
    <x v="8"/>
    <n v="37"/>
    <s v="Admin 4b - 37"/>
    <n v="2689.9047865758362"/>
    <m/>
    <s v="0"/>
    <m/>
    <m/>
    <s v="0"/>
    <m/>
    <m/>
    <s v="0"/>
    <s v=""/>
    <m/>
    <s v="0"/>
    <s v=""/>
    <s v="0"/>
    <n v="0"/>
    <n v="0"/>
    <n v="0"/>
    <n v="0"/>
    <n v="0"/>
    <x v="0"/>
    <n v="2689.9047865758398"/>
    <m/>
  </r>
  <r>
    <x v="8"/>
    <n v="38"/>
    <s v="Admin 4b - 38"/>
    <n v="6743.342939711838"/>
    <m/>
    <s v="0"/>
    <m/>
    <m/>
    <s v="0"/>
    <m/>
    <m/>
    <s v="0"/>
    <s v=""/>
    <m/>
    <s v="0"/>
    <s v=""/>
    <s v="0"/>
    <n v="0"/>
    <n v="0"/>
    <n v="0"/>
    <n v="0"/>
    <n v="0"/>
    <x v="0"/>
    <n v="6743.3429397118398"/>
    <m/>
  </r>
  <r>
    <x v="8"/>
    <n v="39"/>
    <s v="Admin 4b - 39"/>
    <n v="10119.517667772956"/>
    <m/>
    <s v="0"/>
    <m/>
    <m/>
    <s v="0"/>
    <m/>
    <m/>
    <s v="0"/>
    <s v=""/>
    <m/>
    <s v="0"/>
    <s v=""/>
    <s v="0"/>
    <n v="0"/>
    <n v="0"/>
    <n v="0"/>
    <n v="0"/>
    <n v="0"/>
    <x v="0"/>
    <n v="10119.517667773"/>
    <m/>
  </r>
  <r>
    <x v="8"/>
    <n v="40"/>
    <s v="Admin 4b - 40"/>
    <n v="4115.9759948191459"/>
    <m/>
    <s v="0"/>
    <m/>
    <m/>
    <s v="0"/>
    <m/>
    <m/>
    <s v="0"/>
    <s v=""/>
    <m/>
    <s v="0"/>
    <s v=""/>
    <s v="0"/>
    <n v="0"/>
    <n v="0"/>
    <n v="0"/>
    <n v="0"/>
    <n v="0"/>
    <x v="0"/>
    <n v="4115.9759948191504"/>
    <m/>
  </r>
  <r>
    <x v="8"/>
    <n v="41"/>
    <s v="Admin 4b - 41"/>
    <n v="12277.619151236813"/>
    <m/>
    <s v="0"/>
    <m/>
    <m/>
    <s v="0"/>
    <m/>
    <m/>
    <s v="0"/>
    <s v=""/>
    <m/>
    <s v="0"/>
    <s v=""/>
    <s v="0"/>
    <n v="0"/>
    <n v="0"/>
    <n v="0"/>
    <n v="0"/>
    <n v="0"/>
    <x v="0"/>
    <n v="12277.6191512368"/>
    <m/>
  </r>
  <r>
    <x v="8"/>
    <n v="42"/>
    <s v="Admin 4b - 42"/>
    <n v="14503.692782425151"/>
    <m/>
    <s v="0"/>
    <m/>
    <m/>
    <s v="0"/>
    <m/>
    <m/>
    <s v="0"/>
    <s v=""/>
    <m/>
    <s v="0"/>
    <s v=""/>
    <s v="0"/>
    <n v="0"/>
    <n v="0"/>
    <n v="0"/>
    <n v="0"/>
    <n v="0"/>
    <x v="0"/>
    <n v="14503.6927824252"/>
    <m/>
  </r>
  <r>
    <x v="8"/>
    <n v="43"/>
    <s v="Admin 4b - 43"/>
    <n v="5345.3105984452113"/>
    <m/>
    <s v="0"/>
    <m/>
    <m/>
    <s v="0"/>
    <m/>
    <m/>
    <s v="0"/>
    <s v=""/>
    <m/>
    <s v="0"/>
    <s v=""/>
    <s v="0"/>
    <n v="0"/>
    <n v="0"/>
    <n v="0"/>
    <n v="0"/>
    <n v="0"/>
    <x v="0"/>
    <n v="5345.3105984452104"/>
    <m/>
  </r>
  <r>
    <x v="8"/>
    <n v="44"/>
    <s v="Admin 4b - 44"/>
    <n v="12699.954350123997"/>
    <m/>
    <s v="0"/>
    <m/>
    <m/>
    <s v="0"/>
    <m/>
    <m/>
    <s v="0"/>
    <s v=""/>
    <m/>
    <s v="0"/>
    <s v=""/>
    <s v="0"/>
    <n v="0"/>
    <n v="0"/>
    <n v="0"/>
    <n v="0"/>
    <n v="0"/>
    <x v="0"/>
    <n v="12699.954350124"/>
    <m/>
  </r>
  <r>
    <x v="8"/>
    <n v="45"/>
    <s v="Admin 4b - 45"/>
    <n v="104.67814864572755"/>
    <m/>
    <s v="0"/>
    <m/>
    <m/>
    <s v="0"/>
    <m/>
    <m/>
    <s v="0"/>
    <s v=""/>
    <m/>
    <s v="0"/>
    <s v=""/>
    <s v="0"/>
    <n v="0"/>
    <n v="0"/>
    <n v="0"/>
    <n v="0"/>
    <n v="0"/>
    <x v="0"/>
    <n v="104.678148645728"/>
    <m/>
  </r>
  <r>
    <x v="8"/>
    <n v="46"/>
    <s v="Admin 4b - 46"/>
    <n v="5620.5413672421237"/>
    <m/>
    <s v="0"/>
    <m/>
    <m/>
    <s v="0"/>
    <m/>
    <m/>
    <s v="0"/>
    <s v=""/>
    <m/>
    <s v="0"/>
    <s v=""/>
    <s v="0"/>
    <n v="0"/>
    <n v="0"/>
    <n v="0"/>
    <n v="0"/>
    <n v="0"/>
    <x v="0"/>
    <n v="5620.54136724212"/>
    <m/>
  </r>
  <r>
    <x v="8"/>
    <n v="47"/>
    <s v="Admin 4b - 47"/>
    <n v="3581.2314602363736"/>
    <m/>
    <s v="0"/>
    <m/>
    <m/>
    <s v="0"/>
    <m/>
    <m/>
    <s v="0"/>
    <s v=""/>
    <m/>
    <s v="0"/>
    <s v=""/>
    <s v="0"/>
    <n v="0"/>
    <n v="0"/>
    <n v="0"/>
    <n v="0"/>
    <n v="0"/>
    <x v="0"/>
    <n v="3581.2314602363699"/>
    <m/>
  </r>
  <r>
    <x v="8"/>
    <n v="48"/>
    <s v="Admin 4b - 48"/>
    <n v="6445.0575040660242"/>
    <m/>
    <s v="0"/>
    <m/>
    <m/>
    <s v="0"/>
    <m/>
    <m/>
    <s v="0"/>
    <s v=""/>
    <m/>
    <s v="0"/>
    <s v=""/>
    <s v="0"/>
    <n v="0"/>
    <n v="0"/>
    <n v="0"/>
    <n v="0"/>
    <n v="0"/>
    <x v="0"/>
    <n v="6445.0575040660196"/>
    <m/>
  </r>
  <r>
    <x v="8"/>
    <n v="49"/>
    <s v="Admin 4b - 49"/>
    <n v="6116.8103663658658"/>
    <m/>
    <s v="0"/>
    <m/>
    <m/>
    <s v="0"/>
    <m/>
    <m/>
    <s v="0"/>
    <s v=""/>
    <m/>
    <s v="0"/>
    <s v=""/>
    <s v="0"/>
    <n v="0"/>
    <n v="0"/>
    <n v="0"/>
    <n v="0"/>
    <n v="0"/>
    <x v="0"/>
    <n v="6116.8103663658703"/>
    <m/>
  </r>
  <r>
    <x v="8"/>
    <n v="50"/>
    <s v="Admin 4b - 50"/>
    <n v="2915.5607297937049"/>
    <m/>
    <s v="0"/>
    <m/>
    <m/>
    <s v="0"/>
    <m/>
    <m/>
    <s v="0"/>
    <s v=""/>
    <m/>
    <s v="0"/>
    <s v=""/>
    <s v="0"/>
    <n v="0"/>
    <n v="0"/>
    <n v="0"/>
    <n v="0"/>
    <n v="0"/>
    <x v="0"/>
    <n v="2915.5607297936999"/>
    <m/>
  </r>
  <r>
    <x v="8"/>
    <n v="51"/>
    <s v="Admin 4b - 51"/>
    <n v="39.1177256101289"/>
    <m/>
    <s v="0"/>
    <m/>
    <m/>
    <s v="0"/>
    <m/>
    <m/>
    <s v="0"/>
    <s v=""/>
    <m/>
    <s v="0"/>
    <s v=""/>
    <s v="0"/>
    <n v="0"/>
    <n v="0"/>
    <n v="0"/>
    <n v="0"/>
    <n v="0"/>
    <x v="0"/>
    <n v="39.1177256101289"/>
    <m/>
  </r>
  <r>
    <x v="8"/>
    <n v="52"/>
    <s v="Admin 4b - 52"/>
    <n v="14207.846822404112"/>
    <m/>
    <s v="0"/>
    <m/>
    <m/>
    <s v="0"/>
    <m/>
    <m/>
    <s v="0"/>
    <s v=""/>
    <m/>
    <s v="0"/>
    <s v=""/>
    <s v="0"/>
    <n v="0"/>
    <n v="0"/>
    <n v="0"/>
    <n v="0"/>
    <n v="0"/>
    <x v="0"/>
    <n v="14207.846822404101"/>
    <m/>
  </r>
  <r>
    <x v="8"/>
    <n v="53"/>
    <s v="Admin 4b - 53"/>
    <n v="5311.8322294342352"/>
    <m/>
    <s v="0"/>
    <m/>
    <m/>
    <s v="0"/>
    <m/>
    <m/>
    <s v="0"/>
    <s v=""/>
    <m/>
    <s v="0"/>
    <s v=""/>
    <s v="0"/>
    <n v="0"/>
    <n v="0"/>
    <n v="0"/>
    <n v="0"/>
    <n v="0"/>
    <x v="0"/>
    <n v="5311.8322294342397"/>
    <m/>
  </r>
  <r>
    <x v="8"/>
    <n v="54"/>
    <s v="Admin 4b - 54"/>
    <n v="11164.532462241077"/>
    <m/>
    <s v="0"/>
    <m/>
    <m/>
    <s v="0"/>
    <m/>
    <m/>
    <s v="0"/>
    <s v=""/>
    <m/>
    <s v="0"/>
    <s v=""/>
    <s v="0"/>
    <n v="0"/>
    <n v="0"/>
    <n v="0"/>
    <n v="0"/>
    <n v="0"/>
    <x v="0"/>
    <n v="11164.532462241101"/>
    <m/>
  </r>
  <r>
    <x v="8"/>
    <n v="55"/>
    <s v="Admin 4b - 55"/>
    <n v="14242.740543373002"/>
    <m/>
    <s v="0"/>
    <m/>
    <m/>
    <s v="0"/>
    <m/>
    <m/>
    <s v="0"/>
    <s v=""/>
    <m/>
    <s v="0"/>
    <s v=""/>
    <s v="0"/>
    <n v="0"/>
    <n v="0"/>
    <n v="0"/>
    <n v="0"/>
    <n v="0"/>
    <x v="0"/>
    <n v="14242.740543373"/>
    <m/>
  </r>
  <r>
    <x v="8"/>
    <n v="56"/>
    <s v="Admin 4b - 56"/>
    <n v="7232.2669665763651"/>
    <m/>
    <s v="0"/>
    <m/>
    <m/>
    <s v="0"/>
    <m/>
    <m/>
    <s v="0"/>
    <s v=""/>
    <m/>
    <s v="0"/>
    <s v=""/>
    <s v="0"/>
    <n v="0"/>
    <n v="0"/>
    <n v="0"/>
    <n v="0"/>
    <n v="0"/>
    <x v="0"/>
    <n v="7232.2669665763697"/>
    <m/>
  </r>
  <r>
    <x v="8"/>
    <n v="57"/>
    <s v="Admin 4b - 57"/>
    <n v="8961.9097488171446"/>
    <m/>
    <s v="0"/>
    <m/>
    <m/>
    <s v="0"/>
    <m/>
    <m/>
    <s v="0"/>
    <s v=""/>
    <m/>
    <s v="0"/>
    <s v=""/>
    <s v="0"/>
    <n v="0"/>
    <n v="0"/>
    <n v="0"/>
    <n v="0"/>
    <n v="0"/>
    <x v="0"/>
    <n v="8961.9097488171392"/>
    <m/>
  </r>
  <r>
    <x v="8"/>
    <n v="58"/>
    <s v="Admin 4b - 58"/>
    <n v="372.84943345318703"/>
    <m/>
    <s v="0"/>
    <m/>
    <m/>
    <s v="0"/>
    <m/>
    <m/>
    <s v="0"/>
    <s v=""/>
    <m/>
    <s v="0"/>
    <s v=""/>
    <s v="0"/>
    <n v="0"/>
    <n v="0"/>
    <n v="0"/>
    <n v="0"/>
    <n v="0"/>
    <x v="0"/>
    <n v="372.84943345318698"/>
    <m/>
  </r>
  <r>
    <x v="8"/>
    <n v="59"/>
    <s v="Admin 4b - 59"/>
    <n v="9592.8030528937088"/>
    <m/>
    <s v="0"/>
    <m/>
    <m/>
    <s v="0"/>
    <m/>
    <m/>
    <s v="0"/>
    <s v=""/>
    <m/>
    <s v="0"/>
    <s v=""/>
    <s v="0"/>
    <n v="0"/>
    <n v="0"/>
    <n v="0"/>
    <n v="0"/>
    <n v="0"/>
    <x v="0"/>
    <n v="9592.8030528937106"/>
    <m/>
  </r>
  <r>
    <x v="8"/>
    <n v="60"/>
    <s v="Admin 4b - 60"/>
    <n v="7905.3009444462805"/>
    <m/>
    <s v="0"/>
    <m/>
    <m/>
    <s v="0"/>
    <m/>
    <m/>
    <s v="0"/>
    <s v=""/>
    <m/>
    <s v="0"/>
    <s v=""/>
    <s v="0"/>
    <n v="0"/>
    <n v="0"/>
    <n v="0"/>
    <n v="0"/>
    <n v="0"/>
    <x v="0"/>
    <n v="7905.3009444462796"/>
    <m/>
  </r>
  <r>
    <x v="9"/>
    <n v="1"/>
    <s v="Admin 4c - 1"/>
    <n v="0"/>
    <m/>
    <s v="0"/>
    <m/>
    <m/>
    <s v="0"/>
    <m/>
    <m/>
    <s v="0"/>
    <s v=""/>
    <m/>
    <s v="0"/>
    <s v=""/>
    <s v="0"/>
    <n v="0"/>
    <n v="0"/>
    <n v="0"/>
    <n v="0"/>
    <n v="0"/>
    <x v="0"/>
    <n v="0"/>
    <m/>
  </r>
  <r>
    <x v="9"/>
    <n v="2"/>
    <s v="Admin 4c - 2"/>
    <n v="0"/>
    <m/>
    <s v="0"/>
    <m/>
    <m/>
    <s v="0"/>
    <m/>
    <m/>
    <s v="0"/>
    <s v=""/>
    <m/>
    <s v="0"/>
    <s v=""/>
    <s v="0"/>
    <n v="0"/>
    <n v="0"/>
    <n v="0"/>
    <n v="0"/>
    <n v="0"/>
    <x v="0"/>
    <n v="0"/>
    <m/>
  </r>
  <r>
    <x v="9"/>
    <n v="3"/>
    <s v="Admin 4c - 3"/>
    <n v="0"/>
    <m/>
    <s v="0"/>
    <m/>
    <m/>
    <s v="0"/>
    <m/>
    <m/>
    <s v="0"/>
    <s v=""/>
    <m/>
    <s v="0"/>
    <s v=""/>
    <s v="0"/>
    <n v="0"/>
    <n v="0"/>
    <n v="0"/>
    <n v="0"/>
    <n v="0"/>
    <x v="0"/>
    <n v="0"/>
    <m/>
  </r>
  <r>
    <x v="9"/>
    <n v="4"/>
    <s v="Admin 4c - 4"/>
    <n v="0"/>
    <m/>
    <s v="0"/>
    <m/>
    <m/>
    <s v="0"/>
    <m/>
    <m/>
    <s v="0"/>
    <s v=""/>
    <m/>
    <s v="0"/>
    <s v=""/>
    <s v="0"/>
    <n v="0"/>
    <n v="0"/>
    <n v="0"/>
    <n v="0"/>
    <n v="0"/>
    <x v="0"/>
    <n v="0"/>
    <m/>
  </r>
  <r>
    <x v="9"/>
    <n v="5"/>
    <s v="Admin 4c - 5"/>
    <n v="0"/>
    <m/>
    <s v="0"/>
    <m/>
    <m/>
    <s v="0"/>
    <m/>
    <m/>
    <s v="0"/>
    <s v=""/>
    <m/>
    <s v="0"/>
    <s v=""/>
    <s v="0"/>
    <n v="0"/>
    <n v="0"/>
    <n v="0"/>
    <n v="0"/>
    <n v="0"/>
    <x v="0"/>
    <n v="0"/>
    <m/>
  </r>
  <r>
    <x v="9"/>
    <n v="6"/>
    <s v="Admin 4c - 6"/>
    <n v="0"/>
    <m/>
    <s v="0"/>
    <m/>
    <m/>
    <s v="0"/>
    <m/>
    <m/>
    <s v="0"/>
    <s v=""/>
    <m/>
    <s v="0"/>
    <s v=""/>
    <s v="0"/>
    <n v="0"/>
    <n v="0"/>
    <n v="0"/>
    <n v="0"/>
    <n v="0"/>
    <x v="0"/>
    <n v="0"/>
    <m/>
  </r>
  <r>
    <x v="9"/>
    <n v="7"/>
    <s v="Admin 4c - 7"/>
    <n v="0"/>
    <m/>
    <s v="0"/>
    <m/>
    <m/>
    <s v="0"/>
    <m/>
    <m/>
    <s v="0"/>
    <s v=""/>
    <m/>
    <s v="0"/>
    <s v=""/>
    <s v="0"/>
    <n v="0"/>
    <n v="0"/>
    <n v="0"/>
    <n v="0"/>
    <n v="0"/>
    <x v="0"/>
    <n v="0"/>
    <m/>
  </r>
  <r>
    <x v="9"/>
    <n v="8"/>
    <s v="Admin 4c - 8"/>
    <n v="0"/>
    <m/>
    <s v="0"/>
    <m/>
    <m/>
    <s v="0"/>
    <m/>
    <m/>
    <s v="0"/>
    <s v=""/>
    <m/>
    <s v="0"/>
    <s v=""/>
    <s v="0"/>
    <n v="0"/>
    <n v="0"/>
    <n v="0"/>
    <n v="0"/>
    <n v="0"/>
    <x v="0"/>
    <n v="0"/>
    <m/>
  </r>
  <r>
    <x v="9"/>
    <n v="9"/>
    <s v="Admin 4c - 9"/>
    <n v="0"/>
    <m/>
    <s v="0"/>
    <m/>
    <m/>
    <s v="0"/>
    <m/>
    <m/>
    <s v="0"/>
    <s v=""/>
    <m/>
    <s v="0"/>
    <s v=""/>
    <s v="0"/>
    <n v="0"/>
    <n v="0"/>
    <n v="0"/>
    <n v="0"/>
    <n v="0"/>
    <x v="0"/>
    <n v="0"/>
    <m/>
  </r>
  <r>
    <x v="9"/>
    <n v="10"/>
    <s v="Admin 4c - 10"/>
    <n v="0"/>
    <m/>
    <s v="0"/>
    <m/>
    <m/>
    <s v="0"/>
    <m/>
    <m/>
    <s v="0"/>
    <s v=""/>
    <m/>
    <s v="0"/>
    <s v=""/>
    <s v="0"/>
    <n v="0"/>
    <n v="0"/>
    <n v="0"/>
    <n v="0"/>
    <n v="0"/>
    <x v="0"/>
    <n v="0"/>
    <m/>
  </r>
  <r>
    <x v="9"/>
    <n v="11"/>
    <s v="Admin 4c - 11"/>
    <n v="0"/>
    <m/>
    <s v="0"/>
    <m/>
    <m/>
    <s v="0"/>
    <m/>
    <m/>
    <s v="0"/>
    <s v=""/>
    <m/>
    <s v="0"/>
    <s v=""/>
    <s v="0"/>
    <n v="0"/>
    <n v="0"/>
    <n v="0"/>
    <n v="0"/>
    <n v="0"/>
    <x v="0"/>
    <n v="0"/>
    <m/>
  </r>
  <r>
    <x v="9"/>
    <n v="12"/>
    <s v="Admin 4c - 12"/>
    <n v="0"/>
    <m/>
    <s v="0"/>
    <m/>
    <m/>
    <s v="0"/>
    <m/>
    <m/>
    <s v="0"/>
    <s v=""/>
    <m/>
    <s v="0"/>
    <s v=""/>
    <s v="0"/>
    <n v="0"/>
    <n v="0"/>
    <n v="0"/>
    <n v="0"/>
    <n v="0"/>
    <x v="0"/>
    <n v="0"/>
    <m/>
  </r>
  <r>
    <x v="9"/>
    <n v="13"/>
    <s v="Admin 4c - 13"/>
    <n v="0"/>
    <m/>
    <s v="0"/>
    <m/>
    <m/>
    <s v="0"/>
    <m/>
    <m/>
    <s v="0"/>
    <s v=""/>
    <m/>
    <s v="0"/>
    <s v=""/>
    <s v="0"/>
    <n v="0"/>
    <n v="0"/>
    <n v="0"/>
    <n v="0"/>
    <n v="0"/>
    <x v="0"/>
    <n v="0"/>
    <m/>
  </r>
  <r>
    <x v="9"/>
    <n v="14"/>
    <s v="Admin 4c - 14"/>
    <n v="0"/>
    <m/>
    <s v="0"/>
    <m/>
    <m/>
    <s v="0"/>
    <m/>
    <m/>
    <s v="0"/>
    <s v=""/>
    <m/>
    <s v="0"/>
    <s v=""/>
    <s v="0"/>
    <n v="0"/>
    <n v="0"/>
    <n v="0"/>
    <n v="0"/>
    <n v="0"/>
    <x v="0"/>
    <n v="0"/>
    <m/>
  </r>
  <r>
    <x v="9"/>
    <n v="15"/>
    <s v="Admin 4c - 15"/>
    <n v="0"/>
    <m/>
    <s v="0"/>
    <m/>
    <m/>
    <s v="0"/>
    <m/>
    <m/>
    <s v="0"/>
    <s v=""/>
    <m/>
    <s v="0"/>
    <s v=""/>
    <s v="0"/>
    <n v="0"/>
    <n v="0"/>
    <n v="0"/>
    <n v="0"/>
    <n v="0"/>
    <x v="0"/>
    <n v="0"/>
    <m/>
  </r>
  <r>
    <x v="9"/>
    <n v="16"/>
    <s v="Admin 4c - 16"/>
    <n v="0"/>
    <m/>
    <s v="0"/>
    <m/>
    <m/>
    <s v="0"/>
    <m/>
    <m/>
    <s v="0"/>
    <s v=""/>
    <m/>
    <s v="0"/>
    <s v=""/>
    <s v="0"/>
    <n v="0"/>
    <n v="0"/>
    <n v="0"/>
    <n v="0"/>
    <n v="0"/>
    <x v="0"/>
    <n v="0"/>
    <m/>
  </r>
  <r>
    <x v="9"/>
    <n v="17"/>
    <s v="Admin 4c - 17"/>
    <n v="0"/>
    <m/>
    <s v="0"/>
    <m/>
    <m/>
    <s v="0"/>
    <m/>
    <m/>
    <s v="0"/>
    <s v=""/>
    <m/>
    <s v="0"/>
    <s v=""/>
    <s v="0"/>
    <n v="0"/>
    <n v="0"/>
    <n v="0"/>
    <n v="0"/>
    <n v="0"/>
    <x v="0"/>
    <n v="0"/>
    <m/>
  </r>
  <r>
    <x v="9"/>
    <n v="18"/>
    <s v="Admin 4c - 18"/>
    <n v="0"/>
    <m/>
    <s v="0"/>
    <m/>
    <m/>
    <s v="0"/>
    <m/>
    <m/>
    <s v="0"/>
    <s v=""/>
    <m/>
    <s v="0"/>
    <s v=""/>
    <s v="0"/>
    <n v="0"/>
    <n v="0"/>
    <n v="0"/>
    <n v="0"/>
    <n v="0"/>
    <x v="0"/>
    <n v="0"/>
    <m/>
  </r>
  <r>
    <x v="9"/>
    <n v="19"/>
    <s v="Admin 4c - 19"/>
    <n v="0"/>
    <m/>
    <s v="0"/>
    <m/>
    <m/>
    <s v="0"/>
    <m/>
    <m/>
    <s v="0"/>
    <s v=""/>
    <m/>
    <s v="0"/>
    <s v=""/>
    <s v="0"/>
    <n v="0"/>
    <n v="0"/>
    <n v="0"/>
    <n v="0"/>
    <n v="0"/>
    <x v="0"/>
    <n v="0"/>
    <m/>
  </r>
  <r>
    <x v="9"/>
    <n v="20"/>
    <s v="Admin 4c - 20"/>
    <n v="0"/>
    <m/>
    <s v="0"/>
    <m/>
    <m/>
    <s v="0"/>
    <m/>
    <m/>
    <s v="0"/>
    <s v=""/>
    <m/>
    <s v="0"/>
    <s v=""/>
    <s v="0"/>
    <n v="0"/>
    <n v="0"/>
    <n v="0"/>
    <n v="0"/>
    <n v="0"/>
    <x v="0"/>
    <n v="0"/>
    <m/>
  </r>
  <r>
    <x v="9"/>
    <n v="21"/>
    <s v="Admin 4c - 21"/>
    <n v="0"/>
    <m/>
    <s v="0"/>
    <m/>
    <m/>
    <s v="0"/>
    <m/>
    <m/>
    <s v="0"/>
    <s v=""/>
    <m/>
    <s v="0"/>
    <s v=""/>
    <s v="0"/>
    <n v="0"/>
    <n v="0"/>
    <n v="0"/>
    <n v="0"/>
    <n v="0"/>
    <x v="0"/>
    <n v="0"/>
    <m/>
  </r>
  <r>
    <x v="9"/>
    <n v="22"/>
    <s v="Admin 4c - 22"/>
    <n v="0"/>
    <m/>
    <s v="0"/>
    <m/>
    <m/>
    <s v="0"/>
    <m/>
    <m/>
    <s v="0"/>
    <s v=""/>
    <m/>
    <s v="0"/>
    <s v=""/>
    <s v="0"/>
    <n v="0"/>
    <n v="0"/>
    <n v="0"/>
    <n v="0"/>
    <n v="0"/>
    <x v="0"/>
    <n v="0"/>
    <m/>
  </r>
  <r>
    <x v="9"/>
    <n v="23"/>
    <s v="Admin 4c - 23"/>
    <n v="0"/>
    <m/>
    <s v="0"/>
    <m/>
    <m/>
    <s v="0"/>
    <m/>
    <m/>
    <s v="0"/>
    <s v=""/>
    <m/>
    <s v="0"/>
    <s v=""/>
    <s v="0"/>
    <n v="0"/>
    <n v="0"/>
    <n v="0"/>
    <n v="0"/>
    <n v="0"/>
    <x v="0"/>
    <n v="0"/>
    <m/>
  </r>
  <r>
    <x v="9"/>
    <n v="24"/>
    <s v="Admin 4c - 24"/>
    <n v="0"/>
    <m/>
    <s v="0"/>
    <m/>
    <m/>
    <s v="0"/>
    <m/>
    <m/>
    <s v="0"/>
    <s v=""/>
    <m/>
    <s v="0"/>
    <s v=""/>
    <s v="0"/>
    <n v="0"/>
    <n v="0"/>
    <n v="0"/>
    <n v="0"/>
    <n v="0"/>
    <x v="0"/>
    <n v="0"/>
    <m/>
  </r>
  <r>
    <x v="9"/>
    <n v="25"/>
    <s v="Admin 4c - 25"/>
    <n v="0"/>
    <m/>
    <s v="0"/>
    <m/>
    <m/>
    <s v="0"/>
    <m/>
    <m/>
    <s v="0"/>
    <s v=""/>
    <m/>
    <s v="0"/>
    <s v=""/>
    <s v="0"/>
    <n v="0"/>
    <n v="0"/>
    <n v="0"/>
    <n v="0"/>
    <n v="0"/>
    <x v="0"/>
    <n v="0"/>
    <m/>
  </r>
  <r>
    <x v="9"/>
    <n v="26"/>
    <s v="Admin 4c - 26"/>
    <n v="0"/>
    <m/>
    <s v="0"/>
    <m/>
    <m/>
    <s v="0"/>
    <m/>
    <m/>
    <s v="0"/>
    <s v=""/>
    <m/>
    <s v="0"/>
    <s v=""/>
    <s v="0"/>
    <n v="0"/>
    <n v="0"/>
    <n v="0"/>
    <n v="0"/>
    <n v="0"/>
    <x v="0"/>
    <n v="0"/>
    <m/>
  </r>
  <r>
    <x v="9"/>
    <n v="27"/>
    <s v="Admin 4c - 27"/>
    <n v="0"/>
    <m/>
    <s v="0"/>
    <m/>
    <m/>
    <s v="0"/>
    <m/>
    <m/>
    <s v="0"/>
    <s v=""/>
    <m/>
    <s v="0"/>
    <s v=""/>
    <s v="0"/>
    <n v="0"/>
    <n v="0"/>
    <n v="0"/>
    <n v="0"/>
    <n v="0"/>
    <x v="0"/>
    <n v="0"/>
    <m/>
  </r>
  <r>
    <x v="9"/>
    <n v="28"/>
    <s v="Admin 4c - 28"/>
    <n v="0"/>
    <m/>
    <s v="0"/>
    <m/>
    <m/>
    <s v="0"/>
    <m/>
    <m/>
    <s v="0"/>
    <s v=""/>
    <m/>
    <s v="0"/>
    <s v=""/>
    <s v="0"/>
    <n v="0"/>
    <n v="0"/>
    <n v="0"/>
    <n v="0"/>
    <n v="0"/>
    <x v="0"/>
    <n v="0"/>
    <m/>
  </r>
  <r>
    <x v="9"/>
    <n v="29"/>
    <s v="Admin 4c - 29"/>
    <n v="0"/>
    <m/>
    <s v="0"/>
    <m/>
    <m/>
    <s v="0"/>
    <m/>
    <m/>
    <s v="0"/>
    <s v=""/>
    <m/>
    <s v="0"/>
    <s v=""/>
    <s v="0"/>
    <n v="0"/>
    <n v="0"/>
    <n v="0"/>
    <n v="0"/>
    <n v="0"/>
    <x v="0"/>
    <n v="0"/>
    <m/>
  </r>
  <r>
    <x v="9"/>
    <n v="30"/>
    <s v="Admin 4c - 30"/>
    <n v="0"/>
    <m/>
    <s v="0"/>
    <m/>
    <m/>
    <s v="0"/>
    <m/>
    <m/>
    <s v="0"/>
    <s v=""/>
    <m/>
    <s v="0"/>
    <s v=""/>
    <s v="0"/>
    <n v="0"/>
    <n v="0"/>
    <n v="0"/>
    <n v="0"/>
    <n v="0"/>
    <x v="0"/>
    <n v="0"/>
    <m/>
  </r>
  <r>
    <x v="9"/>
    <n v="31"/>
    <s v="Admin 4c - 31"/>
    <n v="0"/>
    <m/>
    <s v="0"/>
    <m/>
    <m/>
    <s v="0"/>
    <m/>
    <m/>
    <s v="0"/>
    <s v=""/>
    <m/>
    <s v="0"/>
    <s v=""/>
    <s v="0"/>
    <n v="0"/>
    <n v="0"/>
    <n v="0"/>
    <n v="0"/>
    <n v="0"/>
    <x v="0"/>
    <n v="0"/>
    <m/>
  </r>
  <r>
    <x v="9"/>
    <n v="32"/>
    <s v="Admin 4c - 32"/>
    <n v="0"/>
    <m/>
    <s v="0"/>
    <m/>
    <m/>
    <s v="0"/>
    <m/>
    <m/>
    <s v="0"/>
    <s v=""/>
    <m/>
    <s v="0"/>
    <s v=""/>
    <s v="0"/>
    <n v="0"/>
    <n v="0"/>
    <n v="0"/>
    <n v="0"/>
    <n v="0"/>
    <x v="0"/>
    <n v="0"/>
    <m/>
  </r>
  <r>
    <x v="9"/>
    <n v="33"/>
    <s v="Admin 4c - 33"/>
    <n v="0"/>
    <m/>
    <s v="0"/>
    <m/>
    <m/>
    <s v="0"/>
    <m/>
    <m/>
    <s v="0"/>
    <s v=""/>
    <m/>
    <s v="0"/>
    <s v=""/>
    <s v="0"/>
    <n v="0"/>
    <n v="0"/>
    <n v="0"/>
    <n v="0"/>
    <n v="0"/>
    <x v="0"/>
    <n v="0"/>
    <m/>
  </r>
  <r>
    <x v="9"/>
    <n v="34"/>
    <s v="Admin 4c - 34"/>
    <n v="0"/>
    <m/>
    <s v="0"/>
    <m/>
    <m/>
    <s v="0"/>
    <m/>
    <m/>
    <s v="0"/>
    <s v=""/>
    <m/>
    <s v="0"/>
    <s v=""/>
    <s v="0"/>
    <n v="0"/>
    <n v="0"/>
    <n v="0"/>
    <n v="0"/>
    <n v="0"/>
    <x v="0"/>
    <n v="0"/>
    <m/>
  </r>
  <r>
    <x v="9"/>
    <n v="35"/>
    <s v="Admin 4c - 35"/>
    <n v="0"/>
    <m/>
    <s v="0"/>
    <m/>
    <m/>
    <s v="0"/>
    <m/>
    <m/>
    <s v="0"/>
    <s v=""/>
    <m/>
    <s v="0"/>
    <s v=""/>
    <s v="0"/>
    <n v="0"/>
    <n v="0"/>
    <n v="0"/>
    <n v="0"/>
    <n v="0"/>
    <x v="0"/>
    <n v="0"/>
    <m/>
  </r>
  <r>
    <x v="9"/>
    <n v="36"/>
    <s v="Admin 4c - 36"/>
    <n v="0"/>
    <m/>
    <s v="0"/>
    <m/>
    <m/>
    <s v="0"/>
    <m/>
    <m/>
    <s v="0"/>
    <s v=""/>
    <m/>
    <s v="0"/>
    <s v=""/>
    <s v="0"/>
    <n v="0"/>
    <n v="0"/>
    <n v="0"/>
    <n v="0"/>
    <n v="0"/>
    <x v="0"/>
    <n v="0"/>
    <m/>
  </r>
  <r>
    <x v="9"/>
    <n v="37"/>
    <s v="Admin 4c - 37"/>
    <n v="0"/>
    <m/>
    <s v="0"/>
    <m/>
    <m/>
    <s v="0"/>
    <m/>
    <m/>
    <s v="0"/>
    <s v=""/>
    <m/>
    <s v="0"/>
    <s v=""/>
    <s v="0"/>
    <n v="0"/>
    <n v="0"/>
    <n v="0"/>
    <n v="0"/>
    <n v="0"/>
    <x v="0"/>
    <n v="0"/>
    <m/>
  </r>
  <r>
    <x v="9"/>
    <n v="38"/>
    <s v="Admin 4c - 38"/>
    <n v="0"/>
    <m/>
    <s v="0"/>
    <m/>
    <m/>
    <s v="0"/>
    <m/>
    <m/>
    <s v="0"/>
    <s v=""/>
    <m/>
    <s v="0"/>
    <s v=""/>
    <s v="0"/>
    <n v="0"/>
    <n v="0"/>
    <n v="0"/>
    <n v="0"/>
    <n v="0"/>
    <x v="0"/>
    <n v="0"/>
    <m/>
  </r>
  <r>
    <x v="9"/>
    <n v="39"/>
    <s v="Admin 4c - 39"/>
    <n v="0"/>
    <m/>
    <s v="0"/>
    <m/>
    <m/>
    <s v="0"/>
    <m/>
    <m/>
    <s v="0"/>
    <s v=""/>
    <m/>
    <s v="0"/>
    <s v=""/>
    <s v="0"/>
    <n v="0"/>
    <n v="0"/>
    <n v="0"/>
    <n v="0"/>
    <n v="0"/>
    <x v="0"/>
    <n v="0"/>
    <m/>
  </r>
  <r>
    <x v="9"/>
    <n v="40"/>
    <s v="Admin 4c - 40"/>
    <n v="0"/>
    <m/>
    <s v="0"/>
    <m/>
    <m/>
    <s v="0"/>
    <m/>
    <m/>
    <s v="0"/>
    <s v=""/>
    <m/>
    <s v="0"/>
    <s v=""/>
    <s v="0"/>
    <n v="0"/>
    <n v="0"/>
    <n v="0"/>
    <n v="0"/>
    <n v="0"/>
    <x v="0"/>
    <n v="0"/>
    <m/>
  </r>
  <r>
    <x v="9"/>
    <n v="41"/>
    <s v="Admin 4c - 41"/>
    <n v="0"/>
    <m/>
    <s v="0"/>
    <m/>
    <m/>
    <s v="0"/>
    <m/>
    <m/>
    <s v="0"/>
    <s v=""/>
    <m/>
    <s v="0"/>
    <s v=""/>
    <s v="0"/>
    <n v="0"/>
    <n v="0"/>
    <n v="0"/>
    <n v="0"/>
    <n v="0"/>
    <x v="0"/>
    <n v="0"/>
    <m/>
  </r>
  <r>
    <x v="9"/>
    <n v="42"/>
    <s v="Admin 4c - 42"/>
    <n v="0"/>
    <m/>
    <s v="0"/>
    <m/>
    <m/>
    <s v="0"/>
    <m/>
    <m/>
    <s v="0"/>
    <s v=""/>
    <m/>
    <s v="0"/>
    <s v=""/>
    <s v="0"/>
    <n v="0"/>
    <n v="0"/>
    <n v="0"/>
    <n v="0"/>
    <n v="0"/>
    <x v="0"/>
    <n v="0"/>
    <m/>
  </r>
  <r>
    <x v="9"/>
    <n v="43"/>
    <s v="Admin 4c - 43"/>
    <n v="0"/>
    <m/>
    <s v="0"/>
    <m/>
    <m/>
    <s v="0"/>
    <m/>
    <m/>
    <s v="0"/>
    <s v=""/>
    <m/>
    <s v="0"/>
    <s v=""/>
    <s v="0"/>
    <n v="0"/>
    <n v="0"/>
    <n v="0"/>
    <n v="0"/>
    <n v="0"/>
    <x v="0"/>
    <n v="0"/>
    <m/>
  </r>
  <r>
    <x v="9"/>
    <n v="44"/>
    <s v="Admin 4c - 44"/>
    <n v="0"/>
    <m/>
    <s v="0"/>
    <m/>
    <m/>
    <s v="0"/>
    <m/>
    <m/>
    <s v="0"/>
    <s v=""/>
    <m/>
    <s v="0"/>
    <s v=""/>
    <s v="0"/>
    <n v="0"/>
    <n v="0"/>
    <n v="0"/>
    <n v="0"/>
    <n v="0"/>
    <x v="0"/>
    <n v="0"/>
    <m/>
  </r>
  <r>
    <x v="9"/>
    <n v="45"/>
    <s v="Admin 4c - 45"/>
    <n v="0"/>
    <m/>
    <s v="0"/>
    <m/>
    <m/>
    <s v="0"/>
    <m/>
    <m/>
    <s v="0"/>
    <s v=""/>
    <m/>
    <s v="0"/>
    <s v=""/>
    <s v="0"/>
    <n v="0"/>
    <n v="0"/>
    <n v="0"/>
    <n v="0"/>
    <n v="0"/>
    <x v="0"/>
    <n v="0"/>
    <m/>
  </r>
  <r>
    <x v="9"/>
    <n v="46"/>
    <s v="Admin 4c - 46"/>
    <n v="0"/>
    <m/>
    <s v="0"/>
    <m/>
    <m/>
    <s v="0"/>
    <m/>
    <m/>
    <s v="0"/>
    <s v=""/>
    <m/>
    <s v="0"/>
    <s v=""/>
    <s v="0"/>
    <n v="0"/>
    <n v="0"/>
    <n v="0"/>
    <n v="0"/>
    <n v="0"/>
    <x v="0"/>
    <n v="0"/>
    <m/>
  </r>
  <r>
    <x v="9"/>
    <n v="47"/>
    <s v="Admin 4c - 47"/>
    <n v="0"/>
    <m/>
    <s v="0"/>
    <m/>
    <m/>
    <s v="0"/>
    <m/>
    <m/>
    <s v="0"/>
    <s v=""/>
    <m/>
    <s v="0"/>
    <s v=""/>
    <s v="0"/>
    <n v="0"/>
    <n v="0"/>
    <n v="0"/>
    <n v="0"/>
    <n v="0"/>
    <x v="0"/>
    <n v="0"/>
    <m/>
  </r>
  <r>
    <x v="9"/>
    <n v="48"/>
    <s v="Admin 4c - 48"/>
    <n v="0"/>
    <m/>
    <s v="0"/>
    <m/>
    <m/>
    <s v="0"/>
    <m/>
    <m/>
    <s v="0"/>
    <s v=""/>
    <m/>
    <s v="0"/>
    <s v=""/>
    <s v="0"/>
    <n v="0"/>
    <n v="0"/>
    <n v="0"/>
    <n v="0"/>
    <n v="0"/>
    <x v="0"/>
    <n v="0"/>
    <m/>
  </r>
  <r>
    <x v="9"/>
    <n v="49"/>
    <s v="Admin 4c - 49"/>
    <n v="0"/>
    <m/>
    <s v="0"/>
    <m/>
    <m/>
    <s v="0"/>
    <m/>
    <m/>
    <s v="0"/>
    <s v=""/>
    <m/>
    <s v="0"/>
    <s v=""/>
    <s v="0"/>
    <n v="0"/>
    <n v="0"/>
    <n v="0"/>
    <n v="0"/>
    <n v="0"/>
    <x v="0"/>
    <n v="0"/>
    <m/>
  </r>
  <r>
    <x v="9"/>
    <n v="50"/>
    <s v="Admin 4c - 50"/>
    <n v="0"/>
    <m/>
    <s v="0"/>
    <m/>
    <m/>
    <s v="0"/>
    <m/>
    <m/>
    <s v="0"/>
    <s v=""/>
    <m/>
    <s v="0"/>
    <s v=""/>
    <s v="0"/>
    <n v="0"/>
    <n v="0"/>
    <n v="0"/>
    <n v="0"/>
    <n v="0"/>
    <x v="0"/>
    <n v="0"/>
    <m/>
  </r>
  <r>
    <x v="9"/>
    <n v="51"/>
    <s v="Admin 4c - 51"/>
    <n v="0"/>
    <m/>
    <s v="0"/>
    <m/>
    <m/>
    <s v="0"/>
    <m/>
    <m/>
    <s v="0"/>
    <s v=""/>
    <m/>
    <s v="0"/>
    <s v=""/>
    <s v="0"/>
    <n v="0"/>
    <n v="0"/>
    <n v="0"/>
    <n v="0"/>
    <n v="0"/>
    <x v="0"/>
    <n v="0"/>
    <m/>
  </r>
  <r>
    <x v="9"/>
    <n v="52"/>
    <s v="Admin 4c - 52"/>
    <n v="0"/>
    <m/>
    <s v="0"/>
    <m/>
    <m/>
    <s v="0"/>
    <m/>
    <m/>
    <s v="0"/>
    <s v=""/>
    <m/>
    <s v="0"/>
    <s v=""/>
    <s v="0"/>
    <n v="0"/>
    <n v="0"/>
    <n v="0"/>
    <n v="0"/>
    <n v="0"/>
    <x v="0"/>
    <n v="0"/>
    <m/>
  </r>
  <r>
    <x v="9"/>
    <n v="53"/>
    <s v="Admin 4c - 53"/>
    <n v="0"/>
    <m/>
    <s v="0"/>
    <m/>
    <m/>
    <s v="0"/>
    <m/>
    <m/>
    <s v="0"/>
    <s v=""/>
    <m/>
    <s v="0"/>
    <s v=""/>
    <s v="0"/>
    <n v="0"/>
    <n v="0"/>
    <n v="0"/>
    <n v="0"/>
    <n v="0"/>
    <x v="0"/>
    <n v="0"/>
    <m/>
  </r>
  <r>
    <x v="9"/>
    <n v="54"/>
    <s v="Admin 4c - 54"/>
    <n v="0"/>
    <m/>
    <s v="0"/>
    <m/>
    <m/>
    <s v="0"/>
    <m/>
    <m/>
    <s v="0"/>
    <s v=""/>
    <m/>
    <s v="0"/>
    <s v=""/>
    <s v="0"/>
    <n v="0"/>
    <n v="0"/>
    <n v="0"/>
    <n v="0"/>
    <n v="0"/>
    <x v="0"/>
    <n v="0"/>
    <m/>
  </r>
  <r>
    <x v="9"/>
    <n v="55"/>
    <s v="Admin 4c - 55"/>
    <n v="0"/>
    <m/>
    <s v="0"/>
    <m/>
    <m/>
    <s v="0"/>
    <m/>
    <m/>
    <s v="0"/>
    <s v=""/>
    <m/>
    <s v="0"/>
    <s v=""/>
    <s v="0"/>
    <n v="0"/>
    <n v="0"/>
    <n v="0"/>
    <n v="0"/>
    <n v="0"/>
    <x v="0"/>
    <n v="0"/>
    <m/>
  </r>
  <r>
    <x v="9"/>
    <n v="56"/>
    <s v="Admin 4c - 56"/>
    <n v="0"/>
    <m/>
    <s v="0"/>
    <m/>
    <m/>
    <s v="0"/>
    <m/>
    <m/>
    <s v="0"/>
    <s v=""/>
    <m/>
    <s v="0"/>
    <s v=""/>
    <s v="0"/>
    <n v="0"/>
    <n v="0"/>
    <n v="0"/>
    <n v="0"/>
    <n v="0"/>
    <x v="0"/>
    <n v="0"/>
    <m/>
  </r>
  <r>
    <x v="9"/>
    <n v="57"/>
    <s v="Admin 4c - 57"/>
    <n v="0"/>
    <m/>
    <s v="0"/>
    <m/>
    <m/>
    <s v="0"/>
    <m/>
    <m/>
    <s v="0"/>
    <s v=""/>
    <m/>
    <s v="0"/>
    <s v=""/>
    <s v="0"/>
    <n v="0"/>
    <n v="0"/>
    <n v="0"/>
    <n v="0"/>
    <n v="0"/>
    <x v="0"/>
    <n v="0"/>
    <m/>
  </r>
  <r>
    <x v="9"/>
    <n v="58"/>
    <s v="Admin 4c - 58"/>
    <n v="0"/>
    <m/>
    <s v="0"/>
    <m/>
    <m/>
    <s v="0"/>
    <m/>
    <m/>
    <s v="0"/>
    <s v=""/>
    <m/>
    <s v="0"/>
    <s v=""/>
    <s v="0"/>
    <n v="0"/>
    <n v="0"/>
    <n v="0"/>
    <n v="0"/>
    <n v="0"/>
    <x v="0"/>
    <n v="0"/>
    <m/>
  </r>
  <r>
    <x v="9"/>
    <n v="59"/>
    <s v="Admin 4c - 59"/>
    <n v="0"/>
    <m/>
    <s v="0"/>
    <m/>
    <m/>
    <s v="0"/>
    <m/>
    <m/>
    <s v="0"/>
    <s v=""/>
    <m/>
    <s v="0"/>
    <s v=""/>
    <s v="0"/>
    <n v="0"/>
    <n v="0"/>
    <n v="0"/>
    <n v="0"/>
    <n v="0"/>
    <x v="0"/>
    <n v="0"/>
    <m/>
  </r>
  <r>
    <x v="9"/>
    <n v="60"/>
    <s v="Admin 4c - 60"/>
    <n v="0"/>
    <m/>
    <s v="0"/>
    <m/>
    <m/>
    <s v="0"/>
    <m/>
    <m/>
    <s v="0"/>
    <s v=""/>
    <m/>
    <s v="0"/>
    <s v=""/>
    <s v="0"/>
    <n v="0"/>
    <n v="0"/>
    <n v="0"/>
    <n v="0"/>
    <n v="0"/>
    <x v="0"/>
    <n v="0"/>
    <m/>
  </r>
  <r>
    <x v="10"/>
    <n v="1"/>
    <s v="Admin 4d - 1"/>
    <n v="3726.4392094333562"/>
    <m/>
    <s v="0"/>
    <m/>
    <m/>
    <s v="0"/>
    <m/>
    <m/>
    <s v="0"/>
    <s v=""/>
    <m/>
    <s v="0"/>
    <s v=""/>
    <s v="0"/>
    <n v="0"/>
    <n v="0"/>
    <n v="0"/>
    <n v="0"/>
    <n v="0"/>
    <x v="0"/>
    <n v="3726.4392094333598"/>
    <m/>
  </r>
  <r>
    <x v="10"/>
    <n v="2"/>
    <s v="Admin 4d - 2"/>
    <n v="5773.0228219963028"/>
    <m/>
    <s v="0"/>
    <m/>
    <m/>
    <s v="0"/>
    <m/>
    <m/>
    <s v="0"/>
    <s v=""/>
    <m/>
    <s v="0"/>
    <s v=""/>
    <s v="0"/>
    <n v="0"/>
    <n v="0"/>
    <n v="0"/>
    <n v="0"/>
    <n v="0"/>
    <x v="0"/>
    <n v="5773.0228219963001"/>
    <m/>
  </r>
  <r>
    <x v="10"/>
    <n v="3"/>
    <s v="Admin 4d - 3"/>
    <n v="789.66360777414025"/>
    <m/>
    <s v="0"/>
    <m/>
    <m/>
    <s v="0"/>
    <m/>
    <m/>
    <s v="0"/>
    <s v=""/>
    <m/>
    <s v="0"/>
    <s v=""/>
    <s v="0"/>
    <n v="0"/>
    <n v="0"/>
    <n v="0"/>
    <n v="0"/>
    <n v="0"/>
    <x v="0"/>
    <n v="789.66360777414002"/>
    <m/>
  </r>
  <r>
    <x v="10"/>
    <n v="4"/>
    <s v="Admin 4d - 4"/>
    <n v="8576.8276163692553"/>
    <m/>
    <s v="0"/>
    <m/>
    <m/>
    <s v="0"/>
    <m/>
    <m/>
    <s v="0"/>
    <s v=""/>
    <m/>
    <s v="0"/>
    <s v=""/>
    <s v="0"/>
    <n v="0"/>
    <n v="0"/>
    <n v="0"/>
    <n v="0"/>
    <n v="0"/>
    <x v="0"/>
    <n v="8576.8276163692608"/>
    <m/>
  </r>
  <r>
    <x v="10"/>
    <n v="5"/>
    <s v="Admin 4d - 5"/>
    <n v="8397.8257049216281"/>
    <m/>
    <s v="0"/>
    <m/>
    <m/>
    <s v="0"/>
    <m/>
    <m/>
    <s v="0"/>
    <s v=""/>
    <m/>
    <s v="0"/>
    <s v=""/>
    <s v="0"/>
    <n v="0"/>
    <n v="0"/>
    <n v="0"/>
    <n v="0"/>
    <n v="0"/>
    <x v="0"/>
    <n v="8397.8257049216299"/>
    <m/>
  </r>
  <r>
    <x v="10"/>
    <n v="6"/>
    <s v="Admin 4d - 6"/>
    <n v="8783.8679068309957"/>
    <m/>
    <s v="0"/>
    <m/>
    <m/>
    <s v="0"/>
    <m/>
    <m/>
    <s v="0"/>
    <s v=""/>
    <m/>
    <s v="0"/>
    <s v=""/>
    <s v="0"/>
    <n v="0"/>
    <n v="0"/>
    <n v="0"/>
    <n v="0"/>
    <n v="0"/>
    <x v="0"/>
    <n v="8783.8679068309993"/>
    <m/>
  </r>
  <r>
    <x v="10"/>
    <n v="7"/>
    <s v="Admin 4d - 7"/>
    <n v="8635.5178139735744"/>
    <m/>
    <s v="0"/>
    <m/>
    <m/>
    <s v="0"/>
    <m/>
    <m/>
    <s v="0"/>
    <s v=""/>
    <m/>
    <s v="0"/>
    <s v=""/>
    <s v="0"/>
    <n v="0"/>
    <n v="0"/>
    <n v="0"/>
    <n v="0"/>
    <n v="0"/>
    <x v="0"/>
    <n v="8635.5178139735708"/>
    <m/>
  </r>
  <r>
    <x v="10"/>
    <n v="8"/>
    <s v="Admin 4d - 8"/>
    <n v="1057.5777018463546"/>
    <m/>
    <s v="0"/>
    <m/>
    <m/>
    <s v="0"/>
    <m/>
    <m/>
    <s v="0"/>
    <s v=""/>
    <m/>
    <s v="0"/>
    <s v=""/>
    <s v="0"/>
    <n v="0"/>
    <n v="0"/>
    <n v="0"/>
    <n v="0"/>
    <n v="0"/>
    <x v="0"/>
    <n v="1057.57770184635"/>
    <m/>
  </r>
  <r>
    <x v="10"/>
    <n v="9"/>
    <s v="Admin 4d - 9"/>
    <n v="7960.7235411483907"/>
    <m/>
    <s v="0"/>
    <m/>
    <m/>
    <s v="0"/>
    <m/>
    <m/>
    <s v="0"/>
    <s v=""/>
    <m/>
    <s v="0"/>
    <s v=""/>
    <s v="0"/>
    <n v="0"/>
    <n v="0"/>
    <n v="0"/>
    <n v="0"/>
    <n v="0"/>
    <x v="0"/>
    <n v="7960.7235411483898"/>
    <m/>
  </r>
  <r>
    <x v="10"/>
    <n v="10"/>
    <s v="Admin 4d - 10"/>
    <n v="3314.088908320899"/>
    <m/>
    <s v="0"/>
    <m/>
    <m/>
    <s v="0"/>
    <m/>
    <m/>
    <s v="0"/>
    <s v=""/>
    <m/>
    <s v="0"/>
    <s v=""/>
    <s v="0"/>
    <n v="0"/>
    <n v="0"/>
    <n v="0"/>
    <n v="0"/>
    <n v="0"/>
    <x v="0"/>
    <n v="3314.0889083208999"/>
    <m/>
  </r>
  <r>
    <x v="10"/>
    <n v="11"/>
    <s v="Admin 4d - 11"/>
    <n v="6688.3526297310254"/>
    <m/>
    <s v="0"/>
    <m/>
    <m/>
    <s v="0"/>
    <m/>
    <m/>
    <s v="0"/>
    <s v=""/>
    <m/>
    <s v="0"/>
    <s v=""/>
    <s v="0"/>
    <n v="0"/>
    <n v="0"/>
    <n v="0"/>
    <n v="0"/>
    <n v="0"/>
    <x v="0"/>
    <n v="6688.35262973103"/>
    <m/>
  </r>
  <r>
    <x v="10"/>
    <n v="12"/>
    <s v="Admin 4d - 12"/>
    <n v="7462.9550833029152"/>
    <m/>
    <s v="0"/>
    <m/>
    <m/>
    <s v="0"/>
    <m/>
    <m/>
    <s v="0"/>
    <s v=""/>
    <m/>
    <s v="0"/>
    <s v=""/>
    <s v="0"/>
    <n v="0"/>
    <n v="0"/>
    <n v="0"/>
    <n v="0"/>
    <n v="0"/>
    <x v="0"/>
    <n v="7462.9550833029198"/>
    <m/>
  </r>
  <r>
    <x v="10"/>
    <n v="13"/>
    <s v="Admin 4d - 13"/>
    <n v="6786.1322326500231"/>
    <m/>
    <s v="0"/>
    <m/>
    <m/>
    <s v="0"/>
    <m/>
    <m/>
    <s v="0"/>
    <s v=""/>
    <m/>
    <s v="0"/>
    <s v=""/>
    <s v="0"/>
    <n v="0"/>
    <n v="0"/>
    <n v="0"/>
    <n v="0"/>
    <n v="0"/>
    <x v="0"/>
    <n v="6786.1322326500203"/>
    <m/>
  </r>
  <r>
    <x v="10"/>
    <n v="14"/>
    <s v="Admin 4d - 14"/>
    <n v="7361.0392284734926"/>
    <m/>
    <s v="0"/>
    <m/>
    <m/>
    <s v="0"/>
    <m/>
    <m/>
    <s v="0"/>
    <s v=""/>
    <m/>
    <s v="0"/>
    <s v=""/>
    <s v="0"/>
    <n v="0"/>
    <n v="0"/>
    <n v="0"/>
    <n v="0"/>
    <n v="0"/>
    <x v="0"/>
    <n v="7361.0392284734899"/>
    <m/>
  </r>
  <r>
    <x v="10"/>
    <n v="15"/>
    <s v="Admin 4d - 15"/>
    <n v="2033.1529381512501"/>
    <m/>
    <s v="0"/>
    <m/>
    <m/>
    <s v="0"/>
    <m/>
    <m/>
    <s v="0"/>
    <s v=""/>
    <m/>
    <s v="0"/>
    <s v=""/>
    <s v="0"/>
    <n v="0"/>
    <n v="0"/>
    <n v="0"/>
    <n v="0"/>
    <n v="0"/>
    <x v="0"/>
    <n v="2033.1529381512501"/>
    <m/>
  </r>
  <r>
    <x v="10"/>
    <n v="16"/>
    <s v="Admin 4d - 16"/>
    <n v="1520.0964189538286"/>
    <m/>
    <s v="0"/>
    <m/>
    <m/>
    <s v="0"/>
    <m/>
    <m/>
    <s v="0"/>
    <s v=""/>
    <m/>
    <s v="0"/>
    <s v=""/>
    <s v="0"/>
    <n v="0"/>
    <n v="0"/>
    <n v="0"/>
    <n v="0"/>
    <n v="0"/>
    <x v="0"/>
    <n v="1520.0964189538299"/>
    <m/>
  </r>
  <r>
    <x v="10"/>
    <n v="17"/>
    <s v="Admin 4d - 17"/>
    <n v="7698.2286486973562"/>
    <m/>
    <s v="0"/>
    <m/>
    <m/>
    <s v="0"/>
    <m/>
    <m/>
    <s v="0"/>
    <s v=""/>
    <m/>
    <s v="0"/>
    <s v=""/>
    <s v="0"/>
    <n v="0"/>
    <n v="0"/>
    <n v="0"/>
    <n v="0"/>
    <n v="0"/>
    <x v="0"/>
    <n v="7698.2286486973599"/>
    <m/>
  </r>
  <r>
    <x v="10"/>
    <n v="18"/>
    <s v="Admin 4d - 18"/>
    <n v="1617.3964288964844"/>
    <m/>
    <s v="0"/>
    <m/>
    <m/>
    <s v="0"/>
    <m/>
    <m/>
    <s v="0"/>
    <s v=""/>
    <m/>
    <s v="0"/>
    <s v=""/>
    <s v="0"/>
    <n v="0"/>
    <n v="0"/>
    <n v="0"/>
    <n v="0"/>
    <n v="0"/>
    <x v="0"/>
    <n v="1617.3964288964801"/>
    <m/>
  </r>
  <r>
    <x v="10"/>
    <n v="19"/>
    <s v="Admin 4d - 19"/>
    <n v="6681.8367549571112"/>
    <m/>
    <s v="0"/>
    <m/>
    <m/>
    <s v="0"/>
    <m/>
    <m/>
    <s v="0"/>
    <s v=""/>
    <m/>
    <s v="0"/>
    <s v=""/>
    <s v="0"/>
    <n v="0"/>
    <n v="0"/>
    <n v="0"/>
    <n v="0"/>
    <n v="0"/>
    <x v="0"/>
    <n v="6681.8367549571103"/>
    <m/>
  </r>
  <r>
    <x v="10"/>
    <n v="20"/>
    <s v="Admin 4d - 20"/>
    <n v="9595.7564568594244"/>
    <m/>
    <s v="0"/>
    <m/>
    <m/>
    <s v="0"/>
    <m/>
    <m/>
    <s v="0"/>
    <s v=""/>
    <m/>
    <s v="0"/>
    <s v=""/>
    <s v="0"/>
    <n v="0"/>
    <n v="0"/>
    <n v="0"/>
    <n v="0"/>
    <n v="0"/>
    <x v="0"/>
    <n v="9595.7564568594207"/>
    <m/>
  </r>
  <r>
    <x v="10"/>
    <n v="21"/>
    <s v="Admin 4d - 21"/>
    <n v="7391.1047028647472"/>
    <m/>
    <s v="0"/>
    <m/>
    <m/>
    <s v="0"/>
    <m/>
    <m/>
    <s v="0"/>
    <s v=""/>
    <m/>
    <s v="0"/>
    <s v=""/>
    <s v="0"/>
    <n v="0"/>
    <n v="0"/>
    <n v="0"/>
    <n v="0"/>
    <n v="0"/>
    <x v="0"/>
    <n v="7391.1047028647499"/>
    <m/>
  </r>
  <r>
    <x v="10"/>
    <n v="22"/>
    <s v="Admin 4d - 22"/>
    <n v="9561.8037093126768"/>
    <m/>
    <s v="0"/>
    <m/>
    <m/>
    <s v="0"/>
    <m/>
    <m/>
    <s v="0"/>
    <s v=""/>
    <m/>
    <s v="0"/>
    <s v=""/>
    <s v="0"/>
    <n v="0"/>
    <n v="0"/>
    <n v="0"/>
    <n v="0"/>
    <n v="0"/>
    <x v="0"/>
    <n v="9561.8037093126804"/>
    <m/>
  </r>
  <r>
    <x v="10"/>
    <n v="23"/>
    <s v="Admin 4d - 23"/>
    <n v="7335.3576480880583"/>
    <m/>
    <s v="0"/>
    <m/>
    <m/>
    <s v="0"/>
    <m/>
    <m/>
    <s v="0"/>
    <s v=""/>
    <m/>
    <s v="0"/>
    <s v=""/>
    <s v="0"/>
    <n v="0"/>
    <n v="0"/>
    <n v="0"/>
    <n v="0"/>
    <n v="0"/>
    <x v="0"/>
    <n v="7335.3576480880602"/>
    <m/>
  </r>
  <r>
    <x v="10"/>
    <n v="24"/>
    <s v="Admin 4d - 24"/>
    <n v="7103.1384450525247"/>
    <m/>
    <s v="0"/>
    <m/>
    <m/>
    <s v="0"/>
    <m/>
    <m/>
    <s v="0"/>
    <s v=""/>
    <m/>
    <s v="0"/>
    <s v=""/>
    <s v="0"/>
    <n v="0"/>
    <n v="0"/>
    <n v="0"/>
    <n v="0"/>
    <n v="0"/>
    <x v="0"/>
    <n v="7103.1384450525202"/>
    <m/>
  </r>
  <r>
    <x v="10"/>
    <n v="25"/>
    <s v="Admin 4d - 25"/>
    <n v="5735.5655850101484"/>
    <m/>
    <s v="0"/>
    <m/>
    <m/>
    <s v="0"/>
    <m/>
    <m/>
    <s v="0"/>
    <s v=""/>
    <m/>
    <s v="0"/>
    <s v=""/>
    <s v="0"/>
    <n v="0"/>
    <n v="0"/>
    <n v="0"/>
    <n v="0"/>
    <n v="0"/>
    <x v="0"/>
    <n v="5735.5655850101502"/>
    <m/>
  </r>
  <r>
    <x v="10"/>
    <n v="26"/>
    <s v="Admin 4d - 26"/>
    <n v="7121.3436501564747"/>
    <m/>
    <s v="0"/>
    <m/>
    <m/>
    <s v="0"/>
    <m/>
    <m/>
    <s v="0"/>
    <s v=""/>
    <m/>
    <s v="0"/>
    <s v=""/>
    <s v="0"/>
    <n v="0"/>
    <n v="0"/>
    <n v="0"/>
    <n v="0"/>
    <n v="0"/>
    <x v="0"/>
    <n v="7121.3436501564702"/>
    <m/>
  </r>
  <r>
    <x v="10"/>
    <n v="27"/>
    <s v="Admin 4d - 27"/>
    <n v="6622.4175977713248"/>
    <m/>
    <s v="0"/>
    <m/>
    <m/>
    <s v="0"/>
    <m/>
    <m/>
    <s v="0"/>
    <s v=""/>
    <m/>
    <s v="0"/>
    <s v=""/>
    <s v="0"/>
    <n v="0"/>
    <n v="0"/>
    <n v="0"/>
    <n v="0"/>
    <n v="0"/>
    <x v="0"/>
    <n v="6622.4175977713203"/>
    <m/>
  </r>
  <r>
    <x v="10"/>
    <n v="28"/>
    <s v="Admin 4d - 28"/>
    <n v="6819.0052512236098"/>
    <m/>
    <s v="0"/>
    <m/>
    <m/>
    <s v="0"/>
    <m/>
    <m/>
    <s v="0"/>
    <s v=""/>
    <m/>
    <s v="0"/>
    <s v=""/>
    <s v="0"/>
    <n v="0"/>
    <n v="0"/>
    <n v="0"/>
    <n v="0"/>
    <n v="0"/>
    <x v="0"/>
    <n v="6819.0052512236098"/>
    <m/>
  </r>
  <r>
    <x v="10"/>
    <n v="29"/>
    <s v="Admin 4d - 29"/>
    <n v="1996.5409336016016"/>
    <m/>
    <s v="0"/>
    <m/>
    <m/>
    <s v="0"/>
    <m/>
    <m/>
    <s v="0"/>
    <s v=""/>
    <m/>
    <s v="0"/>
    <s v=""/>
    <s v="0"/>
    <n v="0"/>
    <n v="0"/>
    <n v="0"/>
    <n v="0"/>
    <n v="0"/>
    <x v="0"/>
    <n v="1996.5409336016"/>
    <m/>
  </r>
  <r>
    <x v="10"/>
    <n v="30"/>
    <s v="Admin 4d - 30"/>
    <n v="7249.2512138692646"/>
    <m/>
    <s v="0"/>
    <m/>
    <m/>
    <s v="0"/>
    <m/>
    <m/>
    <s v="0"/>
    <s v=""/>
    <m/>
    <s v="0"/>
    <s v=""/>
    <s v="0"/>
    <n v="0"/>
    <n v="0"/>
    <n v="0"/>
    <n v="0"/>
    <n v="0"/>
    <x v="0"/>
    <n v="7249.25121386926"/>
    <m/>
  </r>
  <r>
    <x v="10"/>
    <n v="31"/>
    <s v="Admin 4d - 31"/>
    <n v="1460.1246990414372"/>
    <m/>
    <s v="0"/>
    <m/>
    <m/>
    <s v="0"/>
    <m/>
    <m/>
    <s v="0"/>
    <s v=""/>
    <m/>
    <s v="0"/>
    <s v=""/>
    <s v="0"/>
    <n v="0"/>
    <n v="0"/>
    <n v="0"/>
    <n v="0"/>
    <n v="0"/>
    <x v="0"/>
    <n v="1460.12469904144"/>
    <m/>
  </r>
  <r>
    <x v="10"/>
    <n v="32"/>
    <s v="Admin 4d - 32"/>
    <n v="8059.5484329998972"/>
    <m/>
    <s v="0"/>
    <m/>
    <m/>
    <s v="0"/>
    <m/>
    <m/>
    <s v="0"/>
    <s v=""/>
    <m/>
    <s v="0"/>
    <s v=""/>
    <s v="0"/>
    <n v="0"/>
    <n v="0"/>
    <n v="0"/>
    <n v="0"/>
    <n v="0"/>
    <x v="0"/>
    <n v="8059.5484329998999"/>
    <m/>
  </r>
  <r>
    <x v="10"/>
    <n v="33"/>
    <s v="Admin 4d - 33"/>
    <n v="6971.2376960611773"/>
    <m/>
    <s v="0"/>
    <m/>
    <m/>
    <s v="0"/>
    <m/>
    <m/>
    <s v="0"/>
    <s v=""/>
    <m/>
    <s v="0"/>
    <s v=""/>
    <s v="0"/>
    <n v="0"/>
    <n v="0"/>
    <n v="0"/>
    <n v="0"/>
    <n v="0"/>
    <x v="0"/>
    <n v="6971.23769606118"/>
    <m/>
  </r>
  <r>
    <x v="10"/>
    <n v="34"/>
    <s v="Admin 4d - 34"/>
    <n v="1987.348025764745"/>
    <m/>
    <s v="0"/>
    <m/>
    <m/>
    <s v="0"/>
    <m/>
    <m/>
    <s v="0"/>
    <s v=""/>
    <m/>
    <s v="0"/>
    <s v=""/>
    <s v="0"/>
    <n v="0"/>
    <n v="0"/>
    <n v="0"/>
    <n v="0"/>
    <n v="0"/>
    <x v="0"/>
    <n v="1987.34802576474"/>
    <m/>
  </r>
  <r>
    <x v="10"/>
    <n v="35"/>
    <s v="Admin 4d - 35"/>
    <n v="6406.6392048315665"/>
    <m/>
    <s v="0"/>
    <m/>
    <m/>
    <s v="0"/>
    <m/>
    <m/>
    <s v="0"/>
    <s v=""/>
    <m/>
    <s v="0"/>
    <s v=""/>
    <s v="0"/>
    <n v="0"/>
    <n v="0"/>
    <n v="0"/>
    <n v="0"/>
    <n v="0"/>
    <x v="0"/>
    <n v="6406.6392048315702"/>
    <m/>
  </r>
  <r>
    <x v="10"/>
    <n v="36"/>
    <s v="Admin 4d - 36"/>
    <n v="3541.703241136302"/>
    <m/>
    <s v="0"/>
    <m/>
    <m/>
    <s v="0"/>
    <m/>
    <m/>
    <s v="0"/>
    <s v=""/>
    <m/>
    <s v="0"/>
    <s v=""/>
    <s v="0"/>
    <n v="0"/>
    <n v="0"/>
    <n v="0"/>
    <n v="0"/>
    <n v="0"/>
    <x v="0"/>
    <n v="3541.7032411363002"/>
    <m/>
  </r>
  <r>
    <x v="10"/>
    <n v="37"/>
    <s v="Admin 4d - 37"/>
    <n v="3823.2367384824997"/>
    <m/>
    <s v="0"/>
    <m/>
    <m/>
    <s v="0"/>
    <m/>
    <m/>
    <s v="0"/>
    <s v=""/>
    <m/>
    <s v="0"/>
    <s v=""/>
    <s v="0"/>
    <n v="0"/>
    <n v="0"/>
    <n v="0"/>
    <n v="0"/>
    <n v="0"/>
    <x v="0"/>
    <n v="3823.2367384825002"/>
    <m/>
  </r>
  <r>
    <x v="10"/>
    <n v="38"/>
    <s v="Admin 4d - 38"/>
    <n v="4648.2649179542341"/>
    <m/>
    <s v="0"/>
    <m/>
    <m/>
    <s v="0"/>
    <m/>
    <m/>
    <s v="0"/>
    <s v=""/>
    <m/>
    <s v="0"/>
    <s v=""/>
    <s v="0"/>
    <n v="0"/>
    <n v="0"/>
    <n v="0"/>
    <n v="0"/>
    <n v="0"/>
    <x v="0"/>
    <n v="4648.2649179542304"/>
    <m/>
  </r>
  <r>
    <x v="10"/>
    <n v="39"/>
    <s v="Admin 4d - 39"/>
    <n v="5950.7431447129729"/>
    <m/>
    <s v="0"/>
    <m/>
    <m/>
    <s v="0"/>
    <m/>
    <m/>
    <s v="0"/>
    <s v=""/>
    <m/>
    <s v="0"/>
    <s v=""/>
    <s v="0"/>
    <n v="0"/>
    <n v="0"/>
    <n v="0"/>
    <n v="0"/>
    <n v="0"/>
    <x v="0"/>
    <n v="5950.7431447129702"/>
    <m/>
  </r>
  <r>
    <x v="10"/>
    <n v="40"/>
    <s v="Admin 4d - 40"/>
    <n v="406.95512476400819"/>
    <m/>
    <s v="0"/>
    <m/>
    <m/>
    <s v="0"/>
    <m/>
    <m/>
    <s v="0"/>
    <s v=""/>
    <m/>
    <s v="0"/>
    <s v=""/>
    <s v="0"/>
    <n v="0"/>
    <n v="0"/>
    <n v="0"/>
    <n v="0"/>
    <n v="0"/>
    <x v="0"/>
    <n v="406.95512476400802"/>
    <m/>
  </r>
  <r>
    <x v="10"/>
    <n v="41"/>
    <s v="Admin 4d - 41"/>
    <n v="4911.2263593190037"/>
    <m/>
    <s v="0"/>
    <m/>
    <m/>
    <s v="0"/>
    <m/>
    <m/>
    <s v="0"/>
    <s v=""/>
    <m/>
    <s v="0"/>
    <s v=""/>
    <s v="0"/>
    <n v="0"/>
    <n v="0"/>
    <n v="0"/>
    <n v="0"/>
    <n v="0"/>
    <x v="0"/>
    <n v="4911.226359319"/>
    <m/>
  </r>
  <r>
    <x v="10"/>
    <n v="42"/>
    <s v="Admin 4d - 42"/>
    <n v="4307.6792387863043"/>
    <m/>
    <s v="0"/>
    <m/>
    <m/>
    <s v="0"/>
    <m/>
    <m/>
    <s v="0"/>
    <s v=""/>
    <m/>
    <s v="0"/>
    <s v=""/>
    <s v="0"/>
    <n v="0"/>
    <n v="0"/>
    <n v="0"/>
    <n v="0"/>
    <n v="0"/>
    <x v="0"/>
    <n v="4307.6792387862997"/>
    <m/>
  </r>
  <r>
    <x v="10"/>
    <n v="43"/>
    <s v="Admin 4d - 43"/>
    <n v="4515.0824342293909"/>
    <m/>
    <s v="0"/>
    <m/>
    <m/>
    <s v="0"/>
    <m/>
    <m/>
    <s v="0"/>
    <s v=""/>
    <m/>
    <s v="0"/>
    <s v=""/>
    <s v="0"/>
    <n v="0"/>
    <n v="0"/>
    <n v="0"/>
    <n v="0"/>
    <n v="0"/>
    <x v="0"/>
    <n v="4515.0824342293899"/>
    <m/>
  </r>
  <r>
    <x v="10"/>
    <n v="44"/>
    <s v="Admin 4d - 44"/>
    <n v="4443.5005165362954"/>
    <m/>
    <s v="0"/>
    <m/>
    <m/>
    <s v="0"/>
    <m/>
    <m/>
    <s v="0"/>
    <s v=""/>
    <m/>
    <s v="0"/>
    <s v=""/>
    <s v="0"/>
    <n v="0"/>
    <n v="0"/>
    <n v="0"/>
    <n v="0"/>
    <n v="0"/>
    <x v="0"/>
    <n v="4443.5005165363"/>
    <m/>
  </r>
  <r>
    <x v="10"/>
    <n v="45"/>
    <s v="Admin 4d - 45"/>
    <n v="4637.6851821373848"/>
    <m/>
    <s v="0"/>
    <m/>
    <m/>
    <s v="0"/>
    <m/>
    <m/>
    <s v="0"/>
    <s v=""/>
    <m/>
    <s v="0"/>
    <s v=""/>
    <s v="0"/>
    <n v="0"/>
    <n v="0"/>
    <n v="0"/>
    <n v="0"/>
    <n v="0"/>
    <x v="0"/>
    <n v="4637.6851821373803"/>
    <m/>
  </r>
  <r>
    <x v="10"/>
    <n v="46"/>
    <s v="Admin 4d - 46"/>
    <n v="6011.9856472568772"/>
    <m/>
    <s v="0"/>
    <m/>
    <m/>
    <s v="0"/>
    <m/>
    <m/>
    <s v="0"/>
    <s v=""/>
    <m/>
    <s v="0"/>
    <s v=""/>
    <s v="0"/>
    <n v="0"/>
    <n v="0"/>
    <n v="0"/>
    <n v="0"/>
    <n v="0"/>
    <x v="0"/>
    <n v="6011.9856472568799"/>
    <m/>
  </r>
  <r>
    <x v="10"/>
    <n v="47"/>
    <s v="Admin 4d - 47"/>
    <n v="4565.3382529739174"/>
    <m/>
    <s v="0"/>
    <m/>
    <m/>
    <s v="0"/>
    <m/>
    <m/>
    <s v="0"/>
    <s v=""/>
    <m/>
    <s v="0"/>
    <s v=""/>
    <s v="0"/>
    <n v="0"/>
    <n v="0"/>
    <n v="0"/>
    <n v="0"/>
    <n v="0"/>
    <x v="0"/>
    <n v="4565.3382529739201"/>
    <m/>
  </r>
  <r>
    <x v="10"/>
    <n v="48"/>
    <s v="Admin 4d - 48"/>
    <n v="1603.7786930795537"/>
    <m/>
    <s v="0"/>
    <m/>
    <m/>
    <s v="0"/>
    <m/>
    <m/>
    <s v="0"/>
    <s v=""/>
    <m/>
    <s v="0"/>
    <s v=""/>
    <s v="0"/>
    <n v="0"/>
    <n v="0"/>
    <n v="0"/>
    <n v="0"/>
    <n v="0"/>
    <x v="0"/>
    <n v="1603.7786930795501"/>
    <m/>
  </r>
  <r>
    <x v="10"/>
    <n v="49"/>
    <s v="Admin 4d - 49"/>
    <n v="2940.4061079717239"/>
    <m/>
    <s v="0"/>
    <m/>
    <m/>
    <s v="0"/>
    <m/>
    <m/>
    <s v="0"/>
    <s v=""/>
    <m/>
    <s v="0"/>
    <s v=""/>
    <s v="0"/>
    <n v="0"/>
    <n v="0"/>
    <n v="0"/>
    <n v="0"/>
    <n v="0"/>
    <x v="0"/>
    <n v="2940.4061079717198"/>
    <m/>
  </r>
  <r>
    <x v="10"/>
    <n v="50"/>
    <s v="Admin 4d - 50"/>
    <n v="1336.6713893030549"/>
    <m/>
    <s v="0"/>
    <m/>
    <m/>
    <s v="0"/>
    <m/>
    <m/>
    <s v="0"/>
    <s v=""/>
    <m/>
    <s v="0"/>
    <s v=""/>
    <s v="0"/>
    <n v="0"/>
    <n v="0"/>
    <n v="0"/>
    <n v="0"/>
    <n v="0"/>
    <x v="0"/>
    <n v="1336.6713893030501"/>
    <m/>
  </r>
  <r>
    <x v="10"/>
    <n v="51"/>
    <s v="Admin 4d - 51"/>
    <n v="970.96287931147435"/>
    <m/>
    <s v="0"/>
    <m/>
    <m/>
    <s v="0"/>
    <m/>
    <m/>
    <s v="0"/>
    <s v=""/>
    <m/>
    <s v="0"/>
    <s v=""/>
    <s v="0"/>
    <n v="0"/>
    <n v="0"/>
    <n v="0"/>
    <n v="0"/>
    <n v="0"/>
    <x v="0"/>
    <n v="970.96287931147401"/>
    <m/>
  </r>
  <r>
    <x v="10"/>
    <n v="52"/>
    <s v="Admin 4d - 52"/>
    <n v="5469.3248271256671"/>
    <m/>
    <s v="0"/>
    <m/>
    <m/>
    <s v="0"/>
    <m/>
    <m/>
    <s v="0"/>
    <s v=""/>
    <m/>
    <s v="0"/>
    <s v=""/>
    <s v="0"/>
    <n v="0"/>
    <n v="0"/>
    <n v="0"/>
    <n v="0"/>
    <n v="0"/>
    <x v="0"/>
    <n v="5469.3248271256698"/>
    <m/>
  </r>
  <r>
    <x v="10"/>
    <n v="53"/>
    <s v="Admin 4d - 53"/>
    <n v="9580.6440250227224"/>
    <m/>
    <s v="0"/>
    <m/>
    <m/>
    <s v="0"/>
    <m/>
    <m/>
    <s v="0"/>
    <s v=""/>
    <m/>
    <s v="0"/>
    <s v=""/>
    <s v="0"/>
    <n v="0"/>
    <n v="0"/>
    <n v="0"/>
    <n v="0"/>
    <n v="0"/>
    <x v="0"/>
    <n v="9580.6440250227206"/>
    <m/>
  </r>
  <r>
    <x v="10"/>
    <n v="54"/>
    <s v="Admin 4d - 54"/>
    <n v="4018.8648857359153"/>
    <m/>
    <s v="0"/>
    <m/>
    <m/>
    <s v="0"/>
    <m/>
    <m/>
    <s v="0"/>
    <s v=""/>
    <m/>
    <s v="0"/>
    <s v=""/>
    <s v="0"/>
    <n v="0"/>
    <n v="0"/>
    <n v="0"/>
    <n v="0"/>
    <n v="0"/>
    <x v="0"/>
    <n v="4018.8648857359199"/>
    <m/>
  </r>
  <r>
    <x v="10"/>
    <n v="55"/>
    <s v="Admin 4d - 55"/>
    <n v="6730.052232754394"/>
    <m/>
    <s v="0"/>
    <m/>
    <m/>
    <s v="0"/>
    <m/>
    <m/>
    <s v="0"/>
    <s v=""/>
    <m/>
    <s v="0"/>
    <s v=""/>
    <s v="0"/>
    <n v="0"/>
    <n v="0"/>
    <n v="0"/>
    <n v="0"/>
    <n v="0"/>
    <x v="0"/>
    <n v="6730.0522327543904"/>
    <m/>
  </r>
  <r>
    <x v="10"/>
    <n v="56"/>
    <s v="Admin 4d - 56"/>
    <n v="9466.703456903886"/>
    <m/>
    <s v="0"/>
    <m/>
    <m/>
    <s v="0"/>
    <m/>
    <m/>
    <s v="0"/>
    <s v=""/>
    <m/>
    <s v="0"/>
    <s v=""/>
    <s v="0"/>
    <n v="0"/>
    <n v="0"/>
    <n v="0"/>
    <n v="0"/>
    <n v="0"/>
    <x v="0"/>
    <n v="9466.7034569038897"/>
    <m/>
  </r>
  <r>
    <x v="10"/>
    <n v="57"/>
    <s v="Admin 4d - 57"/>
    <n v="5893.7165966087796"/>
    <m/>
    <s v="0"/>
    <m/>
    <m/>
    <s v="0"/>
    <m/>
    <m/>
    <s v="0"/>
    <s v=""/>
    <m/>
    <s v="0"/>
    <s v=""/>
    <s v="0"/>
    <n v="0"/>
    <n v="0"/>
    <n v="0"/>
    <n v="0"/>
    <n v="0"/>
    <x v="0"/>
    <n v="5893.7165966087796"/>
    <m/>
  </r>
  <r>
    <x v="10"/>
    <n v="58"/>
    <s v="Admin 4d - 58"/>
    <n v="5268.3645282840225"/>
    <m/>
    <s v="0"/>
    <m/>
    <m/>
    <s v="0"/>
    <m/>
    <m/>
    <s v="0"/>
    <s v=""/>
    <m/>
    <s v="0"/>
    <s v=""/>
    <s v="0"/>
    <n v="0"/>
    <n v="0"/>
    <n v="0"/>
    <n v="0"/>
    <n v="0"/>
    <x v="0"/>
    <n v="5268.3645282840198"/>
    <m/>
  </r>
  <r>
    <x v="10"/>
    <n v="59"/>
    <s v="Admin 4d - 59"/>
    <n v="7095.4453801848804"/>
    <m/>
    <s v="0"/>
    <m/>
    <m/>
    <s v="0"/>
    <m/>
    <m/>
    <s v="0"/>
    <s v=""/>
    <m/>
    <s v="0"/>
    <s v=""/>
    <s v="0"/>
    <n v="0"/>
    <n v="0"/>
    <n v="0"/>
    <n v="0"/>
    <n v="0"/>
    <x v="0"/>
    <n v="7095.4453801848804"/>
    <m/>
  </r>
  <r>
    <x v="10"/>
    <n v="60"/>
    <s v="Admin 4d - 60"/>
    <n v="3353.7357504877186"/>
    <m/>
    <s v="0"/>
    <m/>
    <m/>
    <s v="0"/>
    <m/>
    <m/>
    <s v="0"/>
    <s v=""/>
    <m/>
    <s v="0"/>
    <s v=""/>
    <s v="0"/>
    <n v="0"/>
    <n v="0"/>
    <n v="0"/>
    <n v="0"/>
    <n v="0"/>
    <x v="0"/>
    <n v="3353.73575048772"/>
    <m/>
  </r>
  <r>
    <x v="11"/>
    <n v="1"/>
    <s v="Refunds - 1"/>
    <n v="468.4534857002127"/>
    <m/>
    <s v="0"/>
    <m/>
    <m/>
    <s v="0"/>
    <m/>
    <m/>
    <s v="0"/>
    <s v=""/>
    <m/>
    <s v="0"/>
    <s v=""/>
    <s v="0"/>
    <n v="0"/>
    <n v="0"/>
    <n v="0"/>
    <n v="0"/>
    <n v="0"/>
    <x v="0"/>
    <n v="468.45348570021298"/>
    <m/>
  </r>
  <r>
    <x v="11"/>
    <n v="2"/>
    <s v="Refunds - 2"/>
    <n v="1148.0643906914161"/>
    <m/>
    <s v="0"/>
    <m/>
    <m/>
    <s v="0"/>
    <m/>
    <m/>
    <s v="0"/>
    <s v=""/>
    <m/>
    <s v="0"/>
    <s v=""/>
    <s v="0"/>
    <n v="0"/>
    <n v="0"/>
    <n v="0"/>
    <n v="0"/>
    <n v="0"/>
    <x v="0"/>
    <n v="1148.0643906914199"/>
    <m/>
  </r>
  <r>
    <x v="11"/>
    <n v="3"/>
    <s v="Refunds - 3"/>
    <n v="153.15376380354371"/>
    <s v="x"/>
    <n v="15"/>
    <s v="FA"/>
    <m/>
    <s v="0"/>
    <m/>
    <m/>
    <s v="0"/>
    <s v=""/>
    <m/>
    <s v="0"/>
    <s v=""/>
    <n v="15"/>
    <n v="0"/>
    <n v="1"/>
    <n v="15"/>
    <n v="1"/>
    <n v="15"/>
    <x v="2"/>
    <n v="138.153763803544"/>
    <m/>
  </r>
  <r>
    <x v="11"/>
    <n v="4"/>
    <s v="Refunds - 4"/>
    <n v="589.23499723435191"/>
    <m/>
    <s v="0"/>
    <m/>
    <m/>
    <s v="0"/>
    <m/>
    <m/>
    <s v="0"/>
    <s v=""/>
    <m/>
    <s v="0"/>
    <s v=""/>
    <s v="0"/>
    <n v="0"/>
    <n v="0"/>
    <n v="0"/>
    <n v="0"/>
    <n v="0"/>
    <x v="0"/>
    <n v="589.23499723435202"/>
    <m/>
  </r>
  <r>
    <x v="11"/>
    <n v="5"/>
    <s v="Refunds - 5"/>
    <n v="495.92643245162333"/>
    <s v="x"/>
    <n v="5"/>
    <s v="IA"/>
    <m/>
    <s v="0"/>
    <m/>
    <m/>
    <s v="0"/>
    <s v=""/>
    <m/>
    <s v="0"/>
    <s v=""/>
    <n v="5"/>
    <n v="0"/>
    <n v="1"/>
    <n v="5"/>
    <n v="1"/>
    <n v="5"/>
    <x v="1"/>
    <n v="490.92643245162299"/>
    <m/>
  </r>
  <r>
    <x v="11"/>
    <n v="6"/>
    <s v="Refunds - 6"/>
    <n v="648.2951691727767"/>
    <m/>
    <s v="0"/>
    <m/>
    <m/>
    <s v="0"/>
    <m/>
    <m/>
    <s v="0"/>
    <s v=""/>
    <m/>
    <s v="0"/>
    <s v=""/>
    <s v="0"/>
    <n v="0"/>
    <n v="0"/>
    <n v="0"/>
    <n v="0"/>
    <n v="0"/>
    <x v="0"/>
    <n v="648.29516917277704"/>
    <m/>
  </r>
  <r>
    <x v="11"/>
    <n v="7"/>
    <s v="Refunds - 7"/>
    <n v="285.21103646157246"/>
    <m/>
    <s v="0"/>
    <m/>
    <m/>
    <s v="0"/>
    <m/>
    <m/>
    <s v="0"/>
    <s v=""/>
    <m/>
    <s v="0"/>
    <s v=""/>
    <s v="0"/>
    <n v="0"/>
    <n v="0"/>
    <n v="0"/>
    <n v="0"/>
    <n v="0"/>
    <x v="0"/>
    <n v="285.21103646157201"/>
    <m/>
  </r>
  <r>
    <x v="11"/>
    <n v="8"/>
    <s v="Refunds - 8"/>
    <n v="1188.5247815501191"/>
    <m/>
    <s v="0"/>
    <m/>
    <m/>
    <s v="0"/>
    <m/>
    <m/>
    <s v="0"/>
    <s v=""/>
    <m/>
    <s v="0"/>
    <s v=""/>
    <s v="0"/>
    <n v="0"/>
    <n v="0"/>
    <n v="0"/>
    <n v="0"/>
    <n v="0"/>
    <x v="0"/>
    <n v="1188.52478155012"/>
    <m/>
  </r>
  <r>
    <x v="11"/>
    <n v="9"/>
    <s v="Refunds - 9"/>
    <n v="913.65769263020491"/>
    <s v="x"/>
    <n v="14"/>
    <s v="FA"/>
    <m/>
    <s v="0"/>
    <m/>
    <m/>
    <s v="0"/>
    <s v=""/>
    <m/>
    <s v="0"/>
    <s v=""/>
    <n v="14"/>
    <n v="0"/>
    <n v="1"/>
    <n v="14"/>
    <n v="1"/>
    <n v="14"/>
    <x v="2"/>
    <n v="899.65769263020502"/>
    <m/>
  </r>
  <r>
    <x v="11"/>
    <n v="10"/>
    <s v="Refunds - 10"/>
    <n v="977.51256872996498"/>
    <m/>
    <s v="0"/>
    <m/>
    <m/>
    <s v="0"/>
    <m/>
    <m/>
    <s v="0"/>
    <s v=""/>
    <m/>
    <s v="0"/>
    <s v=""/>
    <s v="0"/>
    <n v="0"/>
    <n v="0"/>
    <n v="0"/>
    <n v="0"/>
    <n v="0"/>
    <x v="0"/>
    <n v="977.51256872996498"/>
    <m/>
  </r>
  <r>
    <x v="11"/>
    <n v="11"/>
    <s v="Refunds - 11"/>
    <n v="1264.4821241811253"/>
    <m/>
    <s v="0"/>
    <m/>
    <m/>
    <s v="0"/>
    <m/>
    <m/>
    <s v="0"/>
    <s v=""/>
    <m/>
    <s v="0"/>
    <s v=""/>
    <s v="0"/>
    <n v="0"/>
    <n v="0"/>
    <n v="0"/>
    <n v="0"/>
    <n v="0"/>
    <x v="0"/>
    <n v="1264.4821241811301"/>
    <m/>
  </r>
  <r>
    <x v="11"/>
    <n v="12"/>
    <s v="Refunds - 12"/>
    <n v="269.03566048157614"/>
    <m/>
    <s v="0"/>
    <m/>
    <m/>
    <s v="0"/>
    <m/>
    <m/>
    <s v="0"/>
    <s v=""/>
    <m/>
    <s v="0"/>
    <s v=""/>
    <s v="0"/>
    <n v="0"/>
    <n v="0"/>
    <n v="0"/>
    <n v="0"/>
    <n v="0"/>
    <x v="0"/>
    <n v="269.03566048157597"/>
    <m/>
  </r>
  <r>
    <x v="11"/>
    <n v="13"/>
    <s v="Refunds - 13"/>
    <n v="1257.375294810515"/>
    <m/>
    <s v="0"/>
    <m/>
    <m/>
    <s v="0"/>
    <m/>
    <m/>
    <s v="0"/>
    <s v=""/>
    <m/>
    <s v="0"/>
    <s v=""/>
    <s v="0"/>
    <n v="0"/>
    <n v="0"/>
    <n v="0"/>
    <n v="0"/>
    <n v="0"/>
    <x v="0"/>
    <n v="1257.37529481052"/>
    <m/>
  </r>
  <r>
    <x v="11"/>
    <n v="14"/>
    <s v="Refunds - 14"/>
    <n v="804.34039159055442"/>
    <m/>
    <s v="0"/>
    <m/>
    <m/>
    <s v="0"/>
    <m/>
    <m/>
    <s v="0"/>
    <s v=""/>
    <m/>
    <s v="0"/>
    <s v=""/>
    <s v="0"/>
    <n v="0"/>
    <n v="0"/>
    <n v="0"/>
    <n v="0"/>
    <n v="0"/>
    <x v="0"/>
    <n v="804.34039159055396"/>
    <m/>
  </r>
  <r>
    <x v="11"/>
    <n v="15"/>
    <s v="Refunds - 15"/>
    <n v="83.860735853765448"/>
    <s v="x"/>
    <n v="12"/>
    <s v="DI"/>
    <m/>
    <s v="0"/>
    <m/>
    <m/>
    <s v="0"/>
    <s v=""/>
    <m/>
    <s v="0"/>
    <s v=""/>
    <n v="12"/>
    <n v="0"/>
    <n v="1"/>
    <n v="12"/>
    <n v="1"/>
    <n v="12"/>
    <x v="3"/>
    <n v="71.860735853765405"/>
    <m/>
  </r>
  <r>
    <x v="11"/>
    <n v="16"/>
    <s v="Refunds - 16"/>
    <n v="1116.1922142084361"/>
    <m/>
    <s v="0"/>
    <m/>
    <m/>
    <s v="0"/>
    <m/>
    <m/>
    <s v="0"/>
    <s v=""/>
    <m/>
    <s v="0"/>
    <s v=""/>
    <s v="0"/>
    <n v="0"/>
    <n v="0"/>
    <n v="0"/>
    <n v="0"/>
    <n v="0"/>
    <x v="0"/>
    <n v="1116.19221420844"/>
    <m/>
  </r>
  <r>
    <x v="11"/>
    <n v="17"/>
    <s v="Refunds - 17"/>
    <n v="889.03676908299121"/>
    <m/>
    <s v="0"/>
    <m/>
    <m/>
    <s v="0"/>
    <m/>
    <m/>
    <s v="0"/>
    <s v=""/>
    <m/>
    <s v="0"/>
    <s v=""/>
    <s v="0"/>
    <n v="0"/>
    <n v="0"/>
    <n v="0"/>
    <n v="0"/>
    <n v="0"/>
    <x v="0"/>
    <n v="889.03676908299099"/>
    <m/>
  </r>
  <r>
    <x v="11"/>
    <n v="18"/>
    <s v="Refunds - 18"/>
    <n v="1273.7834746442729"/>
    <m/>
    <s v="0"/>
    <m/>
    <m/>
    <s v="0"/>
    <m/>
    <m/>
    <s v="0"/>
    <s v=""/>
    <m/>
    <s v="0"/>
    <s v=""/>
    <s v="0"/>
    <n v="0"/>
    <n v="0"/>
    <n v="0"/>
    <n v="0"/>
    <n v="0"/>
    <x v="0"/>
    <n v="1273.78347464427"/>
    <m/>
  </r>
  <r>
    <x v="11"/>
    <n v="19"/>
    <s v="Refunds - 19"/>
    <n v="570.55452640135366"/>
    <m/>
    <s v="0"/>
    <m/>
    <m/>
    <s v="0"/>
    <m/>
    <m/>
    <s v="0"/>
    <s v=""/>
    <m/>
    <s v="0"/>
    <s v=""/>
    <s v="0"/>
    <n v="0"/>
    <n v="0"/>
    <n v="0"/>
    <n v="0"/>
    <n v="0"/>
    <x v="0"/>
    <n v="570.554526401354"/>
    <m/>
  </r>
  <r>
    <x v="11"/>
    <n v="20"/>
    <s v="Refunds - 20"/>
    <n v="1169.5890441272081"/>
    <s v="x"/>
    <n v="50"/>
    <s v="FA"/>
    <m/>
    <s v="0"/>
    <m/>
    <m/>
    <s v="0"/>
    <s v=""/>
    <m/>
    <s v="0"/>
    <s v=""/>
    <n v="50"/>
    <n v="0"/>
    <n v="1"/>
    <n v="50"/>
    <n v="1"/>
    <n v="50"/>
    <x v="2"/>
    <n v="1119.5890441272099"/>
    <m/>
  </r>
  <r>
    <x v="11"/>
    <n v="21"/>
    <s v="Refunds - 21"/>
    <n v="454.72294436866417"/>
    <m/>
    <s v="0"/>
    <m/>
    <m/>
    <s v="0"/>
    <m/>
    <m/>
    <s v="0"/>
    <s v=""/>
    <m/>
    <s v="0"/>
    <s v=""/>
    <s v="0"/>
    <n v="0"/>
    <n v="0"/>
    <n v="0"/>
    <n v="0"/>
    <n v="0"/>
    <x v="0"/>
    <n v="454.722944368664"/>
    <m/>
  </r>
  <r>
    <x v="11"/>
    <n v="22"/>
    <s v="Refunds - 22"/>
    <n v="545.75460490909597"/>
    <m/>
    <s v="0"/>
    <m/>
    <m/>
    <s v="0"/>
    <m/>
    <m/>
    <s v="0"/>
    <s v=""/>
    <m/>
    <s v="0"/>
    <s v=""/>
    <s v="0"/>
    <n v="0"/>
    <n v="0"/>
    <n v="0"/>
    <n v="0"/>
    <n v="0"/>
    <x v="0"/>
    <n v="545.75460490909597"/>
    <m/>
  </r>
  <r>
    <x v="11"/>
    <n v="23"/>
    <s v="Refunds - 23"/>
    <n v="1198.6001090957111"/>
    <m/>
    <s v="0"/>
    <m/>
    <m/>
    <s v="0"/>
    <m/>
    <m/>
    <s v="0"/>
    <s v=""/>
    <m/>
    <s v="0"/>
    <s v=""/>
    <s v="0"/>
    <n v="0"/>
    <n v="0"/>
    <n v="0"/>
    <n v="0"/>
    <n v="0"/>
    <x v="0"/>
    <n v="1198.60010909571"/>
    <m/>
  </r>
  <r>
    <x v="11"/>
    <n v="24"/>
    <s v="Refunds - 24"/>
    <n v="124.90520488443762"/>
    <m/>
    <s v="0"/>
    <m/>
    <m/>
    <s v="0"/>
    <m/>
    <m/>
    <s v="0"/>
    <s v=""/>
    <m/>
    <s v="0"/>
    <s v=""/>
    <s v="0"/>
    <n v="0"/>
    <n v="0"/>
    <n v="0"/>
    <n v="0"/>
    <n v="0"/>
    <x v="0"/>
    <n v="124.90520488443801"/>
    <m/>
  </r>
  <r>
    <x v="11"/>
    <n v="25"/>
    <s v="Refunds - 25"/>
    <n v="105.82159510064126"/>
    <s v="x"/>
    <n v="10"/>
    <s v="FA"/>
    <m/>
    <s v="0"/>
    <m/>
    <m/>
    <s v="0"/>
    <s v=""/>
    <m/>
    <s v="0"/>
    <s v=""/>
    <n v="10"/>
    <n v="0"/>
    <n v="1"/>
    <n v="10"/>
    <n v="1"/>
    <n v="10"/>
    <x v="2"/>
    <n v="95.821595100641005"/>
    <m/>
  </r>
  <r>
    <x v="11"/>
    <n v="26"/>
    <s v="Refunds - 26"/>
    <n v="1259.6621314175918"/>
    <m/>
    <s v="0"/>
    <m/>
    <m/>
    <s v="0"/>
    <m/>
    <m/>
    <s v="0"/>
    <s v=""/>
    <m/>
    <s v="0"/>
    <s v=""/>
    <s v="0"/>
    <n v="0"/>
    <n v="0"/>
    <n v="0"/>
    <n v="0"/>
    <n v="0"/>
    <x v="0"/>
    <n v="1259.66213141759"/>
    <m/>
  </r>
  <r>
    <x v="11"/>
    <n v="27"/>
    <s v="Refunds - 27"/>
    <n v="371.63172524210421"/>
    <m/>
    <s v="0"/>
    <m/>
    <m/>
    <s v="0"/>
    <m/>
    <m/>
    <s v="0"/>
    <s v=""/>
    <m/>
    <s v="0"/>
    <s v=""/>
    <s v="0"/>
    <n v="0"/>
    <n v="0"/>
    <n v="0"/>
    <n v="0"/>
    <n v="0"/>
    <x v="0"/>
    <n v="371.63172524210398"/>
    <m/>
  </r>
  <r>
    <x v="11"/>
    <n v="28"/>
    <s v="Refunds - 28"/>
    <n v="903.16770613262258"/>
    <m/>
    <s v="0"/>
    <m/>
    <m/>
    <s v="0"/>
    <m/>
    <m/>
    <s v="0"/>
    <s v=""/>
    <m/>
    <s v="0"/>
    <s v=""/>
    <s v="0"/>
    <n v="0"/>
    <n v="0"/>
    <n v="0"/>
    <n v="0"/>
    <n v="0"/>
    <x v="0"/>
    <n v="903.16770613262304"/>
    <m/>
  </r>
  <r>
    <x v="11"/>
    <n v="29"/>
    <s v="Refunds - 29"/>
    <n v="941.24919659139096"/>
    <m/>
    <s v="0"/>
    <m/>
    <m/>
    <s v="0"/>
    <m/>
    <m/>
    <s v="0"/>
    <s v=""/>
    <m/>
    <s v="0"/>
    <s v=""/>
    <s v="0"/>
    <n v="0"/>
    <n v="0"/>
    <n v="0"/>
    <n v="0"/>
    <n v="0"/>
    <x v="0"/>
    <n v="941.24919659139096"/>
    <m/>
  </r>
  <r>
    <x v="11"/>
    <n v="30"/>
    <s v="Refunds - 30"/>
    <n v="998.48885213198707"/>
    <s v="x"/>
    <n v="9"/>
    <s v="FA"/>
    <m/>
    <s v="0"/>
    <m/>
    <m/>
    <s v="0"/>
    <s v=""/>
    <m/>
    <s v="0"/>
    <s v=""/>
    <n v="9"/>
    <n v="0"/>
    <n v="1"/>
    <n v="9"/>
    <n v="1"/>
    <n v="9"/>
    <x v="2"/>
    <n v="989.48885213198696"/>
    <m/>
  </r>
  <r>
    <x v="11"/>
    <n v="31"/>
    <s v="Refunds - 31"/>
    <n v="1298.1857485327978"/>
    <m/>
    <s v="0"/>
    <m/>
    <m/>
    <s v="0"/>
    <m/>
    <m/>
    <s v="0"/>
    <s v=""/>
    <m/>
    <s v="0"/>
    <s v=""/>
    <s v="0"/>
    <n v="0"/>
    <n v="0"/>
    <n v="0"/>
    <n v="0"/>
    <n v="0"/>
    <x v="0"/>
    <n v="1298.1857485328001"/>
    <m/>
  </r>
  <r>
    <x v="11"/>
    <n v="32"/>
    <s v="Refunds - 32"/>
    <n v="8.1284130857681625"/>
    <m/>
    <s v="0"/>
    <m/>
    <m/>
    <s v="0"/>
    <m/>
    <m/>
    <s v="0"/>
    <s v=""/>
    <m/>
    <s v="0"/>
    <s v=""/>
    <s v="0"/>
    <n v="0"/>
    <n v="0"/>
    <n v="0"/>
    <n v="0"/>
    <n v="0"/>
    <x v="0"/>
    <n v="8.1284130857681607"/>
    <m/>
  </r>
  <r>
    <x v="11"/>
    <n v="33"/>
    <s v="Refunds - 33"/>
    <n v="285.23961103005485"/>
    <m/>
    <s v="0"/>
    <m/>
    <m/>
    <s v="0"/>
    <m/>
    <m/>
    <s v="0"/>
    <s v=""/>
    <m/>
    <s v="0"/>
    <s v=""/>
    <s v="0"/>
    <n v="0"/>
    <n v="0"/>
    <n v="0"/>
    <n v="0"/>
    <n v="0"/>
    <x v="0"/>
    <n v="285.23961103005502"/>
    <m/>
  </r>
  <r>
    <x v="11"/>
    <n v="34"/>
    <s v="Refunds - 34"/>
    <n v="614.3392294809131"/>
    <m/>
    <s v="0"/>
    <m/>
    <m/>
    <s v="0"/>
    <m/>
    <m/>
    <s v="0"/>
    <s v=""/>
    <m/>
    <s v="0"/>
    <s v=""/>
    <s v="0"/>
    <n v="0"/>
    <n v="0"/>
    <n v="0"/>
    <n v="0"/>
    <n v="0"/>
    <x v="0"/>
    <n v="614.33922948091299"/>
    <m/>
  </r>
  <r>
    <x v="11"/>
    <n v="35"/>
    <s v="Refunds - 35"/>
    <n v="879.86409358198864"/>
    <m/>
    <s v="0"/>
    <m/>
    <m/>
    <s v="0"/>
    <m/>
    <m/>
    <s v="0"/>
    <s v=""/>
    <m/>
    <s v="0"/>
    <s v=""/>
    <s v="0"/>
    <n v="0"/>
    <n v="0"/>
    <n v="0"/>
    <n v="0"/>
    <n v="0"/>
    <x v="0"/>
    <n v="879.86409358198898"/>
    <m/>
  </r>
  <r>
    <x v="11"/>
    <n v="36"/>
    <s v="Refunds - 36"/>
    <n v="0.60168978188415401"/>
    <m/>
    <s v="0"/>
    <m/>
    <m/>
    <s v="0"/>
    <m/>
    <m/>
    <s v="0"/>
    <s v=""/>
    <m/>
    <s v="0"/>
    <s v=""/>
    <s v="0"/>
    <n v="0"/>
    <n v="0"/>
    <n v="0"/>
    <n v="0"/>
    <n v="0"/>
    <x v="0"/>
    <n v="0.60168978188415401"/>
    <m/>
  </r>
  <r>
    <x v="11"/>
    <n v="37"/>
    <s v="Refunds - 37"/>
    <n v="568.63866288398151"/>
    <m/>
    <s v="0"/>
    <m/>
    <m/>
    <s v="0"/>
    <m/>
    <m/>
    <s v="0"/>
    <s v=""/>
    <m/>
    <s v="0"/>
    <s v=""/>
    <s v="0"/>
    <n v="0"/>
    <n v="0"/>
    <n v="0"/>
    <n v="0"/>
    <n v="0"/>
    <x v="0"/>
    <n v="568.63866288398197"/>
    <m/>
  </r>
  <r>
    <x v="11"/>
    <n v="38"/>
    <s v="Refunds - 38"/>
    <n v="16.67543910246015"/>
    <m/>
    <s v="0"/>
    <m/>
    <m/>
    <s v="0"/>
    <m/>
    <m/>
    <s v="0"/>
    <s v=""/>
    <m/>
    <s v="0"/>
    <s v=""/>
    <s v="0"/>
    <n v="0"/>
    <n v="0"/>
    <n v="0"/>
    <n v="0"/>
    <n v="0"/>
    <x v="0"/>
    <n v="16.6754391024601"/>
    <m/>
  </r>
  <r>
    <x v="11"/>
    <n v="39"/>
    <s v="Refunds - 39"/>
    <n v="127.88288011831123"/>
    <m/>
    <s v="0"/>
    <m/>
    <m/>
    <s v="0"/>
    <m/>
    <m/>
    <s v="0"/>
    <s v=""/>
    <m/>
    <s v="0"/>
    <s v=""/>
    <s v="0"/>
    <n v="0"/>
    <n v="0"/>
    <n v="0"/>
    <n v="0"/>
    <n v="0"/>
    <x v="0"/>
    <n v="127.88288011831099"/>
    <m/>
  </r>
  <r>
    <x v="11"/>
    <n v="40"/>
    <s v="Refunds - 40"/>
    <n v="581.11628049646686"/>
    <m/>
    <s v="0"/>
    <m/>
    <m/>
    <s v="0"/>
    <m/>
    <m/>
    <s v="0"/>
    <s v=""/>
    <m/>
    <s v="0"/>
    <s v=""/>
    <s v="0"/>
    <n v="0"/>
    <n v="0"/>
    <n v="0"/>
    <n v="0"/>
    <n v="0"/>
    <x v="0"/>
    <n v="581.11628049646697"/>
    <m/>
  </r>
  <r>
    <x v="11"/>
    <n v="41"/>
    <s v="Refunds - 41"/>
    <n v="140.6657025138496"/>
    <m/>
    <s v="0"/>
    <m/>
    <m/>
    <s v="0"/>
    <m/>
    <m/>
    <s v="0"/>
    <s v=""/>
    <m/>
    <s v="0"/>
    <s v=""/>
    <s v="0"/>
    <n v="0"/>
    <n v="0"/>
    <n v="0"/>
    <n v="0"/>
    <n v="0"/>
    <x v="0"/>
    <n v="140.66570251384999"/>
    <m/>
  </r>
  <r>
    <x v="11"/>
    <n v="42"/>
    <s v="Refunds - 42"/>
    <n v="702.78260882864834"/>
    <s v="x"/>
    <n v="7"/>
    <s v="FA"/>
    <m/>
    <s v="0"/>
    <m/>
    <m/>
    <s v="0"/>
    <s v=""/>
    <m/>
    <s v="0"/>
    <s v=""/>
    <n v="7"/>
    <n v="0"/>
    <n v="1"/>
    <n v="7"/>
    <n v="1"/>
    <n v="7"/>
    <x v="2"/>
    <n v="695.78260882864799"/>
    <m/>
  </r>
  <r>
    <x v="11"/>
    <n v="43"/>
    <s v="Refunds - 43"/>
    <n v="304.97898737652929"/>
    <m/>
    <s v="0"/>
    <m/>
    <m/>
    <s v="0"/>
    <m/>
    <m/>
    <s v="0"/>
    <s v=""/>
    <m/>
    <s v="0"/>
    <s v=""/>
    <s v="0"/>
    <n v="0"/>
    <n v="0"/>
    <n v="0"/>
    <n v="0"/>
    <n v="0"/>
    <x v="0"/>
    <n v="304.97898737652901"/>
    <m/>
  </r>
  <r>
    <x v="11"/>
    <n v="44"/>
    <s v="Refunds - 44"/>
    <n v="616.40101387710706"/>
    <m/>
    <s v="0"/>
    <m/>
    <m/>
    <s v="0"/>
    <m/>
    <m/>
    <s v="0"/>
    <s v=""/>
    <m/>
    <s v="0"/>
    <s v=""/>
    <s v="0"/>
    <n v="0"/>
    <n v="0"/>
    <n v="0"/>
    <n v="0"/>
    <n v="0"/>
    <x v="0"/>
    <n v="616.40101387710695"/>
    <m/>
  </r>
  <r>
    <x v="11"/>
    <n v="45"/>
    <s v="Refunds - 45"/>
    <n v="952.25434498611548"/>
    <m/>
    <s v="0"/>
    <m/>
    <m/>
    <s v="0"/>
    <m/>
    <m/>
    <s v="0"/>
    <s v=""/>
    <m/>
    <s v="0"/>
    <s v=""/>
    <s v="0"/>
    <n v="0"/>
    <n v="0"/>
    <n v="0"/>
    <n v="0"/>
    <n v="0"/>
    <x v="0"/>
    <n v="952.25434498611503"/>
    <m/>
  </r>
  <r>
    <x v="11"/>
    <n v="46"/>
    <s v="Refunds - 46"/>
    <n v="251.08589592403376"/>
    <m/>
    <s v="0"/>
    <m/>
    <m/>
    <s v="0"/>
    <m/>
    <m/>
    <s v="0"/>
    <s v=""/>
    <m/>
    <s v="0"/>
    <s v=""/>
    <s v="0"/>
    <n v="0"/>
    <n v="0"/>
    <n v="0"/>
    <n v="0"/>
    <n v="0"/>
    <x v="0"/>
    <n v="251.08589592403399"/>
    <m/>
  </r>
  <r>
    <x v="11"/>
    <n v="47"/>
    <s v="Refunds - 47"/>
    <n v="1155.1817641684304"/>
    <s v="x"/>
    <n v="35"/>
    <s v="FA"/>
    <m/>
    <s v="0"/>
    <m/>
    <m/>
    <s v="0"/>
    <s v=""/>
    <m/>
    <s v="0"/>
    <s v=""/>
    <n v="35"/>
    <n v="0"/>
    <n v="1"/>
    <n v="35"/>
    <n v="1"/>
    <n v="35"/>
    <x v="2"/>
    <n v="1120.1817641684299"/>
    <m/>
  </r>
  <r>
    <x v="11"/>
    <n v="48"/>
    <s v="Refunds - 48"/>
    <n v="1193.8078950229221"/>
    <m/>
    <s v="0"/>
    <m/>
    <m/>
    <s v="0"/>
    <m/>
    <m/>
    <s v="0"/>
    <s v=""/>
    <m/>
    <s v="0"/>
    <s v=""/>
    <s v="0"/>
    <n v="0"/>
    <n v="0"/>
    <n v="0"/>
    <n v="0"/>
    <n v="0"/>
    <x v="0"/>
    <n v="1193.8078950229201"/>
    <m/>
  </r>
  <r>
    <x v="11"/>
    <n v="49"/>
    <s v="Refunds - 49"/>
    <n v="636.32490236476804"/>
    <m/>
    <s v="0"/>
    <m/>
    <m/>
    <s v="0"/>
    <m/>
    <m/>
    <s v="0"/>
    <s v=""/>
    <m/>
    <s v="0"/>
    <s v=""/>
    <s v="0"/>
    <n v="0"/>
    <n v="0"/>
    <n v="0"/>
    <n v="0"/>
    <n v="0"/>
    <x v="0"/>
    <n v="636.32490236476804"/>
    <m/>
  </r>
  <r>
    <x v="11"/>
    <n v="50"/>
    <s v="Refunds - 50"/>
    <n v="1208.8086664624527"/>
    <m/>
    <s v="0"/>
    <m/>
    <m/>
    <s v="0"/>
    <m/>
    <m/>
    <s v="0"/>
    <s v=""/>
    <m/>
    <s v="0"/>
    <s v=""/>
    <s v="0"/>
    <n v="0"/>
    <n v="0"/>
    <n v="0"/>
    <n v="0"/>
    <n v="0"/>
    <x v="0"/>
    <n v="1208.80866646245"/>
    <m/>
  </r>
  <r>
    <x v="11"/>
    <n v="51"/>
    <s v="Refunds - 51"/>
    <n v="424.50543388333216"/>
    <m/>
    <s v="0"/>
    <m/>
    <m/>
    <s v="0"/>
    <m/>
    <m/>
    <s v="0"/>
    <s v=""/>
    <m/>
    <s v="0"/>
    <s v=""/>
    <s v="0"/>
    <n v="0"/>
    <n v="0"/>
    <n v="0"/>
    <n v="0"/>
    <n v="0"/>
    <x v="0"/>
    <n v="424.50543388333199"/>
    <m/>
  </r>
  <r>
    <x v="11"/>
    <n v="52"/>
    <s v="Refunds - 52"/>
    <n v="1106.8865153489783"/>
    <s v="x"/>
    <n v="35"/>
    <s v="FA"/>
    <m/>
    <s v="0"/>
    <m/>
    <m/>
    <s v="0"/>
    <s v=""/>
    <m/>
    <s v="0"/>
    <s v=""/>
    <n v="35"/>
    <n v="0"/>
    <n v="1"/>
    <n v="35"/>
    <n v="1"/>
    <n v="35"/>
    <x v="2"/>
    <n v="1071.8865153489801"/>
    <m/>
  </r>
  <r>
    <x v="11"/>
    <n v="53"/>
    <s v="Refunds - 53"/>
    <n v="305.61012136689425"/>
    <m/>
    <s v="0"/>
    <m/>
    <m/>
    <s v="0"/>
    <m/>
    <m/>
    <s v="0"/>
    <s v=""/>
    <m/>
    <s v="0"/>
    <s v=""/>
    <s v="0"/>
    <n v="0"/>
    <n v="0"/>
    <n v="0"/>
    <n v="0"/>
    <n v="0"/>
    <x v="0"/>
    <n v="305.61012136689402"/>
    <m/>
  </r>
  <r>
    <x v="11"/>
    <n v="54"/>
    <s v="Refunds - 54"/>
    <n v="461.38858575407414"/>
    <m/>
    <s v="0"/>
    <m/>
    <m/>
    <s v="0"/>
    <m/>
    <m/>
    <s v="0"/>
    <s v=""/>
    <m/>
    <s v="0"/>
    <s v=""/>
    <s v="0"/>
    <n v="0"/>
    <n v="0"/>
    <n v="0"/>
    <n v="0"/>
    <n v="0"/>
    <x v="0"/>
    <n v="461.38858575407397"/>
    <m/>
  </r>
  <r>
    <x v="11"/>
    <n v="55"/>
    <s v="Refunds - 55"/>
    <n v="413.2152784392382"/>
    <m/>
    <s v="0"/>
    <m/>
    <m/>
    <s v="0"/>
    <m/>
    <m/>
    <s v="0"/>
    <s v=""/>
    <m/>
    <s v="0"/>
    <s v=""/>
    <s v="0"/>
    <n v="0"/>
    <n v="0"/>
    <n v="0"/>
    <n v="0"/>
    <n v="0"/>
    <x v="0"/>
    <n v="413.21527843923798"/>
    <m/>
  </r>
  <r>
    <x v="11"/>
    <n v="56"/>
    <s v="Refunds - 56"/>
    <n v="758.27187476885661"/>
    <m/>
    <s v="0"/>
    <m/>
    <m/>
    <s v="0"/>
    <m/>
    <m/>
    <s v="0"/>
    <s v=""/>
    <m/>
    <s v="0"/>
    <s v=""/>
    <s v="0"/>
    <n v="0"/>
    <n v="0"/>
    <n v="0"/>
    <n v="0"/>
    <n v="0"/>
    <x v="0"/>
    <n v="758.27187476885695"/>
    <m/>
  </r>
  <r>
    <x v="11"/>
    <n v="57"/>
    <s v="Refunds - 57"/>
    <n v="676.06026646730038"/>
    <m/>
    <s v="0"/>
    <m/>
    <m/>
    <s v="0"/>
    <m/>
    <m/>
    <s v="0"/>
    <s v=""/>
    <m/>
    <s v="0"/>
    <s v=""/>
    <s v="0"/>
    <n v="0"/>
    <n v="0"/>
    <n v="0"/>
    <n v="0"/>
    <n v="0"/>
    <x v="0"/>
    <n v="676.06026646730004"/>
    <m/>
  </r>
  <r>
    <x v="11"/>
    <n v="58"/>
    <s v="Refunds - 58"/>
    <n v="63.290680778924781"/>
    <m/>
    <s v="0"/>
    <m/>
    <m/>
    <s v="0"/>
    <m/>
    <m/>
    <s v="0"/>
    <s v=""/>
    <m/>
    <s v="0"/>
    <s v=""/>
    <s v="0"/>
    <n v="0"/>
    <n v="0"/>
    <n v="0"/>
    <n v="0"/>
    <n v="0"/>
    <x v="0"/>
    <n v="63.290680778924802"/>
    <m/>
  </r>
  <r>
    <x v="11"/>
    <n v="59"/>
    <s v="Refunds - 59"/>
    <n v="251.22502177191771"/>
    <m/>
    <s v="0"/>
    <m/>
    <m/>
    <s v="0"/>
    <m/>
    <m/>
    <s v="0"/>
    <s v=""/>
    <m/>
    <s v="0"/>
    <s v=""/>
    <s v="0"/>
    <n v="0"/>
    <n v="0"/>
    <n v="0"/>
    <n v="0"/>
    <n v="0"/>
    <x v="0"/>
    <n v="251.22502177191799"/>
    <m/>
  </r>
  <r>
    <x v="11"/>
    <n v="60"/>
    <s v="Refunds - 60"/>
    <n v="81.293768119170025"/>
    <m/>
    <s v="0"/>
    <m/>
    <m/>
    <s v="0"/>
    <m/>
    <m/>
    <s v="0"/>
    <s v=""/>
    <m/>
    <s v="0"/>
    <s v=""/>
    <s v="0"/>
    <n v="0"/>
    <n v="0"/>
    <n v="0"/>
    <n v="0"/>
    <n v="0"/>
    <x v="0"/>
    <n v="81.293768119169997"/>
    <m/>
  </r>
  <r>
    <x v="12"/>
    <n v="1"/>
    <s v="Prov Chg - 1"/>
    <n v="0"/>
    <m/>
    <s v="0"/>
    <m/>
    <m/>
    <s v="0"/>
    <m/>
    <m/>
    <s v="0"/>
    <s v=""/>
    <m/>
    <s v="0"/>
    <s v=""/>
    <s v="0"/>
    <n v="0"/>
    <n v="0"/>
    <n v="0"/>
    <n v="0"/>
    <n v="0"/>
    <x v="0"/>
    <n v="0"/>
    <m/>
  </r>
  <r>
    <x v="12"/>
    <n v="2"/>
    <s v="Prov Chg - 2"/>
    <n v="0"/>
    <m/>
    <s v="0"/>
    <m/>
    <m/>
    <s v="0"/>
    <m/>
    <m/>
    <s v="0"/>
    <s v=""/>
    <m/>
    <s v="0"/>
    <s v=""/>
    <s v="0"/>
    <n v="0"/>
    <n v="0"/>
    <n v="0"/>
    <n v="0"/>
    <n v="0"/>
    <x v="0"/>
    <n v="0"/>
    <m/>
  </r>
  <r>
    <x v="12"/>
    <n v="3"/>
    <s v="Prov Chg - 3"/>
    <n v="0"/>
    <m/>
    <s v="0"/>
    <m/>
    <m/>
    <s v="0"/>
    <m/>
    <m/>
    <s v="0"/>
    <s v=""/>
    <m/>
    <s v="0"/>
    <s v=""/>
    <s v="0"/>
    <n v="0"/>
    <n v="0"/>
    <n v="0"/>
    <n v="0"/>
    <n v="0"/>
    <x v="0"/>
    <n v="0"/>
    <m/>
  </r>
  <r>
    <x v="12"/>
    <n v="4"/>
    <s v="Prov Chg - 4"/>
    <n v="0"/>
    <m/>
    <s v="0"/>
    <m/>
    <m/>
    <s v="0"/>
    <m/>
    <m/>
    <s v="0"/>
    <s v=""/>
    <m/>
    <s v="0"/>
    <s v=""/>
    <s v="0"/>
    <n v="0"/>
    <n v="0"/>
    <n v="0"/>
    <n v="0"/>
    <n v="0"/>
    <x v="0"/>
    <n v="0"/>
    <m/>
  </r>
  <r>
    <x v="12"/>
    <n v="5"/>
    <s v="Prov Chg - 5"/>
    <n v="0"/>
    <m/>
    <s v="0"/>
    <m/>
    <m/>
    <s v="0"/>
    <m/>
    <m/>
    <s v="0"/>
    <s v=""/>
    <m/>
    <s v="0"/>
    <s v=""/>
    <s v="0"/>
    <n v="0"/>
    <n v="0"/>
    <n v="0"/>
    <n v="0"/>
    <n v="0"/>
    <x v="0"/>
    <n v="0"/>
    <m/>
  </r>
  <r>
    <x v="12"/>
    <n v="6"/>
    <s v="Prov Chg - 6"/>
    <n v="0"/>
    <m/>
    <s v="0"/>
    <m/>
    <m/>
    <s v="0"/>
    <m/>
    <m/>
    <s v="0"/>
    <s v=""/>
    <m/>
    <s v="0"/>
    <s v=""/>
    <s v="0"/>
    <n v="0"/>
    <n v="0"/>
    <n v="0"/>
    <n v="0"/>
    <n v="0"/>
    <x v="0"/>
    <n v="0"/>
    <m/>
  </r>
  <r>
    <x v="12"/>
    <n v="7"/>
    <s v="Prov Chg - 7"/>
    <n v="0"/>
    <m/>
    <s v="0"/>
    <m/>
    <m/>
    <s v="0"/>
    <m/>
    <m/>
    <s v="0"/>
    <s v=""/>
    <m/>
    <s v="0"/>
    <s v=""/>
    <s v="0"/>
    <n v="0"/>
    <n v="0"/>
    <n v="0"/>
    <n v="0"/>
    <n v="0"/>
    <x v="0"/>
    <n v="0"/>
    <m/>
  </r>
  <r>
    <x v="12"/>
    <n v="8"/>
    <s v="Prov Chg - 8"/>
    <n v="0"/>
    <m/>
    <s v="0"/>
    <m/>
    <m/>
    <s v="0"/>
    <m/>
    <m/>
    <s v="0"/>
    <s v=""/>
    <m/>
    <s v="0"/>
    <s v=""/>
    <s v="0"/>
    <n v="0"/>
    <n v="0"/>
    <n v="0"/>
    <n v="0"/>
    <n v="0"/>
    <x v="0"/>
    <n v="0"/>
    <m/>
  </r>
  <r>
    <x v="12"/>
    <n v="9"/>
    <s v="Prov Chg - 9"/>
    <n v="0"/>
    <m/>
    <s v="0"/>
    <m/>
    <m/>
    <s v="0"/>
    <m/>
    <m/>
    <s v="0"/>
    <s v=""/>
    <m/>
    <s v="0"/>
    <s v=""/>
    <s v="0"/>
    <n v="0"/>
    <n v="0"/>
    <n v="0"/>
    <n v="0"/>
    <n v="0"/>
    <x v="0"/>
    <n v="0"/>
    <m/>
  </r>
  <r>
    <x v="12"/>
    <n v="10"/>
    <s v="Prov Chg - 10"/>
    <n v="0"/>
    <m/>
    <s v="0"/>
    <m/>
    <m/>
    <s v="0"/>
    <m/>
    <m/>
    <s v="0"/>
    <s v=""/>
    <m/>
    <s v="0"/>
    <s v=""/>
    <s v="0"/>
    <n v="0"/>
    <n v="0"/>
    <n v="0"/>
    <n v="0"/>
    <n v="0"/>
    <x v="0"/>
    <n v="0"/>
    <m/>
  </r>
  <r>
    <x v="12"/>
    <n v="11"/>
    <s v="Prov Chg - 11"/>
    <n v="0"/>
    <m/>
    <s v="0"/>
    <m/>
    <m/>
    <s v="0"/>
    <m/>
    <m/>
    <s v="0"/>
    <s v=""/>
    <m/>
    <s v="0"/>
    <s v=""/>
    <s v="0"/>
    <n v="0"/>
    <n v="0"/>
    <n v="0"/>
    <n v="0"/>
    <n v="0"/>
    <x v="0"/>
    <n v="0"/>
    <m/>
  </r>
  <r>
    <x v="12"/>
    <n v="12"/>
    <s v="Prov Chg - 12"/>
    <n v="0"/>
    <m/>
    <s v="0"/>
    <m/>
    <m/>
    <s v="0"/>
    <m/>
    <m/>
    <s v="0"/>
    <s v=""/>
    <m/>
    <s v="0"/>
    <s v=""/>
    <s v="0"/>
    <n v="0"/>
    <n v="0"/>
    <n v="0"/>
    <n v="0"/>
    <n v="0"/>
    <x v="0"/>
    <n v="0"/>
    <m/>
  </r>
  <r>
    <x v="12"/>
    <n v="13"/>
    <s v="Prov Chg - 13"/>
    <n v="0"/>
    <m/>
    <s v="0"/>
    <m/>
    <m/>
    <s v="0"/>
    <m/>
    <m/>
    <s v="0"/>
    <s v=""/>
    <m/>
    <s v="0"/>
    <s v=""/>
    <s v="0"/>
    <n v="0"/>
    <n v="0"/>
    <n v="0"/>
    <n v="0"/>
    <n v="0"/>
    <x v="0"/>
    <n v="0"/>
    <m/>
  </r>
  <r>
    <x v="12"/>
    <n v="14"/>
    <s v="Prov Chg - 14"/>
    <n v="0"/>
    <m/>
    <s v="0"/>
    <m/>
    <m/>
    <s v="0"/>
    <m/>
    <m/>
    <s v="0"/>
    <s v=""/>
    <m/>
    <s v="0"/>
    <s v=""/>
    <s v="0"/>
    <n v="0"/>
    <n v="0"/>
    <n v="0"/>
    <n v="0"/>
    <n v="0"/>
    <x v="0"/>
    <n v="0"/>
    <m/>
  </r>
  <r>
    <x v="12"/>
    <n v="15"/>
    <s v="Prov Chg - 15"/>
    <n v="0"/>
    <m/>
    <s v="0"/>
    <m/>
    <m/>
    <s v="0"/>
    <m/>
    <m/>
    <s v="0"/>
    <s v=""/>
    <m/>
    <s v="0"/>
    <s v=""/>
    <s v="0"/>
    <n v="0"/>
    <n v="0"/>
    <n v="0"/>
    <n v="0"/>
    <n v="0"/>
    <x v="0"/>
    <n v="0"/>
    <m/>
  </r>
  <r>
    <x v="12"/>
    <n v="16"/>
    <s v="Prov Chg - 16"/>
    <n v="0"/>
    <m/>
    <s v="0"/>
    <m/>
    <m/>
    <s v="0"/>
    <m/>
    <m/>
    <s v="0"/>
    <s v=""/>
    <m/>
    <s v="0"/>
    <s v=""/>
    <s v="0"/>
    <n v="0"/>
    <n v="0"/>
    <n v="0"/>
    <n v="0"/>
    <n v="0"/>
    <x v="0"/>
    <n v="0"/>
    <m/>
  </r>
  <r>
    <x v="12"/>
    <n v="17"/>
    <s v="Prov Chg - 17"/>
    <n v="0"/>
    <m/>
    <s v="0"/>
    <m/>
    <m/>
    <s v="0"/>
    <m/>
    <m/>
    <n v="0"/>
    <s v=""/>
    <m/>
    <s v="0"/>
    <s v=""/>
    <s v="0"/>
    <n v="0"/>
    <n v="0"/>
    <n v="0"/>
    <n v="0"/>
    <n v="0"/>
    <x v="0"/>
    <n v="0"/>
    <m/>
  </r>
  <r>
    <x v="12"/>
    <n v="18"/>
    <s v="Prov Chg - 18"/>
    <n v="0"/>
    <m/>
    <s v="0"/>
    <m/>
    <m/>
    <s v="0"/>
    <m/>
    <m/>
    <s v="0"/>
    <s v=""/>
    <m/>
    <s v="0"/>
    <s v=""/>
    <s v="0"/>
    <n v="0"/>
    <n v="0"/>
    <n v="0"/>
    <n v="0"/>
    <n v="0"/>
    <x v="0"/>
    <n v="0"/>
    <m/>
  </r>
  <r>
    <x v="12"/>
    <n v="19"/>
    <s v="Prov Chg - 19"/>
    <n v="0"/>
    <m/>
    <s v="0"/>
    <m/>
    <m/>
    <s v="0"/>
    <m/>
    <m/>
    <n v="0"/>
    <s v=""/>
    <m/>
    <s v="0"/>
    <s v=""/>
    <s v="0"/>
    <n v="0"/>
    <n v="0"/>
    <n v="0"/>
    <n v="0"/>
    <n v="0"/>
    <x v="0"/>
    <n v="0"/>
    <m/>
  </r>
  <r>
    <x v="12"/>
    <n v="20"/>
    <s v="Prov Chg - 20"/>
    <n v="0"/>
    <m/>
    <s v="0"/>
    <m/>
    <m/>
    <s v="0"/>
    <m/>
    <m/>
    <s v="0"/>
    <s v=""/>
    <m/>
    <s v="0"/>
    <s v=""/>
    <s v="0"/>
    <n v="0"/>
    <n v="0"/>
    <n v="0"/>
    <n v="0"/>
    <n v="0"/>
    <x v="0"/>
    <n v="0"/>
    <m/>
  </r>
  <r>
    <x v="12"/>
    <n v="21"/>
    <s v="Prov Chg - 21"/>
    <n v="0"/>
    <m/>
    <s v="0"/>
    <m/>
    <m/>
    <s v="0"/>
    <m/>
    <m/>
    <s v="0"/>
    <s v=""/>
    <m/>
    <s v="0"/>
    <s v=""/>
    <s v="0"/>
    <n v="0"/>
    <n v="0"/>
    <n v="0"/>
    <n v="0"/>
    <n v="0"/>
    <x v="0"/>
    <n v="0"/>
    <m/>
  </r>
  <r>
    <x v="12"/>
    <n v="22"/>
    <s v="Prov Chg - 22"/>
    <n v="0"/>
    <m/>
    <s v="0"/>
    <m/>
    <m/>
    <s v="0"/>
    <m/>
    <m/>
    <s v="0"/>
    <s v=""/>
    <m/>
    <s v="0"/>
    <s v=""/>
    <s v="0"/>
    <n v="0"/>
    <n v="0"/>
    <n v="0"/>
    <n v="0"/>
    <n v="0"/>
    <x v="0"/>
    <n v="0"/>
    <m/>
  </r>
  <r>
    <x v="12"/>
    <n v="23"/>
    <s v="Prov Chg - 23"/>
    <n v="0"/>
    <m/>
    <s v="0"/>
    <m/>
    <m/>
    <s v="0"/>
    <m/>
    <m/>
    <s v="0"/>
    <s v=""/>
    <m/>
    <s v="0"/>
    <s v=""/>
    <s v="0"/>
    <n v="0"/>
    <n v="0"/>
    <n v="0"/>
    <n v="0"/>
    <n v="0"/>
    <x v="0"/>
    <n v="0"/>
    <m/>
  </r>
  <r>
    <x v="12"/>
    <n v="24"/>
    <s v="Prov Chg - 24"/>
    <n v="0"/>
    <m/>
    <s v="0"/>
    <m/>
    <m/>
    <s v="0"/>
    <m/>
    <m/>
    <s v="0"/>
    <s v=""/>
    <m/>
    <s v="0"/>
    <s v=""/>
    <s v="0"/>
    <n v="0"/>
    <n v="0"/>
    <n v="0"/>
    <n v="0"/>
    <n v="0"/>
    <x v="0"/>
    <n v="0"/>
    <m/>
  </r>
  <r>
    <x v="12"/>
    <n v="25"/>
    <s v="Prov Chg - 25"/>
    <n v="0"/>
    <m/>
    <s v="0"/>
    <m/>
    <m/>
    <s v="0"/>
    <m/>
    <m/>
    <s v="0"/>
    <s v=""/>
    <m/>
    <s v="0"/>
    <s v=""/>
    <s v="0"/>
    <n v="0"/>
    <n v="0"/>
    <n v="0"/>
    <n v="0"/>
    <n v="0"/>
    <x v="0"/>
    <n v="0"/>
    <m/>
  </r>
  <r>
    <x v="12"/>
    <n v="26"/>
    <s v="Prov Chg - 26"/>
    <n v="0"/>
    <m/>
    <s v="0"/>
    <m/>
    <m/>
    <s v="0"/>
    <m/>
    <m/>
    <s v="0"/>
    <s v=""/>
    <m/>
    <s v="0"/>
    <s v=""/>
    <s v="0"/>
    <n v="0"/>
    <n v="0"/>
    <n v="0"/>
    <n v="0"/>
    <n v="0"/>
    <x v="0"/>
    <n v="0"/>
    <m/>
  </r>
  <r>
    <x v="12"/>
    <n v="27"/>
    <s v="Prov Chg - 27"/>
    <n v="0"/>
    <m/>
    <s v="0"/>
    <m/>
    <m/>
    <s v="0"/>
    <m/>
    <m/>
    <s v="0"/>
    <s v=""/>
    <m/>
    <s v="0"/>
    <s v=""/>
    <s v="0"/>
    <n v="0"/>
    <n v="0"/>
    <n v="0"/>
    <n v="0"/>
    <n v="0"/>
    <x v="0"/>
    <n v="0"/>
    <m/>
  </r>
  <r>
    <x v="12"/>
    <n v="28"/>
    <s v="Prov Chg - 28"/>
    <n v="0"/>
    <m/>
    <s v="0"/>
    <m/>
    <m/>
    <s v="0"/>
    <m/>
    <m/>
    <s v="0"/>
    <s v=""/>
    <m/>
    <s v="0"/>
    <s v=""/>
    <s v="0"/>
    <n v="0"/>
    <n v="0"/>
    <n v="0"/>
    <n v="0"/>
    <n v="0"/>
    <x v="0"/>
    <n v="0"/>
    <m/>
  </r>
  <r>
    <x v="12"/>
    <n v="29"/>
    <s v="Prov Chg - 29"/>
    <n v="0"/>
    <m/>
    <s v="0"/>
    <m/>
    <m/>
    <s v="0"/>
    <m/>
    <m/>
    <s v="0"/>
    <s v=""/>
    <m/>
    <s v="0"/>
    <s v=""/>
    <s v="0"/>
    <n v="0"/>
    <n v="0"/>
    <n v="0"/>
    <n v="0"/>
    <n v="0"/>
    <x v="0"/>
    <n v="0"/>
    <m/>
  </r>
  <r>
    <x v="12"/>
    <n v="30"/>
    <s v="Prov Chg - 30"/>
    <n v="0"/>
    <m/>
    <s v="0"/>
    <m/>
    <m/>
    <s v="0"/>
    <m/>
    <m/>
    <s v="0"/>
    <s v=""/>
    <m/>
    <s v="0"/>
    <s v=""/>
    <s v="0"/>
    <n v="0"/>
    <n v="0"/>
    <n v="0"/>
    <n v="0"/>
    <n v="0"/>
    <x v="0"/>
    <n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7635D10-4D59-4EF5-B0F2-D93F409BAFBF}" name="PivotTable6"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22:K29" firstHeaderRow="0" firstDataRow="1" firstDataCol="1"/>
  <pivotFields count="26">
    <pivotField showAll="0">
      <items count="14">
        <item x="0"/>
        <item x="1"/>
        <item x="2"/>
        <item x="3"/>
        <item x="4"/>
        <item x="5"/>
        <item x="6"/>
        <item x="7"/>
        <item x="8"/>
        <item x="9"/>
        <item x="10"/>
        <item x="11"/>
        <item x="12"/>
        <item t="default"/>
      </items>
    </pivotField>
    <pivotField showAll="0"/>
    <pivotField showAll="0"/>
    <pivotField numFmtId="164" showAll="0"/>
    <pivotField dataField="1" showAll="0"/>
    <pivotField dataField="1" showAll="0"/>
    <pivotField showAll="0"/>
    <pivotField dataField="1" showAll="0"/>
    <pivotField dataField="1" showAll="0"/>
    <pivotField showAll="0"/>
    <pivotField dataField="1" showAll="0"/>
    <pivotField dataField="1" showAll="0"/>
    <pivotField showAll="0"/>
    <pivotField dataField="1" showAll="0"/>
    <pivotField dataField="1" showAll="0"/>
    <pivotField showAll="0"/>
    <pivotField showAll="0"/>
    <pivotField numFmtId="164" showAll="0"/>
    <pivotField numFmtId="1" showAll="0"/>
    <pivotField numFmtId="164" showAll="0"/>
    <pivotField dataField="1" showAll="0"/>
    <pivotField dataField="1" numFmtId="164" showAll="0"/>
    <pivotField axis="axisRow" showAll="0">
      <items count="8">
        <item x="3"/>
        <item x="2"/>
        <item x="1"/>
        <item x="5"/>
        <item x="4"/>
        <item m="1" x="6"/>
        <item x="0"/>
        <item t="default"/>
      </items>
    </pivotField>
    <pivotField numFmtId="164" showAll="0"/>
    <pivotField showAll="0"/>
    <pivotField dragToRow="0" dragToCol="0" dragToPage="0" showAll="0" defaultSubtotal="0"/>
  </pivotFields>
  <rowFields count="1">
    <field x="22"/>
  </rowFields>
  <rowItems count="7">
    <i>
      <x/>
    </i>
    <i>
      <x v="1"/>
    </i>
    <i>
      <x v="2"/>
    </i>
    <i>
      <x v="3"/>
    </i>
    <i>
      <x v="4"/>
    </i>
    <i>
      <x v="6"/>
    </i>
    <i t="grand">
      <x/>
    </i>
  </rowItems>
  <colFields count="1">
    <field x="-2"/>
  </colFields>
  <colItems count="10">
    <i>
      <x/>
    </i>
    <i i="1">
      <x v="1"/>
    </i>
    <i i="2">
      <x v="2"/>
    </i>
    <i i="3">
      <x v="3"/>
    </i>
    <i i="4">
      <x v="4"/>
    </i>
    <i i="5">
      <x v="5"/>
    </i>
    <i i="6">
      <x v="6"/>
    </i>
    <i i="7">
      <x v="7"/>
    </i>
    <i i="8">
      <x v="8"/>
    </i>
    <i i="9">
      <x v="9"/>
    </i>
  </colItems>
  <dataFields count="10">
    <dataField name="Sum of Total IP Count" fld="20" baseField="0" baseItem="0"/>
    <dataField name="Sum of Total IP $ (Monetary, Non-Monetary, Unknown)" fld="21" baseField="22" baseItem="0" numFmtId="164"/>
    <dataField name="Count of Overpayment" fld="4" subtotal="count" baseField="0" baseItem="0"/>
    <dataField name="Sum of $ Overpayment" fld="5" baseField="22" baseItem="0" numFmtId="164"/>
    <dataField name="Count of Underpayment" fld="7" subtotal="count" baseField="0" baseItem="0"/>
    <dataField name="Sum of $ Underpayment" fld="8" baseField="0" baseItem="0" numFmtId="164"/>
    <dataField name="Count of Tech IP" fld="10" subtotal="count" baseField="0" baseItem="0"/>
    <dataField name="Sum of $ Tech IP" fld="11" baseField="0" baseItem="0" numFmtId="164"/>
    <dataField name="Count of Unknown Payment" fld="13" subtotal="count" baseField="0" baseItem="0"/>
    <dataField name="Sum of $ Unknown Payment" fld="14" baseField="0" baseItem="0" numFmtId="164"/>
  </dataFields>
  <formats count="14">
    <format dxfId="64">
      <pivotArea type="all" dataOnly="0" outline="0" fieldPosition="0"/>
    </format>
    <format dxfId="63">
      <pivotArea outline="0" collapsedLevelsAreSubtotals="1" fieldPosition="0"/>
    </format>
    <format dxfId="62">
      <pivotArea field="0" type="button" dataOnly="0" labelOnly="1" outline="0"/>
    </format>
    <format dxfId="61">
      <pivotArea dataOnly="0" labelOnly="1" grandRow="1" outline="0" fieldPosition="0"/>
    </format>
    <format dxfId="60">
      <pivotArea dataOnly="0" labelOnly="1" outline="0" fieldPosition="0">
        <references count="1">
          <reference field="4294967294" count="7">
            <x v="2"/>
            <x v="4"/>
            <x v="5"/>
            <x v="6"/>
            <x v="7"/>
            <x v="8"/>
            <x v="9"/>
          </reference>
        </references>
      </pivotArea>
    </format>
    <format dxfId="59">
      <pivotArea outline="0" collapsedLevelsAreSubtotals="1" fieldPosition="0"/>
    </format>
    <format dxfId="58">
      <pivotArea outline="0" fieldPosition="0">
        <references count="1">
          <reference field="4294967294" count="1">
            <x v="3"/>
          </reference>
        </references>
      </pivotArea>
    </format>
    <format dxfId="57">
      <pivotArea outline="0" fieldPosition="0">
        <references count="1">
          <reference field="4294967294" count="1">
            <x v="1"/>
          </reference>
        </references>
      </pivotArea>
    </format>
    <format dxfId="56">
      <pivotArea type="all" dataOnly="0" outline="0" fieldPosition="0"/>
    </format>
    <format dxfId="55">
      <pivotArea outline="0" collapsedLevelsAreSubtotals="1" fieldPosition="0"/>
    </format>
    <format dxfId="54">
      <pivotArea field="22" type="button" dataOnly="0" labelOnly="1" outline="0" axis="axisRow" fieldPosition="0"/>
    </format>
    <format dxfId="53">
      <pivotArea dataOnly="0" labelOnly="1" fieldPosition="0">
        <references count="1">
          <reference field="22" count="0"/>
        </references>
      </pivotArea>
    </format>
    <format dxfId="52">
      <pivotArea dataOnly="0" labelOnly="1" grandRow="1" outline="0" fieldPosition="0"/>
    </format>
    <format dxfId="51">
      <pivotArea dataOnly="0" labelOnly="1" outline="0" fieldPosition="0">
        <references count="1">
          <reference field="4294967294" count="10">
            <x v="0"/>
            <x v="1"/>
            <x v="2"/>
            <x v="3"/>
            <x v="4"/>
            <x v="5"/>
            <x v="6"/>
            <x v="7"/>
            <x v="8"/>
            <x v="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FC80464-0F17-4BF1-BD00-C578DBA72CE5}" name="PivotTable1"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L17" firstHeaderRow="0" firstDataRow="1" firstDataCol="1"/>
  <pivotFields count="26">
    <pivotField axis="axisRow" showAll="0">
      <items count="14">
        <item x="0"/>
        <item x="1"/>
        <item x="2"/>
        <item x="3"/>
        <item x="4"/>
        <item x="5"/>
        <item x="6"/>
        <item x="7"/>
        <item x="8"/>
        <item x="9"/>
        <item x="10"/>
        <item x="11"/>
        <item x="12"/>
        <item t="default"/>
      </items>
    </pivotField>
    <pivotField showAll="0"/>
    <pivotField showAll="0"/>
    <pivotField numFmtId="164" showAll="0"/>
    <pivotField dataField="1" showAll="0"/>
    <pivotField dataField="1" showAll="0"/>
    <pivotField showAll="0"/>
    <pivotField dataField="1" showAll="0"/>
    <pivotField dataField="1" showAll="0"/>
    <pivotField showAll="0"/>
    <pivotField dataField="1" showAll="0"/>
    <pivotField dataField="1" showAll="0"/>
    <pivotField showAll="0"/>
    <pivotField dataField="1" showAll="0"/>
    <pivotField dataField="1" showAll="0"/>
    <pivotField showAll="0"/>
    <pivotField showAll="0"/>
    <pivotField numFmtId="164" showAll="0"/>
    <pivotField numFmtId="1" showAll="0"/>
    <pivotField numFmtId="164" showAll="0"/>
    <pivotField dataField="1" showAll="0"/>
    <pivotField dataField="1" numFmtId="164" showAll="0"/>
    <pivotField showAll="0"/>
    <pivotField numFmtId="164" showAll="0"/>
    <pivotField showAll="0"/>
    <pivotField dataField="1" dragToRow="0" dragToCol="0" dragToPage="0" showAll="0" defaultSubtotal="0"/>
  </pivotFields>
  <rowFields count="1">
    <field x="0"/>
  </rowFields>
  <rowItems count="14">
    <i>
      <x/>
    </i>
    <i>
      <x v="1"/>
    </i>
    <i>
      <x v="2"/>
    </i>
    <i>
      <x v="3"/>
    </i>
    <i>
      <x v="4"/>
    </i>
    <i>
      <x v="5"/>
    </i>
    <i>
      <x v="6"/>
    </i>
    <i>
      <x v="7"/>
    </i>
    <i>
      <x v="8"/>
    </i>
    <i>
      <x v="9"/>
    </i>
    <i>
      <x v="10"/>
    </i>
    <i>
      <x v="11"/>
    </i>
    <i>
      <x v="12"/>
    </i>
    <i t="grand">
      <x/>
    </i>
  </rowItems>
  <colFields count="1">
    <field x="-2"/>
  </colFields>
  <colItems count="11">
    <i>
      <x/>
    </i>
    <i i="1">
      <x v="1"/>
    </i>
    <i i="2">
      <x v="2"/>
    </i>
    <i i="3">
      <x v="3"/>
    </i>
    <i i="4">
      <x v="4"/>
    </i>
    <i i="5">
      <x v="5"/>
    </i>
    <i i="6">
      <x v="6"/>
    </i>
    <i i="7">
      <x v="7"/>
    </i>
    <i i="8">
      <x v="8"/>
    </i>
    <i i="9">
      <x v="9"/>
    </i>
    <i i="10">
      <x v="10"/>
    </i>
  </colItems>
  <dataFields count="11">
    <dataField name="Tot # of IP and UP" fld="20" baseField="0" baseItem="4"/>
    <dataField name="Tot IP $ (Monetary, Non-Monetary, Unknown)" fld="21" baseField="0" baseItem="4" numFmtId="164"/>
    <dataField name="Mean of IP" fld="25" baseField="0" baseItem="0" numFmtId="164"/>
    <dataField name="Count of Overpayment" fld="4" subtotal="count" baseField="0" baseItem="0"/>
    <dataField name="Sum of $ Overpayment" fld="5" baseField="0" baseItem="0" numFmtId="164"/>
    <dataField name="Count of Underpayment" fld="7" subtotal="count" baseField="0" baseItem="0"/>
    <dataField name="Sum of $ Underpayment" fld="8" baseField="0" baseItem="0" numFmtId="164"/>
    <dataField name="Count of Tech IP" fld="10" subtotal="count" baseField="0" baseItem="0"/>
    <dataField name="Sum of $ Tech IP" fld="11" baseField="0" baseItem="0" numFmtId="164"/>
    <dataField name="Count of Unknown Payment" fld="13" subtotal="count" baseField="0" baseItem="0"/>
    <dataField name="Sum of $ Unknown Payment" fld="14" baseField="0" baseItem="0" numFmtId="164"/>
  </dataFields>
  <formats count="15">
    <format dxfId="79">
      <pivotArea type="all" dataOnly="0" outline="0" fieldPosition="0"/>
    </format>
    <format dxfId="78">
      <pivotArea outline="0" collapsedLevelsAreSubtotals="1" fieldPosition="0"/>
    </format>
    <format dxfId="77">
      <pivotArea field="0" type="button" dataOnly="0" labelOnly="1" outline="0" axis="axisRow" fieldPosition="0"/>
    </format>
    <format dxfId="76">
      <pivotArea dataOnly="0" labelOnly="1" fieldPosition="0">
        <references count="1">
          <reference field="0" count="0"/>
        </references>
      </pivotArea>
    </format>
    <format dxfId="75">
      <pivotArea dataOnly="0" labelOnly="1" grandRow="1" outline="0" fieldPosition="0"/>
    </format>
    <format dxfId="74">
      <pivotArea dataOnly="0" labelOnly="1" outline="0" fieldPosition="0">
        <references count="1">
          <reference field="4294967294" count="8">
            <x v="3"/>
            <x v="4"/>
            <x v="5"/>
            <x v="6"/>
            <x v="7"/>
            <x v="8"/>
            <x v="9"/>
            <x v="10"/>
          </reference>
        </references>
      </pivotArea>
    </format>
    <format dxfId="73">
      <pivotArea outline="0" collapsedLevelsAreSubtotals="1" fieldPosition="0"/>
    </format>
    <format dxfId="72">
      <pivotArea outline="0" fieldPosition="0">
        <references count="1">
          <reference field="4294967294" count="1">
            <x v="1"/>
          </reference>
        </references>
      </pivotArea>
    </format>
    <format dxfId="71">
      <pivotArea outline="0" fieldPosition="0">
        <references count="1">
          <reference field="4294967294" count="1">
            <x v="2"/>
          </reference>
        </references>
      </pivotArea>
    </format>
    <format dxfId="70">
      <pivotArea type="all" dataOnly="0" outline="0" fieldPosition="0"/>
    </format>
    <format dxfId="69">
      <pivotArea outline="0" collapsedLevelsAreSubtotals="1" fieldPosition="0"/>
    </format>
    <format dxfId="68">
      <pivotArea field="0" type="button" dataOnly="0" labelOnly="1" outline="0" axis="axisRow" fieldPosition="0"/>
    </format>
    <format dxfId="67">
      <pivotArea dataOnly="0" labelOnly="1" fieldPosition="0">
        <references count="1">
          <reference field="0" count="0"/>
        </references>
      </pivotArea>
    </format>
    <format dxfId="66">
      <pivotArea dataOnly="0" labelOnly="1" grandRow="1" outline="0" fieldPosition="0"/>
    </format>
    <format dxfId="65">
      <pivotArea dataOnly="0" labelOnly="1" outline="0" fieldPosition="0">
        <references count="1">
          <reference field="4294967294" count="11">
            <x v="0"/>
            <x v="1"/>
            <x v="2"/>
            <x v="3"/>
            <x v="4"/>
            <x v="5"/>
            <x v="6"/>
            <x v="7"/>
            <x v="8"/>
            <x v="9"/>
            <x v="1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CF930D0-9BB3-45CA-A6C7-0B438785C266}" name="Summary" displayName="Summary" ref="A1:C2" totalsRowShown="0" headerRowDxfId="233" tableBorderDxfId="232">
  <autoFilter ref="A1:C2" xr:uid="{CCF930D0-9BB3-45CA-A6C7-0B438785C266}">
    <filterColumn colId="0" hiddenButton="1"/>
    <filterColumn colId="1" hiddenButton="1"/>
    <filterColumn colId="2" hiddenButton="1"/>
  </autoFilter>
  <tableColumns count="3">
    <tableColumn id="1" xr3:uid="{CCEA02FA-6C89-400E-B8D0-922C6756EF5E}" name="Plan Name:" dataDxfId="231"/>
    <tableColumn id="2" xr3:uid="{F90746B9-FD32-47C6-B11D-8F1717BC5178}" name="Contract #:" dataDxfId="230"/>
    <tableColumn id="3" xr3:uid="{341C3E8E-F995-476F-9A1B-FD8D603638AE}" name="2026 AUP Reports Spreadsheet" dataDxfId="229"/>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84107A4-F84D-4F7F-ABF3-D7A0E22DF217}" name="PrcntUniverse" displayName="PrcntUniverse" ref="A26:B29" totalsRowShown="0" headerRowDxfId="136" dataDxfId="134" headerRowBorderDxfId="135" tableBorderDxfId="133">
  <autoFilter ref="A26:B29" xr:uid="{484107A4-F84D-4F7F-ABF3-D7A0E22DF217}">
    <filterColumn colId="0" hiddenButton="1"/>
    <filterColumn colId="1" hiddenButton="1"/>
  </autoFilter>
  <tableColumns count="2">
    <tableColumn id="1" xr3:uid="{8B80EA20-934D-4979-81E3-06427A3D233A}" name="As a % of Universe  " dataDxfId="132">
      <calculatedColumnFormula>'stat estimates'!A29</calculatedColumnFormula>
    </tableColumn>
    <tableColumn id="2" xr3:uid="{906D9B96-E376-4F99-85AB-9FB0D81DE0B6}" name="Total" dataDxfId="131">
      <calculatedColumnFormula>'stat estimates'!B29</calculatedColumnFormula>
    </tableColumn>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E9C330A-E015-4D40-8FED-AB107428BDD3}" name="Table3" displayName="Table3" ref="A34:D37" totalsRowShown="0" headerRowDxfId="130" dataDxfId="128" headerRowBorderDxfId="129" tableBorderDxfId="127" totalsRowBorderDxfId="126">
  <autoFilter ref="A34:D37" xr:uid="{DE9C330A-E015-4D40-8FED-AB107428BDD3}">
    <filterColumn colId="0" hiddenButton="1"/>
    <filterColumn colId="1" hiddenButton="1"/>
    <filterColumn colId="2" hiddenButton="1"/>
    <filterColumn colId="3" hiddenButton="1"/>
  </autoFilter>
  <tableColumns count="4">
    <tableColumn id="1" xr3:uid="{CF552964-615A-41FC-85CA-36C758641DBD}" name="Type of IP" dataDxfId="125"/>
    <tableColumn id="2" xr3:uid="{5291E08F-EEE7-45FB-8379-6AFA70BABD79}" name="$Dollars" dataDxfId="124"/>
    <tableColumn id="3" xr3:uid="{8BDC7682-9707-45EA-BDBA-8126772E18A5}" name="Number of Samples" dataDxfId="123"/>
    <tableColumn id="4" xr3:uid="{FD92DF34-30E6-4703-B70E-FE70475A64C8}" name="Percent IP" dataDxfId="122"/>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F381979-F7A3-4316-9F67-DECA3BD0334A}" name="Table4" displayName="Table4" ref="A42:D45" totalsRowShown="0" headerRowDxfId="121" dataDxfId="119" headerRowBorderDxfId="120" tableBorderDxfId="118" totalsRowBorderDxfId="117">
  <autoFilter ref="A42:D45" xr:uid="{DF381979-F7A3-4316-9F67-DECA3BD0334A}">
    <filterColumn colId="0" hiddenButton="1"/>
    <filterColumn colId="1" hiddenButton="1"/>
    <filterColumn colId="2" hiddenButton="1"/>
    <filterColumn colId="3" hiddenButton="1"/>
  </autoFilter>
  <tableColumns count="4">
    <tableColumn id="1" xr3:uid="{340AEFBA-DF87-4610-9D99-E2837D9968EC}" name="Type of Payment" dataDxfId="116"/>
    <tableColumn id="2" xr3:uid="{4737F699-8ADD-4E42-A9E6-A01F0DB2F742}" name="$Dollars" dataDxfId="115"/>
    <tableColumn id="3" xr3:uid="{711A3457-9348-4F84-9BBC-51CDD2BC3972}" name="Number of Samples" dataDxfId="114"/>
    <tableColumn id="4" xr3:uid="{CB0F735A-F755-4539-9F61-E725411ACDE4}" name="Percent" dataDxfId="113"/>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6D6055-7BF3-4167-ABF4-2B4E8B51F1F8}" name="Table5" displayName="Table5" ref="A50:H59" totalsRowShown="0" headerRowDxfId="112" dataDxfId="111">
  <autoFilter ref="A50:H59" xr:uid="{006D6055-7BF3-4167-ABF4-2B4E8B51F1F8}">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2BADAECB-C2FF-427B-B07F-75F51BAD81D7}" name="Improper and Unknown Payment" dataDxfId="110"/>
    <tableColumn id="2" xr3:uid="{EAED3E6C-1889-4F07-A1D8-53E19E21EBD4}" name="SR" dataDxfId="109"/>
    <tableColumn id="3" xr3:uid="{5A64E818-70BC-453B-BD3A-047D138D39A9}" name="UD" dataDxfId="108"/>
    <tableColumn id="4" xr3:uid="{17A2C999-6F74-4055-B192-C4FB39BFA40D}" name="FA" dataDxfId="107"/>
    <tableColumn id="5" xr3:uid="{6CEC18D9-F68E-4035-83CC-CA01E36BD17E}" name="DI" dataDxfId="106"/>
    <tableColumn id="6" xr3:uid="{86ED3FAD-722E-418F-81B7-3056CFA4185A}" name="IA" dataDxfId="105"/>
    <tableColumn id="7" xr3:uid="{90B64955-DE45-4DE0-8CB4-13A80F910FF7}" name="Total IP + UP" dataDxfId="104"/>
    <tableColumn id="8" xr3:uid="{2319D048-2B67-4D1A-A973-C33210888D4D}" name="IP Rate" dataDxfId="103"/>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07BE4EA-0DD3-4023-BE63-A1767006DA4B}" name="Categories" displayName="Categories" ref="J51:K56" totalsRowShown="0" headerRowDxfId="102" dataDxfId="100" headerRowBorderDxfId="101" tableBorderDxfId="99" totalsRowBorderDxfId="98">
  <autoFilter ref="J51:K56" xr:uid="{E07BE4EA-0DD3-4023-BE63-A1767006DA4B}">
    <filterColumn colId="0" hiddenButton="1"/>
    <filterColumn colId="1" hiddenButton="1"/>
  </autoFilter>
  <tableColumns count="2">
    <tableColumn id="1" xr3:uid="{B65C0312-4A01-4C35-9D25-735484EA040E}" name="Cause Category" dataDxfId="97"/>
    <tableColumn id="2" xr3:uid="{1EB8D93F-70C1-4620-A649-2EFDF2B570E9}" name="Description" dataDxfId="96"/>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8A7DB63-7FE9-451C-977F-8AFFD1BC9A5C}" name="Table6" displayName="Table6" ref="A3:C7" totalsRowShown="0" headerRowDxfId="95" headerRowBorderDxfId="94" tableBorderDxfId="93">
  <autoFilter ref="A3:C7" xr:uid="{E8A7DB63-7FE9-451C-977F-8AFFD1BC9A5C}">
    <filterColumn colId="0" hiddenButton="1"/>
    <filterColumn colId="1" hiddenButton="1"/>
    <filterColumn colId="2" hiddenButton="1"/>
  </autoFilter>
  <tableColumns count="3">
    <tableColumn id="1" xr3:uid="{020510C3-D55C-4527-9FE1-E6BF15219D46}" name="Group" dataDxfId="92"/>
    <tableColumn id="2" xr3:uid="{7E8A6BBC-4155-426F-A5F0-96B9DFF93D64}" name="&lt;65" dataDxfId="91"/>
    <tableColumn id="3" xr3:uid="{B8D8A3CC-175C-4275-AF17-EDFCF52FBC00}" name="&gt;65" dataDxfId="90"/>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113788B-24BF-4D24-B2A7-D87CF679F441}" name="Table7" displayName="Table7" ref="A2:H3" totalsRowShown="0" headerRowDxfId="89" tableBorderDxfId="88">
  <autoFilter ref="A2:H3" xr:uid="{1113788B-24BF-4D24-B2A7-D87CF679F441}">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31E48505-74C9-48AE-B74D-E356029DAEFB}" name="LOCA" dataDxfId="87"/>
    <tableColumn id="2" xr3:uid="{3A371B59-6995-49C1-AF8F-C9980A593898}" name="Number in Population" dataDxfId="86"/>
    <tableColumn id="3" xr3:uid="{9D87E7A8-D475-401E-B7B9-C6867C255B78}" name="$ in Population" dataDxfId="85"/>
    <tableColumn id="4" xr3:uid="{7428F8E4-B4FE-4EAB-BC8D-D1DCEF5735A7}" name="Number Sampled" dataDxfId="84"/>
    <tableColumn id="8" xr3:uid="{A28AB4B8-31D9-4BF3-A6BA-734D453B5E25}" name="$ of Sample" dataDxfId="83"/>
    <tableColumn id="5" xr3:uid="{91679B35-DC0D-4817-8286-8BDBE710BAB3}" name="# of times $ are in Excess" dataDxfId="82"/>
    <tableColumn id="6" xr3:uid="{2F096F8C-2897-438F-9699-8672F01C9B17}" name="$ in Excess" dataDxfId="81"/>
    <tableColumn id="7" xr3:uid="{54CD62C2-1D26-49F5-AAAF-4EC15CDD9100}" name="# of times early LOCA drawdown" dataDxfId="80"/>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1B37684C-76FD-4A9E-B310-72BC94F3B9D9}" name="Findings" displayName="Findings" ref="A3:K196" totalsRowShown="0" headerRowDxfId="50" dataDxfId="48" headerRowBorderDxfId="49" tableBorderDxfId="47" totalsRowBorderDxfId="46">
  <autoFilter ref="A3:K196" xr:uid="{1B37684C-76FD-4A9E-B310-72BC94F3B9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EE440009-943C-46E2-B203-91E6EC3599EB}" name="AUP Section (select one)" dataDxfId="45"/>
    <tableColumn id="2" xr3:uid="{40679940-FCFE-431C-941F-1FF84414B016}" name="Area" dataDxfId="44"/>
    <tableColumn id="11" xr3:uid="{CCAFDFEC-355C-4627-B723-9E4BFF298F2B}" name="Current or Prior Year Finding" dataDxfId="43"/>
    <tableColumn id="3" xr3:uid="{004197B8-0262-4E7D-95A2-13F8AE40841B}" name="Date of Finding" dataDxfId="42"/>
    <tableColumn id="4" xr3:uid="{BD72F7CB-CD09-460C-B0DF-39E3516577C5}" name="Description of Finding" dataDxfId="41"/>
    <tableColumn id="5" xr3:uid="{FB6F5370-5AE1-4A57-BD19-6F2D4DE90D9C}" name="Type of Improper Payment (select one)" dataDxfId="40"/>
    <tableColumn id="6" xr3:uid="{173B43E0-EDF1-4254-8C55-648E295E22E7}" name="$ Questioned" dataDxfId="39"/>
    <tableColumn id="7" xr3:uid="{BE776390-FD0F-47EB-B95A-B4EB30BE35B6}" name="$ Recovered/ $ Returned" dataDxfId="38"/>
    <tableColumn id="8" xr3:uid="{D1556824-352A-4FA1-B7EC-29763AD98D6D}" name="Date Recovered/Returned" dataDxfId="37"/>
    <tableColumn id="9" xr3:uid="{F63A7268-0891-4C49-BCD3-2295EB0FACA8}" name="Status of Finding" dataDxfId="36"/>
    <tableColumn id="10" xr3:uid="{2DA23DC2-80D2-4A95-9ED4-BC2379BE671D}" name="Status Date" dataDxfId="3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F7BE082-B38F-4F01-85E4-F6A8F7D82B28}" name="StartEnd" displayName="StartEnd" ref="D1:E3" totalsRowShown="0" headerRowDxfId="228" headerRowBorderDxfId="227" tableBorderDxfId="226" totalsRowBorderDxfId="225">
  <autoFilter ref="D1:E3" xr:uid="{9F7BE082-B38F-4F01-85E4-F6A8F7D82B28}">
    <filterColumn colId="0" hiddenButton="1"/>
    <filterColumn colId="1" hiddenButton="1"/>
  </autoFilter>
  <tableColumns count="2">
    <tableColumn id="1" xr3:uid="{5AF68B11-8E98-45C9-BDC7-0DEA0E2A533F}" name="Reference Period Start Date (mm/dd/yyyy)" dataDxfId="224"/>
    <tableColumn id="2" xr3:uid="{AE179035-386E-4C44-990B-A0A1C5246949}" name="Reference Period _x000a_End Date _x000a_(mm/dd/yyyy)" dataDxfId="223"/>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D3EE66A-C58A-479C-9940-AFBCD1A48321}" name="PopData" displayName="PopData" ref="A4:E22" totalsRowShown="0" headerRowBorderDxfId="222" tableBorderDxfId="221" totalsRowBorderDxfId="220">
  <autoFilter ref="A4:E22" xr:uid="{4D3EE66A-C58A-479C-9940-AFBCD1A48321}">
    <filterColumn colId="0" hiddenButton="1"/>
    <filterColumn colId="1" hiddenButton="1"/>
    <filterColumn colId="2" hiddenButton="1"/>
    <filterColumn colId="3" hiddenButton="1"/>
    <filterColumn colId="4" hiddenButton="1"/>
  </autoFilter>
  <tableColumns count="5">
    <tableColumn id="1" xr3:uid="{9B75FF24-4996-492E-9012-7635DB08BEC1}" name="AUP Section (Stratum)"/>
    <tableColumn id="2" xr3:uid="{B77749EA-876A-4B9A-AED7-ED5321C34661}" name="Population - Number"/>
    <tableColumn id="3" xr3:uid="{6EF9D998-1E85-49A2-A1C8-C562FD5A59D5}" name="Population - $ value"/>
    <tableColumn id="4" xr3:uid="{3662B1DD-084A-4089-877D-7A6B437E4B9B}" name="Sample - Number"/>
    <tableColumn id="5" xr3:uid="{A02BACAB-9C2C-4FB1-A945-74F3B68B217B}" name="Sample - $ value"/>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C3276BC-BCBD-4D9E-99B8-40358F96AEE1}" name="AUPData33" displayName="AUPData33" ref="A1:AB811" totalsRowShown="0" headerRowDxfId="219" tableBorderDxfId="218">
  <tableColumns count="28">
    <tableColumn id="1" xr3:uid="{C85A3FC7-C968-45D2-B0AC-544938B8ACC7}" name="AUP Section" dataDxfId="217" totalsRowDxfId="216"/>
    <tableColumn id="2" xr3:uid="{2E982DE8-18B0-4008-83B0-134B70E304BD}" name="Sample Number" dataDxfId="215" totalsRowDxfId="214">
      <calculatedColumnFormula>B1+1</calculatedColumnFormula>
    </tableColumn>
    <tableColumn id="3" xr3:uid="{56079E19-95D2-4A81-8B94-BA190D8D0292}" name="Unique Sample ID" dataDxfId="213" totalsRowDxfId="212">
      <calculatedColumnFormula>A2&amp;" - "&amp;B2</calculatedColumnFormula>
    </tableColumn>
    <tableColumn id="4" xr3:uid="{A3362F2A-AFA0-4846-814A-181A04A9DE29}" name="$ value of sample" dataDxfId="211" totalsRowDxfId="210"/>
    <tableColumn id="5" xr3:uid="{6D011EBF-E8C2-4502-9F6F-0CCAD67FD23A}" name="Overpayment" dataDxfId="209" totalsRowDxfId="208"/>
    <tableColumn id="6" xr3:uid="{BF1BF7A5-0265-49C0-89C8-4A8CB6FEFCB2}" name="$ Overpayment" dataDxfId="207" totalsRowDxfId="206"/>
    <tableColumn id="7" xr3:uid="{98748166-297A-4D0C-8ABB-AE5CE5F12A09}" name="Root Cause Over" dataDxfId="205" totalsRowDxfId="204"/>
    <tableColumn id="8" xr3:uid="{6A163482-9E8B-4CEF-AFCE-F49DCC3EC681}" name="Underpayment" dataDxfId="203" totalsRowDxfId="202"/>
    <tableColumn id="9" xr3:uid="{B8B47D82-51FF-4616-AFDE-F1ADEF55A39C}" name="$ Underpayment" dataDxfId="201" totalsRowDxfId="200"/>
    <tableColumn id="10" xr3:uid="{DD56A174-903A-4CCA-AEDA-8EE6B2309E6E}" name="Root Cause Under" dataDxfId="199" totalsRowDxfId="198"/>
    <tableColumn id="11" xr3:uid="{532B37E6-A18F-43EB-B144-54B02F9FDD38}" name="Tech IP" dataDxfId="197" totalsRowDxfId="196"/>
    <tableColumn id="12" xr3:uid="{4E17F8F2-927D-4153-B778-C08471B8DD6A}" name="$ Tech IP" dataDxfId="195"/>
    <tableColumn id="13" xr3:uid="{80656602-4C22-4A29-9682-BE025CD616AA}" name="Root Cause Tech IP" dataDxfId="194" totalsRowDxfId="193">
      <calculatedColumnFormula>IF(ISBLANK(K2),"","SR")</calculatedColumnFormula>
    </tableColumn>
    <tableColumn id="14" xr3:uid="{6295EBDD-B0D2-4EBA-A849-0338A03B1187}" name="Unknown Payment" dataDxfId="192" totalsRowDxfId="191"/>
    <tableColumn id="15" xr3:uid="{F2B46967-E2BD-4065-842D-6272089C81BD}" name="$ Unknown Payment" dataDxfId="190" totalsRowDxfId="189"/>
    <tableColumn id="16" xr3:uid="{80FB52AE-FBA9-48DA-A2F3-774BA2E313D6}" name="Root Cause Unknown" dataDxfId="188" totalsRowDxfId="187">
      <calculatedColumnFormula>IF(ISBLANK(N2), "", "UD")</calculatedColumnFormula>
    </tableColumn>
    <tableColumn id="17" xr3:uid="{88C519D6-3CE6-459F-90A8-4A6CAA0F1FDE}" name="Monetary IP" dataDxfId="186" totalsRowDxfId="185">
      <calculatedColumnFormula>F2</calculatedColumnFormula>
    </tableColumn>
    <tableColumn id="18" xr3:uid="{9F380F33-ACFA-43CE-9B03-4D2A068787A2}" name="Non-Monetary IP" dataDxfId="184" totalsRowDxfId="183">
      <calculatedColumnFormula>_xlfn.NUMBERVALUE(I2)+_xlfn.NUMBERVALUE(L2)</calculatedColumnFormula>
    </tableColumn>
    <tableColumn id="22" xr3:uid="{D0925C9F-57CE-49CE-A714-D94E91BACCA0}" name="Known" dataDxfId="182" totalsRowDxfId="181">
      <calculatedColumnFormula>COUNTIF(E2:K2,"=x")</calculatedColumnFormula>
    </tableColumn>
    <tableColumn id="19" xr3:uid="{08E58EF3-A51E-4096-A6FD-ACC20CB396D8}" name="Known ($)" dataDxfId="180" totalsRowDxfId="179">
      <calculatedColumnFormula>_xlfn.NUMBERVALUE(F2)+_xlfn.NUMBERVALUE(I2)+_xlfn.NUMBERVALUE(L2)</calculatedColumnFormula>
    </tableColumn>
    <tableColumn id="23" xr3:uid="{B63CC34F-1F79-4350-9630-0C72DED7AF9F}" name="Total IP Count" dataDxfId="178" totalsRowDxfId="177">
      <calculatedColumnFormula>COUNTIF(E2:N2,"=x")</calculatedColumnFormula>
    </tableColumn>
    <tableColumn id="20" xr3:uid="{06F05C9F-3903-45A6-8374-A6E955EA1BE8}" name="Total IP $ (Monetary, Non-Monetary, Unknown)" dataDxfId="176" totalsRowDxfId="175">
      <calculatedColumnFormula>_xlfn.NUMBERVALUE(F2)+_xlfn.NUMBERVALUE(I2)+_xlfn.NUMBERVALUE(L2)+_xlfn.NUMBERVALUE(O2)</calculatedColumnFormula>
    </tableColumn>
    <tableColumn id="24" xr3:uid="{051661CC-536B-49CA-B5C3-8C74A6EE6ABD}" name="Root Cause" dataDxfId="174" totalsRowDxfId="173">
      <calculatedColumnFormula>IF(G2&lt;&gt;"",G2,IF(J2&lt;&gt;"",J2,IF(M2&lt;&gt;"",M2,IF(P2&lt;&gt;"",P2,"none"))))</calculatedColumnFormula>
    </tableColumn>
    <tableColumn id="21" xr3:uid="{618FF0AF-7E40-4248-B285-5B92E86A5441}" name="Proper Payment ($)" dataDxfId="172" totalsRowDxfId="171">
      <calculatedColumnFormula>_xlfn.NUMBERVALUE(D2)-(_xlfn.NUMBERVALUE(Q2)+_xlfn.NUMBERVALUE(R2))</calculatedColumnFormula>
    </tableColumn>
    <tableColumn id="25" xr3:uid="{59FC1B9B-5107-4FBF-8A05-E2BD33085BF5}" name="Column1" totalsRowDxfId="170"/>
    <tableColumn id="26" xr3:uid="{A7E07E66-1449-4379-9288-C6B1BB7F0BC1}" name="RC Over/Under" totalsRowDxfId="169"/>
    <tableColumn id="27" xr3:uid="{2CEDED89-1222-4454-9618-893C53BEA480}" name="RC Tech" totalsRowDxfId="168"/>
    <tableColumn id="28" xr3:uid="{B434B146-DEEF-4BAF-B698-9584CDCFC106}" name="RC Unk" totalsRowDxfId="167"/>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E7B8F32-727C-4CE7-9FB7-40D6F286B899}" name="RefPeriod" displayName="RefPeriod" ref="A6:B8" totalsRowShown="0" headerRowDxfId="166" dataDxfId="164" headerRowBorderDxfId="165" tableBorderDxfId="163">
  <autoFilter ref="A6:B8" xr:uid="{FE7B8F32-727C-4CE7-9FB7-40D6F286B899}">
    <filterColumn colId="0" hiddenButton="1"/>
    <filterColumn colId="1" hiddenButton="1"/>
  </autoFilter>
  <tableColumns count="2">
    <tableColumn id="1" xr3:uid="{A8D01817-A59C-4ADF-B474-160AFD71044B}" name="Reference Period" dataDxfId="162">
      <calculatedColumnFormula>'stat estimates'!A9</calculatedColumnFormula>
    </tableColumn>
    <tableColumn id="2" xr3:uid="{6EB4C585-9E1F-464E-B666-081A69DAD8FF}" name="Date" dataDxfId="161">
      <calculatedColumnFormula>'IPs Defined by Activity'!D2</calculatedColumnFormula>
    </tableColumn>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CA92BD7-3378-48D7-B6BA-9D5DC2092A64}" name="Universe" displayName="Universe" ref="A9:B11" totalsRowShown="0" headerRowDxfId="160" dataDxfId="158" headerRowBorderDxfId="159" tableBorderDxfId="157">
  <autoFilter ref="A9:B11" xr:uid="{FCA92BD7-3378-48D7-B6BA-9D5DC2092A64}">
    <filterColumn colId="0" hiddenButton="1"/>
    <filterColumn colId="1" hiddenButton="1"/>
  </autoFilter>
  <tableColumns count="2">
    <tableColumn id="1" xr3:uid="{50241EDE-AC87-4EE2-9293-2B9FFA25D474}" name="Universe" dataDxfId="156">
      <calculatedColumnFormula>'stat estimates'!A12</calculatedColumnFormula>
    </tableColumn>
    <tableColumn id="2" xr3:uid="{80B4B7A7-E3CC-4AE9-84F7-C12A780D4FB4}" name="Total" dataDxfId="155">
      <calculatedColumnFormula>'stat estimates'!B12</calculatedColumnFormula>
    </tableColumn>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DE237A8-A1B4-4560-9817-DC1E155924AC}" name="Sample" displayName="Sample" ref="A12:B15" totalsRowShown="0" headerRowDxfId="154" dataDxfId="152" headerRowBorderDxfId="153" tableBorderDxfId="151">
  <autoFilter ref="A12:B15" xr:uid="{9DE237A8-A1B4-4560-9817-DC1E155924AC}">
    <filterColumn colId="0" hiddenButton="1"/>
    <filterColumn colId="1" hiddenButton="1"/>
  </autoFilter>
  <tableColumns count="2">
    <tableColumn id="1" xr3:uid="{FEF2F7EE-F9F4-4AA2-B6FD-43DD94E83DA7}" name="Sample" dataDxfId="150">
      <calculatedColumnFormula>'stat estimates'!A15</calculatedColumnFormula>
    </tableColumn>
    <tableColumn id="2" xr3:uid="{260C702F-E756-41E1-8F2F-39F12F5EC9F5}" name="Total" dataDxfId="149">
      <calculatedColumnFormula>'stat estimates'!B15</calculatedColumnFormula>
    </tableColumn>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FBFE1E8-BC8F-4A19-994A-18D73FBFBFC6}" name="UnweigtError" displayName="UnweigtError" ref="A16:B20" totalsRowShown="0" headerRowDxfId="148" dataDxfId="146" headerRowBorderDxfId="147" tableBorderDxfId="145">
  <autoFilter ref="A16:B20" xr:uid="{CFBFE1E8-BC8F-4A19-994A-18D73FBFBFC6}">
    <filterColumn colId="0" hiddenButton="1"/>
    <filterColumn colId="1" hiddenButton="1"/>
  </autoFilter>
  <tableColumns count="2">
    <tableColumn id="1" xr3:uid="{0CF5EBDF-5371-4260-A0B3-3810EA628185}" name="Un-weighted Errors (records with an IP or UP determination)" dataDxfId="144">
      <calculatedColumnFormula>'stat estimates'!A19</calculatedColumnFormula>
    </tableColumn>
    <tableColumn id="2" xr3:uid="{D747F1B7-FED4-48CC-8F14-61B8D786037D}" name="Total" dataDxfId="143">
      <calculatedColumnFormula>'stat estimates'!B19</calculatedColumnFormula>
    </tableColumn>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A427D4B-D97B-435E-B52E-520E82AF7FE9}" name="StatProj" displayName="StatProj" ref="A21:B25" totalsRowShown="0" headerRowDxfId="142" dataDxfId="140" headerRowBorderDxfId="141" tableBorderDxfId="139">
  <autoFilter ref="A21:B25" xr:uid="{AA427D4B-D97B-435E-B52E-520E82AF7FE9}">
    <filterColumn colId="0" hiddenButton="1"/>
    <filterColumn colId="1" hiddenButton="1"/>
  </autoFilter>
  <tableColumns count="2">
    <tableColumn id="1" xr3:uid="{1719AFBB-EBCF-4524-8120-D3D34FCF67B6}" name="Statistical Projections  " dataDxfId="138">
      <calculatedColumnFormula>'stat estimates'!A24</calculatedColumnFormula>
    </tableColumn>
    <tableColumn id="2" xr3:uid="{AF974C78-5759-445F-9814-3678699906F7}" name="Total" dataDxfId="137" dataCellStyle="Percent">
      <calculatedColumnFormula>'stat estimates'!B24</calculatedColumnFormula>
    </tableColumn>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hyperlink" Target="https://www.opm.gov/healthcare-insurance/carriers/fehb/"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table" Target="../tables/table5.xml"/><Relationship Id="rId1" Type="http://schemas.openxmlformats.org/officeDocument/2006/relationships/printerSettings" Target="../printerSettings/printerSettings4.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8A58E-CF6D-48E5-9DB8-313869ABF331}">
  <dimension ref="A1:Q33"/>
  <sheetViews>
    <sheetView workbookViewId="0">
      <selection activeCell="A9" sqref="A9"/>
    </sheetView>
  </sheetViews>
  <sheetFormatPr defaultRowHeight="15" x14ac:dyDescent="0.25"/>
  <cols>
    <col min="1" max="1" width="23.140625" bestFit="1" customWidth="1"/>
    <col min="4" max="4" width="23.140625" bestFit="1" customWidth="1"/>
    <col min="7" max="7" width="23.140625" bestFit="1" customWidth="1"/>
    <col min="10" max="10" width="23.140625" bestFit="1" customWidth="1"/>
    <col min="13" max="13" width="23.140625" bestFit="1" customWidth="1"/>
    <col min="16" max="16" width="23.140625" bestFit="1" customWidth="1"/>
  </cols>
  <sheetData>
    <row r="1" spans="1:17" x14ac:dyDescent="0.25">
      <c r="A1" s="128" t="s">
        <v>0</v>
      </c>
      <c r="B1" s="128"/>
      <c r="D1" s="128" t="s">
        <v>1</v>
      </c>
      <c r="E1" s="128"/>
      <c r="G1" s="128" t="s">
        <v>2</v>
      </c>
      <c r="H1" s="128"/>
      <c r="J1" s="128" t="s">
        <v>3</v>
      </c>
      <c r="K1" s="128"/>
      <c r="M1" s="128" t="s">
        <v>4</v>
      </c>
      <c r="N1" s="128"/>
      <c r="P1" s="128" t="s">
        <v>5</v>
      </c>
      <c r="Q1" s="128"/>
    </row>
    <row r="3" spans="1:17" x14ac:dyDescent="0.25">
      <c r="A3" t="s">
        <v>6</v>
      </c>
      <c r="B3">
        <v>2.15</v>
      </c>
      <c r="D3" t="s">
        <v>6</v>
      </c>
      <c r="E3">
        <v>8.4499999999999993</v>
      </c>
      <c r="G3" t="s">
        <v>6</v>
      </c>
      <c r="H3">
        <v>2.15</v>
      </c>
      <c r="J3" t="s">
        <v>6</v>
      </c>
      <c r="K3">
        <v>0.92274674281634839</v>
      </c>
      <c r="M3" t="s">
        <v>6</v>
      </c>
      <c r="N3">
        <v>3.6166666666666667</v>
      </c>
      <c r="P3" t="s">
        <v>6</v>
      </c>
      <c r="Q3">
        <v>2.2666666666666666</v>
      </c>
    </row>
    <row r="4" spans="1:17" x14ac:dyDescent="0.25">
      <c r="A4" t="s">
        <v>7</v>
      </c>
      <c r="B4">
        <v>0.74364539572048116</v>
      </c>
      <c r="D4" t="s">
        <v>7</v>
      </c>
      <c r="E4">
        <v>3.4704096210466435</v>
      </c>
      <c r="G4" t="s">
        <v>7</v>
      </c>
      <c r="H4">
        <v>0.70061514536934189</v>
      </c>
      <c r="J4" t="s">
        <v>7</v>
      </c>
      <c r="K4">
        <v>0.30306935178831151</v>
      </c>
      <c r="M4" t="s">
        <v>7</v>
      </c>
      <c r="N4">
        <v>1.3217202595271225</v>
      </c>
      <c r="P4" t="s">
        <v>7</v>
      </c>
      <c r="Q4">
        <v>0.7444205522208116</v>
      </c>
    </row>
    <row r="5" spans="1:17" x14ac:dyDescent="0.25">
      <c r="A5" t="s">
        <v>8</v>
      </c>
      <c r="B5">
        <v>0</v>
      </c>
      <c r="D5" t="s">
        <v>8</v>
      </c>
      <c r="E5">
        <v>0</v>
      </c>
      <c r="G5" t="s">
        <v>8</v>
      </c>
      <c r="H5">
        <v>0</v>
      </c>
      <c r="J5" t="s">
        <v>8</v>
      </c>
      <c r="K5">
        <v>0</v>
      </c>
      <c r="M5" t="s">
        <v>8</v>
      </c>
      <c r="N5">
        <v>0</v>
      </c>
      <c r="P5" t="s">
        <v>8</v>
      </c>
      <c r="Q5">
        <v>0</v>
      </c>
    </row>
    <row r="6" spans="1:17" x14ac:dyDescent="0.25">
      <c r="A6" t="s">
        <v>9</v>
      </c>
      <c r="B6">
        <v>0</v>
      </c>
      <c r="D6" t="s">
        <v>9</v>
      </c>
      <c r="E6">
        <v>0</v>
      </c>
      <c r="G6" t="s">
        <v>9</v>
      </c>
      <c r="H6">
        <v>0</v>
      </c>
      <c r="J6" t="s">
        <v>9</v>
      </c>
      <c r="K6">
        <v>0</v>
      </c>
      <c r="M6" t="s">
        <v>9</v>
      </c>
      <c r="N6">
        <v>0</v>
      </c>
      <c r="P6" t="s">
        <v>9</v>
      </c>
      <c r="Q6">
        <v>0</v>
      </c>
    </row>
    <row r="7" spans="1:17" x14ac:dyDescent="0.25">
      <c r="A7" t="s">
        <v>10</v>
      </c>
      <c r="B7">
        <v>5.7602524662184962</v>
      </c>
      <c r="D7" t="s">
        <v>10</v>
      </c>
      <c r="E7">
        <v>26.881677333663287</v>
      </c>
      <c r="G7" t="s">
        <v>10</v>
      </c>
      <c r="H7">
        <v>5.4269415802322989</v>
      </c>
      <c r="J7" t="s">
        <v>10</v>
      </c>
      <c r="K7">
        <v>2.3475651044440151</v>
      </c>
      <c r="M7" t="s">
        <v>10</v>
      </c>
      <c r="N7">
        <v>10.238001106986982</v>
      </c>
      <c r="P7" t="s">
        <v>10</v>
      </c>
      <c r="Q7">
        <v>5.7662568026514647</v>
      </c>
    </row>
    <row r="8" spans="1:17" x14ac:dyDescent="0.25">
      <c r="A8" t="s">
        <v>11</v>
      </c>
      <c r="B8">
        <v>33.180508474576271</v>
      </c>
      <c r="D8" t="s">
        <v>11</v>
      </c>
      <c r="E8">
        <v>722.62457627118647</v>
      </c>
      <c r="G8" t="s">
        <v>11</v>
      </c>
      <c r="H8">
        <v>29.45169491525424</v>
      </c>
      <c r="J8" t="s">
        <v>11</v>
      </c>
      <c r="K8">
        <v>5.5110619196032395</v>
      </c>
      <c r="M8" t="s">
        <v>11</v>
      </c>
      <c r="N8">
        <v>104.81666666666666</v>
      </c>
      <c r="P8" t="s">
        <v>11</v>
      </c>
      <c r="Q8">
        <v>33.249717514124292</v>
      </c>
    </row>
    <row r="9" spans="1:17" x14ac:dyDescent="0.25">
      <c r="A9" t="s">
        <v>12</v>
      </c>
      <c r="B9">
        <v>7.2990604992304196</v>
      </c>
      <c r="D9" t="s">
        <v>12</v>
      </c>
      <c r="E9">
        <v>15.243844831778313</v>
      </c>
      <c r="G9" t="s">
        <v>12</v>
      </c>
      <c r="H9">
        <v>6.6165342441842885</v>
      </c>
      <c r="J9" t="s">
        <v>12</v>
      </c>
      <c r="K9">
        <v>7.0232775363888305</v>
      </c>
      <c r="M9" t="s">
        <v>12</v>
      </c>
      <c r="N9">
        <v>8.8880499945498723</v>
      </c>
      <c r="P9" t="s">
        <v>12</v>
      </c>
      <c r="Q9">
        <v>4.8963149820915959</v>
      </c>
    </row>
    <row r="10" spans="1:17" x14ac:dyDescent="0.25">
      <c r="A10" t="s">
        <v>13</v>
      </c>
      <c r="B10">
        <v>2.818528277691366</v>
      </c>
      <c r="D10" t="s">
        <v>13</v>
      </c>
      <c r="E10">
        <v>3.791303143801755</v>
      </c>
      <c r="G10" t="s">
        <v>13</v>
      </c>
      <c r="H10">
        <v>2.7237202384181884</v>
      </c>
      <c r="J10" t="s">
        <v>13</v>
      </c>
      <c r="K10">
        <v>2.7297753962100915</v>
      </c>
      <c r="M10" t="s">
        <v>13</v>
      </c>
      <c r="N10">
        <v>3.0416077896124736</v>
      </c>
      <c r="P10" t="s">
        <v>13</v>
      </c>
      <c r="Q10">
        <v>2.4389549629035496</v>
      </c>
    </row>
    <row r="11" spans="1:17" x14ac:dyDescent="0.25">
      <c r="A11" t="s">
        <v>14</v>
      </c>
      <c r="B11">
        <v>25</v>
      </c>
      <c r="D11" t="s">
        <v>14</v>
      </c>
      <c r="E11">
        <v>150</v>
      </c>
      <c r="G11" t="s">
        <v>14</v>
      </c>
      <c r="H11">
        <v>23</v>
      </c>
      <c r="J11" t="s">
        <v>14</v>
      </c>
      <c r="K11">
        <v>10</v>
      </c>
      <c r="M11" t="s">
        <v>14</v>
      </c>
      <c r="N11">
        <v>50</v>
      </c>
      <c r="P11" t="s">
        <v>14</v>
      </c>
      <c r="Q11">
        <v>25</v>
      </c>
    </row>
    <row r="12" spans="1:17" x14ac:dyDescent="0.25">
      <c r="A12" t="s">
        <v>15</v>
      </c>
      <c r="B12">
        <v>0</v>
      </c>
      <c r="D12" t="s">
        <v>15</v>
      </c>
      <c r="E12">
        <v>0</v>
      </c>
      <c r="G12" t="s">
        <v>15</v>
      </c>
      <c r="H12">
        <v>0</v>
      </c>
      <c r="J12" t="s">
        <v>15</v>
      </c>
      <c r="K12">
        <v>0</v>
      </c>
      <c r="M12" t="s">
        <v>15</v>
      </c>
      <c r="N12">
        <v>0</v>
      </c>
      <c r="P12" t="s">
        <v>15</v>
      </c>
      <c r="Q12">
        <v>0</v>
      </c>
    </row>
    <row r="13" spans="1:17" x14ac:dyDescent="0.25">
      <c r="A13" t="s">
        <v>16</v>
      </c>
      <c r="B13">
        <v>25</v>
      </c>
      <c r="D13" t="s">
        <v>16</v>
      </c>
      <c r="E13">
        <v>150</v>
      </c>
      <c r="G13" t="s">
        <v>16</v>
      </c>
      <c r="H13">
        <v>23</v>
      </c>
      <c r="J13" t="s">
        <v>16</v>
      </c>
      <c r="K13">
        <v>10</v>
      </c>
      <c r="M13" t="s">
        <v>16</v>
      </c>
      <c r="N13">
        <v>50</v>
      </c>
      <c r="P13" t="s">
        <v>16</v>
      </c>
      <c r="Q13">
        <v>25</v>
      </c>
    </row>
    <row r="14" spans="1:17" x14ac:dyDescent="0.25">
      <c r="A14" t="s">
        <v>17</v>
      </c>
      <c r="B14">
        <v>129</v>
      </c>
      <c r="D14" t="s">
        <v>17</v>
      </c>
      <c r="E14">
        <v>507</v>
      </c>
      <c r="G14" t="s">
        <v>17</v>
      </c>
      <c r="H14">
        <v>129</v>
      </c>
      <c r="J14" t="s">
        <v>17</v>
      </c>
      <c r="K14">
        <v>55.364804568980901</v>
      </c>
      <c r="M14" t="s">
        <v>17</v>
      </c>
      <c r="N14">
        <v>217</v>
      </c>
      <c r="P14" t="s">
        <v>17</v>
      </c>
      <c r="Q14">
        <v>136</v>
      </c>
    </row>
    <row r="15" spans="1:17" x14ac:dyDescent="0.25">
      <c r="A15" t="s">
        <v>18</v>
      </c>
      <c r="B15">
        <v>60</v>
      </c>
      <c r="D15" t="s">
        <v>18</v>
      </c>
      <c r="E15">
        <v>60</v>
      </c>
      <c r="G15" t="s">
        <v>18</v>
      </c>
      <c r="H15">
        <v>60</v>
      </c>
      <c r="J15" t="s">
        <v>18</v>
      </c>
      <c r="K15">
        <v>60</v>
      </c>
      <c r="M15" t="s">
        <v>18</v>
      </c>
      <c r="N15">
        <v>60</v>
      </c>
      <c r="P15" t="s">
        <v>18</v>
      </c>
      <c r="Q15">
        <v>60</v>
      </c>
    </row>
    <row r="16" spans="1:17" ht="15.75" thickBot="1" x14ac:dyDescent="0.3">
      <c r="A16" s="59" t="s">
        <v>19</v>
      </c>
      <c r="B16" s="59">
        <v>1.4880309997733046</v>
      </c>
      <c r="D16" s="59" t="s">
        <v>19</v>
      </c>
      <c r="E16" s="59">
        <v>6.944273611787394</v>
      </c>
      <c r="G16" s="59" t="s">
        <v>19</v>
      </c>
      <c r="H16" s="59">
        <v>1.4019276677026937</v>
      </c>
      <c r="J16" s="59" t="s">
        <v>19</v>
      </c>
      <c r="K16" s="59">
        <v>0.6064403721686189</v>
      </c>
      <c r="M16" s="59" t="s">
        <v>19</v>
      </c>
      <c r="N16" s="59">
        <v>2.6447561304393989</v>
      </c>
      <c r="P16" s="59" t="s">
        <v>19</v>
      </c>
      <c r="Q16" s="59">
        <v>1.4895820843477607</v>
      </c>
    </row>
    <row r="17" spans="1:17" ht="15.75" thickBot="1" x14ac:dyDescent="0.3"/>
    <row r="18" spans="1:17" x14ac:dyDescent="0.25">
      <c r="A18" s="128" t="s">
        <v>20</v>
      </c>
      <c r="B18" s="128"/>
      <c r="D18" s="128" t="s">
        <v>21</v>
      </c>
      <c r="E18" s="128"/>
      <c r="G18" s="128" t="s">
        <v>22</v>
      </c>
      <c r="H18" s="128"/>
      <c r="J18" s="128" t="s">
        <v>23</v>
      </c>
      <c r="K18" s="128"/>
      <c r="M18" s="128" t="s">
        <v>24</v>
      </c>
      <c r="N18" s="128"/>
      <c r="P18" s="128" t="s">
        <v>25</v>
      </c>
      <c r="Q18" s="128"/>
    </row>
    <row r="20" spans="1:17" x14ac:dyDescent="0.25">
      <c r="A20" t="s">
        <v>6</v>
      </c>
      <c r="B20">
        <v>2.9166666666666665</v>
      </c>
      <c r="D20" t="s">
        <v>6</v>
      </c>
      <c r="E20">
        <v>3.3416666666666668</v>
      </c>
      <c r="G20" t="s">
        <v>6</v>
      </c>
      <c r="H20">
        <v>0</v>
      </c>
      <c r="J20" t="s">
        <v>6</v>
      </c>
      <c r="K20">
        <v>0</v>
      </c>
      <c r="M20" t="s">
        <v>6</v>
      </c>
      <c r="N20">
        <v>0</v>
      </c>
      <c r="P20" t="s">
        <v>6</v>
      </c>
      <c r="Q20">
        <v>3.2</v>
      </c>
    </row>
    <row r="21" spans="1:17" x14ac:dyDescent="0.25">
      <c r="A21" t="s">
        <v>7</v>
      </c>
      <c r="B21">
        <v>2.0663146684015055</v>
      </c>
      <c r="D21" t="s">
        <v>7</v>
      </c>
      <c r="E21">
        <v>1.0793773384883545</v>
      </c>
      <c r="G21" t="s">
        <v>7</v>
      </c>
      <c r="H21">
        <v>0</v>
      </c>
      <c r="J21" t="s">
        <v>7</v>
      </c>
      <c r="K21">
        <v>0</v>
      </c>
      <c r="M21" t="s">
        <v>7</v>
      </c>
      <c r="N21">
        <v>0</v>
      </c>
      <c r="P21" t="s">
        <v>7</v>
      </c>
      <c r="Q21">
        <v>1.2068074331851626</v>
      </c>
    </row>
    <row r="22" spans="1:17" x14ac:dyDescent="0.25">
      <c r="A22" t="s">
        <v>8</v>
      </c>
      <c r="B22">
        <v>0</v>
      </c>
      <c r="D22" t="s">
        <v>8</v>
      </c>
      <c r="E22">
        <v>0</v>
      </c>
      <c r="G22" t="s">
        <v>8</v>
      </c>
      <c r="H22">
        <v>0</v>
      </c>
      <c r="J22" t="s">
        <v>8</v>
      </c>
      <c r="K22">
        <v>0</v>
      </c>
      <c r="M22" t="s">
        <v>8</v>
      </c>
      <c r="N22">
        <v>0</v>
      </c>
      <c r="P22" t="s">
        <v>8</v>
      </c>
      <c r="Q22">
        <v>0</v>
      </c>
    </row>
    <row r="23" spans="1:17" x14ac:dyDescent="0.25">
      <c r="A23" t="s">
        <v>9</v>
      </c>
      <c r="B23">
        <v>0</v>
      </c>
      <c r="D23" t="s">
        <v>9</v>
      </c>
      <c r="E23">
        <v>0</v>
      </c>
      <c r="G23" t="s">
        <v>9</v>
      </c>
      <c r="H23">
        <v>0</v>
      </c>
      <c r="J23" t="s">
        <v>9</v>
      </c>
      <c r="K23">
        <v>0</v>
      </c>
      <c r="M23" t="s">
        <v>9</v>
      </c>
      <c r="N23">
        <v>0</v>
      </c>
      <c r="P23" t="s">
        <v>9</v>
      </c>
      <c r="Q23">
        <v>0</v>
      </c>
    </row>
    <row r="24" spans="1:17" x14ac:dyDescent="0.25">
      <c r="A24" t="s">
        <v>10</v>
      </c>
      <c r="B24">
        <v>16.005604597486265</v>
      </c>
      <c r="D24" t="s">
        <v>10</v>
      </c>
      <c r="E24">
        <v>11.823986326999217</v>
      </c>
      <c r="G24" t="s">
        <v>10</v>
      </c>
      <c r="H24">
        <v>0</v>
      </c>
      <c r="J24" t="s">
        <v>10</v>
      </c>
      <c r="K24">
        <v>0</v>
      </c>
      <c r="M24" t="s">
        <v>10</v>
      </c>
      <c r="N24">
        <v>0</v>
      </c>
      <c r="P24" t="s">
        <v>10</v>
      </c>
      <c r="Q24">
        <v>9.347890181610909</v>
      </c>
    </row>
    <row r="25" spans="1:17" x14ac:dyDescent="0.25">
      <c r="A25" t="s">
        <v>11</v>
      </c>
      <c r="B25">
        <v>256.17937853107344</v>
      </c>
      <c r="D25" t="s">
        <v>11</v>
      </c>
      <c r="E25">
        <v>139.80665266106442</v>
      </c>
      <c r="G25" t="s">
        <v>11</v>
      </c>
      <c r="H25">
        <v>0</v>
      </c>
      <c r="J25" t="s">
        <v>11</v>
      </c>
      <c r="K25">
        <v>0</v>
      </c>
      <c r="M25" t="s">
        <v>11</v>
      </c>
      <c r="N25">
        <v>0</v>
      </c>
      <c r="P25" t="s">
        <v>11</v>
      </c>
      <c r="Q25">
        <v>87.383050847457639</v>
      </c>
    </row>
    <row r="26" spans="1:17" x14ac:dyDescent="0.25">
      <c r="A26" t="s">
        <v>12</v>
      </c>
      <c r="B26">
        <v>29.96068682403007</v>
      </c>
      <c r="D26" t="s">
        <v>12</v>
      </c>
      <c r="E26">
        <v>17.334329464471729</v>
      </c>
      <c r="G26" t="s">
        <v>12</v>
      </c>
      <c r="H26" t="e">
        <v>#DIV/0!</v>
      </c>
      <c r="J26" t="s">
        <v>12</v>
      </c>
      <c r="K26" t="e">
        <v>#DIV/0!</v>
      </c>
      <c r="M26" t="s">
        <v>12</v>
      </c>
      <c r="N26" t="e">
        <v>#DIV/0!</v>
      </c>
      <c r="P26" t="s">
        <v>12</v>
      </c>
      <c r="Q26">
        <v>13.772735915108216</v>
      </c>
    </row>
    <row r="27" spans="1:17" x14ac:dyDescent="0.25">
      <c r="A27" t="s">
        <v>13</v>
      </c>
      <c r="B27">
        <v>5.5082789964988752</v>
      </c>
      <c r="D27" t="s">
        <v>13</v>
      </c>
      <c r="E27">
        <v>4.0352022688793294</v>
      </c>
      <c r="G27" t="s">
        <v>13</v>
      </c>
      <c r="H27" t="e">
        <v>#DIV/0!</v>
      </c>
      <c r="J27" t="s">
        <v>13</v>
      </c>
      <c r="K27" t="e">
        <v>#DIV/0!</v>
      </c>
      <c r="M27" t="s">
        <v>13</v>
      </c>
      <c r="N27" t="e">
        <v>#DIV/0!</v>
      </c>
      <c r="P27" t="s">
        <v>13</v>
      </c>
      <c r="Q27">
        <v>3.6347539556044972</v>
      </c>
    </row>
    <row r="28" spans="1:17" x14ac:dyDescent="0.25">
      <c r="A28" t="s">
        <v>14</v>
      </c>
      <c r="B28">
        <v>100</v>
      </c>
      <c r="D28" t="s">
        <v>14</v>
      </c>
      <c r="E28">
        <v>75</v>
      </c>
      <c r="G28" t="s">
        <v>14</v>
      </c>
      <c r="H28">
        <v>0</v>
      </c>
      <c r="J28" t="s">
        <v>14</v>
      </c>
      <c r="K28">
        <v>0</v>
      </c>
      <c r="M28" t="s">
        <v>14</v>
      </c>
      <c r="N28">
        <v>0</v>
      </c>
      <c r="P28" t="s">
        <v>14</v>
      </c>
      <c r="Q28">
        <v>50</v>
      </c>
    </row>
    <row r="29" spans="1:17" x14ac:dyDescent="0.25">
      <c r="A29" t="s">
        <v>15</v>
      </c>
      <c r="B29">
        <v>0</v>
      </c>
      <c r="D29" t="s">
        <v>15</v>
      </c>
      <c r="E29">
        <v>0</v>
      </c>
      <c r="G29" t="s">
        <v>15</v>
      </c>
      <c r="H29">
        <v>0</v>
      </c>
      <c r="J29" t="s">
        <v>15</v>
      </c>
      <c r="K29">
        <v>0</v>
      </c>
      <c r="M29" t="s">
        <v>15</v>
      </c>
      <c r="N29">
        <v>0</v>
      </c>
      <c r="P29" t="s">
        <v>15</v>
      </c>
      <c r="Q29">
        <v>0</v>
      </c>
    </row>
    <row r="30" spans="1:17" x14ac:dyDescent="0.25">
      <c r="A30" t="s">
        <v>16</v>
      </c>
      <c r="B30">
        <v>100</v>
      </c>
      <c r="D30" t="s">
        <v>16</v>
      </c>
      <c r="E30">
        <v>75</v>
      </c>
      <c r="G30" t="s">
        <v>16</v>
      </c>
      <c r="H30">
        <v>0</v>
      </c>
      <c r="J30" t="s">
        <v>16</v>
      </c>
      <c r="K30">
        <v>0</v>
      </c>
      <c r="M30" t="s">
        <v>16</v>
      </c>
      <c r="N30">
        <v>0</v>
      </c>
      <c r="P30" t="s">
        <v>16</v>
      </c>
      <c r="Q30">
        <v>50</v>
      </c>
    </row>
    <row r="31" spans="1:17" x14ac:dyDescent="0.25">
      <c r="A31" t="s">
        <v>17</v>
      </c>
      <c r="B31">
        <v>175</v>
      </c>
      <c r="D31" t="s">
        <v>17</v>
      </c>
      <c r="E31">
        <v>401</v>
      </c>
      <c r="G31" t="s">
        <v>17</v>
      </c>
      <c r="H31">
        <v>0</v>
      </c>
      <c r="J31" t="s">
        <v>17</v>
      </c>
      <c r="K31">
        <v>0</v>
      </c>
      <c r="M31" t="s">
        <v>17</v>
      </c>
      <c r="N31">
        <v>0</v>
      </c>
      <c r="P31" t="s">
        <v>17</v>
      </c>
      <c r="Q31">
        <v>192</v>
      </c>
    </row>
    <row r="32" spans="1:17" x14ac:dyDescent="0.25">
      <c r="A32" t="s">
        <v>18</v>
      </c>
      <c r="B32">
        <v>60</v>
      </c>
      <c r="D32" t="s">
        <v>18</v>
      </c>
      <c r="E32">
        <v>120</v>
      </c>
      <c r="G32" t="s">
        <v>18</v>
      </c>
      <c r="H32">
        <v>60</v>
      </c>
      <c r="J32" t="s">
        <v>18</v>
      </c>
      <c r="K32">
        <v>60</v>
      </c>
      <c r="M32" t="s">
        <v>18</v>
      </c>
      <c r="N32">
        <v>60</v>
      </c>
      <c r="P32" t="s">
        <v>18</v>
      </c>
      <c r="Q32">
        <v>60</v>
      </c>
    </row>
    <row r="33" spans="1:17" ht="15.75" thickBot="1" x14ac:dyDescent="0.3">
      <c r="A33" s="59" t="s">
        <v>19</v>
      </c>
      <c r="B33" s="59">
        <v>4.1346861011474063</v>
      </c>
      <c r="D33" s="59" t="s">
        <v>19</v>
      </c>
      <c r="E33" s="59">
        <v>2.1372749345912143</v>
      </c>
      <c r="G33" s="59" t="s">
        <v>19</v>
      </c>
      <c r="H33" s="59">
        <v>0</v>
      </c>
      <c r="J33" s="59" t="s">
        <v>19</v>
      </c>
      <c r="K33" s="59">
        <v>0</v>
      </c>
      <c r="M33" s="59" t="s">
        <v>19</v>
      </c>
      <c r="N33" s="59">
        <v>0</v>
      </c>
      <c r="P33" s="59" t="s">
        <v>19</v>
      </c>
      <c r="Q33" s="59">
        <v>2.4148160960460774</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EB5BD-1401-4635-B0C8-E787D7521158}">
  <dimension ref="A1:BM825"/>
  <sheetViews>
    <sheetView topLeftCell="AD807" zoomScale="110" zoomScaleNormal="110" workbookViewId="0">
      <selection activeCell="AS814" sqref="AS814"/>
    </sheetView>
  </sheetViews>
  <sheetFormatPr defaultRowHeight="15" x14ac:dyDescent="0.25"/>
  <cols>
    <col min="1" max="1" width="14.42578125" bestFit="1" customWidth="1"/>
    <col min="2" max="3" width="18.85546875" style="4" customWidth="1"/>
    <col min="4" max="4" width="18.140625" style="89" customWidth="1"/>
    <col min="5" max="5" width="15" style="4" customWidth="1"/>
    <col min="6" max="6" width="16.5703125" style="140" customWidth="1"/>
    <col min="7" max="7" width="17.5703125" style="4" customWidth="1"/>
    <col min="8" max="8" width="16.140625" style="47" customWidth="1"/>
    <col min="9" max="9" width="17.85546875" style="140" customWidth="1"/>
    <col min="10" max="10" width="18.85546875" style="4" customWidth="1"/>
    <col min="11" max="11" width="12" style="4" customWidth="1"/>
    <col min="12" max="12" width="13" style="140" customWidth="1"/>
    <col min="13" max="13" width="17.5703125" style="4" customWidth="1"/>
    <col min="14" max="14" width="20" style="4" customWidth="1"/>
    <col min="15" max="15" width="21.5703125" style="140" customWidth="1"/>
    <col min="16" max="16" width="22" style="4" customWidth="1"/>
    <col min="17" max="17" width="13.85546875" style="89" customWidth="1"/>
    <col min="18" max="18" width="18.140625" style="140" customWidth="1"/>
    <col min="19" max="19" width="18.140625" style="48" customWidth="1"/>
    <col min="20" max="20" width="16.42578125" style="140" customWidth="1"/>
    <col min="21" max="21" width="16.42578125" style="2" customWidth="1"/>
    <col min="22" max="22" width="45.85546875" style="89" bestFit="1" customWidth="1"/>
    <col min="23" max="23" width="13.140625" style="2" bestFit="1" customWidth="1"/>
    <col min="24" max="24" width="20.140625" style="89" customWidth="1"/>
    <col min="25" max="25" width="16.42578125" customWidth="1"/>
    <col min="26" max="26" width="14.5703125" bestFit="1" customWidth="1"/>
    <col min="27" max="27" width="8.85546875" customWidth="1"/>
    <col min="29" max="29" width="13.85546875" customWidth="1"/>
    <col min="30" max="31" width="13.140625" customWidth="1"/>
    <col min="32" max="32" width="13.140625" style="3" customWidth="1"/>
    <col min="33" max="33" width="17.140625" customWidth="1"/>
    <col min="34" max="34" width="21" customWidth="1"/>
    <col min="35" max="35" width="16.140625" customWidth="1"/>
    <col min="36" max="36" width="15.42578125" customWidth="1"/>
    <col min="37" max="37" width="13.85546875" customWidth="1"/>
    <col min="38" max="38" width="14.140625" customWidth="1"/>
    <col min="39" max="39" width="15.140625" customWidth="1"/>
    <col min="40" max="40" width="14.42578125" customWidth="1"/>
    <col min="41" max="41" width="15.85546875" customWidth="1"/>
    <col min="42" max="42" width="13.85546875" customWidth="1"/>
    <col min="43" max="43" width="15.140625" customWidth="1"/>
    <col min="49" max="49" width="8.85546875" style="175"/>
    <col min="58" max="58" width="14.85546875" customWidth="1"/>
    <col min="59" max="59" width="13.85546875" customWidth="1"/>
    <col min="60" max="60" width="15.5703125" customWidth="1"/>
    <col min="61" max="61" width="14.85546875" customWidth="1"/>
    <col min="62" max="62" width="14.5703125" customWidth="1"/>
    <col min="63" max="63" width="14.85546875" customWidth="1"/>
  </cols>
  <sheetData>
    <row r="1" spans="1:65" x14ac:dyDescent="0.25">
      <c r="A1" s="159" t="s">
        <v>60</v>
      </c>
      <c r="B1" s="160" t="s">
        <v>61</v>
      </c>
      <c r="C1" s="160" t="s">
        <v>62</v>
      </c>
      <c r="D1" s="161" t="s">
        <v>63</v>
      </c>
      <c r="E1" s="162" t="s">
        <v>64</v>
      </c>
      <c r="F1" s="163" t="s">
        <v>65</v>
      </c>
      <c r="G1" s="162" t="s">
        <v>66</v>
      </c>
      <c r="H1" s="164" t="s">
        <v>67</v>
      </c>
      <c r="I1" s="163" t="s">
        <v>68</v>
      </c>
      <c r="J1" s="162" t="s">
        <v>69</v>
      </c>
      <c r="K1" s="162" t="s">
        <v>70</v>
      </c>
      <c r="L1" s="163" t="s">
        <v>71</v>
      </c>
      <c r="M1" s="162" t="s">
        <v>188</v>
      </c>
      <c r="N1" s="162" t="s">
        <v>73</v>
      </c>
      <c r="O1" s="163" t="s">
        <v>74</v>
      </c>
      <c r="P1" s="162" t="s">
        <v>75</v>
      </c>
      <c r="Q1" s="165" t="s">
        <v>76</v>
      </c>
      <c r="R1" s="163" t="s">
        <v>77</v>
      </c>
      <c r="S1" s="166" t="s">
        <v>78</v>
      </c>
      <c r="T1" s="163" t="s">
        <v>79</v>
      </c>
      <c r="U1" s="167" t="s">
        <v>80</v>
      </c>
      <c r="V1" s="168" t="s">
        <v>81</v>
      </c>
      <c r="W1" s="169" t="s">
        <v>82</v>
      </c>
      <c r="X1" s="170" t="s">
        <v>83</v>
      </c>
      <c r="Y1" s="171" t="s">
        <v>84</v>
      </c>
      <c r="Z1" s="172" t="s">
        <v>85</v>
      </c>
      <c r="AA1" s="172" t="s">
        <v>86</v>
      </c>
      <c r="AB1" s="172" t="s">
        <v>87</v>
      </c>
      <c r="AG1" s="173" t="s">
        <v>189</v>
      </c>
      <c r="AH1" s="174" t="s">
        <v>190</v>
      </c>
      <c r="AI1" s="174" t="s">
        <v>116</v>
      </c>
      <c r="AJ1" s="174" t="s">
        <v>191</v>
      </c>
      <c r="AK1" s="174" t="s">
        <v>150</v>
      </c>
      <c r="AL1" s="174" t="s">
        <v>90</v>
      </c>
      <c r="AM1" s="174" t="s">
        <v>91</v>
      </c>
      <c r="AN1" s="174" t="s">
        <v>89</v>
      </c>
      <c r="AO1" s="174" t="s">
        <v>92</v>
      </c>
      <c r="AP1" s="174" t="s">
        <v>93</v>
      </c>
      <c r="AQ1" s="46" t="s">
        <v>59</v>
      </c>
      <c r="AT1" t="s">
        <v>192</v>
      </c>
      <c r="AU1" t="s">
        <v>193</v>
      </c>
      <c r="AW1" s="175" t="s">
        <v>194</v>
      </c>
      <c r="AY1" t="s">
        <v>90</v>
      </c>
      <c r="AZ1" t="s">
        <v>91</v>
      </c>
      <c r="BA1" t="s">
        <v>89</v>
      </c>
      <c r="BB1" t="s">
        <v>92</v>
      </c>
      <c r="BC1" t="s">
        <v>93</v>
      </c>
      <c r="BD1" t="s">
        <v>59</v>
      </c>
      <c r="BF1" t="s">
        <v>195</v>
      </c>
      <c r="BG1" t="s">
        <v>196</v>
      </c>
      <c r="BH1" t="s">
        <v>197</v>
      </c>
      <c r="BI1" t="s">
        <v>198</v>
      </c>
      <c r="BJ1" t="s">
        <v>199</v>
      </c>
      <c r="BK1" t="s">
        <v>200</v>
      </c>
      <c r="BM1" s="3" t="s">
        <v>201</v>
      </c>
    </row>
    <row r="2" spans="1:65" x14ac:dyDescent="0.25">
      <c r="A2" s="176" t="s">
        <v>0</v>
      </c>
      <c r="B2" s="10">
        <v>1</v>
      </c>
      <c r="C2" s="10" t="str">
        <f>"DR&lt;65"&amp;" - "&amp;B2</f>
        <v>DR&lt;65 - 1</v>
      </c>
      <c r="D2" s="138">
        <f>'AUP Test Results - Table 1'!D2</f>
        <v>0</v>
      </c>
      <c r="E2" s="11">
        <f>'AUP Test Results - Table 1'!E2</f>
        <v>0</v>
      </c>
      <c r="F2" s="139">
        <f>'AUP Test Results - Table 1'!F2</f>
        <v>0</v>
      </c>
      <c r="G2" s="177">
        <f>'AUP Test Results - Table 1'!G2</f>
        <v>0</v>
      </c>
      <c r="H2" s="11">
        <f>'AUP Test Results - Table 1'!H2</f>
        <v>0</v>
      </c>
      <c r="I2" s="139">
        <f>'AUP Test Results - Table 1'!I2</f>
        <v>0</v>
      </c>
      <c r="J2" s="177">
        <f>'AUP Test Results - Table 1'!J2</f>
        <v>0</v>
      </c>
      <c r="K2" s="177">
        <f>'AUP Test Results - Table 1'!K2</f>
        <v>0</v>
      </c>
      <c r="L2" s="139">
        <f>'AUP Test Results - Table 1'!L2</f>
        <v>0</v>
      </c>
      <c r="M2" s="177" t="str">
        <f>'AUP Test Results - Table 1'!M2</f>
        <v/>
      </c>
      <c r="N2" s="177">
        <f>'AUP Test Results - Table 1'!N2</f>
        <v>0</v>
      </c>
      <c r="O2" s="139">
        <f>'AUP Test Results - Table 1'!O2</f>
        <v>0</v>
      </c>
      <c r="P2" s="177" t="str">
        <f>'AUP Test Results - Table 1'!P2</f>
        <v/>
      </c>
      <c r="Q2" s="138">
        <f>'AUP Test Results - Table 1'!Q2</f>
        <v>0</v>
      </c>
      <c r="R2" s="139">
        <f>'AUP Test Results - Table 1'!R2</f>
        <v>0</v>
      </c>
      <c r="S2" s="45">
        <f>'AUP Test Results - Table 1'!S2</f>
        <v>0</v>
      </c>
      <c r="T2" s="139">
        <f>'AUP Test Results - Table 1'!T2</f>
        <v>0</v>
      </c>
      <c r="U2" s="45">
        <f>'AUP Test Results - Table 1'!U2</f>
        <v>0</v>
      </c>
      <c r="V2" s="138">
        <f>'AUP Test Results - Table 1'!V2</f>
        <v>0</v>
      </c>
      <c r="W2" s="141" t="str">
        <f>'AUP Test Results - Table 1'!W2</f>
        <v>none</v>
      </c>
      <c r="X2" s="141">
        <f>'AUP Test Results - Table 1'!X2</f>
        <v>0</v>
      </c>
      <c r="Y2" s="178">
        <f>'AUP Test Results - Table 1'!Y2</f>
        <v>0</v>
      </c>
      <c r="Z2" s="89" t="str">
        <f>'AUP Test Results - Table 1'!Z2</f>
        <v>FA</v>
      </c>
      <c r="AA2" t="s">
        <v>90</v>
      </c>
      <c r="AB2" t="s">
        <v>91</v>
      </c>
      <c r="AF2" s="3" t="s">
        <v>202</v>
      </c>
      <c r="AG2" s="179">
        <f>COUNTIF(AG5:AG814,"&gt;.0001")</f>
        <v>0</v>
      </c>
      <c r="AH2">
        <f>COUNTIF(AH5:AH814,"&gt;.0001")</f>
        <v>0</v>
      </c>
      <c r="AI2">
        <f>COUNTIF(AI5:AI814,"&gt;.0001")</f>
        <v>0</v>
      </c>
      <c r="AJ2">
        <f>COUNTIF(AJ5:AJ814,"&gt;.0001")</f>
        <v>0</v>
      </c>
      <c r="AK2">
        <f>COUNTIF(AK5:AK814,"&gt;.0001")</f>
        <v>0</v>
      </c>
      <c r="AL2">
        <f t="shared" ref="AL2:AQ2" si="0">COUNTIF(AL5:AL814,"&gt;.0001")</f>
        <v>0</v>
      </c>
      <c r="AM2">
        <f t="shared" si="0"/>
        <v>0</v>
      </c>
      <c r="AN2">
        <f t="shared" si="0"/>
        <v>0</v>
      </c>
      <c r="AO2">
        <f t="shared" si="0"/>
        <v>0</v>
      </c>
      <c r="AP2">
        <f t="shared" si="0"/>
        <v>0</v>
      </c>
      <c r="AQ2" s="180">
        <f t="shared" si="0"/>
        <v>0</v>
      </c>
      <c r="AW2"/>
      <c r="BF2" s="3">
        <f t="shared" ref="BF2:BK2" si="1">COUNTIF(BF5:BF814,"&gt;.0001")</f>
        <v>0</v>
      </c>
      <c r="BG2" s="3">
        <f t="shared" si="1"/>
        <v>0</v>
      </c>
      <c r="BH2" s="3">
        <f t="shared" si="1"/>
        <v>0</v>
      </c>
      <c r="BI2" s="3">
        <f t="shared" si="1"/>
        <v>0</v>
      </c>
      <c r="BJ2" s="3">
        <f t="shared" si="1"/>
        <v>0</v>
      </c>
      <c r="BK2" s="3">
        <f t="shared" si="1"/>
        <v>0</v>
      </c>
      <c r="BM2" s="3" t="s">
        <v>202</v>
      </c>
    </row>
    <row r="3" spans="1:65" x14ac:dyDescent="0.25">
      <c r="A3" s="176" t="s">
        <v>0</v>
      </c>
      <c r="B3" s="10">
        <f t="shared" ref="B3:B66" si="2">B2+1</f>
        <v>2</v>
      </c>
      <c r="C3" s="10" t="str">
        <f>"DR&lt;65"&amp;" - "&amp;B3</f>
        <v>DR&lt;65 - 2</v>
      </c>
      <c r="D3" s="138">
        <f>'AUP Test Results - Table 1'!D3</f>
        <v>0</v>
      </c>
      <c r="E3" s="11">
        <f>'AUP Test Results - Table 1'!E3</f>
        <v>0</v>
      </c>
      <c r="F3" s="139">
        <f>'AUP Test Results - Table 1'!F3</f>
        <v>0</v>
      </c>
      <c r="G3" s="177">
        <f>'AUP Test Results - Table 1'!G3</f>
        <v>0</v>
      </c>
      <c r="H3" s="11">
        <f>'AUP Test Results - Table 1'!H3</f>
        <v>0</v>
      </c>
      <c r="I3" s="139">
        <f>'AUP Test Results - Table 1'!I3</f>
        <v>0</v>
      </c>
      <c r="J3" s="177">
        <f>'AUP Test Results - Table 1'!J3</f>
        <v>0</v>
      </c>
      <c r="K3" s="177">
        <f>'AUP Test Results - Table 1'!K3</f>
        <v>0</v>
      </c>
      <c r="L3" s="139">
        <f>'AUP Test Results - Table 1'!L3</f>
        <v>0</v>
      </c>
      <c r="M3" s="177" t="str">
        <f>'AUP Test Results - Table 1'!M3</f>
        <v/>
      </c>
      <c r="N3" s="177">
        <f>'AUP Test Results - Table 1'!N3</f>
        <v>0</v>
      </c>
      <c r="O3" s="139">
        <f>'AUP Test Results - Table 1'!O3</f>
        <v>0</v>
      </c>
      <c r="P3" s="177" t="str">
        <f>'AUP Test Results - Table 1'!P3</f>
        <v/>
      </c>
      <c r="Q3" s="138">
        <f>'AUP Test Results - Table 1'!Q3</f>
        <v>0</v>
      </c>
      <c r="R3" s="139">
        <f>'AUP Test Results - Table 1'!R3</f>
        <v>0</v>
      </c>
      <c r="S3" s="45">
        <f>'AUP Test Results - Table 1'!S3</f>
        <v>0</v>
      </c>
      <c r="T3" s="139">
        <f>'AUP Test Results - Table 1'!T3</f>
        <v>0</v>
      </c>
      <c r="U3" s="45">
        <f>'AUP Test Results - Table 1'!U3</f>
        <v>0</v>
      </c>
      <c r="V3" s="138">
        <f>'AUP Test Results - Table 1'!V3</f>
        <v>0</v>
      </c>
      <c r="W3" s="141" t="str">
        <f>'AUP Test Results - Table 1'!W3</f>
        <v>none</v>
      </c>
      <c r="X3" s="141">
        <f>'AUP Test Results - Table 1'!X3</f>
        <v>0</v>
      </c>
      <c r="Y3" s="178">
        <f>'AUP Test Results - Table 1'!Y3</f>
        <v>0</v>
      </c>
      <c r="Z3" s="89" t="str">
        <f>'AUP Test Results - Table 1'!Z3</f>
        <v>DI</v>
      </c>
      <c r="AF3" s="3" t="s">
        <v>203</v>
      </c>
      <c r="AG3" s="181">
        <f>SUMIF(AG5:AG814,"&lt;&gt;#DIV/0!")</f>
        <v>0</v>
      </c>
      <c r="AH3" s="181">
        <f>SUMIF(AH5:AH814,"&lt;&gt;#DIV/0!")</f>
        <v>0</v>
      </c>
      <c r="AI3" s="181">
        <f>SUMIF(AI5:AI814,"&lt;&gt;#DIV/0!")</f>
        <v>0</v>
      </c>
      <c r="AJ3" s="181">
        <f>SUMIF(AJ5:AJ814,"&lt;&gt;#DIV/0!")</f>
        <v>0</v>
      </c>
      <c r="AK3" s="181">
        <f>SUMIF(AK5:AK814,"&lt;&gt;#DIV/0!")</f>
        <v>0</v>
      </c>
      <c r="AL3" s="3">
        <f t="shared" ref="AL3:AQ3" si="3">SUM(AL5:AL814)</f>
        <v>0</v>
      </c>
      <c r="AM3" s="3">
        <f t="shared" si="3"/>
        <v>0</v>
      </c>
      <c r="AN3" s="3">
        <f t="shared" si="3"/>
        <v>0</v>
      </c>
      <c r="AO3" s="3">
        <f t="shared" si="3"/>
        <v>0</v>
      </c>
      <c r="AP3" s="3">
        <f>SUM(AP5:AP814)</f>
        <v>0</v>
      </c>
      <c r="AQ3" s="182">
        <f t="shared" si="3"/>
        <v>0</v>
      </c>
      <c r="AW3"/>
      <c r="BF3" s="3">
        <f>SUM(BF5:BF814)</f>
        <v>0</v>
      </c>
      <c r="BG3" s="3">
        <f t="shared" ref="BG3:BK3" si="4">SUM(BG5:BG814)</f>
        <v>0</v>
      </c>
      <c r="BH3" s="3">
        <f t="shared" si="4"/>
        <v>0</v>
      </c>
      <c r="BI3" s="3">
        <f>SUM(BI5:BI814)</f>
        <v>0</v>
      </c>
      <c r="BJ3" s="3">
        <f t="shared" si="4"/>
        <v>0</v>
      </c>
      <c r="BK3" s="3">
        <f t="shared" si="4"/>
        <v>0</v>
      </c>
      <c r="BM3" s="3" t="s">
        <v>203</v>
      </c>
    </row>
    <row r="4" spans="1:65" x14ac:dyDescent="0.25">
      <c r="A4" s="176" t="s">
        <v>0</v>
      </c>
      <c r="B4" s="10">
        <f t="shared" si="2"/>
        <v>3</v>
      </c>
      <c r="C4" s="10" t="str">
        <f t="shared" ref="C4:C61" si="5">"DR&lt;65"&amp;" - "&amp;B4</f>
        <v>DR&lt;65 - 3</v>
      </c>
      <c r="D4" s="138">
        <f>'AUP Test Results - Table 1'!D4</f>
        <v>0</v>
      </c>
      <c r="E4" s="11">
        <f>'AUP Test Results - Table 1'!E4</f>
        <v>0</v>
      </c>
      <c r="F4" s="139">
        <f>'AUP Test Results - Table 1'!F4</f>
        <v>0</v>
      </c>
      <c r="G4" s="177">
        <f>'AUP Test Results - Table 1'!G4</f>
        <v>0</v>
      </c>
      <c r="H4" s="11">
        <f>'AUP Test Results - Table 1'!H4</f>
        <v>0</v>
      </c>
      <c r="I4" s="139">
        <f>'AUP Test Results - Table 1'!I4</f>
        <v>0</v>
      </c>
      <c r="J4" s="177">
        <f>'AUP Test Results - Table 1'!J4</f>
        <v>0</v>
      </c>
      <c r="K4" s="177">
        <f>'AUP Test Results - Table 1'!K4</f>
        <v>0</v>
      </c>
      <c r="L4" s="139">
        <f>'AUP Test Results - Table 1'!L4</f>
        <v>0</v>
      </c>
      <c r="M4" s="177" t="str">
        <f>'AUP Test Results - Table 1'!M4</f>
        <v/>
      </c>
      <c r="N4" s="177">
        <f>'AUP Test Results - Table 1'!N4</f>
        <v>0</v>
      </c>
      <c r="O4" s="139">
        <f>'AUP Test Results - Table 1'!O4</f>
        <v>0</v>
      </c>
      <c r="P4" s="177" t="str">
        <f>'AUP Test Results - Table 1'!P4</f>
        <v/>
      </c>
      <c r="Q4" s="138">
        <f>'AUP Test Results - Table 1'!Q4</f>
        <v>0</v>
      </c>
      <c r="R4" s="139">
        <f>'AUP Test Results - Table 1'!R4</f>
        <v>0</v>
      </c>
      <c r="S4" s="45">
        <f>'AUP Test Results - Table 1'!S4</f>
        <v>0</v>
      </c>
      <c r="T4" s="139">
        <f>'AUP Test Results - Table 1'!T4</f>
        <v>0</v>
      </c>
      <c r="U4" s="45">
        <f>'AUP Test Results - Table 1'!U4</f>
        <v>0</v>
      </c>
      <c r="V4" s="138">
        <f>'AUP Test Results - Table 1'!V4</f>
        <v>0</v>
      </c>
      <c r="W4" s="141" t="str">
        <f>'AUP Test Results - Table 1'!W4</f>
        <v>none</v>
      </c>
      <c r="X4" s="141">
        <f>'AUP Test Results - Table 1'!X4</f>
        <v>0</v>
      </c>
      <c r="Y4" s="178">
        <f>'AUP Test Results - Table 1'!Y4</f>
        <v>0</v>
      </c>
      <c r="Z4" s="89" t="str">
        <f>'AUP Test Results - Table 1'!Z4</f>
        <v>IA</v>
      </c>
      <c r="AC4" s="183" t="s">
        <v>204</v>
      </c>
      <c r="AD4" s="183" t="s">
        <v>205</v>
      </c>
      <c r="AE4" s="183" t="s">
        <v>206</v>
      </c>
      <c r="AF4" s="184" t="s">
        <v>207</v>
      </c>
      <c r="AG4" s="185" cm="1">
        <f t="array" ref="AG4">SUMPRODUCT(IFERROR(U2:U811,0),IFERROR($AF5:$AF814,0))</f>
        <v>0</v>
      </c>
      <c r="AH4" s="186" cm="1">
        <f t="array" ref="AH4">SUMPRODUCT(IFERROR(AT5:AT814,0),IFERROR($AF5:$AF814,0))</f>
        <v>0</v>
      </c>
      <c r="AI4" s="186" cm="1">
        <f t="array" ref="AI4">SUMPRODUCT(IFERROR(AU5:AU814,0),IFERROR($AF5:$AF814,0))</f>
        <v>0</v>
      </c>
      <c r="AJ4" s="186" cm="1">
        <f t="array" ref="AJ4">SUMPRODUCT(IFERROR(S2:S811,0),IFERROR($AF5:$AF814,0))</f>
        <v>0</v>
      </c>
      <c r="AK4" s="186" cm="1">
        <f t="array" ref="AK4">SUMPRODUCT(IFERROR(AW2:AW811,0),IFERROR($AF5:$AF814,0))</f>
        <v>0</v>
      </c>
      <c r="AL4" s="186" cm="1">
        <f t="array" ref="AL4">SUMPRODUCT(IFERROR(AY5:AY814,0),IFERROR($AF5:$AF814,0))</f>
        <v>0</v>
      </c>
      <c r="AM4" s="186" cm="1">
        <f t="array" ref="AM4">SUMPRODUCT(IFERROR(AY2:AY811,0),IFERROR($AF5:$AF814,0))</f>
        <v>0</v>
      </c>
      <c r="AN4" s="186" cm="1">
        <f t="array" ref="AN4">SUMPRODUCT(IFERROR(BA5:BA814,0),IFERROR($AF5:$AF814,0))</f>
        <v>0</v>
      </c>
      <c r="AO4" s="186" cm="1">
        <f t="array" ref="AO4">SUMPRODUCT(IFERROR(BB5:BB814,0),IFERROR($AF5:$AF814,0))</f>
        <v>0</v>
      </c>
      <c r="AP4" s="186" cm="1">
        <f t="array" ref="AP4">SUMPRODUCT(IFERROR(BC5:BC814,0),IFERROR($AF5:$AF814,0))</f>
        <v>0</v>
      </c>
      <c r="AQ4" s="187" cm="1">
        <f t="array" ref="AQ4">SUMPRODUCT(IFERROR(BD5:BD814,0),IFERROR($AF5:$AF814,0))</f>
        <v>0</v>
      </c>
      <c r="AW4"/>
      <c r="BF4" s="3"/>
      <c r="BG4" s="3"/>
      <c r="BH4" s="3"/>
      <c r="BI4" s="3"/>
      <c r="BJ4" s="3"/>
      <c r="BK4" s="3"/>
      <c r="BM4" s="184"/>
    </row>
    <row r="5" spans="1:65" x14ac:dyDescent="0.25">
      <c r="A5" s="176" t="s">
        <v>0</v>
      </c>
      <c r="B5" s="10">
        <f t="shared" si="2"/>
        <v>4</v>
      </c>
      <c r="C5" s="10" t="str">
        <f t="shared" si="5"/>
        <v>DR&lt;65 - 4</v>
      </c>
      <c r="D5" s="138">
        <f>'AUP Test Results - Table 1'!D5</f>
        <v>0</v>
      </c>
      <c r="E5" s="11">
        <f>'AUP Test Results - Table 1'!E5</f>
        <v>0</v>
      </c>
      <c r="F5" s="139">
        <f>'AUP Test Results - Table 1'!F5</f>
        <v>0</v>
      </c>
      <c r="G5" s="177">
        <f>'AUP Test Results - Table 1'!G5</f>
        <v>0</v>
      </c>
      <c r="H5" s="11">
        <f>'AUP Test Results - Table 1'!H5</f>
        <v>0</v>
      </c>
      <c r="I5" s="139">
        <f>'AUP Test Results - Table 1'!I5</f>
        <v>0</v>
      </c>
      <c r="J5" s="177">
        <f>'AUP Test Results - Table 1'!J5</f>
        <v>0</v>
      </c>
      <c r="K5" s="177">
        <f>'AUP Test Results - Table 1'!K5</f>
        <v>0</v>
      </c>
      <c r="L5" s="139">
        <f>'AUP Test Results - Table 1'!L5</f>
        <v>0</v>
      </c>
      <c r="M5" s="177" t="str">
        <f>'AUP Test Results - Table 1'!M5</f>
        <v/>
      </c>
      <c r="N5" s="177">
        <f>'AUP Test Results - Table 1'!N5</f>
        <v>0</v>
      </c>
      <c r="O5" s="139">
        <f>'AUP Test Results - Table 1'!O5</f>
        <v>0</v>
      </c>
      <c r="P5" s="177" t="str">
        <f>'AUP Test Results - Table 1'!P5</f>
        <v/>
      </c>
      <c r="Q5" s="138">
        <f>'AUP Test Results - Table 1'!Q5</f>
        <v>0</v>
      </c>
      <c r="R5" s="139">
        <f>'AUP Test Results - Table 1'!R5</f>
        <v>0</v>
      </c>
      <c r="S5" s="45">
        <f>'AUP Test Results - Table 1'!S5</f>
        <v>0</v>
      </c>
      <c r="T5" s="139">
        <f>'AUP Test Results - Table 1'!T5</f>
        <v>0</v>
      </c>
      <c r="U5" s="45">
        <f>'AUP Test Results - Table 1'!U5</f>
        <v>0</v>
      </c>
      <c r="V5" s="138">
        <f>'AUP Test Results - Table 1'!V5</f>
        <v>0</v>
      </c>
      <c r="W5" s="141" t="str">
        <f>'AUP Test Results - Table 1'!W5</f>
        <v>none</v>
      </c>
      <c r="X5" s="141">
        <f>'AUP Test Results - Table 1'!X5</f>
        <v>0</v>
      </c>
      <c r="Y5" s="178">
        <f>'AUP Test Results - Table 1'!Y5</f>
        <v>0</v>
      </c>
      <c r="Z5" s="89">
        <f>'AUP Test Results - Table 1'!Z5</f>
        <v>0</v>
      </c>
      <c r="AC5" t="str">
        <f>A2</f>
        <v>HB Charges 1</v>
      </c>
      <c r="AD5" s="3">
        <f>'IPs defined by Activity (3)'!$B$6</f>
        <v>0</v>
      </c>
      <c r="AE5">
        <f>'IPs defined by Activity (3)'!$D$6</f>
        <v>0</v>
      </c>
      <c r="AF5" s="3" t="e">
        <f>AD5/AE5</f>
        <v>#DIV/0!</v>
      </c>
      <c r="AG5" s="2" t="e">
        <f>V2*$AF5</f>
        <v>#DIV/0!</v>
      </c>
      <c r="AH5" s="2" t="e">
        <f>R2*$AF5</f>
        <v>#DIV/0!</v>
      </c>
      <c r="AI5" s="2" t="e">
        <f>Q2*$AF5</f>
        <v>#DIV/0!</v>
      </c>
      <c r="AJ5" s="2" t="e">
        <f>T2*$AF5</f>
        <v>#DIV/0!</v>
      </c>
      <c r="AK5" t="e">
        <f>O2*$AF5</f>
        <v>#DIV/0!</v>
      </c>
      <c r="AL5" t="str">
        <f>IF(AY5=1,$AF5*$V2,"0")</f>
        <v>0</v>
      </c>
      <c r="AM5" t="str">
        <f>IF(AZ5=1,$AF5*$V2,"0")</f>
        <v>0</v>
      </c>
      <c r="AN5" t="str">
        <f t="shared" ref="AN5:AP5" si="6">IF(BA5=1,$AF5*$V2,"0")</f>
        <v>0</v>
      </c>
      <c r="AO5" t="str">
        <f t="shared" si="6"/>
        <v>0</v>
      </c>
      <c r="AP5" t="str">
        <f t="shared" si="6"/>
        <v>0</v>
      </c>
      <c r="AQ5" t="str">
        <f>IF(BD5=1,$AF5*$X2,"0")</f>
        <v>0</v>
      </c>
      <c r="AT5">
        <f>COUNTIF(AH5:AH5,"&gt;0")</f>
        <v>0</v>
      </c>
      <c r="AU5">
        <f>COUNTIF(AI5:AI5,"&gt;0")</f>
        <v>0</v>
      </c>
      <c r="AW5">
        <f t="shared" ref="AW5" si="7">COUNTIF(AK5:AK5,"&gt;0")</f>
        <v>0</v>
      </c>
      <c r="AY5">
        <f>COUNTIF($W2:$W2,"SR")</f>
        <v>0</v>
      </c>
      <c r="AZ5">
        <f>COUNTIF($W2:$W2,"UD")</f>
        <v>0</v>
      </c>
      <c r="BA5">
        <f>COUNTIF($W2:$W2,"FA")</f>
        <v>0</v>
      </c>
      <c r="BB5">
        <f>COUNTIF($W2:$W2,"DI")</f>
        <v>0</v>
      </c>
      <c r="BC5">
        <f>COUNTIF($W2:$W2,"IA")</f>
        <v>0</v>
      </c>
      <c r="BD5">
        <f>COUNTIF($X2:$X2,"&gt;.00")</f>
        <v>0</v>
      </c>
      <c r="BE5" t="s">
        <v>201</v>
      </c>
      <c r="BF5" t="str">
        <f>IF(BA5=1,$AF5*F2,"0")</f>
        <v>0</v>
      </c>
      <c r="BG5" t="str">
        <f>IF(BA5=1,$AF5*I2,"0")</f>
        <v>0</v>
      </c>
      <c r="BH5" t="str">
        <f>IF(BB5=1,$AF5*F2,"0")</f>
        <v>0</v>
      </c>
      <c r="BI5" t="str">
        <f>IF(BB5=1,$AF5*I2,"0")</f>
        <v>0</v>
      </c>
      <c r="BJ5" t="str">
        <f>IF(BC5=1,$AF5*F2,"0")</f>
        <v>0</v>
      </c>
      <c r="BK5" t="str">
        <f>IF(BC5=1,$AF5*I2,"0")</f>
        <v>0</v>
      </c>
    </row>
    <row r="6" spans="1:65" x14ac:dyDescent="0.25">
      <c r="A6" s="176" t="s">
        <v>0</v>
      </c>
      <c r="B6" s="10">
        <f t="shared" si="2"/>
        <v>5</v>
      </c>
      <c r="C6" s="10" t="str">
        <f t="shared" si="5"/>
        <v>DR&lt;65 - 5</v>
      </c>
      <c r="D6" s="138">
        <f>'AUP Test Results - Table 1'!D6</f>
        <v>0</v>
      </c>
      <c r="E6" s="11">
        <f>'AUP Test Results - Table 1'!E6</f>
        <v>0</v>
      </c>
      <c r="F6" s="139">
        <f>'AUP Test Results - Table 1'!F6</f>
        <v>0</v>
      </c>
      <c r="G6" s="177">
        <f>'AUP Test Results - Table 1'!G6</f>
        <v>0</v>
      </c>
      <c r="H6" s="11">
        <f>'AUP Test Results - Table 1'!H6</f>
        <v>0</v>
      </c>
      <c r="I6" s="139">
        <f>'AUP Test Results - Table 1'!I6</f>
        <v>0</v>
      </c>
      <c r="J6" s="177">
        <f>'AUP Test Results - Table 1'!J6</f>
        <v>0</v>
      </c>
      <c r="K6" s="177">
        <f>'AUP Test Results - Table 1'!K6</f>
        <v>0</v>
      </c>
      <c r="L6" s="139">
        <f>'AUP Test Results - Table 1'!L6</f>
        <v>0</v>
      </c>
      <c r="M6" s="177" t="str">
        <f>'AUP Test Results - Table 1'!M6</f>
        <v/>
      </c>
      <c r="N6" s="177">
        <f>'AUP Test Results - Table 1'!N6</f>
        <v>0</v>
      </c>
      <c r="O6" s="139">
        <f>'AUP Test Results - Table 1'!O6</f>
        <v>0</v>
      </c>
      <c r="P6" s="177" t="str">
        <f>'AUP Test Results - Table 1'!P6</f>
        <v/>
      </c>
      <c r="Q6" s="138">
        <f>'AUP Test Results - Table 1'!Q6</f>
        <v>0</v>
      </c>
      <c r="R6" s="139">
        <f>'AUP Test Results - Table 1'!R6</f>
        <v>0</v>
      </c>
      <c r="S6" s="45">
        <f>'AUP Test Results - Table 1'!S6</f>
        <v>0</v>
      </c>
      <c r="T6" s="139">
        <f>'AUP Test Results - Table 1'!T6</f>
        <v>0</v>
      </c>
      <c r="U6" s="45">
        <f>'AUP Test Results - Table 1'!U6</f>
        <v>0</v>
      </c>
      <c r="V6" s="138">
        <f>'AUP Test Results - Table 1'!V6</f>
        <v>0</v>
      </c>
      <c r="W6" s="141" t="str">
        <f>'AUP Test Results - Table 1'!W6</f>
        <v>none</v>
      </c>
      <c r="X6" s="141">
        <f>'AUP Test Results - Table 1'!X6</f>
        <v>0</v>
      </c>
      <c r="Y6" s="188">
        <f>'AUP Test Results - Table 1'!Y6</f>
        <v>0</v>
      </c>
      <c r="Z6" s="89">
        <f>'AUP Test Results - Table 1'!Z6</f>
        <v>0</v>
      </c>
      <c r="AC6" t="str">
        <f t="shared" ref="AC6:AC69" si="8">A3</f>
        <v>HB Charges 1</v>
      </c>
      <c r="AD6" s="3">
        <f>AD5</f>
        <v>0</v>
      </c>
      <c r="AE6">
        <f>AE5</f>
        <v>0</v>
      </c>
      <c r="AF6" s="3" t="e">
        <f>AF5</f>
        <v>#DIV/0!</v>
      </c>
      <c r="AG6" s="2" t="e">
        <f t="shared" ref="AG6:AG69" si="9">V3*$AF6</f>
        <v>#DIV/0!</v>
      </c>
      <c r="AH6" s="2" t="e">
        <f t="shared" ref="AH6:AH69" si="10">R3*$AF6</f>
        <v>#DIV/0!</v>
      </c>
      <c r="AI6" s="2" t="e">
        <f t="shared" ref="AI6:AI69" si="11">Q3*$AF6</f>
        <v>#DIV/0!</v>
      </c>
      <c r="AJ6" s="2" t="e">
        <f t="shared" ref="AJ6:AJ69" si="12">T3*$AF6</f>
        <v>#DIV/0!</v>
      </c>
      <c r="AK6" t="e">
        <f t="shared" ref="AK6:AK69" si="13">O3*$AF6</f>
        <v>#DIV/0!</v>
      </c>
      <c r="AL6" t="str">
        <f t="shared" ref="AL6:AM6" si="14">IF(AY6=1,$AF6*$V3,"0")</f>
        <v>0</v>
      </c>
      <c r="AM6" t="str">
        <f t="shared" si="14"/>
        <v>0</v>
      </c>
      <c r="AN6" t="str">
        <f t="shared" ref="AN6:AN69" si="15">IF(BA6=1,$AF6*$V3,"0")</f>
        <v>0</v>
      </c>
      <c r="AO6" t="str">
        <f t="shared" ref="AO6:AO69" si="16">IF(BB6=1,$AF6*$V3,"0")</f>
        <v>0</v>
      </c>
      <c r="AP6" t="str">
        <f t="shared" ref="AP6:AP69" si="17">IF(BC6=1,$AF6*$V3,"0")</f>
        <v>0</v>
      </c>
      <c r="AQ6" t="str">
        <f t="shared" ref="AQ6:AQ69" si="18">IF(BD6=1,$AF6*$X3,"0")</f>
        <v>0</v>
      </c>
      <c r="AT6">
        <f t="shared" ref="AT6:AT69" si="19">COUNTIF(AH6:AH6,"&gt;0")</f>
        <v>0</v>
      </c>
      <c r="AU6">
        <f t="shared" ref="AU6:AU69" si="20">COUNTIF(AI6:AI6,"&gt;0")</f>
        <v>0</v>
      </c>
      <c r="AW6">
        <f t="shared" ref="AW6:AW69" si="21">COUNTIF(AK6:AK6,"&gt;0")</f>
        <v>0</v>
      </c>
      <c r="AY6">
        <f t="shared" ref="AY6:AY69" si="22">COUNTIF($W3:$W3,"SR")</f>
        <v>0</v>
      </c>
      <c r="AZ6">
        <f t="shared" ref="AZ6:AZ69" si="23">COUNTIF($W3:$W3,"UD")</f>
        <v>0</v>
      </c>
      <c r="BA6">
        <f t="shared" ref="BA6:BA69" si="24">COUNTIF($W3:$W3,"FA")</f>
        <v>0</v>
      </c>
      <c r="BB6">
        <f t="shared" ref="BB6:BB69" si="25">COUNTIF($W3:$W3,"DI")</f>
        <v>0</v>
      </c>
      <c r="BC6">
        <f t="shared" ref="BC6:BC69" si="26">COUNTIF($W3:$W3,"IA")</f>
        <v>0</v>
      </c>
      <c r="BD6">
        <f t="shared" ref="BD6:BD69" si="27">COUNTIF($X3:$X3,"&gt;.00")</f>
        <v>0</v>
      </c>
      <c r="BF6" t="str">
        <f t="shared" ref="BF6:BF69" si="28">IF(BA6=1,$AF6*F3,"0")</f>
        <v>0</v>
      </c>
      <c r="BG6" t="str">
        <f t="shared" ref="BG6:BG69" si="29">IF(BA6=1,$AF6*I3,"0")</f>
        <v>0</v>
      </c>
      <c r="BH6" t="str">
        <f t="shared" ref="BH6:BH69" si="30">IF(BB6=1,$AF6*F3,"0")</f>
        <v>0</v>
      </c>
      <c r="BI6" t="str">
        <f t="shared" ref="BI6:BI69" si="31">IF(BB6=1,$AF6*I3,"0")</f>
        <v>0</v>
      </c>
      <c r="BJ6" t="str">
        <f t="shared" ref="BJ6:BJ69" si="32">IF(BC6=1,$AF6*F3,"0")</f>
        <v>0</v>
      </c>
      <c r="BK6" t="str">
        <f t="shared" ref="BK6:BK69" si="33">IF(BC6=1,$AF6*I3,"0")</f>
        <v>0</v>
      </c>
    </row>
    <row r="7" spans="1:65" x14ac:dyDescent="0.25">
      <c r="A7" s="176" t="s">
        <v>0</v>
      </c>
      <c r="B7" s="10">
        <f t="shared" si="2"/>
        <v>6</v>
      </c>
      <c r="C7" s="10" t="str">
        <f t="shared" si="5"/>
        <v>DR&lt;65 - 6</v>
      </c>
      <c r="D7" s="138">
        <f>'AUP Test Results - Table 1'!D7</f>
        <v>0</v>
      </c>
      <c r="E7" s="11">
        <f>'AUP Test Results - Table 1'!E7</f>
        <v>0</v>
      </c>
      <c r="F7" s="139">
        <f>'AUP Test Results - Table 1'!F7</f>
        <v>0</v>
      </c>
      <c r="G7" s="177">
        <f>'AUP Test Results - Table 1'!G7</f>
        <v>0</v>
      </c>
      <c r="H7" s="11">
        <f>'AUP Test Results - Table 1'!H7</f>
        <v>0</v>
      </c>
      <c r="I7" s="139">
        <f>'AUP Test Results - Table 1'!I7</f>
        <v>0</v>
      </c>
      <c r="J7" s="177">
        <f>'AUP Test Results - Table 1'!J7</f>
        <v>0</v>
      </c>
      <c r="K7" s="177">
        <f>'AUP Test Results - Table 1'!K7</f>
        <v>0</v>
      </c>
      <c r="L7" s="139">
        <f>'AUP Test Results - Table 1'!L7</f>
        <v>0</v>
      </c>
      <c r="M7" s="177" t="str">
        <f>'AUP Test Results - Table 1'!M7</f>
        <v/>
      </c>
      <c r="N7" s="177">
        <f>'AUP Test Results - Table 1'!N7</f>
        <v>0</v>
      </c>
      <c r="O7" s="139">
        <f>'AUP Test Results - Table 1'!O7</f>
        <v>0</v>
      </c>
      <c r="P7" s="177" t="str">
        <f>'AUP Test Results - Table 1'!P7</f>
        <v/>
      </c>
      <c r="Q7" s="138">
        <f>'AUP Test Results - Table 1'!Q7</f>
        <v>0</v>
      </c>
      <c r="R7" s="139">
        <f>'AUP Test Results - Table 1'!R7</f>
        <v>0</v>
      </c>
      <c r="S7" s="45">
        <f>'AUP Test Results - Table 1'!S7</f>
        <v>0</v>
      </c>
      <c r="T7" s="139">
        <f>'AUP Test Results - Table 1'!T7</f>
        <v>0</v>
      </c>
      <c r="U7" s="45">
        <f>'AUP Test Results - Table 1'!U7</f>
        <v>0</v>
      </c>
      <c r="V7" s="138">
        <f>'AUP Test Results - Table 1'!V7</f>
        <v>0</v>
      </c>
      <c r="W7" s="141" t="str">
        <f>'AUP Test Results - Table 1'!W7</f>
        <v>none</v>
      </c>
      <c r="X7" s="141">
        <f>'AUP Test Results - Table 1'!X7</f>
        <v>0</v>
      </c>
      <c r="Y7" s="188">
        <f>'AUP Test Results - Table 1'!Y7</f>
        <v>0</v>
      </c>
      <c r="Z7" s="2">
        <f>'AUP Test Results - Table 1'!Z7</f>
        <v>0</v>
      </c>
      <c r="AA7" t="s">
        <v>208</v>
      </c>
      <c r="AC7" t="str">
        <f t="shared" si="8"/>
        <v>HB Charges 1</v>
      </c>
      <c r="AD7" s="3">
        <f t="shared" ref="AD7:AD64" si="34">AD6</f>
        <v>0</v>
      </c>
      <c r="AE7">
        <f t="shared" ref="AE7:AE64" si="35">AE6</f>
        <v>0</v>
      </c>
      <c r="AF7" s="3" t="e">
        <f t="shared" ref="AF7:AF64" si="36">AF6</f>
        <v>#DIV/0!</v>
      </c>
      <c r="AG7" s="2" t="e">
        <f t="shared" si="9"/>
        <v>#DIV/0!</v>
      </c>
      <c r="AH7" s="2" t="e">
        <f t="shared" si="10"/>
        <v>#DIV/0!</v>
      </c>
      <c r="AI7" s="2" t="e">
        <f t="shared" si="11"/>
        <v>#DIV/0!</v>
      </c>
      <c r="AJ7" s="2" t="e">
        <f t="shared" si="12"/>
        <v>#DIV/0!</v>
      </c>
      <c r="AK7" t="e">
        <f t="shared" si="13"/>
        <v>#DIV/0!</v>
      </c>
      <c r="AL7" t="str">
        <f t="shared" ref="AL7:AM7" si="37">IF(AY7=1,$AF7*$V4,"0")</f>
        <v>0</v>
      </c>
      <c r="AM7" t="str">
        <f t="shared" si="37"/>
        <v>0</v>
      </c>
      <c r="AN7" t="str">
        <f t="shared" si="15"/>
        <v>0</v>
      </c>
      <c r="AO7" t="str">
        <f t="shared" si="16"/>
        <v>0</v>
      </c>
      <c r="AP7" t="str">
        <f t="shared" si="17"/>
        <v>0</v>
      </c>
      <c r="AQ7" t="str">
        <f t="shared" si="18"/>
        <v>0</v>
      </c>
      <c r="AT7">
        <f t="shared" si="19"/>
        <v>0</v>
      </c>
      <c r="AU7">
        <f t="shared" si="20"/>
        <v>0</v>
      </c>
      <c r="AW7">
        <f t="shared" si="21"/>
        <v>0</v>
      </c>
      <c r="AY7">
        <f t="shared" si="22"/>
        <v>0</v>
      </c>
      <c r="AZ7">
        <f t="shared" si="23"/>
        <v>0</v>
      </c>
      <c r="BA7">
        <f t="shared" si="24"/>
        <v>0</v>
      </c>
      <c r="BB7">
        <f t="shared" si="25"/>
        <v>0</v>
      </c>
      <c r="BC7">
        <f t="shared" si="26"/>
        <v>0</v>
      </c>
      <c r="BD7">
        <f t="shared" si="27"/>
        <v>0</v>
      </c>
      <c r="BF7" t="str">
        <f t="shared" si="28"/>
        <v>0</v>
      </c>
      <c r="BG7" t="str">
        <f t="shared" si="29"/>
        <v>0</v>
      </c>
      <c r="BH7" t="str">
        <f t="shared" si="30"/>
        <v>0</v>
      </c>
      <c r="BI7" t="str">
        <f t="shared" si="31"/>
        <v>0</v>
      </c>
      <c r="BJ7" t="str">
        <f t="shared" si="32"/>
        <v>0</v>
      </c>
      <c r="BK7" t="str">
        <f t="shared" si="33"/>
        <v>0</v>
      </c>
    </row>
    <row r="8" spans="1:65" x14ac:dyDescent="0.25">
      <c r="A8" s="176" t="s">
        <v>0</v>
      </c>
      <c r="B8" s="10">
        <f t="shared" si="2"/>
        <v>7</v>
      </c>
      <c r="C8" s="10" t="str">
        <f t="shared" si="5"/>
        <v>DR&lt;65 - 7</v>
      </c>
      <c r="D8" s="138">
        <f>'AUP Test Results - Table 1'!D8</f>
        <v>0</v>
      </c>
      <c r="E8" s="177">
        <f>'AUP Test Results - Table 1'!E8</f>
        <v>0</v>
      </c>
      <c r="F8" s="139">
        <f>'AUP Test Results - Table 1'!F8</f>
        <v>0</v>
      </c>
      <c r="G8" s="177">
        <f>'AUP Test Results - Table 1'!G8</f>
        <v>0</v>
      </c>
      <c r="H8" s="11">
        <f>'AUP Test Results - Table 1'!H8</f>
        <v>0</v>
      </c>
      <c r="I8" s="139">
        <f>'AUP Test Results - Table 1'!I8</f>
        <v>0</v>
      </c>
      <c r="J8" s="177">
        <f>'AUP Test Results - Table 1'!J8</f>
        <v>0</v>
      </c>
      <c r="K8" s="177">
        <f>'AUP Test Results - Table 1'!K8</f>
        <v>0</v>
      </c>
      <c r="L8" s="139">
        <f>'AUP Test Results - Table 1'!L8</f>
        <v>0</v>
      </c>
      <c r="M8" s="177" t="str">
        <f>'AUP Test Results - Table 1'!M8</f>
        <v/>
      </c>
      <c r="N8" s="177">
        <f>'AUP Test Results - Table 1'!N8</f>
        <v>0</v>
      </c>
      <c r="O8" s="139">
        <f>'AUP Test Results - Table 1'!O8</f>
        <v>0</v>
      </c>
      <c r="P8" s="177" t="str">
        <f>'AUP Test Results - Table 1'!P8</f>
        <v/>
      </c>
      <c r="Q8" s="138">
        <f>'AUP Test Results - Table 1'!Q8</f>
        <v>0</v>
      </c>
      <c r="R8" s="139">
        <f>'AUP Test Results - Table 1'!R8</f>
        <v>0</v>
      </c>
      <c r="S8" s="45">
        <f>'AUP Test Results - Table 1'!S8</f>
        <v>0</v>
      </c>
      <c r="T8" s="139">
        <f>'AUP Test Results - Table 1'!T8</f>
        <v>0</v>
      </c>
      <c r="U8" s="45">
        <f>'AUP Test Results - Table 1'!U8</f>
        <v>0</v>
      </c>
      <c r="V8" s="138">
        <f>'AUP Test Results - Table 1'!V8</f>
        <v>0</v>
      </c>
      <c r="W8" s="141" t="str">
        <f>'AUP Test Results - Table 1'!W8</f>
        <v>none</v>
      </c>
      <c r="X8" s="141">
        <f>'AUP Test Results - Table 1'!X8</f>
        <v>0</v>
      </c>
      <c r="Y8" s="188">
        <f>'AUP Test Results - Table 1'!Y8</f>
        <v>0</v>
      </c>
      <c r="Z8" s="89">
        <f>'AUP Test Results - Table 1'!Z8</f>
        <v>0</v>
      </c>
      <c r="AC8" t="str">
        <f t="shared" si="8"/>
        <v>HB Charges 1</v>
      </c>
      <c r="AD8" s="3">
        <f t="shared" si="34"/>
        <v>0</v>
      </c>
      <c r="AE8">
        <f t="shared" si="35"/>
        <v>0</v>
      </c>
      <c r="AF8" s="3" t="e">
        <f t="shared" si="36"/>
        <v>#DIV/0!</v>
      </c>
      <c r="AG8" s="2" t="e">
        <f t="shared" si="9"/>
        <v>#DIV/0!</v>
      </c>
      <c r="AH8" s="2" t="e">
        <f t="shared" si="10"/>
        <v>#DIV/0!</v>
      </c>
      <c r="AI8" s="2" t="e">
        <f t="shared" si="11"/>
        <v>#DIV/0!</v>
      </c>
      <c r="AJ8" s="2" t="e">
        <f t="shared" si="12"/>
        <v>#DIV/0!</v>
      </c>
      <c r="AK8" t="e">
        <f t="shared" si="13"/>
        <v>#DIV/0!</v>
      </c>
      <c r="AL8" t="str">
        <f t="shared" ref="AL8:AM8" si="38">IF(AY8=1,$AF8*$V5,"0")</f>
        <v>0</v>
      </c>
      <c r="AM8" t="str">
        <f t="shared" si="38"/>
        <v>0</v>
      </c>
      <c r="AN8" t="str">
        <f t="shared" si="15"/>
        <v>0</v>
      </c>
      <c r="AO8" t="str">
        <f t="shared" si="16"/>
        <v>0</v>
      </c>
      <c r="AP8" t="str">
        <f t="shared" si="17"/>
        <v>0</v>
      </c>
      <c r="AQ8" t="str">
        <f t="shared" si="18"/>
        <v>0</v>
      </c>
      <c r="AT8">
        <f t="shared" si="19"/>
        <v>0</v>
      </c>
      <c r="AU8">
        <f t="shared" si="20"/>
        <v>0</v>
      </c>
      <c r="AW8">
        <f t="shared" si="21"/>
        <v>0</v>
      </c>
      <c r="AY8">
        <f t="shared" si="22"/>
        <v>0</v>
      </c>
      <c r="AZ8">
        <f t="shared" si="23"/>
        <v>0</v>
      </c>
      <c r="BA8">
        <f t="shared" si="24"/>
        <v>0</v>
      </c>
      <c r="BB8">
        <f t="shared" si="25"/>
        <v>0</v>
      </c>
      <c r="BC8">
        <f t="shared" si="26"/>
        <v>0</v>
      </c>
      <c r="BD8">
        <f t="shared" si="27"/>
        <v>0</v>
      </c>
      <c r="BF8" t="str">
        <f t="shared" si="28"/>
        <v>0</v>
      </c>
      <c r="BG8" t="str">
        <f t="shared" si="29"/>
        <v>0</v>
      </c>
      <c r="BH8" t="str">
        <f t="shared" si="30"/>
        <v>0</v>
      </c>
      <c r="BI8" t="str">
        <f t="shared" si="31"/>
        <v>0</v>
      </c>
      <c r="BJ8" t="str">
        <f t="shared" si="32"/>
        <v>0</v>
      </c>
      <c r="BK8" t="str">
        <f t="shared" si="33"/>
        <v>0</v>
      </c>
    </row>
    <row r="9" spans="1:65" x14ac:dyDescent="0.25">
      <c r="A9" s="176" t="s">
        <v>0</v>
      </c>
      <c r="B9" s="10">
        <f t="shared" si="2"/>
        <v>8</v>
      </c>
      <c r="C9" s="10" t="str">
        <f t="shared" si="5"/>
        <v>DR&lt;65 - 8</v>
      </c>
      <c r="D9" s="138">
        <f>'AUP Test Results - Table 1'!D9</f>
        <v>0</v>
      </c>
      <c r="E9" s="11">
        <f>'AUP Test Results - Table 1'!E9</f>
        <v>0</v>
      </c>
      <c r="F9" s="139">
        <f>'AUP Test Results - Table 1'!F9</f>
        <v>0</v>
      </c>
      <c r="G9" s="177">
        <f>'AUP Test Results - Table 1'!G9</f>
        <v>0</v>
      </c>
      <c r="H9" s="11">
        <f>'AUP Test Results - Table 1'!H9</f>
        <v>0</v>
      </c>
      <c r="I9" s="139">
        <f>'AUP Test Results - Table 1'!I9</f>
        <v>0</v>
      </c>
      <c r="J9" s="177">
        <f>'AUP Test Results - Table 1'!J9</f>
        <v>0</v>
      </c>
      <c r="K9" s="177">
        <f>'AUP Test Results - Table 1'!K9</f>
        <v>0</v>
      </c>
      <c r="L9" s="139">
        <f>'AUP Test Results - Table 1'!L9</f>
        <v>0</v>
      </c>
      <c r="M9" s="177" t="str">
        <f>'AUP Test Results - Table 1'!M9</f>
        <v/>
      </c>
      <c r="N9" s="177">
        <f>'AUP Test Results - Table 1'!N9</f>
        <v>0</v>
      </c>
      <c r="O9" s="139">
        <f>'AUP Test Results - Table 1'!O9</f>
        <v>0</v>
      </c>
      <c r="P9" s="177" t="str">
        <f>'AUP Test Results - Table 1'!P9</f>
        <v/>
      </c>
      <c r="Q9" s="138">
        <f>'AUP Test Results - Table 1'!Q9</f>
        <v>0</v>
      </c>
      <c r="R9" s="139">
        <f>'AUP Test Results - Table 1'!R9</f>
        <v>0</v>
      </c>
      <c r="S9" s="45">
        <f>'AUP Test Results - Table 1'!S9</f>
        <v>0</v>
      </c>
      <c r="T9" s="139">
        <f>'AUP Test Results - Table 1'!T9</f>
        <v>0</v>
      </c>
      <c r="U9" s="45">
        <f>'AUP Test Results - Table 1'!U9</f>
        <v>0</v>
      </c>
      <c r="V9" s="138">
        <f>'AUP Test Results - Table 1'!V9</f>
        <v>0</v>
      </c>
      <c r="W9" s="141" t="str">
        <f>'AUP Test Results - Table 1'!W9</f>
        <v>none</v>
      </c>
      <c r="X9" s="141">
        <f>'AUP Test Results - Table 1'!X9</f>
        <v>0</v>
      </c>
      <c r="Y9" s="188">
        <f>'AUP Test Results - Table 1'!Y9</f>
        <v>0</v>
      </c>
      <c r="Z9" s="89">
        <f>'AUP Test Results - Table 1'!Z9</f>
        <v>0</v>
      </c>
      <c r="AC9" t="str">
        <f t="shared" si="8"/>
        <v>HB Charges 1</v>
      </c>
      <c r="AD9" s="3">
        <f t="shared" si="34"/>
        <v>0</v>
      </c>
      <c r="AE9">
        <f t="shared" si="35"/>
        <v>0</v>
      </c>
      <c r="AF9" s="3" t="e">
        <f t="shared" si="36"/>
        <v>#DIV/0!</v>
      </c>
      <c r="AG9" s="2" t="e">
        <f t="shared" si="9"/>
        <v>#DIV/0!</v>
      </c>
      <c r="AH9" s="2" t="e">
        <f t="shared" si="10"/>
        <v>#DIV/0!</v>
      </c>
      <c r="AI9" s="2" t="e">
        <f t="shared" si="11"/>
        <v>#DIV/0!</v>
      </c>
      <c r="AJ9" s="2" t="e">
        <f t="shared" si="12"/>
        <v>#DIV/0!</v>
      </c>
      <c r="AK9" t="e">
        <f t="shared" si="13"/>
        <v>#DIV/0!</v>
      </c>
      <c r="AL9" t="str">
        <f t="shared" ref="AL9:AM9" si="39">IF(AY9=1,$AF9*$V6,"0")</f>
        <v>0</v>
      </c>
      <c r="AM9" t="str">
        <f t="shared" si="39"/>
        <v>0</v>
      </c>
      <c r="AN9" t="str">
        <f t="shared" si="15"/>
        <v>0</v>
      </c>
      <c r="AO9" t="str">
        <f t="shared" si="16"/>
        <v>0</v>
      </c>
      <c r="AP9" t="str">
        <f t="shared" si="17"/>
        <v>0</v>
      </c>
      <c r="AQ9" t="str">
        <f t="shared" si="18"/>
        <v>0</v>
      </c>
      <c r="AT9">
        <f t="shared" si="19"/>
        <v>0</v>
      </c>
      <c r="AU9">
        <f t="shared" si="20"/>
        <v>0</v>
      </c>
      <c r="AW9">
        <f t="shared" si="21"/>
        <v>0</v>
      </c>
      <c r="AY9">
        <f t="shared" si="22"/>
        <v>0</v>
      </c>
      <c r="AZ9">
        <f t="shared" si="23"/>
        <v>0</v>
      </c>
      <c r="BA9">
        <f t="shared" si="24"/>
        <v>0</v>
      </c>
      <c r="BB9">
        <f t="shared" si="25"/>
        <v>0</v>
      </c>
      <c r="BC9">
        <f t="shared" si="26"/>
        <v>0</v>
      </c>
      <c r="BD9">
        <f t="shared" si="27"/>
        <v>0</v>
      </c>
      <c r="BF9" t="str">
        <f t="shared" si="28"/>
        <v>0</v>
      </c>
      <c r="BG9" t="str">
        <f t="shared" si="29"/>
        <v>0</v>
      </c>
      <c r="BH9" t="str">
        <f t="shared" si="30"/>
        <v>0</v>
      </c>
      <c r="BI9" t="str">
        <f t="shared" si="31"/>
        <v>0</v>
      </c>
      <c r="BJ9" t="str">
        <f t="shared" si="32"/>
        <v>0</v>
      </c>
      <c r="BK9" t="str">
        <f t="shared" si="33"/>
        <v>0</v>
      </c>
    </row>
    <row r="10" spans="1:65" x14ac:dyDescent="0.25">
      <c r="A10" s="176" t="s">
        <v>0</v>
      </c>
      <c r="B10" s="10">
        <f t="shared" si="2"/>
        <v>9</v>
      </c>
      <c r="C10" s="10" t="str">
        <f t="shared" si="5"/>
        <v>DR&lt;65 - 9</v>
      </c>
      <c r="D10" s="138">
        <f>'AUP Test Results - Table 1'!D10</f>
        <v>0</v>
      </c>
      <c r="E10" s="11">
        <f>'AUP Test Results - Table 1'!E10</f>
        <v>0</v>
      </c>
      <c r="F10" s="139">
        <f>'AUP Test Results - Table 1'!F10</f>
        <v>0</v>
      </c>
      <c r="G10" s="177">
        <f>'AUP Test Results - Table 1'!G10</f>
        <v>0</v>
      </c>
      <c r="H10" s="11">
        <f>'AUP Test Results - Table 1'!H10</f>
        <v>0</v>
      </c>
      <c r="I10" s="139">
        <f>'AUP Test Results - Table 1'!I10</f>
        <v>0</v>
      </c>
      <c r="J10" s="177">
        <f>'AUP Test Results - Table 1'!J10</f>
        <v>0</v>
      </c>
      <c r="K10" s="177">
        <f>'AUP Test Results - Table 1'!K10</f>
        <v>0</v>
      </c>
      <c r="L10" s="139">
        <f>'AUP Test Results - Table 1'!L10</f>
        <v>0</v>
      </c>
      <c r="M10" s="177" t="str">
        <f>'AUP Test Results - Table 1'!M10</f>
        <v/>
      </c>
      <c r="N10" s="177">
        <f>'AUP Test Results - Table 1'!N10</f>
        <v>0</v>
      </c>
      <c r="O10" s="139">
        <f>'AUP Test Results - Table 1'!O10</f>
        <v>0</v>
      </c>
      <c r="P10" s="177" t="str">
        <f>'AUP Test Results - Table 1'!P10</f>
        <v/>
      </c>
      <c r="Q10" s="138">
        <f>'AUP Test Results - Table 1'!Q10</f>
        <v>0</v>
      </c>
      <c r="R10" s="139">
        <f>'AUP Test Results - Table 1'!R10</f>
        <v>0</v>
      </c>
      <c r="S10" s="45">
        <f>'AUP Test Results - Table 1'!S10</f>
        <v>0</v>
      </c>
      <c r="T10" s="139">
        <f>'AUP Test Results - Table 1'!T10</f>
        <v>0</v>
      </c>
      <c r="U10" s="45">
        <f>'AUP Test Results - Table 1'!U10</f>
        <v>0</v>
      </c>
      <c r="V10" s="138">
        <f>'AUP Test Results - Table 1'!V10</f>
        <v>0</v>
      </c>
      <c r="W10" s="141" t="str">
        <f>'AUP Test Results - Table 1'!W10</f>
        <v>none</v>
      </c>
      <c r="X10" s="141">
        <f>'AUP Test Results - Table 1'!X10</f>
        <v>0</v>
      </c>
      <c r="Y10" s="188">
        <f>'AUP Test Results - Table 1'!Y10</f>
        <v>0</v>
      </c>
      <c r="Z10" s="89">
        <f>'AUP Test Results - Table 1'!Z10</f>
        <v>0</v>
      </c>
      <c r="AC10" t="str">
        <f t="shared" si="8"/>
        <v>HB Charges 1</v>
      </c>
      <c r="AD10" s="3">
        <f t="shared" si="34"/>
        <v>0</v>
      </c>
      <c r="AE10">
        <f t="shared" si="35"/>
        <v>0</v>
      </c>
      <c r="AF10" s="3" t="e">
        <f t="shared" si="36"/>
        <v>#DIV/0!</v>
      </c>
      <c r="AG10" s="2" t="e">
        <f t="shared" si="9"/>
        <v>#DIV/0!</v>
      </c>
      <c r="AH10" s="2" t="e">
        <f t="shared" si="10"/>
        <v>#DIV/0!</v>
      </c>
      <c r="AI10" s="2" t="e">
        <f t="shared" si="11"/>
        <v>#DIV/0!</v>
      </c>
      <c r="AJ10" s="2" t="e">
        <f t="shared" si="12"/>
        <v>#DIV/0!</v>
      </c>
      <c r="AK10" t="e">
        <f t="shared" si="13"/>
        <v>#DIV/0!</v>
      </c>
      <c r="AL10" t="str">
        <f t="shared" ref="AL10:AM10" si="40">IF(AY10=1,$AF10*$V7,"0")</f>
        <v>0</v>
      </c>
      <c r="AM10" t="str">
        <f t="shared" si="40"/>
        <v>0</v>
      </c>
      <c r="AN10" t="str">
        <f t="shared" si="15"/>
        <v>0</v>
      </c>
      <c r="AO10" t="str">
        <f t="shared" si="16"/>
        <v>0</v>
      </c>
      <c r="AP10" t="str">
        <f t="shared" si="17"/>
        <v>0</v>
      </c>
      <c r="AQ10" t="str">
        <f t="shared" si="18"/>
        <v>0</v>
      </c>
      <c r="AT10">
        <f t="shared" si="19"/>
        <v>0</v>
      </c>
      <c r="AU10">
        <f t="shared" si="20"/>
        <v>0</v>
      </c>
      <c r="AW10">
        <f t="shared" si="21"/>
        <v>0</v>
      </c>
      <c r="AY10">
        <f t="shared" si="22"/>
        <v>0</v>
      </c>
      <c r="AZ10">
        <f t="shared" si="23"/>
        <v>0</v>
      </c>
      <c r="BA10">
        <f t="shared" si="24"/>
        <v>0</v>
      </c>
      <c r="BB10">
        <f t="shared" si="25"/>
        <v>0</v>
      </c>
      <c r="BC10">
        <f t="shared" si="26"/>
        <v>0</v>
      </c>
      <c r="BD10">
        <f t="shared" si="27"/>
        <v>0</v>
      </c>
      <c r="BF10" t="str">
        <f t="shared" si="28"/>
        <v>0</v>
      </c>
      <c r="BG10" t="str">
        <f t="shared" si="29"/>
        <v>0</v>
      </c>
      <c r="BH10" t="str">
        <f t="shared" si="30"/>
        <v>0</v>
      </c>
      <c r="BI10" t="str">
        <f t="shared" si="31"/>
        <v>0</v>
      </c>
      <c r="BJ10" t="str">
        <f t="shared" si="32"/>
        <v>0</v>
      </c>
      <c r="BK10" t="str">
        <f t="shared" si="33"/>
        <v>0</v>
      </c>
    </row>
    <row r="11" spans="1:65" x14ac:dyDescent="0.25">
      <c r="A11" s="176" t="s">
        <v>0</v>
      </c>
      <c r="B11" s="10">
        <f t="shared" si="2"/>
        <v>10</v>
      </c>
      <c r="C11" s="10" t="str">
        <f t="shared" si="5"/>
        <v>DR&lt;65 - 10</v>
      </c>
      <c r="D11" s="138">
        <f>'AUP Test Results - Table 1'!D11</f>
        <v>0</v>
      </c>
      <c r="E11" s="11">
        <f>'AUP Test Results - Table 1'!E11</f>
        <v>0</v>
      </c>
      <c r="F11" s="139">
        <f>'AUP Test Results - Table 1'!F11</f>
        <v>0</v>
      </c>
      <c r="G11" s="177">
        <f>'AUP Test Results - Table 1'!G11</f>
        <v>0</v>
      </c>
      <c r="H11" s="11">
        <f>'AUP Test Results - Table 1'!H11</f>
        <v>0</v>
      </c>
      <c r="I11" s="139">
        <f>'AUP Test Results - Table 1'!I11</f>
        <v>0</v>
      </c>
      <c r="J11" s="177">
        <f>'AUP Test Results - Table 1'!J11</f>
        <v>0</v>
      </c>
      <c r="K11" s="177">
        <f>'AUP Test Results - Table 1'!K11</f>
        <v>0</v>
      </c>
      <c r="L11" s="139">
        <f>'AUP Test Results - Table 1'!L11</f>
        <v>0</v>
      </c>
      <c r="M11" s="177" t="str">
        <f>'AUP Test Results - Table 1'!M11</f>
        <v/>
      </c>
      <c r="N11" s="177">
        <f>'AUP Test Results - Table 1'!N11</f>
        <v>0</v>
      </c>
      <c r="O11" s="139">
        <f>'AUP Test Results - Table 1'!O11</f>
        <v>0</v>
      </c>
      <c r="P11" s="177" t="str">
        <f>'AUP Test Results - Table 1'!P11</f>
        <v/>
      </c>
      <c r="Q11" s="138">
        <f>'AUP Test Results - Table 1'!Q11</f>
        <v>0</v>
      </c>
      <c r="R11" s="139">
        <f>'AUP Test Results - Table 1'!R11</f>
        <v>0</v>
      </c>
      <c r="S11" s="45">
        <f>'AUP Test Results - Table 1'!S11</f>
        <v>0</v>
      </c>
      <c r="T11" s="139">
        <f>'AUP Test Results - Table 1'!T11</f>
        <v>0</v>
      </c>
      <c r="U11" s="45">
        <f>'AUP Test Results - Table 1'!U11</f>
        <v>0</v>
      </c>
      <c r="V11" s="138">
        <f>'AUP Test Results - Table 1'!V11</f>
        <v>0</v>
      </c>
      <c r="W11" s="141" t="str">
        <f>'AUP Test Results - Table 1'!W11</f>
        <v>none</v>
      </c>
      <c r="X11" s="141">
        <f>'AUP Test Results - Table 1'!X11</f>
        <v>0</v>
      </c>
      <c r="Y11" s="188">
        <f>'AUP Test Results - Table 1'!Y11</f>
        <v>0</v>
      </c>
      <c r="Z11" s="89">
        <f>'AUP Test Results - Table 1'!Z11</f>
        <v>0</v>
      </c>
      <c r="AC11" t="str">
        <f t="shared" si="8"/>
        <v>HB Charges 1</v>
      </c>
      <c r="AD11" s="3">
        <f t="shared" si="34"/>
        <v>0</v>
      </c>
      <c r="AE11">
        <f t="shared" si="35"/>
        <v>0</v>
      </c>
      <c r="AF11" s="3" t="e">
        <f t="shared" si="36"/>
        <v>#DIV/0!</v>
      </c>
      <c r="AG11" s="2" t="e">
        <f t="shared" si="9"/>
        <v>#DIV/0!</v>
      </c>
      <c r="AH11" s="2" t="e">
        <f t="shared" si="10"/>
        <v>#DIV/0!</v>
      </c>
      <c r="AI11" s="2" t="e">
        <f t="shared" si="11"/>
        <v>#DIV/0!</v>
      </c>
      <c r="AJ11" s="2" t="e">
        <f t="shared" si="12"/>
        <v>#DIV/0!</v>
      </c>
      <c r="AK11" t="e">
        <f t="shared" si="13"/>
        <v>#DIV/0!</v>
      </c>
      <c r="AL11" t="str">
        <f t="shared" ref="AL11:AM11" si="41">IF(AY11=1,$AF11*$V8,"0")</f>
        <v>0</v>
      </c>
      <c r="AM11" t="str">
        <f t="shared" si="41"/>
        <v>0</v>
      </c>
      <c r="AN11" t="str">
        <f t="shared" si="15"/>
        <v>0</v>
      </c>
      <c r="AO11" t="str">
        <f t="shared" si="16"/>
        <v>0</v>
      </c>
      <c r="AP11" t="str">
        <f t="shared" si="17"/>
        <v>0</v>
      </c>
      <c r="AQ11" t="str">
        <f t="shared" si="18"/>
        <v>0</v>
      </c>
      <c r="AT11">
        <f t="shared" si="19"/>
        <v>0</v>
      </c>
      <c r="AU11">
        <f t="shared" si="20"/>
        <v>0</v>
      </c>
      <c r="AW11">
        <f t="shared" si="21"/>
        <v>0</v>
      </c>
      <c r="AY11">
        <f t="shared" si="22"/>
        <v>0</v>
      </c>
      <c r="AZ11">
        <f t="shared" si="23"/>
        <v>0</v>
      </c>
      <c r="BA11">
        <f t="shared" si="24"/>
        <v>0</v>
      </c>
      <c r="BB11">
        <f t="shared" si="25"/>
        <v>0</v>
      </c>
      <c r="BC11">
        <f t="shared" si="26"/>
        <v>0</v>
      </c>
      <c r="BD11">
        <f t="shared" si="27"/>
        <v>0</v>
      </c>
      <c r="BF11" t="str">
        <f t="shared" si="28"/>
        <v>0</v>
      </c>
      <c r="BG11" t="str">
        <f t="shared" si="29"/>
        <v>0</v>
      </c>
      <c r="BH11" t="str">
        <f t="shared" si="30"/>
        <v>0</v>
      </c>
      <c r="BI11" t="str">
        <f t="shared" si="31"/>
        <v>0</v>
      </c>
      <c r="BJ11" t="str">
        <f t="shared" si="32"/>
        <v>0</v>
      </c>
      <c r="BK11" t="str">
        <f t="shared" si="33"/>
        <v>0</v>
      </c>
    </row>
    <row r="12" spans="1:65" x14ac:dyDescent="0.25">
      <c r="A12" s="176" t="s">
        <v>0</v>
      </c>
      <c r="B12" s="10">
        <f t="shared" si="2"/>
        <v>11</v>
      </c>
      <c r="C12" s="10" t="str">
        <f t="shared" si="5"/>
        <v>DR&lt;65 - 11</v>
      </c>
      <c r="D12" s="138">
        <f>'AUP Test Results - Table 1'!D12</f>
        <v>0</v>
      </c>
      <c r="E12" s="11">
        <f>'AUP Test Results - Table 1'!E12</f>
        <v>0</v>
      </c>
      <c r="F12" s="139">
        <f>'AUP Test Results - Table 1'!F12</f>
        <v>0</v>
      </c>
      <c r="G12" s="177">
        <f>'AUP Test Results - Table 1'!G12</f>
        <v>0</v>
      </c>
      <c r="H12" s="11">
        <f>'AUP Test Results - Table 1'!H12</f>
        <v>0</v>
      </c>
      <c r="I12" s="139">
        <f>'AUP Test Results - Table 1'!I12</f>
        <v>0</v>
      </c>
      <c r="J12" s="177">
        <f>'AUP Test Results - Table 1'!J12</f>
        <v>0</v>
      </c>
      <c r="K12" s="177">
        <f>'AUP Test Results - Table 1'!K12</f>
        <v>0</v>
      </c>
      <c r="L12" s="139">
        <f>'AUP Test Results - Table 1'!L12</f>
        <v>0</v>
      </c>
      <c r="M12" s="177" t="str">
        <f>'AUP Test Results - Table 1'!M12</f>
        <v/>
      </c>
      <c r="N12" s="177">
        <f>'AUP Test Results - Table 1'!N12</f>
        <v>0</v>
      </c>
      <c r="O12" s="139">
        <f>'AUP Test Results - Table 1'!O12</f>
        <v>0</v>
      </c>
      <c r="P12" s="177" t="str">
        <f>'AUP Test Results - Table 1'!P12</f>
        <v/>
      </c>
      <c r="Q12" s="138">
        <f>'AUP Test Results - Table 1'!Q12</f>
        <v>0</v>
      </c>
      <c r="R12" s="139">
        <f>'AUP Test Results - Table 1'!R12</f>
        <v>0</v>
      </c>
      <c r="S12" s="45">
        <f>'AUP Test Results - Table 1'!S12</f>
        <v>0</v>
      </c>
      <c r="T12" s="139">
        <f>'AUP Test Results - Table 1'!T12</f>
        <v>0</v>
      </c>
      <c r="U12" s="45">
        <f>'AUP Test Results - Table 1'!U12</f>
        <v>0</v>
      </c>
      <c r="V12" s="138">
        <f>'AUP Test Results - Table 1'!V12</f>
        <v>0</v>
      </c>
      <c r="W12" s="141" t="str">
        <f>'AUP Test Results - Table 1'!W12</f>
        <v>none</v>
      </c>
      <c r="X12" s="141">
        <f>'AUP Test Results - Table 1'!X12</f>
        <v>0</v>
      </c>
      <c r="Y12" s="188">
        <f>'AUP Test Results - Table 1'!Y12</f>
        <v>0</v>
      </c>
      <c r="Z12" s="89">
        <f>'AUP Test Results - Table 1'!Z12</f>
        <v>0</v>
      </c>
      <c r="AC12" t="str">
        <f t="shared" si="8"/>
        <v>HB Charges 1</v>
      </c>
      <c r="AD12" s="3">
        <f t="shared" si="34"/>
        <v>0</v>
      </c>
      <c r="AE12">
        <f t="shared" si="35"/>
        <v>0</v>
      </c>
      <c r="AF12" s="3" t="e">
        <f t="shared" si="36"/>
        <v>#DIV/0!</v>
      </c>
      <c r="AG12" s="2" t="e">
        <f t="shared" si="9"/>
        <v>#DIV/0!</v>
      </c>
      <c r="AH12" s="2" t="e">
        <f t="shared" si="10"/>
        <v>#DIV/0!</v>
      </c>
      <c r="AI12" s="2" t="e">
        <f t="shared" si="11"/>
        <v>#DIV/0!</v>
      </c>
      <c r="AJ12" s="2" t="e">
        <f t="shared" si="12"/>
        <v>#DIV/0!</v>
      </c>
      <c r="AK12" t="e">
        <f t="shared" si="13"/>
        <v>#DIV/0!</v>
      </c>
      <c r="AL12" t="str">
        <f t="shared" ref="AL12:AM12" si="42">IF(AY12=1,$AF12*$V9,"0")</f>
        <v>0</v>
      </c>
      <c r="AM12" t="str">
        <f t="shared" si="42"/>
        <v>0</v>
      </c>
      <c r="AN12" t="str">
        <f t="shared" si="15"/>
        <v>0</v>
      </c>
      <c r="AO12" t="str">
        <f t="shared" si="16"/>
        <v>0</v>
      </c>
      <c r="AP12" t="str">
        <f t="shared" si="17"/>
        <v>0</v>
      </c>
      <c r="AQ12" t="str">
        <f t="shared" si="18"/>
        <v>0</v>
      </c>
      <c r="AT12">
        <f t="shared" si="19"/>
        <v>0</v>
      </c>
      <c r="AU12">
        <f t="shared" si="20"/>
        <v>0</v>
      </c>
      <c r="AW12">
        <f t="shared" si="21"/>
        <v>0</v>
      </c>
      <c r="AY12">
        <f t="shared" si="22"/>
        <v>0</v>
      </c>
      <c r="AZ12">
        <f t="shared" si="23"/>
        <v>0</v>
      </c>
      <c r="BA12">
        <f t="shared" si="24"/>
        <v>0</v>
      </c>
      <c r="BB12">
        <f t="shared" si="25"/>
        <v>0</v>
      </c>
      <c r="BC12">
        <f t="shared" si="26"/>
        <v>0</v>
      </c>
      <c r="BD12">
        <f t="shared" si="27"/>
        <v>0</v>
      </c>
      <c r="BF12" t="str">
        <f t="shared" si="28"/>
        <v>0</v>
      </c>
      <c r="BG12" t="str">
        <f t="shared" si="29"/>
        <v>0</v>
      </c>
      <c r="BH12" t="str">
        <f t="shared" si="30"/>
        <v>0</v>
      </c>
      <c r="BI12" t="str">
        <f t="shared" si="31"/>
        <v>0</v>
      </c>
      <c r="BJ12" t="str">
        <f t="shared" si="32"/>
        <v>0</v>
      </c>
      <c r="BK12" t="str">
        <f t="shared" si="33"/>
        <v>0</v>
      </c>
    </row>
    <row r="13" spans="1:65" x14ac:dyDescent="0.25">
      <c r="A13" s="176" t="s">
        <v>0</v>
      </c>
      <c r="B13" s="10">
        <f t="shared" si="2"/>
        <v>12</v>
      </c>
      <c r="C13" s="10" t="str">
        <f t="shared" si="5"/>
        <v>DR&lt;65 - 12</v>
      </c>
      <c r="D13" s="138">
        <f>'AUP Test Results - Table 1'!D13</f>
        <v>0</v>
      </c>
      <c r="E13" s="11">
        <f>'AUP Test Results - Table 1'!E13</f>
        <v>0</v>
      </c>
      <c r="F13" s="139">
        <f>'AUP Test Results - Table 1'!F13</f>
        <v>0</v>
      </c>
      <c r="G13" s="177">
        <f>'AUP Test Results - Table 1'!G13</f>
        <v>0</v>
      </c>
      <c r="H13" s="11">
        <f>'AUP Test Results - Table 1'!H13</f>
        <v>0</v>
      </c>
      <c r="I13" s="139">
        <f>'AUP Test Results - Table 1'!I13</f>
        <v>0</v>
      </c>
      <c r="J13" s="177">
        <f>'AUP Test Results - Table 1'!J13</f>
        <v>0</v>
      </c>
      <c r="K13" s="177">
        <f>'AUP Test Results - Table 1'!K13</f>
        <v>0</v>
      </c>
      <c r="L13" s="139">
        <f>'AUP Test Results - Table 1'!L13</f>
        <v>0</v>
      </c>
      <c r="M13" s="177" t="str">
        <f>'AUP Test Results - Table 1'!M13</f>
        <v/>
      </c>
      <c r="N13" s="177">
        <f>'AUP Test Results - Table 1'!N13</f>
        <v>0</v>
      </c>
      <c r="O13" s="139">
        <f>'AUP Test Results - Table 1'!O13</f>
        <v>0</v>
      </c>
      <c r="P13" s="177" t="str">
        <f>'AUP Test Results - Table 1'!P13</f>
        <v/>
      </c>
      <c r="Q13" s="138">
        <f>'AUP Test Results - Table 1'!Q13</f>
        <v>0</v>
      </c>
      <c r="R13" s="139">
        <f>'AUP Test Results - Table 1'!R13</f>
        <v>0</v>
      </c>
      <c r="S13" s="45">
        <f>'AUP Test Results - Table 1'!S13</f>
        <v>0</v>
      </c>
      <c r="T13" s="139">
        <f>'AUP Test Results - Table 1'!T13</f>
        <v>0</v>
      </c>
      <c r="U13" s="45">
        <f>'AUP Test Results - Table 1'!U13</f>
        <v>0</v>
      </c>
      <c r="V13" s="138">
        <f>'AUP Test Results - Table 1'!V13</f>
        <v>0</v>
      </c>
      <c r="W13" s="141" t="str">
        <f>'AUP Test Results - Table 1'!W13</f>
        <v>none</v>
      </c>
      <c r="X13" s="141">
        <f>'AUP Test Results - Table 1'!X13</f>
        <v>0</v>
      </c>
      <c r="Y13" s="188">
        <f>'AUP Test Results - Table 1'!Y13</f>
        <v>0</v>
      </c>
      <c r="Z13" s="89">
        <f>'AUP Test Results - Table 1'!Z13</f>
        <v>0</v>
      </c>
      <c r="AC13" t="str">
        <f t="shared" si="8"/>
        <v>HB Charges 1</v>
      </c>
      <c r="AD13" s="3">
        <f t="shared" si="34"/>
        <v>0</v>
      </c>
      <c r="AE13">
        <f t="shared" si="35"/>
        <v>0</v>
      </c>
      <c r="AF13" s="3" t="e">
        <f t="shared" si="36"/>
        <v>#DIV/0!</v>
      </c>
      <c r="AG13" s="2" t="e">
        <f t="shared" si="9"/>
        <v>#DIV/0!</v>
      </c>
      <c r="AH13" s="2" t="e">
        <f t="shared" si="10"/>
        <v>#DIV/0!</v>
      </c>
      <c r="AI13" s="2" t="e">
        <f t="shared" si="11"/>
        <v>#DIV/0!</v>
      </c>
      <c r="AJ13" s="2" t="e">
        <f t="shared" si="12"/>
        <v>#DIV/0!</v>
      </c>
      <c r="AK13" t="e">
        <f t="shared" si="13"/>
        <v>#DIV/0!</v>
      </c>
      <c r="AL13" t="str">
        <f t="shared" ref="AL13:AM13" si="43">IF(AY13=1,$AF13*$V10,"0")</f>
        <v>0</v>
      </c>
      <c r="AM13" t="str">
        <f t="shared" si="43"/>
        <v>0</v>
      </c>
      <c r="AN13" t="str">
        <f t="shared" si="15"/>
        <v>0</v>
      </c>
      <c r="AO13" t="str">
        <f t="shared" si="16"/>
        <v>0</v>
      </c>
      <c r="AP13" t="str">
        <f t="shared" si="17"/>
        <v>0</v>
      </c>
      <c r="AQ13" t="str">
        <f t="shared" si="18"/>
        <v>0</v>
      </c>
      <c r="AT13">
        <f t="shared" si="19"/>
        <v>0</v>
      </c>
      <c r="AU13">
        <f t="shared" si="20"/>
        <v>0</v>
      </c>
      <c r="AW13">
        <f t="shared" si="21"/>
        <v>0</v>
      </c>
      <c r="AY13">
        <f t="shared" si="22"/>
        <v>0</v>
      </c>
      <c r="AZ13">
        <f t="shared" si="23"/>
        <v>0</v>
      </c>
      <c r="BA13">
        <f t="shared" si="24"/>
        <v>0</v>
      </c>
      <c r="BB13">
        <f t="shared" si="25"/>
        <v>0</v>
      </c>
      <c r="BC13">
        <f t="shared" si="26"/>
        <v>0</v>
      </c>
      <c r="BD13">
        <f t="shared" si="27"/>
        <v>0</v>
      </c>
      <c r="BF13" t="str">
        <f t="shared" si="28"/>
        <v>0</v>
      </c>
      <c r="BG13" t="str">
        <f t="shared" si="29"/>
        <v>0</v>
      </c>
      <c r="BH13" t="str">
        <f t="shared" si="30"/>
        <v>0</v>
      </c>
      <c r="BI13" t="str">
        <f t="shared" si="31"/>
        <v>0</v>
      </c>
      <c r="BJ13" t="str">
        <f t="shared" si="32"/>
        <v>0</v>
      </c>
      <c r="BK13" t="str">
        <f t="shared" si="33"/>
        <v>0</v>
      </c>
    </row>
    <row r="14" spans="1:65" x14ac:dyDescent="0.25">
      <c r="A14" s="176" t="s">
        <v>0</v>
      </c>
      <c r="B14" s="10">
        <f t="shared" si="2"/>
        <v>13</v>
      </c>
      <c r="C14" s="10" t="str">
        <f t="shared" si="5"/>
        <v>DR&lt;65 - 13</v>
      </c>
      <c r="D14" s="138">
        <f>'AUP Test Results - Table 1'!D14</f>
        <v>0</v>
      </c>
      <c r="E14" s="11">
        <f>'AUP Test Results - Table 1'!E14</f>
        <v>0</v>
      </c>
      <c r="F14" s="139">
        <f>'AUP Test Results - Table 1'!F14</f>
        <v>0</v>
      </c>
      <c r="G14" s="177">
        <f>'AUP Test Results - Table 1'!G14</f>
        <v>0</v>
      </c>
      <c r="H14" s="11">
        <f>'AUP Test Results - Table 1'!H14</f>
        <v>0</v>
      </c>
      <c r="I14" s="139">
        <f>'AUP Test Results - Table 1'!I14</f>
        <v>0</v>
      </c>
      <c r="J14" s="177">
        <f>'AUP Test Results - Table 1'!J14</f>
        <v>0</v>
      </c>
      <c r="K14" s="177">
        <f>'AUP Test Results - Table 1'!K14</f>
        <v>0</v>
      </c>
      <c r="L14" s="139">
        <f>'AUP Test Results - Table 1'!L14</f>
        <v>0</v>
      </c>
      <c r="M14" s="177" t="str">
        <f>'AUP Test Results - Table 1'!M14</f>
        <v/>
      </c>
      <c r="N14" s="177">
        <f>'AUP Test Results - Table 1'!N14</f>
        <v>0</v>
      </c>
      <c r="O14" s="139">
        <f>'AUP Test Results - Table 1'!O14</f>
        <v>0</v>
      </c>
      <c r="P14" s="177" t="str">
        <f>'AUP Test Results - Table 1'!P14</f>
        <v/>
      </c>
      <c r="Q14" s="138">
        <f>'AUP Test Results - Table 1'!Q14</f>
        <v>0</v>
      </c>
      <c r="R14" s="139">
        <f>'AUP Test Results - Table 1'!R14</f>
        <v>0</v>
      </c>
      <c r="S14" s="45">
        <f>'AUP Test Results - Table 1'!S14</f>
        <v>0</v>
      </c>
      <c r="T14" s="139">
        <f>'AUP Test Results - Table 1'!T14</f>
        <v>0</v>
      </c>
      <c r="U14" s="45">
        <f>'AUP Test Results - Table 1'!U14</f>
        <v>0</v>
      </c>
      <c r="V14" s="138">
        <f>'AUP Test Results - Table 1'!V14</f>
        <v>0</v>
      </c>
      <c r="W14" s="141" t="str">
        <f>'AUP Test Results - Table 1'!W14</f>
        <v>none</v>
      </c>
      <c r="X14" s="141">
        <f>'AUP Test Results - Table 1'!X14</f>
        <v>0</v>
      </c>
      <c r="Y14" s="188">
        <f>'AUP Test Results - Table 1'!Y14</f>
        <v>0</v>
      </c>
      <c r="Z14" s="89">
        <f>'AUP Test Results - Table 1'!Z14</f>
        <v>0</v>
      </c>
      <c r="AC14" t="str">
        <f t="shared" si="8"/>
        <v>HB Charges 1</v>
      </c>
      <c r="AD14" s="3">
        <f t="shared" si="34"/>
        <v>0</v>
      </c>
      <c r="AE14">
        <f t="shared" si="35"/>
        <v>0</v>
      </c>
      <c r="AF14" s="3" t="e">
        <f t="shared" si="36"/>
        <v>#DIV/0!</v>
      </c>
      <c r="AG14" s="2" t="e">
        <f t="shared" si="9"/>
        <v>#DIV/0!</v>
      </c>
      <c r="AH14" s="2" t="e">
        <f t="shared" si="10"/>
        <v>#DIV/0!</v>
      </c>
      <c r="AI14" s="2" t="e">
        <f t="shared" si="11"/>
        <v>#DIV/0!</v>
      </c>
      <c r="AJ14" s="2" t="e">
        <f t="shared" si="12"/>
        <v>#DIV/0!</v>
      </c>
      <c r="AK14" t="e">
        <f t="shared" si="13"/>
        <v>#DIV/0!</v>
      </c>
      <c r="AL14" t="str">
        <f t="shared" ref="AL14:AM14" si="44">IF(AY14=1,$AF14*$V11,"0")</f>
        <v>0</v>
      </c>
      <c r="AM14" t="str">
        <f t="shared" si="44"/>
        <v>0</v>
      </c>
      <c r="AN14" t="str">
        <f t="shared" si="15"/>
        <v>0</v>
      </c>
      <c r="AO14" t="str">
        <f t="shared" si="16"/>
        <v>0</v>
      </c>
      <c r="AP14" t="str">
        <f t="shared" si="17"/>
        <v>0</v>
      </c>
      <c r="AQ14" t="str">
        <f t="shared" si="18"/>
        <v>0</v>
      </c>
      <c r="AT14">
        <f t="shared" si="19"/>
        <v>0</v>
      </c>
      <c r="AU14">
        <f t="shared" si="20"/>
        <v>0</v>
      </c>
      <c r="AW14">
        <f t="shared" si="21"/>
        <v>0</v>
      </c>
      <c r="AY14">
        <f t="shared" si="22"/>
        <v>0</v>
      </c>
      <c r="AZ14">
        <f t="shared" si="23"/>
        <v>0</v>
      </c>
      <c r="BA14">
        <f t="shared" si="24"/>
        <v>0</v>
      </c>
      <c r="BB14">
        <f t="shared" si="25"/>
        <v>0</v>
      </c>
      <c r="BC14">
        <f t="shared" si="26"/>
        <v>0</v>
      </c>
      <c r="BD14">
        <f t="shared" si="27"/>
        <v>0</v>
      </c>
      <c r="BF14" t="str">
        <f t="shared" si="28"/>
        <v>0</v>
      </c>
      <c r="BG14" t="str">
        <f t="shared" si="29"/>
        <v>0</v>
      </c>
      <c r="BH14" t="str">
        <f t="shared" si="30"/>
        <v>0</v>
      </c>
      <c r="BI14" t="str">
        <f t="shared" si="31"/>
        <v>0</v>
      </c>
      <c r="BJ14" t="str">
        <f t="shared" si="32"/>
        <v>0</v>
      </c>
      <c r="BK14" t="str">
        <f t="shared" si="33"/>
        <v>0</v>
      </c>
    </row>
    <row r="15" spans="1:65" x14ac:dyDescent="0.25">
      <c r="A15" s="176" t="s">
        <v>0</v>
      </c>
      <c r="B15" s="10">
        <f t="shared" si="2"/>
        <v>14</v>
      </c>
      <c r="C15" s="10" t="str">
        <f t="shared" si="5"/>
        <v>DR&lt;65 - 14</v>
      </c>
      <c r="D15" s="138">
        <f>'AUP Test Results - Table 1'!D15</f>
        <v>0</v>
      </c>
      <c r="E15" s="11">
        <f>'AUP Test Results - Table 1'!E15</f>
        <v>0</v>
      </c>
      <c r="F15" s="139">
        <f>'AUP Test Results - Table 1'!F15</f>
        <v>0</v>
      </c>
      <c r="G15" s="177">
        <f>'AUP Test Results - Table 1'!G15</f>
        <v>0</v>
      </c>
      <c r="H15" s="11">
        <f>'AUP Test Results - Table 1'!H15</f>
        <v>0</v>
      </c>
      <c r="I15" s="139">
        <f>'AUP Test Results - Table 1'!I15</f>
        <v>0</v>
      </c>
      <c r="J15" s="177">
        <f>'AUP Test Results - Table 1'!J15</f>
        <v>0</v>
      </c>
      <c r="K15" s="177">
        <f>'AUP Test Results - Table 1'!K15</f>
        <v>0</v>
      </c>
      <c r="L15" s="139">
        <f>'AUP Test Results - Table 1'!L15</f>
        <v>0</v>
      </c>
      <c r="M15" s="177" t="str">
        <f>'AUP Test Results - Table 1'!M15</f>
        <v/>
      </c>
      <c r="N15" s="177">
        <f>'AUP Test Results - Table 1'!N15</f>
        <v>0</v>
      </c>
      <c r="O15" s="139">
        <f>'AUP Test Results - Table 1'!O15</f>
        <v>0</v>
      </c>
      <c r="P15" s="177" t="str">
        <f>'AUP Test Results - Table 1'!P15</f>
        <v/>
      </c>
      <c r="Q15" s="138">
        <f>'AUP Test Results - Table 1'!Q15</f>
        <v>0</v>
      </c>
      <c r="R15" s="139">
        <f>'AUP Test Results - Table 1'!R15</f>
        <v>0</v>
      </c>
      <c r="S15" s="45">
        <f>'AUP Test Results - Table 1'!S15</f>
        <v>0</v>
      </c>
      <c r="T15" s="139">
        <f>'AUP Test Results - Table 1'!T15</f>
        <v>0</v>
      </c>
      <c r="U15" s="45">
        <f>'AUP Test Results - Table 1'!U15</f>
        <v>0</v>
      </c>
      <c r="V15" s="138">
        <f>'AUP Test Results - Table 1'!V15</f>
        <v>0</v>
      </c>
      <c r="W15" s="141" t="str">
        <f>'AUP Test Results - Table 1'!W15</f>
        <v>none</v>
      </c>
      <c r="X15" s="141">
        <f>'AUP Test Results - Table 1'!X15</f>
        <v>0</v>
      </c>
      <c r="Y15" s="188">
        <f>'AUP Test Results - Table 1'!Y15</f>
        <v>0</v>
      </c>
      <c r="Z15" s="89">
        <f>'AUP Test Results - Table 1'!Z15</f>
        <v>0</v>
      </c>
      <c r="AC15" t="str">
        <f t="shared" si="8"/>
        <v>HB Charges 1</v>
      </c>
      <c r="AD15" s="3">
        <f t="shared" si="34"/>
        <v>0</v>
      </c>
      <c r="AE15">
        <f t="shared" si="35"/>
        <v>0</v>
      </c>
      <c r="AF15" s="3" t="e">
        <f t="shared" si="36"/>
        <v>#DIV/0!</v>
      </c>
      <c r="AG15" s="2" t="e">
        <f t="shared" si="9"/>
        <v>#DIV/0!</v>
      </c>
      <c r="AH15" s="2" t="e">
        <f t="shared" si="10"/>
        <v>#DIV/0!</v>
      </c>
      <c r="AI15" s="2" t="e">
        <f t="shared" si="11"/>
        <v>#DIV/0!</v>
      </c>
      <c r="AJ15" s="2" t="e">
        <f t="shared" si="12"/>
        <v>#DIV/0!</v>
      </c>
      <c r="AK15" t="e">
        <f t="shared" si="13"/>
        <v>#DIV/0!</v>
      </c>
      <c r="AL15" t="str">
        <f t="shared" ref="AL15:AM15" si="45">IF(AY15=1,$AF15*$V12,"0")</f>
        <v>0</v>
      </c>
      <c r="AM15" t="str">
        <f t="shared" si="45"/>
        <v>0</v>
      </c>
      <c r="AN15" t="str">
        <f t="shared" si="15"/>
        <v>0</v>
      </c>
      <c r="AO15" t="str">
        <f t="shared" si="16"/>
        <v>0</v>
      </c>
      <c r="AP15" t="str">
        <f t="shared" si="17"/>
        <v>0</v>
      </c>
      <c r="AQ15" t="str">
        <f t="shared" si="18"/>
        <v>0</v>
      </c>
      <c r="AT15">
        <f t="shared" si="19"/>
        <v>0</v>
      </c>
      <c r="AU15">
        <f t="shared" si="20"/>
        <v>0</v>
      </c>
      <c r="AW15">
        <f t="shared" si="21"/>
        <v>0</v>
      </c>
      <c r="AY15">
        <f t="shared" si="22"/>
        <v>0</v>
      </c>
      <c r="AZ15">
        <f t="shared" si="23"/>
        <v>0</v>
      </c>
      <c r="BA15">
        <f t="shared" si="24"/>
        <v>0</v>
      </c>
      <c r="BB15">
        <f t="shared" si="25"/>
        <v>0</v>
      </c>
      <c r="BC15">
        <f t="shared" si="26"/>
        <v>0</v>
      </c>
      <c r="BD15">
        <f t="shared" si="27"/>
        <v>0</v>
      </c>
      <c r="BF15" t="str">
        <f t="shared" si="28"/>
        <v>0</v>
      </c>
      <c r="BG15" t="str">
        <f t="shared" si="29"/>
        <v>0</v>
      </c>
      <c r="BH15" t="str">
        <f t="shared" si="30"/>
        <v>0</v>
      </c>
      <c r="BI15" t="str">
        <f t="shared" si="31"/>
        <v>0</v>
      </c>
      <c r="BJ15" t="str">
        <f t="shared" si="32"/>
        <v>0</v>
      </c>
      <c r="BK15" t="str">
        <f t="shared" si="33"/>
        <v>0</v>
      </c>
    </row>
    <row r="16" spans="1:65" x14ac:dyDescent="0.25">
      <c r="A16" s="176" t="s">
        <v>0</v>
      </c>
      <c r="B16" s="10">
        <f t="shared" si="2"/>
        <v>15</v>
      </c>
      <c r="C16" s="10" t="str">
        <f t="shared" si="5"/>
        <v>DR&lt;65 - 15</v>
      </c>
      <c r="D16" s="138">
        <f>'AUP Test Results - Table 1'!D16</f>
        <v>0</v>
      </c>
      <c r="E16" s="11">
        <f>'AUP Test Results - Table 1'!E16</f>
        <v>0</v>
      </c>
      <c r="F16" s="139">
        <f>'AUP Test Results - Table 1'!F16</f>
        <v>0</v>
      </c>
      <c r="G16" s="177">
        <f>'AUP Test Results - Table 1'!G16</f>
        <v>0</v>
      </c>
      <c r="H16" s="11">
        <f>'AUP Test Results - Table 1'!H16</f>
        <v>0</v>
      </c>
      <c r="I16" s="139">
        <f>'AUP Test Results - Table 1'!I16</f>
        <v>0</v>
      </c>
      <c r="J16" s="177">
        <f>'AUP Test Results - Table 1'!J16</f>
        <v>0</v>
      </c>
      <c r="K16" s="177">
        <f>'AUP Test Results - Table 1'!K16</f>
        <v>0</v>
      </c>
      <c r="L16" s="139">
        <f>'AUP Test Results - Table 1'!L16</f>
        <v>0</v>
      </c>
      <c r="M16" s="177" t="str">
        <f>'AUP Test Results - Table 1'!M16</f>
        <v/>
      </c>
      <c r="N16" s="177">
        <f>'AUP Test Results - Table 1'!N16</f>
        <v>0</v>
      </c>
      <c r="O16" s="139">
        <f>'AUP Test Results - Table 1'!O16</f>
        <v>0</v>
      </c>
      <c r="P16" s="177" t="str">
        <f>'AUP Test Results - Table 1'!P16</f>
        <v/>
      </c>
      <c r="Q16" s="138">
        <f>'AUP Test Results - Table 1'!Q16</f>
        <v>0</v>
      </c>
      <c r="R16" s="139">
        <f>'AUP Test Results - Table 1'!R16</f>
        <v>0</v>
      </c>
      <c r="S16" s="45">
        <f>'AUP Test Results - Table 1'!S16</f>
        <v>0</v>
      </c>
      <c r="T16" s="139">
        <f>'AUP Test Results - Table 1'!T16</f>
        <v>0</v>
      </c>
      <c r="U16" s="45">
        <f>'AUP Test Results - Table 1'!U16</f>
        <v>0</v>
      </c>
      <c r="V16" s="138">
        <f>'AUP Test Results - Table 1'!V16</f>
        <v>0</v>
      </c>
      <c r="W16" s="141" t="str">
        <f>'AUP Test Results - Table 1'!W16</f>
        <v>none</v>
      </c>
      <c r="X16" s="141">
        <f>'AUP Test Results - Table 1'!X16</f>
        <v>0</v>
      </c>
      <c r="Y16" s="188">
        <f>'AUP Test Results - Table 1'!Y16</f>
        <v>0</v>
      </c>
      <c r="Z16" s="89">
        <f>'AUP Test Results - Table 1'!Z16</f>
        <v>0</v>
      </c>
      <c r="AC16" t="str">
        <f t="shared" si="8"/>
        <v>HB Charges 1</v>
      </c>
      <c r="AD16" s="3">
        <f t="shared" si="34"/>
        <v>0</v>
      </c>
      <c r="AE16">
        <f t="shared" si="35"/>
        <v>0</v>
      </c>
      <c r="AF16" s="3" t="e">
        <f t="shared" si="36"/>
        <v>#DIV/0!</v>
      </c>
      <c r="AG16" s="2" t="e">
        <f t="shared" si="9"/>
        <v>#DIV/0!</v>
      </c>
      <c r="AH16" s="2" t="e">
        <f t="shared" si="10"/>
        <v>#DIV/0!</v>
      </c>
      <c r="AI16" s="2" t="e">
        <f t="shared" si="11"/>
        <v>#DIV/0!</v>
      </c>
      <c r="AJ16" s="2" t="e">
        <f t="shared" si="12"/>
        <v>#DIV/0!</v>
      </c>
      <c r="AK16" t="e">
        <f t="shared" si="13"/>
        <v>#DIV/0!</v>
      </c>
      <c r="AL16" t="str">
        <f t="shared" ref="AL16:AM16" si="46">IF(AY16=1,$AF16*$V13,"0")</f>
        <v>0</v>
      </c>
      <c r="AM16" t="str">
        <f t="shared" si="46"/>
        <v>0</v>
      </c>
      <c r="AN16" t="str">
        <f t="shared" si="15"/>
        <v>0</v>
      </c>
      <c r="AO16" t="str">
        <f t="shared" si="16"/>
        <v>0</v>
      </c>
      <c r="AP16" t="str">
        <f t="shared" si="17"/>
        <v>0</v>
      </c>
      <c r="AQ16" t="str">
        <f t="shared" si="18"/>
        <v>0</v>
      </c>
      <c r="AT16">
        <f t="shared" si="19"/>
        <v>0</v>
      </c>
      <c r="AU16">
        <f t="shared" si="20"/>
        <v>0</v>
      </c>
      <c r="AW16">
        <f t="shared" si="21"/>
        <v>0</v>
      </c>
      <c r="AY16">
        <f t="shared" si="22"/>
        <v>0</v>
      </c>
      <c r="AZ16">
        <f t="shared" si="23"/>
        <v>0</v>
      </c>
      <c r="BA16">
        <f t="shared" si="24"/>
        <v>0</v>
      </c>
      <c r="BB16">
        <f t="shared" si="25"/>
        <v>0</v>
      </c>
      <c r="BC16">
        <f t="shared" si="26"/>
        <v>0</v>
      </c>
      <c r="BD16">
        <f t="shared" si="27"/>
        <v>0</v>
      </c>
      <c r="BF16" t="str">
        <f t="shared" si="28"/>
        <v>0</v>
      </c>
      <c r="BG16" t="str">
        <f t="shared" si="29"/>
        <v>0</v>
      </c>
      <c r="BH16" t="str">
        <f t="shared" si="30"/>
        <v>0</v>
      </c>
      <c r="BI16" t="str">
        <f t="shared" si="31"/>
        <v>0</v>
      </c>
      <c r="BJ16" t="str">
        <f t="shared" si="32"/>
        <v>0</v>
      </c>
      <c r="BK16" t="str">
        <f t="shared" si="33"/>
        <v>0</v>
      </c>
    </row>
    <row r="17" spans="1:63" x14ac:dyDescent="0.25">
      <c r="A17" s="176" t="s">
        <v>0</v>
      </c>
      <c r="B17" s="10">
        <f t="shared" si="2"/>
        <v>16</v>
      </c>
      <c r="C17" s="10" t="str">
        <f t="shared" si="5"/>
        <v>DR&lt;65 - 16</v>
      </c>
      <c r="D17" s="138">
        <f>'AUP Test Results - Table 1'!D17</f>
        <v>0</v>
      </c>
      <c r="E17" s="11">
        <f>'AUP Test Results - Table 1'!E17</f>
        <v>0</v>
      </c>
      <c r="F17" s="139">
        <f>'AUP Test Results - Table 1'!F17</f>
        <v>0</v>
      </c>
      <c r="G17" s="177">
        <f>'AUP Test Results - Table 1'!G17</f>
        <v>0</v>
      </c>
      <c r="H17" s="11">
        <f>'AUP Test Results - Table 1'!H17</f>
        <v>0</v>
      </c>
      <c r="I17" s="139">
        <f>'AUP Test Results - Table 1'!I17</f>
        <v>0</v>
      </c>
      <c r="J17" s="177">
        <f>'AUP Test Results - Table 1'!J17</f>
        <v>0</v>
      </c>
      <c r="K17" s="177">
        <f>'AUP Test Results - Table 1'!K17</f>
        <v>0</v>
      </c>
      <c r="L17" s="139">
        <f>'AUP Test Results - Table 1'!L17</f>
        <v>0</v>
      </c>
      <c r="M17" s="177" t="str">
        <f>'AUP Test Results - Table 1'!M17</f>
        <v/>
      </c>
      <c r="N17" s="177">
        <f>'AUP Test Results - Table 1'!N17</f>
        <v>0</v>
      </c>
      <c r="O17" s="139">
        <f>'AUP Test Results - Table 1'!O17</f>
        <v>0</v>
      </c>
      <c r="P17" s="177" t="str">
        <f>'AUP Test Results - Table 1'!P17</f>
        <v/>
      </c>
      <c r="Q17" s="138">
        <f>'AUP Test Results - Table 1'!Q17</f>
        <v>0</v>
      </c>
      <c r="R17" s="139">
        <f>'AUP Test Results - Table 1'!R17</f>
        <v>0</v>
      </c>
      <c r="S17" s="45">
        <f>'AUP Test Results - Table 1'!S17</f>
        <v>0</v>
      </c>
      <c r="T17" s="139">
        <f>'AUP Test Results - Table 1'!T17</f>
        <v>0</v>
      </c>
      <c r="U17" s="45">
        <f>'AUP Test Results - Table 1'!U17</f>
        <v>0</v>
      </c>
      <c r="V17" s="138">
        <f>'AUP Test Results - Table 1'!V17</f>
        <v>0</v>
      </c>
      <c r="W17" s="141" t="str">
        <f>'AUP Test Results - Table 1'!W17</f>
        <v>none</v>
      </c>
      <c r="X17" s="141">
        <f>'AUP Test Results - Table 1'!X17</f>
        <v>0</v>
      </c>
      <c r="Y17" s="188">
        <f>'AUP Test Results - Table 1'!Y17</f>
        <v>0</v>
      </c>
      <c r="Z17" s="89">
        <f>'AUP Test Results - Table 1'!Z17</f>
        <v>0</v>
      </c>
      <c r="AC17" t="str">
        <f t="shared" si="8"/>
        <v>HB Charges 1</v>
      </c>
      <c r="AD17" s="3">
        <f t="shared" si="34"/>
        <v>0</v>
      </c>
      <c r="AE17">
        <f t="shared" si="35"/>
        <v>0</v>
      </c>
      <c r="AF17" s="3" t="e">
        <f t="shared" si="36"/>
        <v>#DIV/0!</v>
      </c>
      <c r="AG17" s="2" t="e">
        <f t="shared" si="9"/>
        <v>#DIV/0!</v>
      </c>
      <c r="AH17" s="2" t="e">
        <f t="shared" si="10"/>
        <v>#DIV/0!</v>
      </c>
      <c r="AI17" s="2" t="e">
        <f t="shared" si="11"/>
        <v>#DIV/0!</v>
      </c>
      <c r="AJ17" s="2" t="e">
        <f t="shared" si="12"/>
        <v>#DIV/0!</v>
      </c>
      <c r="AK17" t="e">
        <f t="shared" si="13"/>
        <v>#DIV/0!</v>
      </c>
      <c r="AL17" t="str">
        <f t="shared" ref="AL17:AM17" si="47">IF(AY17=1,$AF17*$V14,"0")</f>
        <v>0</v>
      </c>
      <c r="AM17" t="str">
        <f t="shared" si="47"/>
        <v>0</v>
      </c>
      <c r="AN17" t="str">
        <f t="shared" si="15"/>
        <v>0</v>
      </c>
      <c r="AO17" t="str">
        <f t="shared" si="16"/>
        <v>0</v>
      </c>
      <c r="AP17" t="str">
        <f t="shared" si="17"/>
        <v>0</v>
      </c>
      <c r="AQ17" t="str">
        <f t="shared" si="18"/>
        <v>0</v>
      </c>
      <c r="AT17">
        <f t="shared" si="19"/>
        <v>0</v>
      </c>
      <c r="AU17">
        <f t="shared" si="20"/>
        <v>0</v>
      </c>
      <c r="AW17">
        <f t="shared" si="21"/>
        <v>0</v>
      </c>
      <c r="AY17">
        <f t="shared" si="22"/>
        <v>0</v>
      </c>
      <c r="AZ17">
        <f t="shared" si="23"/>
        <v>0</v>
      </c>
      <c r="BA17">
        <f t="shared" si="24"/>
        <v>0</v>
      </c>
      <c r="BB17">
        <f t="shared" si="25"/>
        <v>0</v>
      </c>
      <c r="BC17">
        <f t="shared" si="26"/>
        <v>0</v>
      </c>
      <c r="BD17">
        <f t="shared" si="27"/>
        <v>0</v>
      </c>
      <c r="BF17" t="str">
        <f t="shared" si="28"/>
        <v>0</v>
      </c>
      <c r="BG17" t="str">
        <f t="shared" si="29"/>
        <v>0</v>
      </c>
      <c r="BH17" t="str">
        <f t="shared" si="30"/>
        <v>0</v>
      </c>
      <c r="BI17" t="str">
        <f t="shared" si="31"/>
        <v>0</v>
      </c>
      <c r="BJ17" t="str">
        <f t="shared" si="32"/>
        <v>0</v>
      </c>
      <c r="BK17" t="str">
        <f t="shared" si="33"/>
        <v>0</v>
      </c>
    </row>
    <row r="18" spans="1:63" x14ac:dyDescent="0.25">
      <c r="A18" s="176" t="s">
        <v>0</v>
      </c>
      <c r="B18" s="10">
        <f t="shared" si="2"/>
        <v>17</v>
      </c>
      <c r="C18" s="10" t="str">
        <f t="shared" si="5"/>
        <v>DR&lt;65 - 17</v>
      </c>
      <c r="D18" s="138">
        <f>'AUP Test Results - Table 1'!D18</f>
        <v>0</v>
      </c>
      <c r="E18" s="11">
        <f>'AUP Test Results - Table 1'!E18</f>
        <v>0</v>
      </c>
      <c r="F18" s="139">
        <f>'AUP Test Results - Table 1'!F18</f>
        <v>0</v>
      </c>
      <c r="G18" s="177">
        <f>'AUP Test Results - Table 1'!G18</f>
        <v>0</v>
      </c>
      <c r="H18" s="11">
        <f>'AUP Test Results - Table 1'!H18</f>
        <v>0</v>
      </c>
      <c r="I18" s="139">
        <f>'AUP Test Results - Table 1'!I18</f>
        <v>0</v>
      </c>
      <c r="J18" s="177">
        <f>'AUP Test Results - Table 1'!J18</f>
        <v>0</v>
      </c>
      <c r="K18" s="177">
        <f>'AUP Test Results - Table 1'!K18</f>
        <v>0</v>
      </c>
      <c r="L18" s="139">
        <f>'AUP Test Results - Table 1'!L18</f>
        <v>0</v>
      </c>
      <c r="M18" s="177" t="str">
        <f>'AUP Test Results - Table 1'!M18</f>
        <v/>
      </c>
      <c r="N18" s="177">
        <f>'AUP Test Results - Table 1'!N18</f>
        <v>0</v>
      </c>
      <c r="O18" s="139">
        <f>'AUP Test Results - Table 1'!O18</f>
        <v>0</v>
      </c>
      <c r="P18" s="177" t="str">
        <f>'AUP Test Results - Table 1'!P18</f>
        <v/>
      </c>
      <c r="Q18" s="138">
        <f>'AUP Test Results - Table 1'!Q18</f>
        <v>0</v>
      </c>
      <c r="R18" s="139">
        <f>'AUP Test Results - Table 1'!R18</f>
        <v>0</v>
      </c>
      <c r="S18" s="45">
        <f>'AUP Test Results - Table 1'!S18</f>
        <v>0</v>
      </c>
      <c r="T18" s="139">
        <f>'AUP Test Results - Table 1'!T18</f>
        <v>0</v>
      </c>
      <c r="U18" s="45">
        <f>'AUP Test Results - Table 1'!U18</f>
        <v>0</v>
      </c>
      <c r="V18" s="138">
        <f>'AUP Test Results - Table 1'!V18</f>
        <v>0</v>
      </c>
      <c r="W18" s="141" t="str">
        <f>'AUP Test Results - Table 1'!W18</f>
        <v>none</v>
      </c>
      <c r="X18" s="141">
        <f>'AUP Test Results - Table 1'!X18</f>
        <v>0</v>
      </c>
      <c r="Y18" s="178">
        <f>'AUP Test Results - Table 1'!Y18</f>
        <v>0</v>
      </c>
      <c r="Z18" s="89">
        <f>'AUP Test Results - Table 1'!Z18</f>
        <v>0</v>
      </c>
      <c r="AC18" t="str">
        <f t="shared" si="8"/>
        <v>HB Charges 1</v>
      </c>
      <c r="AD18" s="3">
        <f t="shared" si="34"/>
        <v>0</v>
      </c>
      <c r="AE18">
        <f t="shared" si="35"/>
        <v>0</v>
      </c>
      <c r="AF18" s="3" t="e">
        <f t="shared" si="36"/>
        <v>#DIV/0!</v>
      </c>
      <c r="AG18" s="2" t="e">
        <f t="shared" si="9"/>
        <v>#DIV/0!</v>
      </c>
      <c r="AH18" s="2" t="e">
        <f t="shared" si="10"/>
        <v>#DIV/0!</v>
      </c>
      <c r="AI18" s="2" t="e">
        <f t="shared" si="11"/>
        <v>#DIV/0!</v>
      </c>
      <c r="AJ18" s="2" t="e">
        <f t="shared" si="12"/>
        <v>#DIV/0!</v>
      </c>
      <c r="AK18" t="e">
        <f t="shared" si="13"/>
        <v>#DIV/0!</v>
      </c>
      <c r="AL18" t="str">
        <f t="shared" ref="AL18:AM18" si="48">IF(AY18=1,$AF18*$V15,"0")</f>
        <v>0</v>
      </c>
      <c r="AM18" t="str">
        <f t="shared" si="48"/>
        <v>0</v>
      </c>
      <c r="AN18" t="str">
        <f t="shared" si="15"/>
        <v>0</v>
      </c>
      <c r="AO18" t="str">
        <f t="shared" si="16"/>
        <v>0</v>
      </c>
      <c r="AP18" t="str">
        <f t="shared" si="17"/>
        <v>0</v>
      </c>
      <c r="AQ18" t="str">
        <f t="shared" si="18"/>
        <v>0</v>
      </c>
      <c r="AT18">
        <f t="shared" si="19"/>
        <v>0</v>
      </c>
      <c r="AU18">
        <f t="shared" si="20"/>
        <v>0</v>
      </c>
      <c r="AW18">
        <f t="shared" si="21"/>
        <v>0</v>
      </c>
      <c r="AY18">
        <f t="shared" si="22"/>
        <v>0</v>
      </c>
      <c r="AZ18">
        <f t="shared" si="23"/>
        <v>0</v>
      </c>
      <c r="BA18">
        <f t="shared" si="24"/>
        <v>0</v>
      </c>
      <c r="BB18">
        <f t="shared" si="25"/>
        <v>0</v>
      </c>
      <c r="BC18">
        <f t="shared" si="26"/>
        <v>0</v>
      </c>
      <c r="BD18">
        <f t="shared" si="27"/>
        <v>0</v>
      </c>
      <c r="BF18" t="str">
        <f t="shared" si="28"/>
        <v>0</v>
      </c>
      <c r="BG18" t="str">
        <f t="shared" si="29"/>
        <v>0</v>
      </c>
      <c r="BH18" t="str">
        <f t="shared" si="30"/>
        <v>0</v>
      </c>
      <c r="BI18" t="str">
        <f t="shared" si="31"/>
        <v>0</v>
      </c>
      <c r="BJ18" t="str">
        <f t="shared" si="32"/>
        <v>0</v>
      </c>
      <c r="BK18" t="str">
        <f t="shared" si="33"/>
        <v>0</v>
      </c>
    </row>
    <row r="19" spans="1:63" x14ac:dyDescent="0.25">
      <c r="A19" s="176" t="s">
        <v>0</v>
      </c>
      <c r="B19" s="10">
        <f t="shared" si="2"/>
        <v>18</v>
      </c>
      <c r="C19" s="10" t="str">
        <f t="shared" si="5"/>
        <v>DR&lt;65 - 18</v>
      </c>
      <c r="D19" s="138">
        <f>'AUP Test Results - Table 1'!D19</f>
        <v>0</v>
      </c>
      <c r="E19" s="11">
        <f>'AUP Test Results - Table 1'!E19</f>
        <v>0</v>
      </c>
      <c r="F19" s="139">
        <f>'AUP Test Results - Table 1'!F19</f>
        <v>0</v>
      </c>
      <c r="G19" s="177">
        <f>'AUP Test Results - Table 1'!G19</f>
        <v>0</v>
      </c>
      <c r="H19" s="11">
        <f>'AUP Test Results - Table 1'!H19</f>
        <v>0</v>
      </c>
      <c r="I19" s="139">
        <f>'AUP Test Results - Table 1'!I19</f>
        <v>0</v>
      </c>
      <c r="J19" s="177">
        <f>'AUP Test Results - Table 1'!J19</f>
        <v>0</v>
      </c>
      <c r="K19" s="177">
        <f>'AUP Test Results - Table 1'!K19</f>
        <v>0</v>
      </c>
      <c r="L19" s="139">
        <f>'AUP Test Results - Table 1'!L19</f>
        <v>0</v>
      </c>
      <c r="M19" s="177" t="str">
        <f>'AUP Test Results - Table 1'!M19</f>
        <v/>
      </c>
      <c r="N19" s="177">
        <f>'AUP Test Results - Table 1'!N19</f>
        <v>0</v>
      </c>
      <c r="O19" s="139">
        <f>'AUP Test Results - Table 1'!O19</f>
        <v>0</v>
      </c>
      <c r="P19" s="177" t="str">
        <f>'AUP Test Results - Table 1'!P19</f>
        <v/>
      </c>
      <c r="Q19" s="138">
        <f>'AUP Test Results - Table 1'!Q19</f>
        <v>0</v>
      </c>
      <c r="R19" s="139">
        <f>'AUP Test Results - Table 1'!R19</f>
        <v>0</v>
      </c>
      <c r="S19" s="45">
        <f>'AUP Test Results - Table 1'!S19</f>
        <v>0</v>
      </c>
      <c r="T19" s="139">
        <f>'AUP Test Results - Table 1'!T19</f>
        <v>0</v>
      </c>
      <c r="U19" s="45">
        <f>'AUP Test Results - Table 1'!U19</f>
        <v>0</v>
      </c>
      <c r="V19" s="138">
        <f>'AUP Test Results - Table 1'!V19</f>
        <v>0</v>
      </c>
      <c r="W19" s="141" t="str">
        <f>'AUP Test Results - Table 1'!W19</f>
        <v>none</v>
      </c>
      <c r="X19" s="141">
        <f>'AUP Test Results - Table 1'!X19</f>
        <v>0</v>
      </c>
      <c r="Y19" s="178">
        <f>'AUP Test Results - Table 1'!Y19</f>
        <v>0</v>
      </c>
      <c r="Z19" s="89">
        <f>'AUP Test Results - Table 1'!Z19</f>
        <v>0</v>
      </c>
      <c r="AC19" t="str">
        <f t="shared" si="8"/>
        <v>HB Charges 1</v>
      </c>
      <c r="AD19" s="3">
        <f t="shared" si="34"/>
        <v>0</v>
      </c>
      <c r="AE19">
        <f t="shared" si="35"/>
        <v>0</v>
      </c>
      <c r="AF19" s="3" t="e">
        <f t="shared" si="36"/>
        <v>#DIV/0!</v>
      </c>
      <c r="AG19" s="2" t="e">
        <f t="shared" si="9"/>
        <v>#DIV/0!</v>
      </c>
      <c r="AH19" s="2" t="e">
        <f t="shared" si="10"/>
        <v>#DIV/0!</v>
      </c>
      <c r="AI19" s="2" t="e">
        <f t="shared" si="11"/>
        <v>#DIV/0!</v>
      </c>
      <c r="AJ19" s="2" t="e">
        <f t="shared" si="12"/>
        <v>#DIV/0!</v>
      </c>
      <c r="AK19" t="e">
        <f t="shared" si="13"/>
        <v>#DIV/0!</v>
      </c>
      <c r="AL19" t="str">
        <f t="shared" ref="AL19:AM19" si="49">IF(AY19=1,$AF19*$V16,"0")</f>
        <v>0</v>
      </c>
      <c r="AM19" t="str">
        <f t="shared" si="49"/>
        <v>0</v>
      </c>
      <c r="AN19" t="str">
        <f t="shared" si="15"/>
        <v>0</v>
      </c>
      <c r="AO19" t="str">
        <f t="shared" si="16"/>
        <v>0</v>
      </c>
      <c r="AP19" t="str">
        <f t="shared" si="17"/>
        <v>0</v>
      </c>
      <c r="AQ19" t="str">
        <f t="shared" si="18"/>
        <v>0</v>
      </c>
      <c r="AT19">
        <f t="shared" si="19"/>
        <v>0</v>
      </c>
      <c r="AU19">
        <f t="shared" si="20"/>
        <v>0</v>
      </c>
      <c r="AW19">
        <f t="shared" si="21"/>
        <v>0</v>
      </c>
      <c r="AY19">
        <f t="shared" si="22"/>
        <v>0</v>
      </c>
      <c r="AZ19">
        <f t="shared" si="23"/>
        <v>0</v>
      </c>
      <c r="BA19">
        <f t="shared" si="24"/>
        <v>0</v>
      </c>
      <c r="BB19">
        <f t="shared" si="25"/>
        <v>0</v>
      </c>
      <c r="BC19">
        <f t="shared" si="26"/>
        <v>0</v>
      </c>
      <c r="BD19">
        <f t="shared" si="27"/>
        <v>0</v>
      </c>
      <c r="BF19" t="str">
        <f t="shared" si="28"/>
        <v>0</v>
      </c>
      <c r="BG19" t="str">
        <f t="shared" si="29"/>
        <v>0</v>
      </c>
      <c r="BH19" t="str">
        <f t="shared" si="30"/>
        <v>0</v>
      </c>
      <c r="BI19" t="str">
        <f t="shared" si="31"/>
        <v>0</v>
      </c>
      <c r="BJ19" t="str">
        <f t="shared" si="32"/>
        <v>0</v>
      </c>
      <c r="BK19" t="str">
        <f t="shared" si="33"/>
        <v>0</v>
      </c>
    </row>
    <row r="20" spans="1:63" x14ac:dyDescent="0.25">
      <c r="A20" s="176" t="s">
        <v>0</v>
      </c>
      <c r="B20" s="10">
        <f t="shared" si="2"/>
        <v>19</v>
      </c>
      <c r="C20" s="10" t="str">
        <f t="shared" si="5"/>
        <v>DR&lt;65 - 19</v>
      </c>
      <c r="D20" s="138">
        <f>'AUP Test Results - Table 1'!D20</f>
        <v>0</v>
      </c>
      <c r="E20" s="11">
        <f>'AUP Test Results - Table 1'!E20</f>
        <v>0</v>
      </c>
      <c r="F20" s="139">
        <f>'AUP Test Results - Table 1'!F20</f>
        <v>0</v>
      </c>
      <c r="G20" s="177">
        <f>'AUP Test Results - Table 1'!G20</f>
        <v>0</v>
      </c>
      <c r="H20" s="11">
        <f>'AUP Test Results - Table 1'!H20</f>
        <v>0</v>
      </c>
      <c r="I20" s="139">
        <f>'AUP Test Results - Table 1'!I20</f>
        <v>0</v>
      </c>
      <c r="J20" s="177">
        <f>'AUP Test Results - Table 1'!J20</f>
        <v>0</v>
      </c>
      <c r="K20" s="177">
        <f>'AUP Test Results - Table 1'!K20</f>
        <v>0</v>
      </c>
      <c r="L20" s="139">
        <f>'AUP Test Results - Table 1'!L20</f>
        <v>0</v>
      </c>
      <c r="M20" s="177" t="str">
        <f>'AUP Test Results - Table 1'!M20</f>
        <v/>
      </c>
      <c r="N20" s="177">
        <f>'AUP Test Results - Table 1'!N20</f>
        <v>0</v>
      </c>
      <c r="O20" s="139">
        <f>'AUP Test Results - Table 1'!O20</f>
        <v>0</v>
      </c>
      <c r="P20" s="177" t="str">
        <f>'AUP Test Results - Table 1'!P20</f>
        <v/>
      </c>
      <c r="Q20" s="138">
        <f>'AUP Test Results - Table 1'!Q20</f>
        <v>0</v>
      </c>
      <c r="R20" s="139">
        <f>'AUP Test Results - Table 1'!R20</f>
        <v>0</v>
      </c>
      <c r="S20" s="45">
        <f>'AUP Test Results - Table 1'!S20</f>
        <v>0</v>
      </c>
      <c r="T20" s="139">
        <f>'AUP Test Results - Table 1'!T20</f>
        <v>0</v>
      </c>
      <c r="U20" s="45">
        <f>'AUP Test Results - Table 1'!U20</f>
        <v>0</v>
      </c>
      <c r="V20" s="138">
        <f>'AUP Test Results - Table 1'!V20</f>
        <v>0</v>
      </c>
      <c r="W20" s="141" t="str">
        <f>'AUP Test Results - Table 1'!W20</f>
        <v>none</v>
      </c>
      <c r="X20" s="141">
        <f>'AUP Test Results - Table 1'!X20</f>
        <v>0</v>
      </c>
      <c r="Y20" s="178">
        <f>'AUP Test Results - Table 1'!Y20</f>
        <v>0</v>
      </c>
      <c r="Z20" s="89">
        <f>'AUP Test Results - Table 1'!Z20</f>
        <v>0</v>
      </c>
      <c r="AC20" t="str">
        <f t="shared" si="8"/>
        <v>HB Charges 1</v>
      </c>
      <c r="AD20" s="3">
        <f t="shared" si="34"/>
        <v>0</v>
      </c>
      <c r="AE20">
        <f t="shared" si="35"/>
        <v>0</v>
      </c>
      <c r="AF20" s="3" t="e">
        <f t="shared" si="36"/>
        <v>#DIV/0!</v>
      </c>
      <c r="AG20" s="2" t="e">
        <f t="shared" si="9"/>
        <v>#DIV/0!</v>
      </c>
      <c r="AH20" s="2" t="e">
        <f t="shared" si="10"/>
        <v>#DIV/0!</v>
      </c>
      <c r="AI20" s="2" t="e">
        <f t="shared" si="11"/>
        <v>#DIV/0!</v>
      </c>
      <c r="AJ20" s="2" t="e">
        <f t="shared" si="12"/>
        <v>#DIV/0!</v>
      </c>
      <c r="AK20" t="e">
        <f t="shared" si="13"/>
        <v>#DIV/0!</v>
      </c>
      <c r="AL20" t="str">
        <f t="shared" ref="AL20:AM20" si="50">IF(AY20=1,$AF20*$V17,"0")</f>
        <v>0</v>
      </c>
      <c r="AM20" t="str">
        <f t="shared" si="50"/>
        <v>0</v>
      </c>
      <c r="AN20" t="str">
        <f t="shared" si="15"/>
        <v>0</v>
      </c>
      <c r="AO20" t="str">
        <f t="shared" si="16"/>
        <v>0</v>
      </c>
      <c r="AP20" t="str">
        <f t="shared" si="17"/>
        <v>0</v>
      </c>
      <c r="AQ20" t="str">
        <f t="shared" si="18"/>
        <v>0</v>
      </c>
      <c r="AT20">
        <f t="shared" si="19"/>
        <v>0</v>
      </c>
      <c r="AU20">
        <f t="shared" si="20"/>
        <v>0</v>
      </c>
      <c r="AW20">
        <f t="shared" si="21"/>
        <v>0</v>
      </c>
      <c r="AY20">
        <f t="shared" si="22"/>
        <v>0</v>
      </c>
      <c r="AZ20">
        <f t="shared" si="23"/>
        <v>0</v>
      </c>
      <c r="BA20">
        <f t="shared" si="24"/>
        <v>0</v>
      </c>
      <c r="BB20">
        <f t="shared" si="25"/>
        <v>0</v>
      </c>
      <c r="BC20">
        <f t="shared" si="26"/>
        <v>0</v>
      </c>
      <c r="BD20">
        <f t="shared" si="27"/>
        <v>0</v>
      </c>
      <c r="BF20" t="str">
        <f t="shared" si="28"/>
        <v>0</v>
      </c>
      <c r="BG20" t="str">
        <f t="shared" si="29"/>
        <v>0</v>
      </c>
      <c r="BH20" t="str">
        <f t="shared" si="30"/>
        <v>0</v>
      </c>
      <c r="BI20" t="str">
        <f t="shared" si="31"/>
        <v>0</v>
      </c>
      <c r="BJ20" t="str">
        <f t="shared" si="32"/>
        <v>0</v>
      </c>
      <c r="BK20" t="str">
        <f t="shared" si="33"/>
        <v>0</v>
      </c>
    </row>
    <row r="21" spans="1:63" x14ac:dyDescent="0.25">
      <c r="A21" s="176" t="s">
        <v>0</v>
      </c>
      <c r="B21" s="10">
        <f t="shared" si="2"/>
        <v>20</v>
      </c>
      <c r="C21" s="10" t="str">
        <f t="shared" si="5"/>
        <v>DR&lt;65 - 20</v>
      </c>
      <c r="D21" s="138">
        <f>'AUP Test Results - Table 1'!D21</f>
        <v>0</v>
      </c>
      <c r="E21" s="11">
        <f>'AUP Test Results - Table 1'!E21</f>
        <v>0</v>
      </c>
      <c r="F21" s="139">
        <f>'AUP Test Results - Table 1'!F21</f>
        <v>0</v>
      </c>
      <c r="G21" s="177">
        <f>'AUP Test Results - Table 1'!G21</f>
        <v>0</v>
      </c>
      <c r="H21" s="11">
        <f>'AUP Test Results - Table 1'!H21</f>
        <v>0</v>
      </c>
      <c r="I21" s="139">
        <f>'AUP Test Results - Table 1'!I21</f>
        <v>0</v>
      </c>
      <c r="J21" s="177">
        <f>'AUP Test Results - Table 1'!J21</f>
        <v>0</v>
      </c>
      <c r="K21" s="177">
        <f>'AUP Test Results - Table 1'!K21</f>
        <v>0</v>
      </c>
      <c r="L21" s="139">
        <f>'AUP Test Results - Table 1'!L21</f>
        <v>0</v>
      </c>
      <c r="M21" s="177" t="str">
        <f>'AUP Test Results - Table 1'!M21</f>
        <v/>
      </c>
      <c r="N21" s="177">
        <f>'AUP Test Results - Table 1'!N21</f>
        <v>0</v>
      </c>
      <c r="O21" s="139">
        <f>'AUP Test Results - Table 1'!O21</f>
        <v>0</v>
      </c>
      <c r="P21" s="177" t="str">
        <f>'AUP Test Results - Table 1'!P21</f>
        <v/>
      </c>
      <c r="Q21" s="138">
        <f>'AUP Test Results - Table 1'!Q21</f>
        <v>0</v>
      </c>
      <c r="R21" s="139">
        <f>'AUP Test Results - Table 1'!R21</f>
        <v>0</v>
      </c>
      <c r="S21" s="45">
        <f>'AUP Test Results - Table 1'!S21</f>
        <v>0</v>
      </c>
      <c r="T21" s="139">
        <f>'AUP Test Results - Table 1'!T21</f>
        <v>0</v>
      </c>
      <c r="U21" s="45">
        <f>'AUP Test Results - Table 1'!U21</f>
        <v>0</v>
      </c>
      <c r="V21" s="138">
        <f>'AUP Test Results - Table 1'!V21</f>
        <v>0</v>
      </c>
      <c r="W21" s="141" t="str">
        <f>'AUP Test Results - Table 1'!W21</f>
        <v>none</v>
      </c>
      <c r="X21" s="141">
        <f>'AUP Test Results - Table 1'!X21</f>
        <v>0</v>
      </c>
      <c r="Y21" s="178">
        <f>'AUP Test Results - Table 1'!Y21</f>
        <v>0</v>
      </c>
      <c r="Z21" s="89">
        <f>'AUP Test Results - Table 1'!Z21</f>
        <v>0</v>
      </c>
      <c r="AC21" t="str">
        <f t="shared" si="8"/>
        <v>HB Charges 1</v>
      </c>
      <c r="AD21" s="3">
        <f t="shared" si="34"/>
        <v>0</v>
      </c>
      <c r="AE21">
        <f t="shared" si="35"/>
        <v>0</v>
      </c>
      <c r="AF21" s="3" t="e">
        <f t="shared" si="36"/>
        <v>#DIV/0!</v>
      </c>
      <c r="AG21" s="2" t="e">
        <f t="shared" si="9"/>
        <v>#DIV/0!</v>
      </c>
      <c r="AH21" s="2" t="e">
        <f t="shared" si="10"/>
        <v>#DIV/0!</v>
      </c>
      <c r="AI21" s="2" t="e">
        <f t="shared" si="11"/>
        <v>#DIV/0!</v>
      </c>
      <c r="AJ21" s="2" t="e">
        <f t="shared" si="12"/>
        <v>#DIV/0!</v>
      </c>
      <c r="AK21" t="e">
        <f t="shared" si="13"/>
        <v>#DIV/0!</v>
      </c>
      <c r="AL21" t="str">
        <f t="shared" ref="AL21:AM21" si="51">IF(AY21=1,$AF21*$V18,"0")</f>
        <v>0</v>
      </c>
      <c r="AM21" t="str">
        <f t="shared" si="51"/>
        <v>0</v>
      </c>
      <c r="AN21" t="str">
        <f t="shared" si="15"/>
        <v>0</v>
      </c>
      <c r="AO21" t="str">
        <f t="shared" si="16"/>
        <v>0</v>
      </c>
      <c r="AP21" t="str">
        <f t="shared" si="17"/>
        <v>0</v>
      </c>
      <c r="AQ21" t="str">
        <f t="shared" si="18"/>
        <v>0</v>
      </c>
      <c r="AT21">
        <f t="shared" si="19"/>
        <v>0</v>
      </c>
      <c r="AU21">
        <f t="shared" si="20"/>
        <v>0</v>
      </c>
      <c r="AW21">
        <f t="shared" si="21"/>
        <v>0</v>
      </c>
      <c r="AY21">
        <f t="shared" si="22"/>
        <v>0</v>
      </c>
      <c r="AZ21">
        <f t="shared" si="23"/>
        <v>0</v>
      </c>
      <c r="BA21">
        <f t="shared" si="24"/>
        <v>0</v>
      </c>
      <c r="BB21">
        <f t="shared" si="25"/>
        <v>0</v>
      </c>
      <c r="BC21">
        <f t="shared" si="26"/>
        <v>0</v>
      </c>
      <c r="BD21">
        <f t="shared" si="27"/>
        <v>0</v>
      </c>
      <c r="BF21" t="str">
        <f t="shared" si="28"/>
        <v>0</v>
      </c>
      <c r="BG21" t="str">
        <f t="shared" si="29"/>
        <v>0</v>
      </c>
      <c r="BH21" t="str">
        <f t="shared" si="30"/>
        <v>0</v>
      </c>
      <c r="BI21" t="str">
        <f t="shared" si="31"/>
        <v>0</v>
      </c>
      <c r="BJ21" t="str">
        <f t="shared" si="32"/>
        <v>0</v>
      </c>
      <c r="BK21" t="str">
        <f t="shared" si="33"/>
        <v>0</v>
      </c>
    </row>
    <row r="22" spans="1:63" x14ac:dyDescent="0.25">
      <c r="A22" s="176" t="s">
        <v>0</v>
      </c>
      <c r="B22" s="10">
        <f t="shared" si="2"/>
        <v>21</v>
      </c>
      <c r="C22" s="10" t="str">
        <f t="shared" si="5"/>
        <v>DR&lt;65 - 21</v>
      </c>
      <c r="D22" s="138">
        <f>'AUP Test Results - Table 1'!D22</f>
        <v>0</v>
      </c>
      <c r="E22" s="11">
        <f>'AUP Test Results - Table 1'!E22</f>
        <v>0</v>
      </c>
      <c r="F22" s="139">
        <f>'AUP Test Results - Table 1'!F22</f>
        <v>0</v>
      </c>
      <c r="G22" s="177">
        <f>'AUP Test Results - Table 1'!G22</f>
        <v>0</v>
      </c>
      <c r="H22" s="11">
        <f>'AUP Test Results - Table 1'!H22</f>
        <v>0</v>
      </c>
      <c r="I22" s="139">
        <f>'AUP Test Results - Table 1'!I22</f>
        <v>0</v>
      </c>
      <c r="J22" s="177">
        <f>'AUP Test Results - Table 1'!J22</f>
        <v>0</v>
      </c>
      <c r="K22" s="177">
        <f>'AUP Test Results - Table 1'!K22</f>
        <v>0</v>
      </c>
      <c r="L22" s="139">
        <f>'AUP Test Results - Table 1'!L22</f>
        <v>0</v>
      </c>
      <c r="M22" s="177" t="str">
        <f>'AUP Test Results - Table 1'!M22</f>
        <v/>
      </c>
      <c r="N22" s="177">
        <f>'AUP Test Results - Table 1'!N22</f>
        <v>0</v>
      </c>
      <c r="O22" s="139">
        <f>'AUP Test Results - Table 1'!O22</f>
        <v>0</v>
      </c>
      <c r="P22" s="177" t="str">
        <f>'AUP Test Results - Table 1'!P22</f>
        <v/>
      </c>
      <c r="Q22" s="138">
        <f>'AUP Test Results - Table 1'!Q22</f>
        <v>0</v>
      </c>
      <c r="R22" s="139">
        <f>'AUP Test Results - Table 1'!R22</f>
        <v>0</v>
      </c>
      <c r="S22" s="45">
        <f>'AUP Test Results - Table 1'!S22</f>
        <v>0</v>
      </c>
      <c r="T22" s="139">
        <f>'AUP Test Results - Table 1'!T22</f>
        <v>0</v>
      </c>
      <c r="U22" s="45">
        <f>'AUP Test Results - Table 1'!U22</f>
        <v>0</v>
      </c>
      <c r="V22" s="138">
        <f>'AUP Test Results - Table 1'!V22</f>
        <v>0</v>
      </c>
      <c r="W22" s="141" t="str">
        <f>'AUP Test Results - Table 1'!W22</f>
        <v>none</v>
      </c>
      <c r="X22" s="141">
        <f>'AUP Test Results - Table 1'!X22</f>
        <v>0</v>
      </c>
      <c r="Y22" s="178">
        <f>'AUP Test Results - Table 1'!Y22</f>
        <v>0</v>
      </c>
      <c r="Z22" s="89">
        <f>'AUP Test Results - Table 1'!Z22</f>
        <v>0</v>
      </c>
      <c r="AC22" t="str">
        <f t="shared" si="8"/>
        <v>HB Charges 1</v>
      </c>
      <c r="AD22" s="3">
        <f t="shared" si="34"/>
        <v>0</v>
      </c>
      <c r="AE22">
        <f t="shared" si="35"/>
        <v>0</v>
      </c>
      <c r="AF22" s="3" t="e">
        <f t="shared" si="36"/>
        <v>#DIV/0!</v>
      </c>
      <c r="AG22" s="2" t="e">
        <f t="shared" si="9"/>
        <v>#DIV/0!</v>
      </c>
      <c r="AH22" s="2" t="e">
        <f t="shared" si="10"/>
        <v>#DIV/0!</v>
      </c>
      <c r="AI22" s="2" t="e">
        <f t="shared" si="11"/>
        <v>#DIV/0!</v>
      </c>
      <c r="AJ22" s="2" t="e">
        <f t="shared" si="12"/>
        <v>#DIV/0!</v>
      </c>
      <c r="AK22" t="e">
        <f t="shared" si="13"/>
        <v>#DIV/0!</v>
      </c>
      <c r="AL22" t="str">
        <f t="shared" ref="AL22:AM22" si="52">IF(AY22=1,$AF22*$V19,"0")</f>
        <v>0</v>
      </c>
      <c r="AM22" t="str">
        <f t="shared" si="52"/>
        <v>0</v>
      </c>
      <c r="AN22" t="str">
        <f t="shared" si="15"/>
        <v>0</v>
      </c>
      <c r="AO22" t="str">
        <f t="shared" si="16"/>
        <v>0</v>
      </c>
      <c r="AP22" t="str">
        <f t="shared" si="17"/>
        <v>0</v>
      </c>
      <c r="AQ22" t="str">
        <f t="shared" si="18"/>
        <v>0</v>
      </c>
      <c r="AT22">
        <f t="shared" si="19"/>
        <v>0</v>
      </c>
      <c r="AU22">
        <f t="shared" si="20"/>
        <v>0</v>
      </c>
      <c r="AW22">
        <f t="shared" si="21"/>
        <v>0</v>
      </c>
      <c r="AY22">
        <f t="shared" si="22"/>
        <v>0</v>
      </c>
      <c r="AZ22">
        <f t="shared" si="23"/>
        <v>0</v>
      </c>
      <c r="BA22">
        <f t="shared" si="24"/>
        <v>0</v>
      </c>
      <c r="BB22">
        <f t="shared" si="25"/>
        <v>0</v>
      </c>
      <c r="BC22">
        <f t="shared" si="26"/>
        <v>0</v>
      </c>
      <c r="BD22">
        <f t="shared" si="27"/>
        <v>0</v>
      </c>
      <c r="BF22" t="str">
        <f t="shared" si="28"/>
        <v>0</v>
      </c>
      <c r="BG22" t="str">
        <f t="shared" si="29"/>
        <v>0</v>
      </c>
      <c r="BH22" t="str">
        <f t="shared" si="30"/>
        <v>0</v>
      </c>
      <c r="BI22" t="str">
        <f t="shared" si="31"/>
        <v>0</v>
      </c>
      <c r="BJ22" t="str">
        <f t="shared" si="32"/>
        <v>0</v>
      </c>
      <c r="BK22" t="str">
        <f t="shared" si="33"/>
        <v>0</v>
      </c>
    </row>
    <row r="23" spans="1:63" x14ac:dyDescent="0.25">
      <c r="A23" s="176" t="s">
        <v>0</v>
      </c>
      <c r="B23" s="10">
        <f t="shared" si="2"/>
        <v>22</v>
      </c>
      <c r="C23" s="10" t="str">
        <f t="shared" si="5"/>
        <v>DR&lt;65 - 22</v>
      </c>
      <c r="D23" s="138">
        <f>'AUP Test Results - Table 1'!D23</f>
        <v>0</v>
      </c>
      <c r="E23" s="11">
        <f>'AUP Test Results - Table 1'!E23</f>
        <v>0</v>
      </c>
      <c r="F23" s="139">
        <f>'AUP Test Results - Table 1'!F23</f>
        <v>0</v>
      </c>
      <c r="G23" s="177">
        <f>'AUP Test Results - Table 1'!G23</f>
        <v>0</v>
      </c>
      <c r="H23" s="11">
        <f>'AUP Test Results - Table 1'!H23</f>
        <v>0</v>
      </c>
      <c r="I23" s="139">
        <f>'AUP Test Results - Table 1'!I23</f>
        <v>0</v>
      </c>
      <c r="J23" s="177">
        <f>'AUP Test Results - Table 1'!J23</f>
        <v>0</v>
      </c>
      <c r="K23" s="177">
        <f>'AUP Test Results - Table 1'!K23</f>
        <v>0</v>
      </c>
      <c r="L23" s="139">
        <f>'AUP Test Results - Table 1'!L23</f>
        <v>0</v>
      </c>
      <c r="M23" s="177" t="str">
        <f>'AUP Test Results - Table 1'!M23</f>
        <v/>
      </c>
      <c r="N23" s="177">
        <f>'AUP Test Results - Table 1'!N23</f>
        <v>0</v>
      </c>
      <c r="O23" s="139">
        <f>'AUP Test Results - Table 1'!O23</f>
        <v>0</v>
      </c>
      <c r="P23" s="177" t="str">
        <f>'AUP Test Results - Table 1'!P23</f>
        <v/>
      </c>
      <c r="Q23" s="138">
        <f>'AUP Test Results - Table 1'!Q23</f>
        <v>0</v>
      </c>
      <c r="R23" s="139">
        <f>'AUP Test Results - Table 1'!R23</f>
        <v>0</v>
      </c>
      <c r="S23" s="45">
        <f>'AUP Test Results - Table 1'!S23</f>
        <v>0</v>
      </c>
      <c r="T23" s="139">
        <f>'AUP Test Results - Table 1'!T23</f>
        <v>0</v>
      </c>
      <c r="U23" s="45">
        <f>'AUP Test Results - Table 1'!U23</f>
        <v>0</v>
      </c>
      <c r="V23" s="138">
        <f>'AUP Test Results - Table 1'!V23</f>
        <v>0</v>
      </c>
      <c r="W23" s="141" t="str">
        <f>'AUP Test Results - Table 1'!W23</f>
        <v>none</v>
      </c>
      <c r="X23" s="141">
        <f>'AUP Test Results - Table 1'!X23</f>
        <v>0</v>
      </c>
      <c r="Y23" s="178">
        <f>'AUP Test Results - Table 1'!Y23</f>
        <v>0</v>
      </c>
      <c r="Z23" s="89">
        <f>'AUP Test Results - Table 1'!Z23</f>
        <v>0</v>
      </c>
      <c r="AC23" t="str">
        <f t="shared" si="8"/>
        <v>HB Charges 1</v>
      </c>
      <c r="AD23" s="3">
        <f t="shared" si="34"/>
        <v>0</v>
      </c>
      <c r="AE23">
        <f t="shared" si="35"/>
        <v>0</v>
      </c>
      <c r="AF23" s="3" t="e">
        <f t="shared" si="36"/>
        <v>#DIV/0!</v>
      </c>
      <c r="AG23" s="2" t="e">
        <f t="shared" si="9"/>
        <v>#DIV/0!</v>
      </c>
      <c r="AH23" s="2" t="e">
        <f t="shared" si="10"/>
        <v>#DIV/0!</v>
      </c>
      <c r="AI23" s="2" t="e">
        <f t="shared" si="11"/>
        <v>#DIV/0!</v>
      </c>
      <c r="AJ23" s="2" t="e">
        <f t="shared" si="12"/>
        <v>#DIV/0!</v>
      </c>
      <c r="AK23" t="e">
        <f t="shared" si="13"/>
        <v>#DIV/0!</v>
      </c>
      <c r="AL23" t="str">
        <f t="shared" ref="AL23:AM23" si="53">IF(AY23=1,$AF23*$V20,"0")</f>
        <v>0</v>
      </c>
      <c r="AM23" t="str">
        <f t="shared" si="53"/>
        <v>0</v>
      </c>
      <c r="AN23" t="str">
        <f t="shared" si="15"/>
        <v>0</v>
      </c>
      <c r="AO23" t="str">
        <f t="shared" si="16"/>
        <v>0</v>
      </c>
      <c r="AP23" t="str">
        <f t="shared" si="17"/>
        <v>0</v>
      </c>
      <c r="AQ23" t="str">
        <f t="shared" si="18"/>
        <v>0</v>
      </c>
      <c r="AT23">
        <f t="shared" si="19"/>
        <v>0</v>
      </c>
      <c r="AU23">
        <f t="shared" si="20"/>
        <v>0</v>
      </c>
      <c r="AW23">
        <f t="shared" si="21"/>
        <v>0</v>
      </c>
      <c r="AY23">
        <f t="shared" si="22"/>
        <v>0</v>
      </c>
      <c r="AZ23">
        <f t="shared" si="23"/>
        <v>0</v>
      </c>
      <c r="BA23">
        <f t="shared" si="24"/>
        <v>0</v>
      </c>
      <c r="BB23">
        <f t="shared" si="25"/>
        <v>0</v>
      </c>
      <c r="BC23">
        <f t="shared" si="26"/>
        <v>0</v>
      </c>
      <c r="BD23">
        <f t="shared" si="27"/>
        <v>0</v>
      </c>
      <c r="BF23" t="str">
        <f t="shared" si="28"/>
        <v>0</v>
      </c>
      <c r="BG23" t="str">
        <f t="shared" si="29"/>
        <v>0</v>
      </c>
      <c r="BH23" t="str">
        <f t="shared" si="30"/>
        <v>0</v>
      </c>
      <c r="BI23" t="str">
        <f t="shared" si="31"/>
        <v>0</v>
      </c>
      <c r="BJ23" t="str">
        <f t="shared" si="32"/>
        <v>0</v>
      </c>
      <c r="BK23" t="str">
        <f t="shared" si="33"/>
        <v>0</v>
      </c>
    </row>
    <row r="24" spans="1:63" x14ac:dyDescent="0.25">
      <c r="A24" s="176" t="s">
        <v>0</v>
      </c>
      <c r="B24" s="10">
        <f t="shared" si="2"/>
        <v>23</v>
      </c>
      <c r="C24" s="10" t="str">
        <f t="shared" si="5"/>
        <v>DR&lt;65 - 23</v>
      </c>
      <c r="D24" s="138">
        <f>'AUP Test Results - Table 1'!D24</f>
        <v>0</v>
      </c>
      <c r="E24" s="11">
        <f>'AUP Test Results - Table 1'!E24</f>
        <v>0</v>
      </c>
      <c r="F24" s="139">
        <f>'AUP Test Results - Table 1'!F24</f>
        <v>0</v>
      </c>
      <c r="G24" s="177">
        <f>'AUP Test Results - Table 1'!G24</f>
        <v>0</v>
      </c>
      <c r="H24" s="11">
        <f>'AUP Test Results - Table 1'!H24</f>
        <v>0</v>
      </c>
      <c r="I24" s="139">
        <f>'AUP Test Results - Table 1'!I24</f>
        <v>0</v>
      </c>
      <c r="J24" s="177">
        <f>'AUP Test Results - Table 1'!J24</f>
        <v>0</v>
      </c>
      <c r="K24" s="177">
        <f>'AUP Test Results - Table 1'!K24</f>
        <v>0</v>
      </c>
      <c r="L24" s="139">
        <f>'AUP Test Results - Table 1'!L24</f>
        <v>0</v>
      </c>
      <c r="M24" s="177" t="str">
        <f>'AUP Test Results - Table 1'!M24</f>
        <v/>
      </c>
      <c r="N24" s="177">
        <f>'AUP Test Results - Table 1'!N24</f>
        <v>0</v>
      </c>
      <c r="O24" s="139">
        <f>'AUP Test Results - Table 1'!O24</f>
        <v>0</v>
      </c>
      <c r="P24" s="177" t="str">
        <f>'AUP Test Results - Table 1'!P24</f>
        <v/>
      </c>
      <c r="Q24" s="138">
        <f>'AUP Test Results - Table 1'!Q24</f>
        <v>0</v>
      </c>
      <c r="R24" s="139">
        <f>'AUP Test Results - Table 1'!R24</f>
        <v>0</v>
      </c>
      <c r="S24" s="45">
        <f>'AUP Test Results - Table 1'!S24</f>
        <v>0</v>
      </c>
      <c r="T24" s="139">
        <f>'AUP Test Results - Table 1'!T24</f>
        <v>0</v>
      </c>
      <c r="U24" s="45">
        <f>'AUP Test Results - Table 1'!U24</f>
        <v>0</v>
      </c>
      <c r="V24" s="138">
        <f>'AUP Test Results - Table 1'!V24</f>
        <v>0</v>
      </c>
      <c r="W24" s="141" t="str">
        <f>'AUP Test Results - Table 1'!W24</f>
        <v>none</v>
      </c>
      <c r="X24" s="141">
        <f>'AUP Test Results - Table 1'!X24</f>
        <v>0</v>
      </c>
      <c r="Y24" s="178">
        <f>'AUP Test Results - Table 1'!Y24</f>
        <v>0</v>
      </c>
      <c r="Z24" s="89">
        <f>'AUP Test Results - Table 1'!Z24</f>
        <v>0</v>
      </c>
      <c r="AC24" t="str">
        <f t="shared" si="8"/>
        <v>HB Charges 1</v>
      </c>
      <c r="AD24" s="3">
        <f t="shared" si="34"/>
        <v>0</v>
      </c>
      <c r="AE24">
        <f t="shared" si="35"/>
        <v>0</v>
      </c>
      <c r="AF24" s="3" t="e">
        <f t="shared" si="36"/>
        <v>#DIV/0!</v>
      </c>
      <c r="AG24" s="2" t="e">
        <f t="shared" si="9"/>
        <v>#DIV/0!</v>
      </c>
      <c r="AH24" s="2" t="e">
        <f t="shared" si="10"/>
        <v>#DIV/0!</v>
      </c>
      <c r="AI24" s="2" t="e">
        <f t="shared" si="11"/>
        <v>#DIV/0!</v>
      </c>
      <c r="AJ24" s="2" t="e">
        <f t="shared" si="12"/>
        <v>#DIV/0!</v>
      </c>
      <c r="AK24" t="e">
        <f t="shared" si="13"/>
        <v>#DIV/0!</v>
      </c>
      <c r="AL24" t="str">
        <f t="shared" ref="AL24:AM24" si="54">IF(AY24=1,$AF24*$V21,"0")</f>
        <v>0</v>
      </c>
      <c r="AM24" t="str">
        <f t="shared" si="54"/>
        <v>0</v>
      </c>
      <c r="AN24" t="str">
        <f t="shared" si="15"/>
        <v>0</v>
      </c>
      <c r="AO24" t="str">
        <f t="shared" si="16"/>
        <v>0</v>
      </c>
      <c r="AP24" t="str">
        <f t="shared" si="17"/>
        <v>0</v>
      </c>
      <c r="AQ24" t="str">
        <f t="shared" si="18"/>
        <v>0</v>
      </c>
      <c r="AT24">
        <f t="shared" si="19"/>
        <v>0</v>
      </c>
      <c r="AU24">
        <f t="shared" si="20"/>
        <v>0</v>
      </c>
      <c r="AW24">
        <f t="shared" si="21"/>
        <v>0</v>
      </c>
      <c r="AY24">
        <f t="shared" si="22"/>
        <v>0</v>
      </c>
      <c r="AZ24">
        <f t="shared" si="23"/>
        <v>0</v>
      </c>
      <c r="BA24">
        <f t="shared" si="24"/>
        <v>0</v>
      </c>
      <c r="BB24">
        <f t="shared" si="25"/>
        <v>0</v>
      </c>
      <c r="BC24">
        <f t="shared" si="26"/>
        <v>0</v>
      </c>
      <c r="BD24">
        <f t="shared" si="27"/>
        <v>0</v>
      </c>
      <c r="BF24" t="str">
        <f t="shared" si="28"/>
        <v>0</v>
      </c>
      <c r="BG24" t="str">
        <f t="shared" si="29"/>
        <v>0</v>
      </c>
      <c r="BH24" t="str">
        <f t="shared" si="30"/>
        <v>0</v>
      </c>
      <c r="BI24" t="str">
        <f t="shared" si="31"/>
        <v>0</v>
      </c>
      <c r="BJ24" t="str">
        <f t="shared" si="32"/>
        <v>0</v>
      </c>
      <c r="BK24" t="str">
        <f t="shared" si="33"/>
        <v>0</v>
      </c>
    </row>
    <row r="25" spans="1:63" x14ac:dyDescent="0.25">
      <c r="A25" s="176" t="s">
        <v>0</v>
      </c>
      <c r="B25" s="10">
        <f t="shared" si="2"/>
        <v>24</v>
      </c>
      <c r="C25" s="10" t="str">
        <f t="shared" si="5"/>
        <v>DR&lt;65 - 24</v>
      </c>
      <c r="D25" s="138">
        <f>'AUP Test Results - Table 1'!D25</f>
        <v>0</v>
      </c>
      <c r="E25" s="11">
        <f>'AUP Test Results - Table 1'!E25</f>
        <v>0</v>
      </c>
      <c r="F25" s="139">
        <f>'AUP Test Results - Table 1'!F25</f>
        <v>0</v>
      </c>
      <c r="G25" s="177">
        <f>'AUP Test Results - Table 1'!G25</f>
        <v>0</v>
      </c>
      <c r="H25" s="11">
        <f>'AUP Test Results - Table 1'!H25</f>
        <v>0</v>
      </c>
      <c r="I25" s="139">
        <f>'AUP Test Results - Table 1'!I25</f>
        <v>0</v>
      </c>
      <c r="J25" s="177">
        <f>'AUP Test Results - Table 1'!J25</f>
        <v>0</v>
      </c>
      <c r="K25" s="177">
        <f>'AUP Test Results - Table 1'!K25</f>
        <v>0</v>
      </c>
      <c r="L25" s="139">
        <f>'AUP Test Results - Table 1'!L25</f>
        <v>0</v>
      </c>
      <c r="M25" s="177" t="str">
        <f>'AUP Test Results - Table 1'!M25</f>
        <v/>
      </c>
      <c r="N25" s="177">
        <f>'AUP Test Results - Table 1'!N25</f>
        <v>0</v>
      </c>
      <c r="O25" s="139">
        <f>'AUP Test Results - Table 1'!O25</f>
        <v>0</v>
      </c>
      <c r="P25" s="177" t="str">
        <f>'AUP Test Results - Table 1'!P25</f>
        <v/>
      </c>
      <c r="Q25" s="138">
        <f>'AUP Test Results - Table 1'!Q25</f>
        <v>0</v>
      </c>
      <c r="R25" s="139">
        <f>'AUP Test Results - Table 1'!R25</f>
        <v>0</v>
      </c>
      <c r="S25" s="45">
        <f>'AUP Test Results - Table 1'!S25</f>
        <v>0</v>
      </c>
      <c r="T25" s="139">
        <f>'AUP Test Results - Table 1'!T25</f>
        <v>0</v>
      </c>
      <c r="U25" s="45">
        <f>'AUP Test Results - Table 1'!U25</f>
        <v>0</v>
      </c>
      <c r="V25" s="138">
        <f>'AUP Test Results - Table 1'!V25</f>
        <v>0</v>
      </c>
      <c r="W25" s="141" t="str">
        <f>'AUP Test Results - Table 1'!W25</f>
        <v>none</v>
      </c>
      <c r="X25" s="141">
        <f>'AUP Test Results - Table 1'!X25</f>
        <v>0</v>
      </c>
      <c r="Y25" s="178">
        <f>'AUP Test Results - Table 1'!Y25</f>
        <v>0</v>
      </c>
      <c r="Z25" s="89">
        <f>'AUP Test Results - Table 1'!Z25</f>
        <v>0</v>
      </c>
      <c r="AC25" t="str">
        <f t="shared" si="8"/>
        <v>HB Charges 1</v>
      </c>
      <c r="AD25" s="3">
        <f t="shared" si="34"/>
        <v>0</v>
      </c>
      <c r="AE25">
        <f t="shared" si="35"/>
        <v>0</v>
      </c>
      <c r="AF25" s="3" t="e">
        <f t="shared" si="36"/>
        <v>#DIV/0!</v>
      </c>
      <c r="AG25" s="2" t="e">
        <f t="shared" si="9"/>
        <v>#DIV/0!</v>
      </c>
      <c r="AH25" s="2" t="e">
        <f t="shared" si="10"/>
        <v>#DIV/0!</v>
      </c>
      <c r="AI25" s="2" t="e">
        <f t="shared" si="11"/>
        <v>#DIV/0!</v>
      </c>
      <c r="AJ25" s="2" t="e">
        <f t="shared" si="12"/>
        <v>#DIV/0!</v>
      </c>
      <c r="AK25" t="e">
        <f t="shared" si="13"/>
        <v>#DIV/0!</v>
      </c>
      <c r="AL25" t="str">
        <f t="shared" ref="AL25:AM25" si="55">IF(AY25=1,$AF25*$V22,"0")</f>
        <v>0</v>
      </c>
      <c r="AM25" t="str">
        <f t="shared" si="55"/>
        <v>0</v>
      </c>
      <c r="AN25" t="str">
        <f t="shared" si="15"/>
        <v>0</v>
      </c>
      <c r="AO25" t="str">
        <f t="shared" si="16"/>
        <v>0</v>
      </c>
      <c r="AP25" t="str">
        <f t="shared" si="17"/>
        <v>0</v>
      </c>
      <c r="AQ25" t="str">
        <f t="shared" si="18"/>
        <v>0</v>
      </c>
      <c r="AT25">
        <f t="shared" si="19"/>
        <v>0</v>
      </c>
      <c r="AU25">
        <f t="shared" si="20"/>
        <v>0</v>
      </c>
      <c r="AW25">
        <f t="shared" si="21"/>
        <v>0</v>
      </c>
      <c r="AY25">
        <f t="shared" si="22"/>
        <v>0</v>
      </c>
      <c r="AZ25">
        <f t="shared" si="23"/>
        <v>0</v>
      </c>
      <c r="BA25">
        <f t="shared" si="24"/>
        <v>0</v>
      </c>
      <c r="BB25">
        <f t="shared" si="25"/>
        <v>0</v>
      </c>
      <c r="BC25">
        <f t="shared" si="26"/>
        <v>0</v>
      </c>
      <c r="BD25">
        <f t="shared" si="27"/>
        <v>0</v>
      </c>
      <c r="BF25" t="str">
        <f t="shared" si="28"/>
        <v>0</v>
      </c>
      <c r="BG25" t="str">
        <f t="shared" si="29"/>
        <v>0</v>
      </c>
      <c r="BH25" t="str">
        <f t="shared" si="30"/>
        <v>0</v>
      </c>
      <c r="BI25" t="str">
        <f t="shared" si="31"/>
        <v>0</v>
      </c>
      <c r="BJ25" t="str">
        <f t="shared" si="32"/>
        <v>0</v>
      </c>
      <c r="BK25" t="str">
        <f t="shared" si="33"/>
        <v>0</v>
      </c>
    </row>
    <row r="26" spans="1:63" x14ac:dyDescent="0.25">
      <c r="A26" s="176" t="s">
        <v>0</v>
      </c>
      <c r="B26" s="10">
        <f t="shared" si="2"/>
        <v>25</v>
      </c>
      <c r="C26" s="10" t="str">
        <f t="shared" si="5"/>
        <v>DR&lt;65 - 25</v>
      </c>
      <c r="D26" s="138">
        <f>'AUP Test Results - Table 1'!D26</f>
        <v>0</v>
      </c>
      <c r="E26" s="11">
        <f>'AUP Test Results - Table 1'!E26</f>
        <v>0</v>
      </c>
      <c r="F26" s="139">
        <f>'AUP Test Results - Table 1'!F26</f>
        <v>0</v>
      </c>
      <c r="G26" s="177">
        <f>'AUP Test Results - Table 1'!G26</f>
        <v>0</v>
      </c>
      <c r="H26" s="11">
        <f>'AUP Test Results - Table 1'!H26</f>
        <v>0</v>
      </c>
      <c r="I26" s="139">
        <f>'AUP Test Results - Table 1'!I26</f>
        <v>0</v>
      </c>
      <c r="J26" s="177">
        <f>'AUP Test Results - Table 1'!J26</f>
        <v>0</v>
      </c>
      <c r="K26" s="177">
        <f>'AUP Test Results - Table 1'!K26</f>
        <v>0</v>
      </c>
      <c r="L26" s="139">
        <f>'AUP Test Results - Table 1'!L26</f>
        <v>0</v>
      </c>
      <c r="M26" s="177" t="str">
        <f>'AUP Test Results - Table 1'!M26</f>
        <v/>
      </c>
      <c r="N26" s="177">
        <f>'AUP Test Results - Table 1'!N26</f>
        <v>0</v>
      </c>
      <c r="O26" s="139">
        <f>'AUP Test Results - Table 1'!O26</f>
        <v>0</v>
      </c>
      <c r="P26" s="177" t="str">
        <f>'AUP Test Results - Table 1'!P26</f>
        <v/>
      </c>
      <c r="Q26" s="138">
        <f>'AUP Test Results - Table 1'!Q26</f>
        <v>0</v>
      </c>
      <c r="R26" s="139">
        <f>'AUP Test Results - Table 1'!R26</f>
        <v>0</v>
      </c>
      <c r="S26" s="45">
        <f>'AUP Test Results - Table 1'!S26</f>
        <v>0</v>
      </c>
      <c r="T26" s="139">
        <f>'AUP Test Results - Table 1'!T26</f>
        <v>0</v>
      </c>
      <c r="U26" s="45">
        <f>'AUP Test Results - Table 1'!U26</f>
        <v>0</v>
      </c>
      <c r="V26" s="138">
        <f>'AUP Test Results - Table 1'!V26</f>
        <v>0</v>
      </c>
      <c r="W26" s="141" t="str">
        <f>'AUP Test Results - Table 1'!W26</f>
        <v>none</v>
      </c>
      <c r="X26" s="141">
        <f>'AUP Test Results - Table 1'!X26</f>
        <v>0</v>
      </c>
      <c r="Y26" s="178">
        <f>'AUP Test Results - Table 1'!Y26</f>
        <v>0</v>
      </c>
      <c r="Z26" s="89">
        <f>'AUP Test Results - Table 1'!Z26</f>
        <v>0</v>
      </c>
      <c r="AC26" t="str">
        <f t="shared" si="8"/>
        <v>HB Charges 1</v>
      </c>
      <c r="AD26" s="3">
        <f t="shared" si="34"/>
        <v>0</v>
      </c>
      <c r="AE26">
        <f t="shared" si="35"/>
        <v>0</v>
      </c>
      <c r="AF26" s="3" t="e">
        <f t="shared" si="36"/>
        <v>#DIV/0!</v>
      </c>
      <c r="AG26" s="2" t="e">
        <f t="shared" si="9"/>
        <v>#DIV/0!</v>
      </c>
      <c r="AH26" s="2" t="e">
        <f t="shared" si="10"/>
        <v>#DIV/0!</v>
      </c>
      <c r="AI26" s="2" t="e">
        <f t="shared" si="11"/>
        <v>#DIV/0!</v>
      </c>
      <c r="AJ26" s="2" t="e">
        <f t="shared" si="12"/>
        <v>#DIV/0!</v>
      </c>
      <c r="AK26" t="e">
        <f t="shared" si="13"/>
        <v>#DIV/0!</v>
      </c>
      <c r="AL26" t="str">
        <f t="shared" ref="AL26:AM26" si="56">IF(AY26=1,$AF26*$V23,"0")</f>
        <v>0</v>
      </c>
      <c r="AM26" t="str">
        <f t="shared" si="56"/>
        <v>0</v>
      </c>
      <c r="AN26" t="str">
        <f t="shared" si="15"/>
        <v>0</v>
      </c>
      <c r="AO26" t="str">
        <f t="shared" si="16"/>
        <v>0</v>
      </c>
      <c r="AP26" t="str">
        <f t="shared" si="17"/>
        <v>0</v>
      </c>
      <c r="AQ26" t="str">
        <f t="shared" si="18"/>
        <v>0</v>
      </c>
      <c r="AT26">
        <f t="shared" si="19"/>
        <v>0</v>
      </c>
      <c r="AU26">
        <f t="shared" si="20"/>
        <v>0</v>
      </c>
      <c r="AW26">
        <f t="shared" si="21"/>
        <v>0</v>
      </c>
      <c r="AY26">
        <f t="shared" si="22"/>
        <v>0</v>
      </c>
      <c r="AZ26">
        <f t="shared" si="23"/>
        <v>0</v>
      </c>
      <c r="BA26">
        <f t="shared" si="24"/>
        <v>0</v>
      </c>
      <c r="BB26">
        <f t="shared" si="25"/>
        <v>0</v>
      </c>
      <c r="BC26">
        <f t="shared" si="26"/>
        <v>0</v>
      </c>
      <c r="BD26">
        <f t="shared" si="27"/>
        <v>0</v>
      </c>
      <c r="BF26" t="str">
        <f t="shared" si="28"/>
        <v>0</v>
      </c>
      <c r="BG26" t="str">
        <f t="shared" si="29"/>
        <v>0</v>
      </c>
      <c r="BH26" t="str">
        <f t="shared" si="30"/>
        <v>0</v>
      </c>
      <c r="BI26" t="str">
        <f t="shared" si="31"/>
        <v>0</v>
      </c>
      <c r="BJ26" t="str">
        <f t="shared" si="32"/>
        <v>0</v>
      </c>
      <c r="BK26" t="str">
        <f t="shared" si="33"/>
        <v>0</v>
      </c>
    </row>
    <row r="27" spans="1:63" x14ac:dyDescent="0.25">
      <c r="A27" s="176" t="s">
        <v>0</v>
      </c>
      <c r="B27" s="10">
        <f t="shared" si="2"/>
        <v>26</v>
      </c>
      <c r="C27" s="10" t="str">
        <f t="shared" si="5"/>
        <v>DR&lt;65 - 26</v>
      </c>
      <c r="D27" s="138">
        <f>'AUP Test Results - Table 1'!D27</f>
        <v>0</v>
      </c>
      <c r="E27" s="11">
        <f>'AUP Test Results - Table 1'!E27</f>
        <v>0</v>
      </c>
      <c r="F27" s="139">
        <f>'AUP Test Results - Table 1'!F27</f>
        <v>0</v>
      </c>
      <c r="G27" s="177">
        <f>'AUP Test Results - Table 1'!G27</f>
        <v>0</v>
      </c>
      <c r="H27" s="11">
        <f>'AUP Test Results - Table 1'!H27</f>
        <v>0</v>
      </c>
      <c r="I27" s="139">
        <f>'AUP Test Results - Table 1'!I27</f>
        <v>0</v>
      </c>
      <c r="J27" s="177">
        <f>'AUP Test Results - Table 1'!J27</f>
        <v>0</v>
      </c>
      <c r="K27" s="177">
        <f>'AUP Test Results - Table 1'!K27</f>
        <v>0</v>
      </c>
      <c r="L27" s="139">
        <f>'AUP Test Results - Table 1'!L27</f>
        <v>0</v>
      </c>
      <c r="M27" s="177" t="str">
        <f>'AUP Test Results - Table 1'!M27</f>
        <v/>
      </c>
      <c r="N27" s="177">
        <f>'AUP Test Results - Table 1'!N27</f>
        <v>0</v>
      </c>
      <c r="O27" s="139">
        <f>'AUP Test Results - Table 1'!O27</f>
        <v>0</v>
      </c>
      <c r="P27" s="177" t="str">
        <f>'AUP Test Results - Table 1'!P27</f>
        <v/>
      </c>
      <c r="Q27" s="138">
        <f>'AUP Test Results - Table 1'!Q27</f>
        <v>0</v>
      </c>
      <c r="R27" s="139">
        <f>'AUP Test Results - Table 1'!R27</f>
        <v>0</v>
      </c>
      <c r="S27" s="45">
        <f>'AUP Test Results - Table 1'!S27</f>
        <v>0</v>
      </c>
      <c r="T27" s="139">
        <f>'AUP Test Results - Table 1'!T27</f>
        <v>0</v>
      </c>
      <c r="U27" s="45">
        <f>'AUP Test Results - Table 1'!U27</f>
        <v>0</v>
      </c>
      <c r="V27" s="138">
        <f>'AUP Test Results - Table 1'!V27</f>
        <v>0</v>
      </c>
      <c r="W27" s="141" t="str">
        <f>'AUP Test Results - Table 1'!W27</f>
        <v>none</v>
      </c>
      <c r="X27" s="141">
        <f>'AUP Test Results - Table 1'!X27</f>
        <v>0</v>
      </c>
      <c r="Y27" s="178">
        <f>'AUP Test Results - Table 1'!Y27</f>
        <v>0</v>
      </c>
      <c r="Z27" s="89">
        <f>'AUP Test Results - Table 1'!Z27</f>
        <v>0</v>
      </c>
      <c r="AC27" t="str">
        <f t="shared" si="8"/>
        <v>HB Charges 1</v>
      </c>
      <c r="AD27" s="3">
        <f t="shared" si="34"/>
        <v>0</v>
      </c>
      <c r="AE27">
        <f t="shared" si="35"/>
        <v>0</v>
      </c>
      <c r="AF27" s="3" t="e">
        <f t="shared" si="36"/>
        <v>#DIV/0!</v>
      </c>
      <c r="AG27" s="2" t="e">
        <f t="shared" si="9"/>
        <v>#DIV/0!</v>
      </c>
      <c r="AH27" s="2" t="e">
        <f t="shared" si="10"/>
        <v>#DIV/0!</v>
      </c>
      <c r="AI27" s="2" t="e">
        <f t="shared" si="11"/>
        <v>#DIV/0!</v>
      </c>
      <c r="AJ27" s="2" t="e">
        <f t="shared" si="12"/>
        <v>#DIV/0!</v>
      </c>
      <c r="AK27" t="e">
        <f t="shared" si="13"/>
        <v>#DIV/0!</v>
      </c>
      <c r="AL27" t="str">
        <f t="shared" ref="AL27:AM27" si="57">IF(AY27=1,$AF27*$V24,"0")</f>
        <v>0</v>
      </c>
      <c r="AM27" t="str">
        <f t="shared" si="57"/>
        <v>0</v>
      </c>
      <c r="AN27" t="str">
        <f t="shared" si="15"/>
        <v>0</v>
      </c>
      <c r="AO27" t="str">
        <f t="shared" si="16"/>
        <v>0</v>
      </c>
      <c r="AP27" t="str">
        <f t="shared" si="17"/>
        <v>0</v>
      </c>
      <c r="AQ27" t="str">
        <f t="shared" si="18"/>
        <v>0</v>
      </c>
      <c r="AT27">
        <f t="shared" si="19"/>
        <v>0</v>
      </c>
      <c r="AU27">
        <f t="shared" si="20"/>
        <v>0</v>
      </c>
      <c r="AW27">
        <f t="shared" si="21"/>
        <v>0</v>
      </c>
      <c r="AY27">
        <f t="shared" si="22"/>
        <v>0</v>
      </c>
      <c r="AZ27">
        <f t="shared" si="23"/>
        <v>0</v>
      </c>
      <c r="BA27">
        <f t="shared" si="24"/>
        <v>0</v>
      </c>
      <c r="BB27">
        <f t="shared" si="25"/>
        <v>0</v>
      </c>
      <c r="BC27">
        <f t="shared" si="26"/>
        <v>0</v>
      </c>
      <c r="BD27">
        <f t="shared" si="27"/>
        <v>0</v>
      </c>
      <c r="BF27" t="str">
        <f t="shared" si="28"/>
        <v>0</v>
      </c>
      <c r="BG27" t="str">
        <f t="shared" si="29"/>
        <v>0</v>
      </c>
      <c r="BH27" t="str">
        <f t="shared" si="30"/>
        <v>0</v>
      </c>
      <c r="BI27" t="str">
        <f t="shared" si="31"/>
        <v>0</v>
      </c>
      <c r="BJ27" t="str">
        <f t="shared" si="32"/>
        <v>0</v>
      </c>
      <c r="BK27" t="str">
        <f t="shared" si="33"/>
        <v>0</v>
      </c>
    </row>
    <row r="28" spans="1:63" x14ac:dyDescent="0.25">
      <c r="A28" s="176" t="s">
        <v>0</v>
      </c>
      <c r="B28" s="10">
        <f t="shared" si="2"/>
        <v>27</v>
      </c>
      <c r="C28" s="10" t="str">
        <f t="shared" si="5"/>
        <v>DR&lt;65 - 27</v>
      </c>
      <c r="D28" s="138">
        <f>'AUP Test Results - Table 1'!D28</f>
        <v>0</v>
      </c>
      <c r="E28" s="11">
        <f>'AUP Test Results - Table 1'!E28</f>
        <v>0</v>
      </c>
      <c r="F28" s="139">
        <f>'AUP Test Results - Table 1'!F28</f>
        <v>0</v>
      </c>
      <c r="G28" s="177">
        <f>'AUP Test Results - Table 1'!G28</f>
        <v>0</v>
      </c>
      <c r="H28" s="11">
        <f>'AUP Test Results - Table 1'!H28</f>
        <v>0</v>
      </c>
      <c r="I28" s="139">
        <f>'AUP Test Results - Table 1'!I28</f>
        <v>0</v>
      </c>
      <c r="J28" s="177">
        <f>'AUP Test Results - Table 1'!J28</f>
        <v>0</v>
      </c>
      <c r="K28" s="177">
        <f>'AUP Test Results - Table 1'!K28</f>
        <v>0</v>
      </c>
      <c r="L28" s="139">
        <f>'AUP Test Results - Table 1'!L28</f>
        <v>0</v>
      </c>
      <c r="M28" s="177" t="str">
        <f>'AUP Test Results - Table 1'!M28</f>
        <v/>
      </c>
      <c r="N28" s="177">
        <f>'AUP Test Results - Table 1'!N28</f>
        <v>0</v>
      </c>
      <c r="O28" s="139">
        <f>'AUP Test Results - Table 1'!O28</f>
        <v>0</v>
      </c>
      <c r="P28" s="177" t="str">
        <f>'AUP Test Results - Table 1'!P28</f>
        <v/>
      </c>
      <c r="Q28" s="138">
        <f>'AUP Test Results - Table 1'!Q28</f>
        <v>0</v>
      </c>
      <c r="R28" s="139">
        <f>'AUP Test Results - Table 1'!R28</f>
        <v>0</v>
      </c>
      <c r="S28" s="45">
        <f>'AUP Test Results - Table 1'!S28</f>
        <v>0</v>
      </c>
      <c r="T28" s="139">
        <f>'AUP Test Results - Table 1'!T28</f>
        <v>0</v>
      </c>
      <c r="U28" s="45">
        <f>'AUP Test Results - Table 1'!U28</f>
        <v>0</v>
      </c>
      <c r="V28" s="138">
        <f>'AUP Test Results - Table 1'!V28</f>
        <v>0</v>
      </c>
      <c r="W28" s="141" t="str">
        <f>'AUP Test Results - Table 1'!W28</f>
        <v>none</v>
      </c>
      <c r="X28" s="141">
        <f>'AUP Test Results - Table 1'!X28</f>
        <v>0</v>
      </c>
      <c r="Y28" s="178">
        <f>'AUP Test Results - Table 1'!Y28</f>
        <v>0</v>
      </c>
      <c r="Z28" s="89">
        <f>'AUP Test Results - Table 1'!Z28</f>
        <v>0</v>
      </c>
      <c r="AC28" t="str">
        <f t="shared" si="8"/>
        <v>HB Charges 1</v>
      </c>
      <c r="AD28" s="3">
        <f t="shared" si="34"/>
        <v>0</v>
      </c>
      <c r="AE28">
        <f t="shared" si="35"/>
        <v>0</v>
      </c>
      <c r="AF28" s="3" t="e">
        <f t="shared" si="36"/>
        <v>#DIV/0!</v>
      </c>
      <c r="AG28" s="2" t="e">
        <f t="shared" si="9"/>
        <v>#DIV/0!</v>
      </c>
      <c r="AH28" s="2" t="e">
        <f t="shared" si="10"/>
        <v>#DIV/0!</v>
      </c>
      <c r="AI28" s="2" t="e">
        <f t="shared" si="11"/>
        <v>#DIV/0!</v>
      </c>
      <c r="AJ28" s="2" t="e">
        <f t="shared" si="12"/>
        <v>#DIV/0!</v>
      </c>
      <c r="AK28" t="e">
        <f t="shared" si="13"/>
        <v>#DIV/0!</v>
      </c>
      <c r="AL28" t="str">
        <f t="shared" ref="AL28:AM28" si="58">IF(AY28=1,$AF28*$V25,"0")</f>
        <v>0</v>
      </c>
      <c r="AM28" t="str">
        <f t="shared" si="58"/>
        <v>0</v>
      </c>
      <c r="AN28" t="str">
        <f t="shared" si="15"/>
        <v>0</v>
      </c>
      <c r="AO28" t="str">
        <f t="shared" si="16"/>
        <v>0</v>
      </c>
      <c r="AP28" t="str">
        <f t="shared" si="17"/>
        <v>0</v>
      </c>
      <c r="AQ28" t="str">
        <f t="shared" si="18"/>
        <v>0</v>
      </c>
      <c r="AT28">
        <f t="shared" si="19"/>
        <v>0</v>
      </c>
      <c r="AU28">
        <f t="shared" si="20"/>
        <v>0</v>
      </c>
      <c r="AW28">
        <f t="shared" si="21"/>
        <v>0</v>
      </c>
      <c r="AY28">
        <f t="shared" si="22"/>
        <v>0</v>
      </c>
      <c r="AZ28">
        <f t="shared" si="23"/>
        <v>0</v>
      </c>
      <c r="BA28">
        <f t="shared" si="24"/>
        <v>0</v>
      </c>
      <c r="BB28">
        <f t="shared" si="25"/>
        <v>0</v>
      </c>
      <c r="BC28">
        <f t="shared" si="26"/>
        <v>0</v>
      </c>
      <c r="BD28">
        <f t="shared" si="27"/>
        <v>0</v>
      </c>
      <c r="BF28" t="str">
        <f t="shared" si="28"/>
        <v>0</v>
      </c>
      <c r="BG28" t="str">
        <f t="shared" si="29"/>
        <v>0</v>
      </c>
      <c r="BH28" t="str">
        <f t="shared" si="30"/>
        <v>0</v>
      </c>
      <c r="BI28" t="str">
        <f t="shared" si="31"/>
        <v>0</v>
      </c>
      <c r="BJ28" t="str">
        <f t="shared" si="32"/>
        <v>0</v>
      </c>
      <c r="BK28" t="str">
        <f t="shared" si="33"/>
        <v>0</v>
      </c>
    </row>
    <row r="29" spans="1:63" x14ac:dyDescent="0.25">
      <c r="A29" s="176" t="s">
        <v>0</v>
      </c>
      <c r="B29" s="10">
        <f t="shared" si="2"/>
        <v>28</v>
      </c>
      <c r="C29" s="10" t="str">
        <f t="shared" si="5"/>
        <v>DR&lt;65 - 28</v>
      </c>
      <c r="D29" s="138">
        <f>'AUP Test Results - Table 1'!D29</f>
        <v>0</v>
      </c>
      <c r="E29" s="11">
        <f>'AUP Test Results - Table 1'!E29</f>
        <v>0</v>
      </c>
      <c r="F29" s="139">
        <f>'AUP Test Results - Table 1'!F29</f>
        <v>0</v>
      </c>
      <c r="G29" s="177">
        <f>'AUP Test Results - Table 1'!G29</f>
        <v>0</v>
      </c>
      <c r="H29" s="11">
        <f>'AUP Test Results - Table 1'!H29</f>
        <v>0</v>
      </c>
      <c r="I29" s="139">
        <f>'AUP Test Results - Table 1'!I29</f>
        <v>0</v>
      </c>
      <c r="J29" s="177">
        <f>'AUP Test Results - Table 1'!J29</f>
        <v>0</v>
      </c>
      <c r="K29" s="177">
        <f>'AUP Test Results - Table 1'!K29</f>
        <v>0</v>
      </c>
      <c r="L29" s="139">
        <f>'AUP Test Results - Table 1'!L29</f>
        <v>0</v>
      </c>
      <c r="M29" s="177" t="str">
        <f>'AUP Test Results - Table 1'!M29</f>
        <v/>
      </c>
      <c r="N29" s="177">
        <f>'AUP Test Results - Table 1'!N29</f>
        <v>0</v>
      </c>
      <c r="O29" s="139">
        <f>'AUP Test Results - Table 1'!O29</f>
        <v>0</v>
      </c>
      <c r="P29" s="177" t="str">
        <f>'AUP Test Results - Table 1'!P29</f>
        <v/>
      </c>
      <c r="Q29" s="138">
        <f>'AUP Test Results - Table 1'!Q29</f>
        <v>0</v>
      </c>
      <c r="R29" s="139">
        <f>'AUP Test Results - Table 1'!R29</f>
        <v>0</v>
      </c>
      <c r="S29" s="45">
        <f>'AUP Test Results - Table 1'!S29</f>
        <v>0</v>
      </c>
      <c r="T29" s="139">
        <f>'AUP Test Results - Table 1'!T29</f>
        <v>0</v>
      </c>
      <c r="U29" s="45">
        <f>'AUP Test Results - Table 1'!U29</f>
        <v>0</v>
      </c>
      <c r="V29" s="138">
        <f>'AUP Test Results - Table 1'!V29</f>
        <v>0</v>
      </c>
      <c r="W29" s="141" t="str">
        <f>'AUP Test Results - Table 1'!W29</f>
        <v>none</v>
      </c>
      <c r="X29" s="141">
        <f>'AUP Test Results - Table 1'!X29</f>
        <v>0</v>
      </c>
      <c r="Y29" s="178">
        <f>'AUP Test Results - Table 1'!Y29</f>
        <v>0</v>
      </c>
      <c r="Z29" s="89">
        <f>'AUP Test Results - Table 1'!Z29</f>
        <v>0</v>
      </c>
      <c r="AC29" t="str">
        <f t="shared" si="8"/>
        <v>HB Charges 1</v>
      </c>
      <c r="AD29" s="3">
        <f t="shared" si="34"/>
        <v>0</v>
      </c>
      <c r="AE29">
        <f t="shared" si="35"/>
        <v>0</v>
      </c>
      <c r="AF29" s="3" t="e">
        <f t="shared" si="36"/>
        <v>#DIV/0!</v>
      </c>
      <c r="AG29" s="2" t="e">
        <f t="shared" si="9"/>
        <v>#DIV/0!</v>
      </c>
      <c r="AH29" s="2" t="e">
        <f t="shared" si="10"/>
        <v>#DIV/0!</v>
      </c>
      <c r="AI29" s="2" t="e">
        <f t="shared" si="11"/>
        <v>#DIV/0!</v>
      </c>
      <c r="AJ29" s="2" t="e">
        <f t="shared" si="12"/>
        <v>#DIV/0!</v>
      </c>
      <c r="AK29" t="e">
        <f t="shared" si="13"/>
        <v>#DIV/0!</v>
      </c>
      <c r="AL29" t="str">
        <f t="shared" ref="AL29:AM29" si="59">IF(AY29=1,$AF29*$V26,"0")</f>
        <v>0</v>
      </c>
      <c r="AM29" t="str">
        <f t="shared" si="59"/>
        <v>0</v>
      </c>
      <c r="AN29" t="str">
        <f t="shared" si="15"/>
        <v>0</v>
      </c>
      <c r="AO29" t="str">
        <f t="shared" si="16"/>
        <v>0</v>
      </c>
      <c r="AP29" t="str">
        <f t="shared" si="17"/>
        <v>0</v>
      </c>
      <c r="AQ29" t="str">
        <f t="shared" si="18"/>
        <v>0</v>
      </c>
      <c r="AT29">
        <f t="shared" si="19"/>
        <v>0</v>
      </c>
      <c r="AU29">
        <f t="shared" si="20"/>
        <v>0</v>
      </c>
      <c r="AW29">
        <f t="shared" si="21"/>
        <v>0</v>
      </c>
      <c r="AY29">
        <f t="shared" si="22"/>
        <v>0</v>
      </c>
      <c r="AZ29">
        <f t="shared" si="23"/>
        <v>0</v>
      </c>
      <c r="BA29">
        <f t="shared" si="24"/>
        <v>0</v>
      </c>
      <c r="BB29">
        <f t="shared" si="25"/>
        <v>0</v>
      </c>
      <c r="BC29">
        <f t="shared" si="26"/>
        <v>0</v>
      </c>
      <c r="BD29">
        <f t="shared" si="27"/>
        <v>0</v>
      </c>
      <c r="BF29" t="str">
        <f t="shared" si="28"/>
        <v>0</v>
      </c>
      <c r="BG29" t="str">
        <f t="shared" si="29"/>
        <v>0</v>
      </c>
      <c r="BH29" t="str">
        <f t="shared" si="30"/>
        <v>0</v>
      </c>
      <c r="BI29" t="str">
        <f t="shared" si="31"/>
        <v>0</v>
      </c>
      <c r="BJ29" t="str">
        <f t="shared" si="32"/>
        <v>0</v>
      </c>
      <c r="BK29" t="str">
        <f t="shared" si="33"/>
        <v>0</v>
      </c>
    </row>
    <row r="30" spans="1:63" x14ac:dyDescent="0.25">
      <c r="A30" s="176" t="s">
        <v>0</v>
      </c>
      <c r="B30" s="10">
        <f t="shared" si="2"/>
        <v>29</v>
      </c>
      <c r="C30" s="10" t="str">
        <f t="shared" si="5"/>
        <v>DR&lt;65 - 29</v>
      </c>
      <c r="D30" s="138">
        <f>'AUP Test Results - Table 1'!D30</f>
        <v>0</v>
      </c>
      <c r="E30" s="11">
        <f>'AUP Test Results - Table 1'!E30</f>
        <v>0</v>
      </c>
      <c r="F30" s="139">
        <f>'AUP Test Results - Table 1'!F30</f>
        <v>0</v>
      </c>
      <c r="G30" s="177">
        <f>'AUP Test Results - Table 1'!G30</f>
        <v>0</v>
      </c>
      <c r="H30" s="11">
        <f>'AUP Test Results - Table 1'!H30</f>
        <v>0</v>
      </c>
      <c r="I30" s="139">
        <f>'AUP Test Results - Table 1'!I30</f>
        <v>0</v>
      </c>
      <c r="J30" s="177">
        <f>'AUP Test Results - Table 1'!J30</f>
        <v>0</v>
      </c>
      <c r="K30" s="177">
        <f>'AUP Test Results - Table 1'!K30</f>
        <v>0</v>
      </c>
      <c r="L30" s="139">
        <f>'AUP Test Results - Table 1'!L30</f>
        <v>0</v>
      </c>
      <c r="M30" s="177" t="str">
        <f>'AUP Test Results - Table 1'!M30</f>
        <v/>
      </c>
      <c r="N30" s="177">
        <f>'AUP Test Results - Table 1'!N30</f>
        <v>0</v>
      </c>
      <c r="O30" s="139">
        <f>'AUP Test Results - Table 1'!O30</f>
        <v>0</v>
      </c>
      <c r="P30" s="177" t="str">
        <f>'AUP Test Results - Table 1'!P30</f>
        <v/>
      </c>
      <c r="Q30" s="138">
        <f>'AUP Test Results - Table 1'!Q30</f>
        <v>0</v>
      </c>
      <c r="R30" s="139">
        <f>'AUP Test Results - Table 1'!R30</f>
        <v>0</v>
      </c>
      <c r="S30" s="45">
        <f>'AUP Test Results - Table 1'!S30</f>
        <v>0</v>
      </c>
      <c r="T30" s="139">
        <f>'AUP Test Results - Table 1'!T30</f>
        <v>0</v>
      </c>
      <c r="U30" s="45">
        <f>'AUP Test Results - Table 1'!U30</f>
        <v>0</v>
      </c>
      <c r="V30" s="138">
        <f>'AUP Test Results - Table 1'!V30</f>
        <v>0</v>
      </c>
      <c r="W30" s="141" t="str">
        <f>'AUP Test Results - Table 1'!W30</f>
        <v>none</v>
      </c>
      <c r="X30" s="141">
        <f>'AUP Test Results - Table 1'!X30</f>
        <v>0</v>
      </c>
      <c r="Y30" s="178">
        <f>'AUP Test Results - Table 1'!Y30</f>
        <v>0</v>
      </c>
      <c r="Z30" s="89">
        <f>'AUP Test Results - Table 1'!Z30</f>
        <v>0</v>
      </c>
      <c r="AC30" t="str">
        <f t="shared" si="8"/>
        <v>HB Charges 1</v>
      </c>
      <c r="AD30" s="3">
        <f t="shared" si="34"/>
        <v>0</v>
      </c>
      <c r="AE30">
        <f t="shared" si="35"/>
        <v>0</v>
      </c>
      <c r="AF30" s="3" t="e">
        <f t="shared" si="36"/>
        <v>#DIV/0!</v>
      </c>
      <c r="AG30" s="2" t="e">
        <f t="shared" si="9"/>
        <v>#DIV/0!</v>
      </c>
      <c r="AH30" s="2" t="e">
        <f t="shared" si="10"/>
        <v>#DIV/0!</v>
      </c>
      <c r="AI30" s="2" t="e">
        <f t="shared" si="11"/>
        <v>#DIV/0!</v>
      </c>
      <c r="AJ30" s="2" t="e">
        <f t="shared" si="12"/>
        <v>#DIV/0!</v>
      </c>
      <c r="AK30" t="e">
        <f t="shared" si="13"/>
        <v>#DIV/0!</v>
      </c>
      <c r="AL30" t="str">
        <f t="shared" ref="AL30:AM30" si="60">IF(AY30=1,$AF30*$V27,"0")</f>
        <v>0</v>
      </c>
      <c r="AM30" t="str">
        <f t="shared" si="60"/>
        <v>0</v>
      </c>
      <c r="AN30" t="str">
        <f t="shared" si="15"/>
        <v>0</v>
      </c>
      <c r="AO30" t="str">
        <f t="shared" si="16"/>
        <v>0</v>
      </c>
      <c r="AP30" t="str">
        <f t="shared" si="17"/>
        <v>0</v>
      </c>
      <c r="AQ30" t="str">
        <f t="shared" si="18"/>
        <v>0</v>
      </c>
      <c r="AT30">
        <f t="shared" si="19"/>
        <v>0</v>
      </c>
      <c r="AU30">
        <f t="shared" si="20"/>
        <v>0</v>
      </c>
      <c r="AW30">
        <f t="shared" si="21"/>
        <v>0</v>
      </c>
      <c r="AY30">
        <f t="shared" si="22"/>
        <v>0</v>
      </c>
      <c r="AZ30">
        <f t="shared" si="23"/>
        <v>0</v>
      </c>
      <c r="BA30">
        <f t="shared" si="24"/>
        <v>0</v>
      </c>
      <c r="BB30">
        <f t="shared" si="25"/>
        <v>0</v>
      </c>
      <c r="BC30">
        <f t="shared" si="26"/>
        <v>0</v>
      </c>
      <c r="BD30">
        <f t="shared" si="27"/>
        <v>0</v>
      </c>
      <c r="BF30" t="str">
        <f t="shared" si="28"/>
        <v>0</v>
      </c>
      <c r="BG30" t="str">
        <f t="shared" si="29"/>
        <v>0</v>
      </c>
      <c r="BH30" t="str">
        <f t="shared" si="30"/>
        <v>0</v>
      </c>
      <c r="BI30" t="str">
        <f t="shared" si="31"/>
        <v>0</v>
      </c>
      <c r="BJ30" t="str">
        <f t="shared" si="32"/>
        <v>0</v>
      </c>
      <c r="BK30" t="str">
        <f t="shared" si="33"/>
        <v>0</v>
      </c>
    </row>
    <row r="31" spans="1:63" x14ac:dyDescent="0.25">
      <c r="A31" s="176" t="s">
        <v>0</v>
      </c>
      <c r="B31" s="10">
        <f t="shared" si="2"/>
        <v>30</v>
      </c>
      <c r="C31" s="10" t="str">
        <f t="shared" si="5"/>
        <v>DR&lt;65 - 30</v>
      </c>
      <c r="D31" s="138">
        <f>'AUP Test Results - Table 1'!D31</f>
        <v>0</v>
      </c>
      <c r="E31" s="11">
        <f>'AUP Test Results - Table 1'!E31</f>
        <v>0</v>
      </c>
      <c r="F31" s="139">
        <f>'AUP Test Results - Table 1'!F31</f>
        <v>0</v>
      </c>
      <c r="G31" s="177">
        <f>'AUP Test Results - Table 1'!G31</f>
        <v>0</v>
      </c>
      <c r="H31" s="11">
        <f>'AUP Test Results - Table 1'!H31</f>
        <v>0</v>
      </c>
      <c r="I31" s="139">
        <f>'AUP Test Results - Table 1'!I31</f>
        <v>0</v>
      </c>
      <c r="J31" s="177">
        <f>'AUP Test Results - Table 1'!J31</f>
        <v>0</v>
      </c>
      <c r="K31" s="177">
        <f>'AUP Test Results - Table 1'!K31</f>
        <v>0</v>
      </c>
      <c r="L31" s="139">
        <f>'AUP Test Results - Table 1'!L31</f>
        <v>0</v>
      </c>
      <c r="M31" s="177" t="str">
        <f>'AUP Test Results - Table 1'!M31</f>
        <v/>
      </c>
      <c r="N31" s="177">
        <f>'AUP Test Results - Table 1'!N31</f>
        <v>0</v>
      </c>
      <c r="O31" s="139">
        <f>'AUP Test Results - Table 1'!O31</f>
        <v>0</v>
      </c>
      <c r="P31" s="177" t="str">
        <f>'AUP Test Results - Table 1'!P31</f>
        <v/>
      </c>
      <c r="Q31" s="138">
        <f>'AUP Test Results - Table 1'!Q31</f>
        <v>0</v>
      </c>
      <c r="R31" s="139">
        <f>'AUP Test Results - Table 1'!R31</f>
        <v>0</v>
      </c>
      <c r="S31" s="45">
        <f>'AUP Test Results - Table 1'!S31</f>
        <v>0</v>
      </c>
      <c r="T31" s="139">
        <f>'AUP Test Results - Table 1'!T31</f>
        <v>0</v>
      </c>
      <c r="U31" s="45">
        <f>'AUP Test Results - Table 1'!U31</f>
        <v>0</v>
      </c>
      <c r="V31" s="138">
        <f>'AUP Test Results - Table 1'!V31</f>
        <v>0</v>
      </c>
      <c r="W31" s="141" t="str">
        <f>'AUP Test Results - Table 1'!W31</f>
        <v>none</v>
      </c>
      <c r="X31" s="141">
        <f>'AUP Test Results - Table 1'!X31</f>
        <v>0</v>
      </c>
      <c r="Y31" s="178">
        <f>'AUP Test Results - Table 1'!Y31</f>
        <v>0</v>
      </c>
      <c r="Z31" s="89">
        <f>'AUP Test Results - Table 1'!Z31</f>
        <v>0</v>
      </c>
      <c r="AC31" t="str">
        <f t="shared" si="8"/>
        <v>HB Charges 1</v>
      </c>
      <c r="AD31" s="3">
        <f t="shared" si="34"/>
        <v>0</v>
      </c>
      <c r="AE31">
        <f t="shared" si="35"/>
        <v>0</v>
      </c>
      <c r="AF31" s="3" t="e">
        <f t="shared" si="36"/>
        <v>#DIV/0!</v>
      </c>
      <c r="AG31" s="2" t="e">
        <f t="shared" si="9"/>
        <v>#DIV/0!</v>
      </c>
      <c r="AH31" s="2" t="e">
        <f t="shared" si="10"/>
        <v>#DIV/0!</v>
      </c>
      <c r="AI31" s="2" t="e">
        <f t="shared" si="11"/>
        <v>#DIV/0!</v>
      </c>
      <c r="AJ31" s="2" t="e">
        <f t="shared" si="12"/>
        <v>#DIV/0!</v>
      </c>
      <c r="AK31" t="e">
        <f t="shared" si="13"/>
        <v>#DIV/0!</v>
      </c>
      <c r="AL31" t="str">
        <f t="shared" ref="AL31:AM31" si="61">IF(AY31=1,$AF31*$V28,"0")</f>
        <v>0</v>
      </c>
      <c r="AM31" t="str">
        <f t="shared" si="61"/>
        <v>0</v>
      </c>
      <c r="AN31" t="str">
        <f t="shared" si="15"/>
        <v>0</v>
      </c>
      <c r="AO31" t="str">
        <f t="shared" si="16"/>
        <v>0</v>
      </c>
      <c r="AP31" t="str">
        <f t="shared" si="17"/>
        <v>0</v>
      </c>
      <c r="AQ31" t="str">
        <f t="shared" si="18"/>
        <v>0</v>
      </c>
      <c r="AT31">
        <f t="shared" si="19"/>
        <v>0</v>
      </c>
      <c r="AU31">
        <f t="shared" si="20"/>
        <v>0</v>
      </c>
      <c r="AW31">
        <f t="shared" si="21"/>
        <v>0</v>
      </c>
      <c r="AY31">
        <f t="shared" si="22"/>
        <v>0</v>
      </c>
      <c r="AZ31">
        <f t="shared" si="23"/>
        <v>0</v>
      </c>
      <c r="BA31">
        <f t="shared" si="24"/>
        <v>0</v>
      </c>
      <c r="BB31">
        <f t="shared" si="25"/>
        <v>0</v>
      </c>
      <c r="BC31">
        <f t="shared" si="26"/>
        <v>0</v>
      </c>
      <c r="BD31">
        <f t="shared" si="27"/>
        <v>0</v>
      </c>
      <c r="BF31" t="str">
        <f t="shared" si="28"/>
        <v>0</v>
      </c>
      <c r="BG31" t="str">
        <f t="shared" si="29"/>
        <v>0</v>
      </c>
      <c r="BH31" t="str">
        <f t="shared" si="30"/>
        <v>0</v>
      </c>
      <c r="BI31" t="str">
        <f t="shared" si="31"/>
        <v>0</v>
      </c>
      <c r="BJ31" t="str">
        <f t="shared" si="32"/>
        <v>0</v>
      </c>
      <c r="BK31" t="str">
        <f t="shared" si="33"/>
        <v>0</v>
      </c>
    </row>
    <row r="32" spans="1:63" x14ac:dyDescent="0.25">
      <c r="A32" s="176" t="s">
        <v>0</v>
      </c>
      <c r="B32" s="10">
        <f t="shared" si="2"/>
        <v>31</v>
      </c>
      <c r="C32" s="10" t="str">
        <f t="shared" si="5"/>
        <v>DR&lt;65 - 31</v>
      </c>
      <c r="D32" s="138">
        <f>'AUP Test Results - Table 1'!D32</f>
        <v>0</v>
      </c>
      <c r="E32" s="11">
        <f>'AUP Test Results - Table 1'!E32</f>
        <v>0</v>
      </c>
      <c r="F32" s="139">
        <f>'AUP Test Results - Table 1'!F32</f>
        <v>0</v>
      </c>
      <c r="G32" s="177">
        <f>'AUP Test Results - Table 1'!G32</f>
        <v>0</v>
      </c>
      <c r="H32" s="11">
        <f>'AUP Test Results - Table 1'!H32</f>
        <v>0</v>
      </c>
      <c r="I32" s="139">
        <f>'AUP Test Results - Table 1'!I32</f>
        <v>0</v>
      </c>
      <c r="J32" s="177">
        <f>'AUP Test Results - Table 1'!J32</f>
        <v>0</v>
      </c>
      <c r="K32" s="177">
        <f>'AUP Test Results - Table 1'!K32</f>
        <v>0</v>
      </c>
      <c r="L32" s="139">
        <f>'AUP Test Results - Table 1'!L32</f>
        <v>0</v>
      </c>
      <c r="M32" s="177" t="str">
        <f>'AUP Test Results - Table 1'!M32</f>
        <v/>
      </c>
      <c r="N32" s="177">
        <f>'AUP Test Results - Table 1'!N32</f>
        <v>0</v>
      </c>
      <c r="O32" s="139">
        <f>'AUP Test Results - Table 1'!O32</f>
        <v>0</v>
      </c>
      <c r="P32" s="177" t="str">
        <f>'AUP Test Results - Table 1'!P32</f>
        <v/>
      </c>
      <c r="Q32" s="138">
        <f>'AUP Test Results - Table 1'!Q32</f>
        <v>0</v>
      </c>
      <c r="R32" s="139">
        <f>'AUP Test Results - Table 1'!R32</f>
        <v>0</v>
      </c>
      <c r="S32" s="45">
        <f>'AUP Test Results - Table 1'!S32</f>
        <v>0</v>
      </c>
      <c r="T32" s="139">
        <f>'AUP Test Results - Table 1'!T32</f>
        <v>0</v>
      </c>
      <c r="U32" s="45">
        <f>'AUP Test Results - Table 1'!U32</f>
        <v>0</v>
      </c>
      <c r="V32" s="138">
        <f>'AUP Test Results - Table 1'!V32</f>
        <v>0</v>
      </c>
      <c r="W32" s="141" t="str">
        <f>'AUP Test Results - Table 1'!W32</f>
        <v>none</v>
      </c>
      <c r="X32" s="141">
        <f>'AUP Test Results - Table 1'!X32</f>
        <v>0</v>
      </c>
      <c r="Y32" s="178">
        <f>'AUP Test Results - Table 1'!Y32</f>
        <v>0</v>
      </c>
      <c r="Z32" s="89">
        <f>'AUP Test Results - Table 1'!Z32</f>
        <v>0</v>
      </c>
      <c r="AC32" t="str">
        <f t="shared" si="8"/>
        <v>HB Charges 1</v>
      </c>
      <c r="AD32" s="3">
        <f t="shared" si="34"/>
        <v>0</v>
      </c>
      <c r="AE32">
        <f t="shared" si="35"/>
        <v>0</v>
      </c>
      <c r="AF32" s="3" t="e">
        <f t="shared" si="36"/>
        <v>#DIV/0!</v>
      </c>
      <c r="AG32" s="2" t="e">
        <f t="shared" si="9"/>
        <v>#DIV/0!</v>
      </c>
      <c r="AH32" s="2" t="e">
        <f t="shared" si="10"/>
        <v>#DIV/0!</v>
      </c>
      <c r="AI32" s="2" t="e">
        <f t="shared" si="11"/>
        <v>#DIV/0!</v>
      </c>
      <c r="AJ32" s="2" t="e">
        <f t="shared" si="12"/>
        <v>#DIV/0!</v>
      </c>
      <c r="AK32" t="e">
        <f t="shared" si="13"/>
        <v>#DIV/0!</v>
      </c>
      <c r="AL32" t="str">
        <f t="shared" ref="AL32:AM32" si="62">IF(AY32=1,$AF32*$V29,"0")</f>
        <v>0</v>
      </c>
      <c r="AM32" t="str">
        <f t="shared" si="62"/>
        <v>0</v>
      </c>
      <c r="AN32" t="str">
        <f t="shared" si="15"/>
        <v>0</v>
      </c>
      <c r="AO32" t="str">
        <f t="shared" si="16"/>
        <v>0</v>
      </c>
      <c r="AP32" t="str">
        <f t="shared" si="17"/>
        <v>0</v>
      </c>
      <c r="AQ32" t="str">
        <f t="shared" si="18"/>
        <v>0</v>
      </c>
      <c r="AT32">
        <f t="shared" si="19"/>
        <v>0</v>
      </c>
      <c r="AU32">
        <f t="shared" si="20"/>
        <v>0</v>
      </c>
      <c r="AW32">
        <f t="shared" si="21"/>
        <v>0</v>
      </c>
      <c r="AY32">
        <f t="shared" si="22"/>
        <v>0</v>
      </c>
      <c r="AZ32">
        <f t="shared" si="23"/>
        <v>0</v>
      </c>
      <c r="BA32">
        <f t="shared" si="24"/>
        <v>0</v>
      </c>
      <c r="BB32">
        <f t="shared" si="25"/>
        <v>0</v>
      </c>
      <c r="BC32">
        <f t="shared" si="26"/>
        <v>0</v>
      </c>
      <c r="BD32">
        <f t="shared" si="27"/>
        <v>0</v>
      </c>
      <c r="BF32" t="str">
        <f t="shared" si="28"/>
        <v>0</v>
      </c>
      <c r="BG32" t="str">
        <f t="shared" si="29"/>
        <v>0</v>
      </c>
      <c r="BH32" t="str">
        <f t="shared" si="30"/>
        <v>0</v>
      </c>
      <c r="BI32" t="str">
        <f t="shared" si="31"/>
        <v>0</v>
      </c>
      <c r="BJ32" t="str">
        <f t="shared" si="32"/>
        <v>0</v>
      </c>
      <c r="BK32" t="str">
        <f t="shared" si="33"/>
        <v>0</v>
      </c>
    </row>
    <row r="33" spans="1:63" x14ac:dyDescent="0.25">
      <c r="A33" s="176" t="s">
        <v>0</v>
      </c>
      <c r="B33" s="10">
        <f t="shared" si="2"/>
        <v>32</v>
      </c>
      <c r="C33" s="10" t="str">
        <f t="shared" si="5"/>
        <v>DR&lt;65 - 32</v>
      </c>
      <c r="D33" s="138">
        <f>'AUP Test Results - Table 1'!D33</f>
        <v>0</v>
      </c>
      <c r="E33" s="11">
        <f>'AUP Test Results - Table 1'!E33</f>
        <v>0</v>
      </c>
      <c r="F33" s="139">
        <f>'AUP Test Results - Table 1'!F33</f>
        <v>0</v>
      </c>
      <c r="G33" s="177">
        <f>'AUP Test Results - Table 1'!G33</f>
        <v>0</v>
      </c>
      <c r="H33" s="11">
        <f>'AUP Test Results - Table 1'!H33</f>
        <v>0</v>
      </c>
      <c r="I33" s="139">
        <f>'AUP Test Results - Table 1'!I33</f>
        <v>0</v>
      </c>
      <c r="J33" s="177">
        <f>'AUP Test Results - Table 1'!J33</f>
        <v>0</v>
      </c>
      <c r="K33" s="177">
        <f>'AUP Test Results - Table 1'!K33</f>
        <v>0</v>
      </c>
      <c r="L33" s="139">
        <f>'AUP Test Results - Table 1'!L33</f>
        <v>0</v>
      </c>
      <c r="M33" s="177" t="str">
        <f>'AUP Test Results - Table 1'!M33</f>
        <v/>
      </c>
      <c r="N33" s="177">
        <f>'AUP Test Results - Table 1'!N33</f>
        <v>0</v>
      </c>
      <c r="O33" s="139">
        <f>'AUP Test Results - Table 1'!O33</f>
        <v>0</v>
      </c>
      <c r="P33" s="177" t="str">
        <f>'AUP Test Results - Table 1'!P33</f>
        <v/>
      </c>
      <c r="Q33" s="138">
        <f>'AUP Test Results - Table 1'!Q33</f>
        <v>0</v>
      </c>
      <c r="R33" s="139">
        <f>'AUP Test Results - Table 1'!R33</f>
        <v>0</v>
      </c>
      <c r="S33" s="45">
        <f>'AUP Test Results - Table 1'!S33</f>
        <v>0</v>
      </c>
      <c r="T33" s="139">
        <f>'AUP Test Results - Table 1'!T33</f>
        <v>0</v>
      </c>
      <c r="U33" s="45">
        <f>'AUP Test Results - Table 1'!U33</f>
        <v>0</v>
      </c>
      <c r="V33" s="138">
        <f>'AUP Test Results - Table 1'!V33</f>
        <v>0</v>
      </c>
      <c r="W33" s="141" t="str">
        <f>'AUP Test Results - Table 1'!W33</f>
        <v>none</v>
      </c>
      <c r="X33" s="141">
        <f>'AUP Test Results - Table 1'!X33</f>
        <v>0</v>
      </c>
      <c r="Y33" s="178">
        <f>'AUP Test Results - Table 1'!Y33</f>
        <v>0</v>
      </c>
      <c r="Z33" s="89">
        <f>'AUP Test Results - Table 1'!Z33</f>
        <v>0</v>
      </c>
      <c r="AC33" t="str">
        <f t="shared" si="8"/>
        <v>HB Charges 1</v>
      </c>
      <c r="AD33" s="3">
        <f t="shared" si="34"/>
        <v>0</v>
      </c>
      <c r="AE33">
        <f t="shared" si="35"/>
        <v>0</v>
      </c>
      <c r="AF33" s="3" t="e">
        <f t="shared" si="36"/>
        <v>#DIV/0!</v>
      </c>
      <c r="AG33" s="2" t="e">
        <f t="shared" si="9"/>
        <v>#DIV/0!</v>
      </c>
      <c r="AH33" s="2" t="e">
        <f t="shared" si="10"/>
        <v>#DIV/0!</v>
      </c>
      <c r="AI33" s="2" t="e">
        <f t="shared" si="11"/>
        <v>#DIV/0!</v>
      </c>
      <c r="AJ33" s="2" t="e">
        <f t="shared" si="12"/>
        <v>#DIV/0!</v>
      </c>
      <c r="AK33" t="e">
        <f t="shared" si="13"/>
        <v>#DIV/0!</v>
      </c>
      <c r="AL33" t="str">
        <f t="shared" ref="AL33:AM33" si="63">IF(AY33=1,$AF33*$V30,"0")</f>
        <v>0</v>
      </c>
      <c r="AM33" t="str">
        <f t="shared" si="63"/>
        <v>0</v>
      </c>
      <c r="AN33" t="str">
        <f t="shared" si="15"/>
        <v>0</v>
      </c>
      <c r="AO33" t="str">
        <f t="shared" si="16"/>
        <v>0</v>
      </c>
      <c r="AP33" t="str">
        <f t="shared" si="17"/>
        <v>0</v>
      </c>
      <c r="AQ33" t="str">
        <f t="shared" si="18"/>
        <v>0</v>
      </c>
      <c r="AT33">
        <f t="shared" si="19"/>
        <v>0</v>
      </c>
      <c r="AU33">
        <f t="shared" si="20"/>
        <v>0</v>
      </c>
      <c r="AW33">
        <f t="shared" si="21"/>
        <v>0</v>
      </c>
      <c r="AY33">
        <f t="shared" si="22"/>
        <v>0</v>
      </c>
      <c r="AZ33">
        <f t="shared" si="23"/>
        <v>0</v>
      </c>
      <c r="BA33">
        <f t="shared" si="24"/>
        <v>0</v>
      </c>
      <c r="BB33">
        <f t="shared" si="25"/>
        <v>0</v>
      </c>
      <c r="BC33">
        <f t="shared" si="26"/>
        <v>0</v>
      </c>
      <c r="BD33">
        <f t="shared" si="27"/>
        <v>0</v>
      </c>
      <c r="BF33" t="str">
        <f t="shared" si="28"/>
        <v>0</v>
      </c>
      <c r="BG33" t="str">
        <f t="shared" si="29"/>
        <v>0</v>
      </c>
      <c r="BH33" t="str">
        <f t="shared" si="30"/>
        <v>0</v>
      </c>
      <c r="BI33" t="str">
        <f t="shared" si="31"/>
        <v>0</v>
      </c>
      <c r="BJ33" t="str">
        <f t="shared" si="32"/>
        <v>0</v>
      </c>
      <c r="BK33" t="str">
        <f t="shared" si="33"/>
        <v>0</v>
      </c>
    </row>
    <row r="34" spans="1:63" x14ac:dyDescent="0.25">
      <c r="A34" s="176" t="s">
        <v>0</v>
      </c>
      <c r="B34" s="10">
        <f t="shared" si="2"/>
        <v>33</v>
      </c>
      <c r="C34" s="10" t="str">
        <f t="shared" si="5"/>
        <v>DR&lt;65 - 33</v>
      </c>
      <c r="D34" s="138">
        <f>'AUP Test Results - Table 1'!D34</f>
        <v>0</v>
      </c>
      <c r="E34" s="11">
        <f>'AUP Test Results - Table 1'!E34</f>
        <v>0</v>
      </c>
      <c r="F34" s="139">
        <f>'AUP Test Results - Table 1'!F34</f>
        <v>0</v>
      </c>
      <c r="G34" s="177">
        <f>'AUP Test Results - Table 1'!G34</f>
        <v>0</v>
      </c>
      <c r="H34" s="11">
        <f>'AUP Test Results - Table 1'!H34</f>
        <v>0</v>
      </c>
      <c r="I34" s="139">
        <f>'AUP Test Results - Table 1'!I34</f>
        <v>0</v>
      </c>
      <c r="J34" s="177">
        <f>'AUP Test Results - Table 1'!J34</f>
        <v>0</v>
      </c>
      <c r="K34" s="177">
        <f>'AUP Test Results - Table 1'!K34</f>
        <v>0</v>
      </c>
      <c r="L34" s="139">
        <f>'AUP Test Results - Table 1'!L34</f>
        <v>0</v>
      </c>
      <c r="M34" s="177" t="str">
        <f>'AUP Test Results - Table 1'!M34</f>
        <v/>
      </c>
      <c r="N34" s="177">
        <f>'AUP Test Results - Table 1'!N34</f>
        <v>0</v>
      </c>
      <c r="O34" s="139">
        <f>'AUP Test Results - Table 1'!O34</f>
        <v>0</v>
      </c>
      <c r="P34" s="177" t="str">
        <f>'AUP Test Results - Table 1'!P34</f>
        <v/>
      </c>
      <c r="Q34" s="138">
        <f>'AUP Test Results - Table 1'!Q34</f>
        <v>0</v>
      </c>
      <c r="R34" s="139">
        <f>'AUP Test Results - Table 1'!R34</f>
        <v>0</v>
      </c>
      <c r="S34" s="45">
        <f>'AUP Test Results - Table 1'!S34</f>
        <v>0</v>
      </c>
      <c r="T34" s="139">
        <f>'AUP Test Results - Table 1'!T34</f>
        <v>0</v>
      </c>
      <c r="U34" s="45">
        <f>'AUP Test Results - Table 1'!U34</f>
        <v>0</v>
      </c>
      <c r="V34" s="138">
        <f>'AUP Test Results - Table 1'!V34</f>
        <v>0</v>
      </c>
      <c r="W34" s="141" t="str">
        <f>'AUP Test Results - Table 1'!W34</f>
        <v>none</v>
      </c>
      <c r="X34" s="141">
        <f>'AUP Test Results - Table 1'!X34</f>
        <v>0</v>
      </c>
      <c r="Y34" s="178">
        <f>'AUP Test Results - Table 1'!Y34</f>
        <v>0</v>
      </c>
      <c r="Z34" s="89">
        <f>'AUP Test Results - Table 1'!Z34</f>
        <v>0</v>
      </c>
      <c r="AC34" t="str">
        <f t="shared" si="8"/>
        <v>HB Charges 1</v>
      </c>
      <c r="AD34" s="3">
        <f t="shared" si="34"/>
        <v>0</v>
      </c>
      <c r="AE34">
        <f t="shared" si="35"/>
        <v>0</v>
      </c>
      <c r="AF34" s="3" t="e">
        <f t="shared" si="36"/>
        <v>#DIV/0!</v>
      </c>
      <c r="AG34" s="2" t="e">
        <f t="shared" si="9"/>
        <v>#DIV/0!</v>
      </c>
      <c r="AH34" s="2" t="e">
        <f t="shared" si="10"/>
        <v>#DIV/0!</v>
      </c>
      <c r="AI34" s="2" t="e">
        <f t="shared" si="11"/>
        <v>#DIV/0!</v>
      </c>
      <c r="AJ34" s="2" t="e">
        <f t="shared" si="12"/>
        <v>#DIV/0!</v>
      </c>
      <c r="AK34" t="e">
        <f t="shared" si="13"/>
        <v>#DIV/0!</v>
      </c>
      <c r="AL34" t="str">
        <f t="shared" ref="AL34:AM34" si="64">IF(AY34=1,$AF34*$V31,"0")</f>
        <v>0</v>
      </c>
      <c r="AM34" t="str">
        <f t="shared" si="64"/>
        <v>0</v>
      </c>
      <c r="AN34" t="str">
        <f t="shared" si="15"/>
        <v>0</v>
      </c>
      <c r="AO34" t="str">
        <f t="shared" si="16"/>
        <v>0</v>
      </c>
      <c r="AP34" t="str">
        <f t="shared" si="17"/>
        <v>0</v>
      </c>
      <c r="AQ34" t="str">
        <f t="shared" si="18"/>
        <v>0</v>
      </c>
      <c r="AT34">
        <f t="shared" si="19"/>
        <v>0</v>
      </c>
      <c r="AU34">
        <f t="shared" si="20"/>
        <v>0</v>
      </c>
      <c r="AW34">
        <f t="shared" si="21"/>
        <v>0</v>
      </c>
      <c r="AY34">
        <f t="shared" si="22"/>
        <v>0</v>
      </c>
      <c r="AZ34">
        <f t="shared" si="23"/>
        <v>0</v>
      </c>
      <c r="BA34">
        <f t="shared" si="24"/>
        <v>0</v>
      </c>
      <c r="BB34">
        <f t="shared" si="25"/>
        <v>0</v>
      </c>
      <c r="BC34">
        <f t="shared" si="26"/>
        <v>0</v>
      </c>
      <c r="BD34">
        <f t="shared" si="27"/>
        <v>0</v>
      </c>
      <c r="BF34" t="str">
        <f t="shared" si="28"/>
        <v>0</v>
      </c>
      <c r="BG34" t="str">
        <f t="shared" si="29"/>
        <v>0</v>
      </c>
      <c r="BH34" t="str">
        <f t="shared" si="30"/>
        <v>0</v>
      </c>
      <c r="BI34" t="str">
        <f t="shared" si="31"/>
        <v>0</v>
      </c>
      <c r="BJ34" t="str">
        <f t="shared" si="32"/>
        <v>0</v>
      </c>
      <c r="BK34" t="str">
        <f t="shared" si="33"/>
        <v>0</v>
      </c>
    </row>
    <row r="35" spans="1:63" x14ac:dyDescent="0.25">
      <c r="A35" s="176" t="s">
        <v>0</v>
      </c>
      <c r="B35" s="10">
        <f t="shared" si="2"/>
        <v>34</v>
      </c>
      <c r="C35" s="10" t="str">
        <f t="shared" si="5"/>
        <v>DR&lt;65 - 34</v>
      </c>
      <c r="D35" s="138">
        <f>'AUP Test Results - Table 1'!D35</f>
        <v>0</v>
      </c>
      <c r="E35" s="11">
        <f>'AUP Test Results - Table 1'!E35</f>
        <v>0</v>
      </c>
      <c r="F35" s="139">
        <f>'AUP Test Results - Table 1'!F35</f>
        <v>0</v>
      </c>
      <c r="G35" s="177">
        <f>'AUP Test Results - Table 1'!G35</f>
        <v>0</v>
      </c>
      <c r="H35" s="11">
        <f>'AUP Test Results - Table 1'!H35</f>
        <v>0</v>
      </c>
      <c r="I35" s="139">
        <f>'AUP Test Results - Table 1'!I35</f>
        <v>0</v>
      </c>
      <c r="J35" s="177">
        <f>'AUP Test Results - Table 1'!J35</f>
        <v>0</v>
      </c>
      <c r="K35" s="177">
        <f>'AUP Test Results - Table 1'!K35</f>
        <v>0</v>
      </c>
      <c r="L35" s="139">
        <f>'AUP Test Results - Table 1'!L35</f>
        <v>0</v>
      </c>
      <c r="M35" s="177" t="str">
        <f>'AUP Test Results - Table 1'!M35</f>
        <v/>
      </c>
      <c r="N35" s="177">
        <f>'AUP Test Results - Table 1'!N35</f>
        <v>0</v>
      </c>
      <c r="O35" s="139">
        <f>'AUP Test Results - Table 1'!O35</f>
        <v>0</v>
      </c>
      <c r="P35" s="177" t="str">
        <f>'AUP Test Results - Table 1'!P35</f>
        <v/>
      </c>
      <c r="Q35" s="138">
        <f>'AUP Test Results - Table 1'!Q35</f>
        <v>0</v>
      </c>
      <c r="R35" s="139">
        <f>'AUP Test Results - Table 1'!R35</f>
        <v>0</v>
      </c>
      <c r="S35" s="45">
        <f>'AUP Test Results - Table 1'!S35</f>
        <v>0</v>
      </c>
      <c r="T35" s="139">
        <f>'AUP Test Results - Table 1'!T35</f>
        <v>0</v>
      </c>
      <c r="U35" s="45">
        <f>'AUP Test Results - Table 1'!U35</f>
        <v>0</v>
      </c>
      <c r="V35" s="138">
        <f>'AUP Test Results - Table 1'!V35</f>
        <v>0</v>
      </c>
      <c r="W35" s="141" t="str">
        <f>'AUP Test Results - Table 1'!W35</f>
        <v>none</v>
      </c>
      <c r="X35" s="141">
        <f>'AUP Test Results - Table 1'!X35</f>
        <v>0</v>
      </c>
      <c r="Y35" s="178">
        <f>'AUP Test Results - Table 1'!Y35</f>
        <v>0</v>
      </c>
      <c r="Z35" s="89">
        <f>'AUP Test Results - Table 1'!Z35</f>
        <v>0</v>
      </c>
      <c r="AC35" t="str">
        <f t="shared" si="8"/>
        <v>HB Charges 1</v>
      </c>
      <c r="AD35" s="3">
        <f t="shared" si="34"/>
        <v>0</v>
      </c>
      <c r="AE35">
        <f t="shared" si="35"/>
        <v>0</v>
      </c>
      <c r="AF35" s="3" t="e">
        <f t="shared" si="36"/>
        <v>#DIV/0!</v>
      </c>
      <c r="AG35" s="2" t="e">
        <f t="shared" si="9"/>
        <v>#DIV/0!</v>
      </c>
      <c r="AH35" s="2" t="e">
        <f t="shared" si="10"/>
        <v>#DIV/0!</v>
      </c>
      <c r="AI35" s="2" t="e">
        <f t="shared" si="11"/>
        <v>#DIV/0!</v>
      </c>
      <c r="AJ35" s="2" t="e">
        <f t="shared" si="12"/>
        <v>#DIV/0!</v>
      </c>
      <c r="AK35" t="e">
        <f t="shared" si="13"/>
        <v>#DIV/0!</v>
      </c>
      <c r="AL35" t="str">
        <f t="shared" ref="AL35:AM35" si="65">IF(AY35=1,$AF35*$V32,"0")</f>
        <v>0</v>
      </c>
      <c r="AM35" t="str">
        <f t="shared" si="65"/>
        <v>0</v>
      </c>
      <c r="AN35" t="str">
        <f t="shared" si="15"/>
        <v>0</v>
      </c>
      <c r="AO35" t="str">
        <f t="shared" si="16"/>
        <v>0</v>
      </c>
      <c r="AP35" t="str">
        <f t="shared" si="17"/>
        <v>0</v>
      </c>
      <c r="AQ35" t="str">
        <f t="shared" si="18"/>
        <v>0</v>
      </c>
      <c r="AT35">
        <f t="shared" si="19"/>
        <v>0</v>
      </c>
      <c r="AU35">
        <f t="shared" si="20"/>
        <v>0</v>
      </c>
      <c r="AW35">
        <f t="shared" si="21"/>
        <v>0</v>
      </c>
      <c r="AY35">
        <f t="shared" si="22"/>
        <v>0</v>
      </c>
      <c r="AZ35">
        <f t="shared" si="23"/>
        <v>0</v>
      </c>
      <c r="BA35">
        <f t="shared" si="24"/>
        <v>0</v>
      </c>
      <c r="BB35">
        <f t="shared" si="25"/>
        <v>0</v>
      </c>
      <c r="BC35">
        <f t="shared" si="26"/>
        <v>0</v>
      </c>
      <c r="BD35">
        <f t="shared" si="27"/>
        <v>0</v>
      </c>
      <c r="BF35" t="str">
        <f t="shared" si="28"/>
        <v>0</v>
      </c>
      <c r="BG35" t="str">
        <f t="shared" si="29"/>
        <v>0</v>
      </c>
      <c r="BH35" t="str">
        <f t="shared" si="30"/>
        <v>0</v>
      </c>
      <c r="BI35" t="str">
        <f t="shared" si="31"/>
        <v>0</v>
      </c>
      <c r="BJ35" t="str">
        <f t="shared" si="32"/>
        <v>0</v>
      </c>
      <c r="BK35" t="str">
        <f t="shared" si="33"/>
        <v>0</v>
      </c>
    </row>
    <row r="36" spans="1:63" x14ac:dyDescent="0.25">
      <c r="A36" s="176" t="s">
        <v>0</v>
      </c>
      <c r="B36" s="10">
        <f t="shared" si="2"/>
        <v>35</v>
      </c>
      <c r="C36" s="10" t="str">
        <f t="shared" si="5"/>
        <v>DR&lt;65 - 35</v>
      </c>
      <c r="D36" s="138">
        <f>'AUP Test Results - Table 1'!D36</f>
        <v>0</v>
      </c>
      <c r="E36" s="11">
        <f>'AUP Test Results - Table 1'!E36</f>
        <v>0</v>
      </c>
      <c r="F36" s="139">
        <f>'AUP Test Results - Table 1'!F36</f>
        <v>0</v>
      </c>
      <c r="G36" s="177">
        <f>'AUP Test Results - Table 1'!G36</f>
        <v>0</v>
      </c>
      <c r="H36" s="11">
        <f>'AUP Test Results - Table 1'!H36</f>
        <v>0</v>
      </c>
      <c r="I36" s="139">
        <f>'AUP Test Results - Table 1'!I36</f>
        <v>0</v>
      </c>
      <c r="J36" s="177">
        <f>'AUP Test Results - Table 1'!J36</f>
        <v>0</v>
      </c>
      <c r="K36" s="177">
        <f>'AUP Test Results - Table 1'!K36</f>
        <v>0</v>
      </c>
      <c r="L36" s="139">
        <f>'AUP Test Results - Table 1'!L36</f>
        <v>0</v>
      </c>
      <c r="M36" s="177" t="str">
        <f>'AUP Test Results - Table 1'!M36</f>
        <v/>
      </c>
      <c r="N36" s="177">
        <f>'AUP Test Results - Table 1'!N36</f>
        <v>0</v>
      </c>
      <c r="O36" s="139">
        <f>'AUP Test Results - Table 1'!O36</f>
        <v>0</v>
      </c>
      <c r="P36" s="177" t="str">
        <f>'AUP Test Results - Table 1'!P36</f>
        <v/>
      </c>
      <c r="Q36" s="138">
        <f>'AUP Test Results - Table 1'!Q36</f>
        <v>0</v>
      </c>
      <c r="R36" s="139">
        <f>'AUP Test Results - Table 1'!R36</f>
        <v>0</v>
      </c>
      <c r="S36" s="45">
        <f>'AUP Test Results - Table 1'!S36</f>
        <v>0</v>
      </c>
      <c r="T36" s="139">
        <f>'AUP Test Results - Table 1'!T36</f>
        <v>0</v>
      </c>
      <c r="U36" s="45">
        <f>'AUP Test Results - Table 1'!U36</f>
        <v>0</v>
      </c>
      <c r="V36" s="138">
        <f>'AUP Test Results - Table 1'!V36</f>
        <v>0</v>
      </c>
      <c r="W36" s="141" t="str">
        <f>'AUP Test Results - Table 1'!W36</f>
        <v>none</v>
      </c>
      <c r="X36" s="141">
        <f>'AUP Test Results - Table 1'!X36</f>
        <v>0</v>
      </c>
      <c r="Y36" s="178">
        <f>'AUP Test Results - Table 1'!Y36</f>
        <v>0</v>
      </c>
      <c r="Z36" s="89">
        <f>'AUP Test Results - Table 1'!Z36</f>
        <v>0</v>
      </c>
      <c r="AC36" t="str">
        <f t="shared" si="8"/>
        <v>HB Charges 1</v>
      </c>
      <c r="AD36" s="3">
        <f t="shared" si="34"/>
        <v>0</v>
      </c>
      <c r="AE36">
        <f t="shared" si="35"/>
        <v>0</v>
      </c>
      <c r="AF36" s="3" t="e">
        <f t="shared" si="36"/>
        <v>#DIV/0!</v>
      </c>
      <c r="AG36" s="2" t="e">
        <f t="shared" si="9"/>
        <v>#DIV/0!</v>
      </c>
      <c r="AH36" s="2" t="e">
        <f t="shared" si="10"/>
        <v>#DIV/0!</v>
      </c>
      <c r="AI36" s="2" t="e">
        <f t="shared" si="11"/>
        <v>#DIV/0!</v>
      </c>
      <c r="AJ36" s="2" t="e">
        <f t="shared" si="12"/>
        <v>#DIV/0!</v>
      </c>
      <c r="AK36" t="e">
        <f t="shared" si="13"/>
        <v>#DIV/0!</v>
      </c>
      <c r="AL36" t="str">
        <f t="shared" ref="AL36:AM36" si="66">IF(AY36=1,$AF36*$V33,"0")</f>
        <v>0</v>
      </c>
      <c r="AM36" t="str">
        <f t="shared" si="66"/>
        <v>0</v>
      </c>
      <c r="AN36" t="str">
        <f t="shared" si="15"/>
        <v>0</v>
      </c>
      <c r="AO36" t="str">
        <f t="shared" si="16"/>
        <v>0</v>
      </c>
      <c r="AP36" t="str">
        <f t="shared" si="17"/>
        <v>0</v>
      </c>
      <c r="AQ36" t="str">
        <f t="shared" si="18"/>
        <v>0</v>
      </c>
      <c r="AT36">
        <f t="shared" si="19"/>
        <v>0</v>
      </c>
      <c r="AU36">
        <f t="shared" si="20"/>
        <v>0</v>
      </c>
      <c r="AW36">
        <f t="shared" si="21"/>
        <v>0</v>
      </c>
      <c r="AY36">
        <f t="shared" si="22"/>
        <v>0</v>
      </c>
      <c r="AZ36">
        <f t="shared" si="23"/>
        <v>0</v>
      </c>
      <c r="BA36">
        <f t="shared" si="24"/>
        <v>0</v>
      </c>
      <c r="BB36">
        <f t="shared" si="25"/>
        <v>0</v>
      </c>
      <c r="BC36">
        <f t="shared" si="26"/>
        <v>0</v>
      </c>
      <c r="BD36">
        <f t="shared" si="27"/>
        <v>0</v>
      </c>
      <c r="BF36" t="str">
        <f t="shared" si="28"/>
        <v>0</v>
      </c>
      <c r="BG36" t="str">
        <f t="shared" si="29"/>
        <v>0</v>
      </c>
      <c r="BH36" t="str">
        <f t="shared" si="30"/>
        <v>0</v>
      </c>
      <c r="BI36" t="str">
        <f t="shared" si="31"/>
        <v>0</v>
      </c>
      <c r="BJ36" t="str">
        <f t="shared" si="32"/>
        <v>0</v>
      </c>
      <c r="BK36" t="str">
        <f t="shared" si="33"/>
        <v>0</v>
      </c>
    </row>
    <row r="37" spans="1:63" x14ac:dyDescent="0.25">
      <c r="A37" s="176" t="s">
        <v>0</v>
      </c>
      <c r="B37" s="10">
        <f t="shared" si="2"/>
        <v>36</v>
      </c>
      <c r="C37" s="10" t="str">
        <f t="shared" si="5"/>
        <v>DR&lt;65 - 36</v>
      </c>
      <c r="D37" s="138">
        <f>'AUP Test Results - Table 1'!D37</f>
        <v>0</v>
      </c>
      <c r="E37" s="11">
        <f>'AUP Test Results - Table 1'!E37</f>
        <v>0</v>
      </c>
      <c r="F37" s="139">
        <f>'AUP Test Results - Table 1'!F37</f>
        <v>0</v>
      </c>
      <c r="G37" s="177">
        <f>'AUP Test Results - Table 1'!G37</f>
        <v>0</v>
      </c>
      <c r="H37" s="11">
        <f>'AUP Test Results - Table 1'!H37</f>
        <v>0</v>
      </c>
      <c r="I37" s="139">
        <f>'AUP Test Results - Table 1'!I37</f>
        <v>0</v>
      </c>
      <c r="J37" s="177">
        <f>'AUP Test Results - Table 1'!J37</f>
        <v>0</v>
      </c>
      <c r="K37" s="177">
        <f>'AUP Test Results - Table 1'!K37</f>
        <v>0</v>
      </c>
      <c r="L37" s="139">
        <f>'AUP Test Results - Table 1'!L37</f>
        <v>0</v>
      </c>
      <c r="M37" s="177" t="str">
        <f>'AUP Test Results - Table 1'!M37</f>
        <v/>
      </c>
      <c r="N37" s="177">
        <f>'AUP Test Results - Table 1'!N37</f>
        <v>0</v>
      </c>
      <c r="O37" s="139">
        <f>'AUP Test Results - Table 1'!O37</f>
        <v>0</v>
      </c>
      <c r="P37" s="177" t="str">
        <f>'AUP Test Results - Table 1'!P37</f>
        <v/>
      </c>
      <c r="Q37" s="138">
        <f>'AUP Test Results - Table 1'!Q37</f>
        <v>0</v>
      </c>
      <c r="R37" s="139">
        <f>'AUP Test Results - Table 1'!R37</f>
        <v>0</v>
      </c>
      <c r="S37" s="45">
        <f>'AUP Test Results - Table 1'!S37</f>
        <v>0</v>
      </c>
      <c r="T37" s="139">
        <f>'AUP Test Results - Table 1'!T37</f>
        <v>0</v>
      </c>
      <c r="U37" s="45">
        <f>'AUP Test Results - Table 1'!U37</f>
        <v>0</v>
      </c>
      <c r="V37" s="138">
        <f>'AUP Test Results - Table 1'!V37</f>
        <v>0</v>
      </c>
      <c r="W37" s="141" t="str">
        <f>'AUP Test Results - Table 1'!W37</f>
        <v>none</v>
      </c>
      <c r="X37" s="141">
        <f>'AUP Test Results - Table 1'!X37</f>
        <v>0</v>
      </c>
      <c r="Y37" s="178">
        <f>'AUP Test Results - Table 1'!Y37</f>
        <v>0</v>
      </c>
      <c r="Z37" s="89">
        <f>'AUP Test Results - Table 1'!Z37</f>
        <v>0</v>
      </c>
      <c r="AC37" t="str">
        <f t="shared" si="8"/>
        <v>HB Charges 1</v>
      </c>
      <c r="AD37" s="3">
        <f t="shared" si="34"/>
        <v>0</v>
      </c>
      <c r="AE37">
        <f t="shared" si="35"/>
        <v>0</v>
      </c>
      <c r="AF37" s="3" t="e">
        <f t="shared" si="36"/>
        <v>#DIV/0!</v>
      </c>
      <c r="AG37" s="2" t="e">
        <f t="shared" si="9"/>
        <v>#DIV/0!</v>
      </c>
      <c r="AH37" s="2" t="e">
        <f t="shared" si="10"/>
        <v>#DIV/0!</v>
      </c>
      <c r="AI37" s="2" t="e">
        <f t="shared" si="11"/>
        <v>#DIV/0!</v>
      </c>
      <c r="AJ37" s="2" t="e">
        <f t="shared" si="12"/>
        <v>#DIV/0!</v>
      </c>
      <c r="AK37" t="e">
        <f t="shared" si="13"/>
        <v>#DIV/0!</v>
      </c>
      <c r="AL37" t="str">
        <f t="shared" ref="AL37:AM37" si="67">IF(AY37=1,$AF37*$V34,"0")</f>
        <v>0</v>
      </c>
      <c r="AM37" t="str">
        <f t="shared" si="67"/>
        <v>0</v>
      </c>
      <c r="AN37" t="str">
        <f t="shared" si="15"/>
        <v>0</v>
      </c>
      <c r="AO37" t="str">
        <f t="shared" si="16"/>
        <v>0</v>
      </c>
      <c r="AP37" t="str">
        <f t="shared" si="17"/>
        <v>0</v>
      </c>
      <c r="AQ37" t="str">
        <f t="shared" si="18"/>
        <v>0</v>
      </c>
      <c r="AT37">
        <f t="shared" si="19"/>
        <v>0</v>
      </c>
      <c r="AU37">
        <f t="shared" si="20"/>
        <v>0</v>
      </c>
      <c r="AW37">
        <f t="shared" si="21"/>
        <v>0</v>
      </c>
      <c r="AY37">
        <f t="shared" si="22"/>
        <v>0</v>
      </c>
      <c r="AZ37">
        <f t="shared" si="23"/>
        <v>0</v>
      </c>
      <c r="BA37">
        <f t="shared" si="24"/>
        <v>0</v>
      </c>
      <c r="BB37">
        <f t="shared" si="25"/>
        <v>0</v>
      </c>
      <c r="BC37">
        <f t="shared" si="26"/>
        <v>0</v>
      </c>
      <c r="BD37">
        <f t="shared" si="27"/>
        <v>0</v>
      </c>
      <c r="BF37" t="str">
        <f t="shared" si="28"/>
        <v>0</v>
      </c>
      <c r="BG37" t="str">
        <f t="shared" si="29"/>
        <v>0</v>
      </c>
      <c r="BH37" t="str">
        <f t="shared" si="30"/>
        <v>0</v>
      </c>
      <c r="BI37" t="str">
        <f t="shared" si="31"/>
        <v>0</v>
      </c>
      <c r="BJ37" t="str">
        <f t="shared" si="32"/>
        <v>0</v>
      </c>
      <c r="BK37" t="str">
        <f t="shared" si="33"/>
        <v>0</v>
      </c>
    </row>
    <row r="38" spans="1:63" x14ac:dyDescent="0.25">
      <c r="A38" s="176" t="s">
        <v>0</v>
      </c>
      <c r="B38" s="10">
        <f t="shared" si="2"/>
        <v>37</v>
      </c>
      <c r="C38" s="10" t="str">
        <f t="shared" si="5"/>
        <v>DR&lt;65 - 37</v>
      </c>
      <c r="D38" s="138">
        <f>'AUP Test Results - Table 1'!D38</f>
        <v>0</v>
      </c>
      <c r="E38" s="11">
        <f>'AUP Test Results - Table 1'!E38</f>
        <v>0</v>
      </c>
      <c r="F38" s="139">
        <f>'AUP Test Results - Table 1'!F38</f>
        <v>0</v>
      </c>
      <c r="G38" s="177">
        <f>'AUP Test Results - Table 1'!G38</f>
        <v>0</v>
      </c>
      <c r="H38" s="11">
        <f>'AUP Test Results - Table 1'!H38</f>
        <v>0</v>
      </c>
      <c r="I38" s="139">
        <f>'AUP Test Results - Table 1'!I38</f>
        <v>0</v>
      </c>
      <c r="J38" s="177">
        <f>'AUP Test Results - Table 1'!J38</f>
        <v>0</v>
      </c>
      <c r="K38" s="177">
        <f>'AUP Test Results - Table 1'!K38</f>
        <v>0</v>
      </c>
      <c r="L38" s="139">
        <f>'AUP Test Results - Table 1'!L38</f>
        <v>0</v>
      </c>
      <c r="M38" s="177" t="str">
        <f>'AUP Test Results - Table 1'!M38</f>
        <v/>
      </c>
      <c r="N38" s="177">
        <f>'AUP Test Results - Table 1'!N38</f>
        <v>0</v>
      </c>
      <c r="O38" s="139">
        <f>'AUP Test Results - Table 1'!O38</f>
        <v>0</v>
      </c>
      <c r="P38" s="177" t="str">
        <f>'AUP Test Results - Table 1'!P38</f>
        <v/>
      </c>
      <c r="Q38" s="138">
        <f>'AUP Test Results - Table 1'!Q38</f>
        <v>0</v>
      </c>
      <c r="R38" s="139">
        <f>'AUP Test Results - Table 1'!R38</f>
        <v>0</v>
      </c>
      <c r="S38" s="45">
        <f>'AUP Test Results - Table 1'!S38</f>
        <v>0</v>
      </c>
      <c r="T38" s="139">
        <f>'AUP Test Results - Table 1'!T38</f>
        <v>0</v>
      </c>
      <c r="U38" s="45">
        <f>'AUP Test Results - Table 1'!U38</f>
        <v>0</v>
      </c>
      <c r="V38" s="138">
        <f>'AUP Test Results - Table 1'!V38</f>
        <v>0</v>
      </c>
      <c r="W38" s="141" t="str">
        <f>'AUP Test Results - Table 1'!W38</f>
        <v>none</v>
      </c>
      <c r="X38" s="141">
        <f>'AUP Test Results - Table 1'!X38</f>
        <v>0</v>
      </c>
      <c r="Y38" s="178">
        <f>'AUP Test Results - Table 1'!Y38</f>
        <v>0</v>
      </c>
      <c r="Z38" s="89">
        <f>'AUP Test Results - Table 1'!Z38</f>
        <v>0</v>
      </c>
      <c r="AC38" t="str">
        <f t="shared" si="8"/>
        <v>HB Charges 1</v>
      </c>
      <c r="AD38" s="3">
        <f t="shared" si="34"/>
        <v>0</v>
      </c>
      <c r="AE38">
        <f t="shared" si="35"/>
        <v>0</v>
      </c>
      <c r="AF38" s="3" t="e">
        <f t="shared" si="36"/>
        <v>#DIV/0!</v>
      </c>
      <c r="AG38" s="2" t="e">
        <f t="shared" si="9"/>
        <v>#DIV/0!</v>
      </c>
      <c r="AH38" s="2" t="e">
        <f t="shared" si="10"/>
        <v>#DIV/0!</v>
      </c>
      <c r="AI38" s="2" t="e">
        <f t="shared" si="11"/>
        <v>#DIV/0!</v>
      </c>
      <c r="AJ38" s="2" t="e">
        <f t="shared" si="12"/>
        <v>#DIV/0!</v>
      </c>
      <c r="AK38" t="e">
        <f t="shared" si="13"/>
        <v>#DIV/0!</v>
      </c>
      <c r="AL38" t="str">
        <f t="shared" ref="AL38:AM38" si="68">IF(AY38=1,$AF38*$V35,"0")</f>
        <v>0</v>
      </c>
      <c r="AM38" t="str">
        <f t="shared" si="68"/>
        <v>0</v>
      </c>
      <c r="AN38" t="str">
        <f t="shared" si="15"/>
        <v>0</v>
      </c>
      <c r="AO38" t="str">
        <f t="shared" si="16"/>
        <v>0</v>
      </c>
      <c r="AP38" t="str">
        <f t="shared" si="17"/>
        <v>0</v>
      </c>
      <c r="AQ38" t="str">
        <f t="shared" si="18"/>
        <v>0</v>
      </c>
      <c r="AT38">
        <f t="shared" si="19"/>
        <v>0</v>
      </c>
      <c r="AU38">
        <f t="shared" si="20"/>
        <v>0</v>
      </c>
      <c r="AW38">
        <f t="shared" si="21"/>
        <v>0</v>
      </c>
      <c r="AY38">
        <f t="shared" si="22"/>
        <v>0</v>
      </c>
      <c r="AZ38">
        <f t="shared" si="23"/>
        <v>0</v>
      </c>
      <c r="BA38">
        <f t="shared" si="24"/>
        <v>0</v>
      </c>
      <c r="BB38">
        <f t="shared" si="25"/>
        <v>0</v>
      </c>
      <c r="BC38">
        <f t="shared" si="26"/>
        <v>0</v>
      </c>
      <c r="BD38">
        <f t="shared" si="27"/>
        <v>0</v>
      </c>
      <c r="BF38" t="str">
        <f t="shared" si="28"/>
        <v>0</v>
      </c>
      <c r="BG38" t="str">
        <f t="shared" si="29"/>
        <v>0</v>
      </c>
      <c r="BH38" t="str">
        <f t="shared" si="30"/>
        <v>0</v>
      </c>
      <c r="BI38" t="str">
        <f t="shared" si="31"/>
        <v>0</v>
      </c>
      <c r="BJ38" t="str">
        <f t="shared" si="32"/>
        <v>0</v>
      </c>
      <c r="BK38" t="str">
        <f t="shared" si="33"/>
        <v>0</v>
      </c>
    </row>
    <row r="39" spans="1:63" x14ac:dyDescent="0.25">
      <c r="A39" s="176" t="s">
        <v>0</v>
      </c>
      <c r="B39" s="10">
        <f t="shared" si="2"/>
        <v>38</v>
      </c>
      <c r="C39" s="10" t="str">
        <f t="shared" si="5"/>
        <v>DR&lt;65 - 38</v>
      </c>
      <c r="D39" s="138">
        <f>'AUP Test Results - Table 1'!D39</f>
        <v>0</v>
      </c>
      <c r="E39" s="11">
        <f>'AUP Test Results - Table 1'!E39</f>
        <v>0</v>
      </c>
      <c r="F39" s="139">
        <f>'AUP Test Results - Table 1'!F39</f>
        <v>0</v>
      </c>
      <c r="G39" s="177">
        <f>'AUP Test Results - Table 1'!G39</f>
        <v>0</v>
      </c>
      <c r="H39" s="11">
        <f>'AUP Test Results - Table 1'!H39</f>
        <v>0</v>
      </c>
      <c r="I39" s="139">
        <f>'AUP Test Results - Table 1'!I39</f>
        <v>0</v>
      </c>
      <c r="J39" s="177">
        <f>'AUP Test Results - Table 1'!J39</f>
        <v>0</v>
      </c>
      <c r="K39" s="177">
        <f>'AUP Test Results - Table 1'!K39</f>
        <v>0</v>
      </c>
      <c r="L39" s="139">
        <f>'AUP Test Results - Table 1'!L39</f>
        <v>0</v>
      </c>
      <c r="M39" s="177" t="str">
        <f>'AUP Test Results - Table 1'!M39</f>
        <v/>
      </c>
      <c r="N39" s="177">
        <f>'AUP Test Results - Table 1'!N39</f>
        <v>0</v>
      </c>
      <c r="O39" s="139">
        <f>'AUP Test Results - Table 1'!O39</f>
        <v>0</v>
      </c>
      <c r="P39" s="177" t="str">
        <f>'AUP Test Results - Table 1'!P39</f>
        <v/>
      </c>
      <c r="Q39" s="138">
        <f>'AUP Test Results - Table 1'!Q39</f>
        <v>0</v>
      </c>
      <c r="R39" s="139">
        <f>'AUP Test Results - Table 1'!R39</f>
        <v>0</v>
      </c>
      <c r="S39" s="45">
        <f>'AUP Test Results - Table 1'!S39</f>
        <v>0</v>
      </c>
      <c r="T39" s="139">
        <f>'AUP Test Results - Table 1'!T39</f>
        <v>0</v>
      </c>
      <c r="U39" s="45">
        <f>'AUP Test Results - Table 1'!U39</f>
        <v>0</v>
      </c>
      <c r="V39" s="138">
        <f>'AUP Test Results - Table 1'!V39</f>
        <v>0</v>
      </c>
      <c r="W39" s="141" t="str">
        <f>'AUP Test Results - Table 1'!W39</f>
        <v>none</v>
      </c>
      <c r="X39" s="141">
        <f>'AUP Test Results - Table 1'!X39</f>
        <v>0</v>
      </c>
      <c r="Y39" s="178">
        <f>'AUP Test Results - Table 1'!Y39</f>
        <v>0</v>
      </c>
      <c r="Z39" s="89">
        <f>'AUP Test Results - Table 1'!Z39</f>
        <v>0</v>
      </c>
      <c r="AC39" t="str">
        <f t="shared" si="8"/>
        <v>HB Charges 1</v>
      </c>
      <c r="AD39" s="3">
        <f t="shared" si="34"/>
        <v>0</v>
      </c>
      <c r="AE39">
        <f t="shared" si="35"/>
        <v>0</v>
      </c>
      <c r="AF39" s="3" t="e">
        <f t="shared" si="36"/>
        <v>#DIV/0!</v>
      </c>
      <c r="AG39" s="2" t="e">
        <f t="shared" si="9"/>
        <v>#DIV/0!</v>
      </c>
      <c r="AH39" s="2" t="e">
        <f t="shared" si="10"/>
        <v>#DIV/0!</v>
      </c>
      <c r="AI39" s="2" t="e">
        <f t="shared" si="11"/>
        <v>#DIV/0!</v>
      </c>
      <c r="AJ39" s="2" t="e">
        <f t="shared" si="12"/>
        <v>#DIV/0!</v>
      </c>
      <c r="AK39" t="e">
        <f t="shared" si="13"/>
        <v>#DIV/0!</v>
      </c>
      <c r="AL39" t="str">
        <f t="shared" ref="AL39:AM39" si="69">IF(AY39=1,$AF39*$V36,"0")</f>
        <v>0</v>
      </c>
      <c r="AM39" t="str">
        <f t="shared" si="69"/>
        <v>0</v>
      </c>
      <c r="AN39" t="str">
        <f t="shared" si="15"/>
        <v>0</v>
      </c>
      <c r="AO39" t="str">
        <f t="shared" si="16"/>
        <v>0</v>
      </c>
      <c r="AP39" t="str">
        <f t="shared" si="17"/>
        <v>0</v>
      </c>
      <c r="AQ39" t="str">
        <f t="shared" si="18"/>
        <v>0</v>
      </c>
      <c r="AT39">
        <f t="shared" si="19"/>
        <v>0</v>
      </c>
      <c r="AU39">
        <f t="shared" si="20"/>
        <v>0</v>
      </c>
      <c r="AW39">
        <f t="shared" si="21"/>
        <v>0</v>
      </c>
      <c r="AY39">
        <f t="shared" si="22"/>
        <v>0</v>
      </c>
      <c r="AZ39">
        <f t="shared" si="23"/>
        <v>0</v>
      </c>
      <c r="BA39">
        <f t="shared" si="24"/>
        <v>0</v>
      </c>
      <c r="BB39">
        <f t="shared" si="25"/>
        <v>0</v>
      </c>
      <c r="BC39">
        <f t="shared" si="26"/>
        <v>0</v>
      </c>
      <c r="BD39">
        <f t="shared" si="27"/>
        <v>0</v>
      </c>
      <c r="BF39" t="str">
        <f t="shared" si="28"/>
        <v>0</v>
      </c>
      <c r="BG39" t="str">
        <f t="shared" si="29"/>
        <v>0</v>
      </c>
      <c r="BH39" t="str">
        <f t="shared" si="30"/>
        <v>0</v>
      </c>
      <c r="BI39" t="str">
        <f t="shared" si="31"/>
        <v>0</v>
      </c>
      <c r="BJ39" t="str">
        <f t="shared" si="32"/>
        <v>0</v>
      </c>
      <c r="BK39" t="str">
        <f t="shared" si="33"/>
        <v>0</v>
      </c>
    </row>
    <row r="40" spans="1:63" x14ac:dyDescent="0.25">
      <c r="A40" s="176" t="s">
        <v>0</v>
      </c>
      <c r="B40" s="10">
        <f t="shared" si="2"/>
        <v>39</v>
      </c>
      <c r="C40" s="10" t="str">
        <f t="shared" si="5"/>
        <v>DR&lt;65 - 39</v>
      </c>
      <c r="D40" s="138">
        <f>'AUP Test Results - Table 1'!D40</f>
        <v>0</v>
      </c>
      <c r="E40" s="11">
        <f>'AUP Test Results - Table 1'!E40</f>
        <v>0</v>
      </c>
      <c r="F40" s="139">
        <f>'AUP Test Results - Table 1'!F40</f>
        <v>0</v>
      </c>
      <c r="G40" s="177">
        <f>'AUP Test Results - Table 1'!G40</f>
        <v>0</v>
      </c>
      <c r="H40" s="11">
        <f>'AUP Test Results - Table 1'!H40</f>
        <v>0</v>
      </c>
      <c r="I40" s="139">
        <f>'AUP Test Results - Table 1'!I40</f>
        <v>0</v>
      </c>
      <c r="J40" s="177">
        <f>'AUP Test Results - Table 1'!J40</f>
        <v>0</v>
      </c>
      <c r="K40" s="177">
        <f>'AUP Test Results - Table 1'!K40</f>
        <v>0</v>
      </c>
      <c r="L40" s="139">
        <f>'AUP Test Results - Table 1'!L40</f>
        <v>0</v>
      </c>
      <c r="M40" s="177" t="str">
        <f>'AUP Test Results - Table 1'!M40</f>
        <v/>
      </c>
      <c r="N40" s="177">
        <f>'AUP Test Results - Table 1'!N40</f>
        <v>0</v>
      </c>
      <c r="O40" s="139">
        <f>'AUP Test Results - Table 1'!O40</f>
        <v>0</v>
      </c>
      <c r="P40" s="177" t="str">
        <f>'AUP Test Results - Table 1'!P40</f>
        <v/>
      </c>
      <c r="Q40" s="138">
        <f>'AUP Test Results - Table 1'!Q40</f>
        <v>0</v>
      </c>
      <c r="R40" s="139">
        <f>'AUP Test Results - Table 1'!R40</f>
        <v>0</v>
      </c>
      <c r="S40" s="45">
        <f>'AUP Test Results - Table 1'!S40</f>
        <v>0</v>
      </c>
      <c r="T40" s="139">
        <f>'AUP Test Results - Table 1'!T40</f>
        <v>0</v>
      </c>
      <c r="U40" s="45">
        <f>'AUP Test Results - Table 1'!U40</f>
        <v>0</v>
      </c>
      <c r="V40" s="138">
        <f>'AUP Test Results - Table 1'!V40</f>
        <v>0</v>
      </c>
      <c r="W40" s="141" t="str">
        <f>'AUP Test Results - Table 1'!W40</f>
        <v>none</v>
      </c>
      <c r="X40" s="141">
        <f>'AUP Test Results - Table 1'!X40</f>
        <v>0</v>
      </c>
      <c r="Y40" s="178">
        <f>'AUP Test Results - Table 1'!Y40</f>
        <v>0</v>
      </c>
      <c r="Z40" s="89">
        <f>'AUP Test Results - Table 1'!Z40</f>
        <v>0</v>
      </c>
      <c r="AC40" t="str">
        <f t="shared" si="8"/>
        <v>HB Charges 1</v>
      </c>
      <c r="AD40" s="3">
        <f t="shared" si="34"/>
        <v>0</v>
      </c>
      <c r="AE40">
        <f t="shared" si="35"/>
        <v>0</v>
      </c>
      <c r="AF40" s="3" t="e">
        <f t="shared" si="36"/>
        <v>#DIV/0!</v>
      </c>
      <c r="AG40" s="2" t="e">
        <f t="shared" si="9"/>
        <v>#DIV/0!</v>
      </c>
      <c r="AH40" s="2" t="e">
        <f t="shared" si="10"/>
        <v>#DIV/0!</v>
      </c>
      <c r="AI40" s="2" t="e">
        <f t="shared" si="11"/>
        <v>#DIV/0!</v>
      </c>
      <c r="AJ40" s="2" t="e">
        <f t="shared" si="12"/>
        <v>#DIV/0!</v>
      </c>
      <c r="AK40" t="e">
        <f t="shared" si="13"/>
        <v>#DIV/0!</v>
      </c>
      <c r="AL40" t="str">
        <f t="shared" ref="AL40:AM40" si="70">IF(AY40=1,$AF40*$V37,"0")</f>
        <v>0</v>
      </c>
      <c r="AM40" t="str">
        <f t="shared" si="70"/>
        <v>0</v>
      </c>
      <c r="AN40" t="str">
        <f t="shared" si="15"/>
        <v>0</v>
      </c>
      <c r="AO40" t="str">
        <f t="shared" si="16"/>
        <v>0</v>
      </c>
      <c r="AP40" t="str">
        <f t="shared" si="17"/>
        <v>0</v>
      </c>
      <c r="AQ40" t="str">
        <f t="shared" si="18"/>
        <v>0</v>
      </c>
      <c r="AT40">
        <f t="shared" si="19"/>
        <v>0</v>
      </c>
      <c r="AU40">
        <f t="shared" si="20"/>
        <v>0</v>
      </c>
      <c r="AW40">
        <f t="shared" si="21"/>
        <v>0</v>
      </c>
      <c r="AY40">
        <f t="shared" si="22"/>
        <v>0</v>
      </c>
      <c r="AZ40">
        <f t="shared" si="23"/>
        <v>0</v>
      </c>
      <c r="BA40">
        <f t="shared" si="24"/>
        <v>0</v>
      </c>
      <c r="BB40">
        <f t="shared" si="25"/>
        <v>0</v>
      </c>
      <c r="BC40">
        <f t="shared" si="26"/>
        <v>0</v>
      </c>
      <c r="BD40">
        <f t="shared" si="27"/>
        <v>0</v>
      </c>
      <c r="BF40" t="str">
        <f t="shared" si="28"/>
        <v>0</v>
      </c>
      <c r="BG40" t="str">
        <f t="shared" si="29"/>
        <v>0</v>
      </c>
      <c r="BH40" t="str">
        <f t="shared" si="30"/>
        <v>0</v>
      </c>
      <c r="BI40" t="str">
        <f t="shared" si="31"/>
        <v>0</v>
      </c>
      <c r="BJ40" t="str">
        <f t="shared" si="32"/>
        <v>0</v>
      </c>
      <c r="BK40" t="str">
        <f t="shared" si="33"/>
        <v>0</v>
      </c>
    </row>
    <row r="41" spans="1:63" x14ac:dyDescent="0.25">
      <c r="A41" s="176" t="s">
        <v>0</v>
      </c>
      <c r="B41" s="10">
        <f t="shared" si="2"/>
        <v>40</v>
      </c>
      <c r="C41" s="10" t="str">
        <f t="shared" si="5"/>
        <v>DR&lt;65 - 40</v>
      </c>
      <c r="D41" s="138">
        <f>'AUP Test Results - Table 1'!D41</f>
        <v>0</v>
      </c>
      <c r="E41" s="11">
        <f>'AUP Test Results - Table 1'!E41</f>
        <v>0</v>
      </c>
      <c r="F41" s="139">
        <f>'AUP Test Results - Table 1'!F41</f>
        <v>0</v>
      </c>
      <c r="G41" s="177">
        <f>'AUP Test Results - Table 1'!G41</f>
        <v>0</v>
      </c>
      <c r="H41" s="11">
        <f>'AUP Test Results - Table 1'!H41</f>
        <v>0</v>
      </c>
      <c r="I41" s="139">
        <f>'AUP Test Results - Table 1'!I41</f>
        <v>0</v>
      </c>
      <c r="J41" s="177">
        <f>'AUP Test Results - Table 1'!J41</f>
        <v>0</v>
      </c>
      <c r="K41" s="177">
        <f>'AUP Test Results - Table 1'!K41</f>
        <v>0</v>
      </c>
      <c r="L41" s="139">
        <f>'AUP Test Results - Table 1'!L41</f>
        <v>0</v>
      </c>
      <c r="M41" s="177" t="str">
        <f>'AUP Test Results - Table 1'!M41</f>
        <v/>
      </c>
      <c r="N41" s="177">
        <f>'AUP Test Results - Table 1'!N41</f>
        <v>0</v>
      </c>
      <c r="O41" s="139">
        <f>'AUP Test Results - Table 1'!O41</f>
        <v>0</v>
      </c>
      <c r="P41" s="177" t="str">
        <f>'AUP Test Results - Table 1'!P41</f>
        <v/>
      </c>
      <c r="Q41" s="138">
        <f>'AUP Test Results - Table 1'!Q41</f>
        <v>0</v>
      </c>
      <c r="R41" s="139">
        <f>'AUP Test Results - Table 1'!R41</f>
        <v>0</v>
      </c>
      <c r="S41" s="45">
        <f>'AUP Test Results - Table 1'!S41</f>
        <v>0</v>
      </c>
      <c r="T41" s="139">
        <f>'AUP Test Results - Table 1'!T41</f>
        <v>0</v>
      </c>
      <c r="U41" s="45">
        <f>'AUP Test Results - Table 1'!U41</f>
        <v>0</v>
      </c>
      <c r="V41" s="138">
        <f>'AUP Test Results - Table 1'!V41</f>
        <v>0</v>
      </c>
      <c r="W41" s="141" t="str">
        <f>'AUP Test Results - Table 1'!W41</f>
        <v>none</v>
      </c>
      <c r="X41" s="141">
        <f>'AUP Test Results - Table 1'!X41</f>
        <v>0</v>
      </c>
      <c r="Y41" s="178">
        <f>'AUP Test Results - Table 1'!Y41</f>
        <v>0</v>
      </c>
      <c r="Z41" s="89">
        <f>'AUP Test Results - Table 1'!Z41</f>
        <v>0</v>
      </c>
      <c r="AC41" t="str">
        <f t="shared" si="8"/>
        <v>HB Charges 1</v>
      </c>
      <c r="AD41" s="3">
        <f t="shared" si="34"/>
        <v>0</v>
      </c>
      <c r="AE41">
        <f t="shared" si="35"/>
        <v>0</v>
      </c>
      <c r="AF41" s="3" t="e">
        <f t="shared" si="36"/>
        <v>#DIV/0!</v>
      </c>
      <c r="AG41" s="2" t="e">
        <f t="shared" si="9"/>
        <v>#DIV/0!</v>
      </c>
      <c r="AH41" s="2" t="e">
        <f t="shared" si="10"/>
        <v>#DIV/0!</v>
      </c>
      <c r="AI41" s="2" t="e">
        <f t="shared" si="11"/>
        <v>#DIV/0!</v>
      </c>
      <c r="AJ41" s="2" t="e">
        <f t="shared" si="12"/>
        <v>#DIV/0!</v>
      </c>
      <c r="AK41" t="e">
        <f t="shared" si="13"/>
        <v>#DIV/0!</v>
      </c>
      <c r="AL41" t="str">
        <f t="shared" ref="AL41:AM41" si="71">IF(AY41=1,$AF41*$V38,"0")</f>
        <v>0</v>
      </c>
      <c r="AM41" t="str">
        <f t="shared" si="71"/>
        <v>0</v>
      </c>
      <c r="AN41" t="str">
        <f t="shared" si="15"/>
        <v>0</v>
      </c>
      <c r="AO41" t="str">
        <f t="shared" si="16"/>
        <v>0</v>
      </c>
      <c r="AP41" t="str">
        <f t="shared" si="17"/>
        <v>0</v>
      </c>
      <c r="AQ41" t="str">
        <f t="shared" si="18"/>
        <v>0</v>
      </c>
      <c r="AT41">
        <f t="shared" si="19"/>
        <v>0</v>
      </c>
      <c r="AU41">
        <f t="shared" si="20"/>
        <v>0</v>
      </c>
      <c r="AW41">
        <f t="shared" si="21"/>
        <v>0</v>
      </c>
      <c r="AY41">
        <f t="shared" si="22"/>
        <v>0</v>
      </c>
      <c r="AZ41">
        <f t="shared" si="23"/>
        <v>0</v>
      </c>
      <c r="BA41">
        <f t="shared" si="24"/>
        <v>0</v>
      </c>
      <c r="BB41">
        <f t="shared" si="25"/>
        <v>0</v>
      </c>
      <c r="BC41">
        <f t="shared" si="26"/>
        <v>0</v>
      </c>
      <c r="BD41">
        <f t="shared" si="27"/>
        <v>0</v>
      </c>
      <c r="BF41" t="str">
        <f t="shared" si="28"/>
        <v>0</v>
      </c>
      <c r="BG41" t="str">
        <f t="shared" si="29"/>
        <v>0</v>
      </c>
      <c r="BH41" t="str">
        <f t="shared" si="30"/>
        <v>0</v>
      </c>
      <c r="BI41" t="str">
        <f t="shared" si="31"/>
        <v>0</v>
      </c>
      <c r="BJ41" t="str">
        <f t="shared" si="32"/>
        <v>0</v>
      </c>
      <c r="BK41" t="str">
        <f t="shared" si="33"/>
        <v>0</v>
      </c>
    </row>
    <row r="42" spans="1:63" x14ac:dyDescent="0.25">
      <c r="A42" s="176" t="s">
        <v>0</v>
      </c>
      <c r="B42" s="10">
        <f t="shared" si="2"/>
        <v>41</v>
      </c>
      <c r="C42" s="10" t="str">
        <f t="shared" si="5"/>
        <v>DR&lt;65 - 41</v>
      </c>
      <c r="D42" s="138">
        <f>'AUP Test Results - Table 1'!D42</f>
        <v>0</v>
      </c>
      <c r="E42" s="11">
        <f>'AUP Test Results - Table 1'!E42</f>
        <v>0</v>
      </c>
      <c r="F42" s="139">
        <f>'AUP Test Results - Table 1'!F42</f>
        <v>0</v>
      </c>
      <c r="G42" s="177">
        <f>'AUP Test Results - Table 1'!G42</f>
        <v>0</v>
      </c>
      <c r="H42" s="11">
        <f>'AUP Test Results - Table 1'!H42</f>
        <v>0</v>
      </c>
      <c r="I42" s="139">
        <f>'AUP Test Results - Table 1'!I42</f>
        <v>0</v>
      </c>
      <c r="J42" s="177">
        <f>'AUP Test Results - Table 1'!J42</f>
        <v>0</v>
      </c>
      <c r="K42" s="177">
        <f>'AUP Test Results - Table 1'!K42</f>
        <v>0</v>
      </c>
      <c r="L42" s="139">
        <f>'AUP Test Results - Table 1'!L42</f>
        <v>0</v>
      </c>
      <c r="M42" s="177" t="str">
        <f>'AUP Test Results - Table 1'!M42</f>
        <v/>
      </c>
      <c r="N42" s="177">
        <f>'AUP Test Results - Table 1'!N42</f>
        <v>0</v>
      </c>
      <c r="O42" s="139">
        <f>'AUP Test Results - Table 1'!O42</f>
        <v>0</v>
      </c>
      <c r="P42" s="177" t="str">
        <f>'AUP Test Results - Table 1'!P42</f>
        <v/>
      </c>
      <c r="Q42" s="138">
        <f>'AUP Test Results - Table 1'!Q42</f>
        <v>0</v>
      </c>
      <c r="R42" s="139">
        <f>'AUP Test Results - Table 1'!R42</f>
        <v>0</v>
      </c>
      <c r="S42" s="45">
        <f>'AUP Test Results - Table 1'!S42</f>
        <v>0</v>
      </c>
      <c r="T42" s="139">
        <f>'AUP Test Results - Table 1'!T42</f>
        <v>0</v>
      </c>
      <c r="U42" s="45">
        <f>'AUP Test Results - Table 1'!U42</f>
        <v>0</v>
      </c>
      <c r="V42" s="138">
        <f>'AUP Test Results - Table 1'!V42</f>
        <v>0</v>
      </c>
      <c r="W42" s="141" t="str">
        <f>'AUP Test Results - Table 1'!W42</f>
        <v>none</v>
      </c>
      <c r="X42" s="141">
        <f>'AUP Test Results - Table 1'!X42</f>
        <v>0</v>
      </c>
      <c r="Y42" s="178">
        <f>'AUP Test Results - Table 1'!Y42</f>
        <v>0</v>
      </c>
      <c r="Z42" s="89">
        <f>'AUP Test Results - Table 1'!Z42</f>
        <v>0</v>
      </c>
      <c r="AC42" t="str">
        <f t="shared" si="8"/>
        <v>HB Charges 1</v>
      </c>
      <c r="AD42" s="3">
        <f t="shared" si="34"/>
        <v>0</v>
      </c>
      <c r="AE42">
        <f t="shared" si="35"/>
        <v>0</v>
      </c>
      <c r="AF42" s="3" t="e">
        <f t="shared" si="36"/>
        <v>#DIV/0!</v>
      </c>
      <c r="AG42" s="2" t="e">
        <f t="shared" si="9"/>
        <v>#DIV/0!</v>
      </c>
      <c r="AH42" s="2" t="e">
        <f t="shared" si="10"/>
        <v>#DIV/0!</v>
      </c>
      <c r="AI42" s="2" t="e">
        <f t="shared" si="11"/>
        <v>#DIV/0!</v>
      </c>
      <c r="AJ42" s="2" t="e">
        <f t="shared" si="12"/>
        <v>#DIV/0!</v>
      </c>
      <c r="AK42" t="e">
        <f t="shared" si="13"/>
        <v>#DIV/0!</v>
      </c>
      <c r="AL42" t="str">
        <f t="shared" ref="AL42:AM42" si="72">IF(AY42=1,$AF42*$V39,"0")</f>
        <v>0</v>
      </c>
      <c r="AM42" t="str">
        <f t="shared" si="72"/>
        <v>0</v>
      </c>
      <c r="AN42" t="str">
        <f t="shared" si="15"/>
        <v>0</v>
      </c>
      <c r="AO42" t="str">
        <f t="shared" si="16"/>
        <v>0</v>
      </c>
      <c r="AP42" t="str">
        <f t="shared" si="17"/>
        <v>0</v>
      </c>
      <c r="AQ42" t="str">
        <f t="shared" si="18"/>
        <v>0</v>
      </c>
      <c r="AT42">
        <f t="shared" si="19"/>
        <v>0</v>
      </c>
      <c r="AU42">
        <f t="shared" si="20"/>
        <v>0</v>
      </c>
      <c r="AW42">
        <f t="shared" si="21"/>
        <v>0</v>
      </c>
      <c r="AY42">
        <f t="shared" si="22"/>
        <v>0</v>
      </c>
      <c r="AZ42">
        <f t="shared" si="23"/>
        <v>0</v>
      </c>
      <c r="BA42">
        <f t="shared" si="24"/>
        <v>0</v>
      </c>
      <c r="BB42">
        <f t="shared" si="25"/>
        <v>0</v>
      </c>
      <c r="BC42">
        <f t="shared" si="26"/>
        <v>0</v>
      </c>
      <c r="BD42">
        <f t="shared" si="27"/>
        <v>0</v>
      </c>
      <c r="BF42" t="str">
        <f t="shared" si="28"/>
        <v>0</v>
      </c>
      <c r="BG42" t="str">
        <f t="shared" si="29"/>
        <v>0</v>
      </c>
      <c r="BH42" t="str">
        <f t="shared" si="30"/>
        <v>0</v>
      </c>
      <c r="BI42" t="str">
        <f t="shared" si="31"/>
        <v>0</v>
      </c>
      <c r="BJ42" t="str">
        <f t="shared" si="32"/>
        <v>0</v>
      </c>
      <c r="BK42" t="str">
        <f t="shared" si="33"/>
        <v>0</v>
      </c>
    </row>
    <row r="43" spans="1:63" x14ac:dyDescent="0.25">
      <c r="A43" s="176" t="s">
        <v>0</v>
      </c>
      <c r="B43" s="10">
        <f t="shared" si="2"/>
        <v>42</v>
      </c>
      <c r="C43" s="10" t="str">
        <f t="shared" si="5"/>
        <v>DR&lt;65 - 42</v>
      </c>
      <c r="D43" s="138">
        <f>'AUP Test Results - Table 1'!D43</f>
        <v>0</v>
      </c>
      <c r="E43" s="11">
        <f>'AUP Test Results - Table 1'!E43</f>
        <v>0</v>
      </c>
      <c r="F43" s="139">
        <f>'AUP Test Results - Table 1'!F43</f>
        <v>0</v>
      </c>
      <c r="G43" s="177">
        <f>'AUP Test Results - Table 1'!G43</f>
        <v>0</v>
      </c>
      <c r="H43" s="11">
        <f>'AUP Test Results - Table 1'!H43</f>
        <v>0</v>
      </c>
      <c r="I43" s="139">
        <f>'AUP Test Results - Table 1'!I43</f>
        <v>0</v>
      </c>
      <c r="J43" s="177">
        <f>'AUP Test Results - Table 1'!J43</f>
        <v>0</v>
      </c>
      <c r="K43" s="177">
        <f>'AUP Test Results - Table 1'!K43</f>
        <v>0</v>
      </c>
      <c r="L43" s="139">
        <f>'AUP Test Results - Table 1'!L43</f>
        <v>0</v>
      </c>
      <c r="M43" s="177" t="str">
        <f>'AUP Test Results - Table 1'!M43</f>
        <v/>
      </c>
      <c r="N43" s="177">
        <f>'AUP Test Results - Table 1'!N43</f>
        <v>0</v>
      </c>
      <c r="O43" s="139">
        <f>'AUP Test Results - Table 1'!O43</f>
        <v>0</v>
      </c>
      <c r="P43" s="177" t="str">
        <f>'AUP Test Results - Table 1'!P43</f>
        <v/>
      </c>
      <c r="Q43" s="138">
        <f>'AUP Test Results - Table 1'!Q43</f>
        <v>0</v>
      </c>
      <c r="R43" s="139">
        <f>'AUP Test Results - Table 1'!R43</f>
        <v>0</v>
      </c>
      <c r="S43" s="45">
        <f>'AUP Test Results - Table 1'!S43</f>
        <v>0</v>
      </c>
      <c r="T43" s="139">
        <f>'AUP Test Results - Table 1'!T43</f>
        <v>0</v>
      </c>
      <c r="U43" s="45">
        <f>'AUP Test Results - Table 1'!U43</f>
        <v>0</v>
      </c>
      <c r="V43" s="138">
        <f>'AUP Test Results - Table 1'!V43</f>
        <v>0</v>
      </c>
      <c r="W43" s="141" t="str">
        <f>'AUP Test Results - Table 1'!W43</f>
        <v>none</v>
      </c>
      <c r="X43" s="141">
        <f>'AUP Test Results - Table 1'!X43</f>
        <v>0</v>
      </c>
      <c r="Y43" s="178">
        <f>'AUP Test Results - Table 1'!Y43</f>
        <v>0</v>
      </c>
      <c r="Z43" s="89">
        <f>'AUP Test Results - Table 1'!Z43</f>
        <v>0</v>
      </c>
      <c r="AC43" t="str">
        <f t="shared" si="8"/>
        <v>HB Charges 1</v>
      </c>
      <c r="AD43" s="3">
        <f t="shared" si="34"/>
        <v>0</v>
      </c>
      <c r="AE43">
        <f t="shared" si="35"/>
        <v>0</v>
      </c>
      <c r="AF43" s="3" t="e">
        <f t="shared" si="36"/>
        <v>#DIV/0!</v>
      </c>
      <c r="AG43" s="2" t="e">
        <f t="shared" si="9"/>
        <v>#DIV/0!</v>
      </c>
      <c r="AH43" s="2" t="e">
        <f t="shared" si="10"/>
        <v>#DIV/0!</v>
      </c>
      <c r="AI43" s="2" t="e">
        <f t="shared" si="11"/>
        <v>#DIV/0!</v>
      </c>
      <c r="AJ43" s="2" t="e">
        <f t="shared" si="12"/>
        <v>#DIV/0!</v>
      </c>
      <c r="AK43" t="e">
        <f t="shared" si="13"/>
        <v>#DIV/0!</v>
      </c>
      <c r="AL43" t="str">
        <f t="shared" ref="AL43:AM43" si="73">IF(AY43=1,$AF43*$V40,"0")</f>
        <v>0</v>
      </c>
      <c r="AM43" t="str">
        <f t="shared" si="73"/>
        <v>0</v>
      </c>
      <c r="AN43" t="str">
        <f t="shared" si="15"/>
        <v>0</v>
      </c>
      <c r="AO43" t="str">
        <f t="shared" si="16"/>
        <v>0</v>
      </c>
      <c r="AP43" t="str">
        <f t="shared" si="17"/>
        <v>0</v>
      </c>
      <c r="AQ43" t="str">
        <f t="shared" si="18"/>
        <v>0</v>
      </c>
      <c r="AT43">
        <f t="shared" si="19"/>
        <v>0</v>
      </c>
      <c r="AU43">
        <f t="shared" si="20"/>
        <v>0</v>
      </c>
      <c r="AW43">
        <f t="shared" si="21"/>
        <v>0</v>
      </c>
      <c r="AY43">
        <f t="shared" si="22"/>
        <v>0</v>
      </c>
      <c r="AZ43">
        <f t="shared" si="23"/>
        <v>0</v>
      </c>
      <c r="BA43">
        <f t="shared" si="24"/>
        <v>0</v>
      </c>
      <c r="BB43">
        <f t="shared" si="25"/>
        <v>0</v>
      </c>
      <c r="BC43">
        <f t="shared" si="26"/>
        <v>0</v>
      </c>
      <c r="BD43">
        <f t="shared" si="27"/>
        <v>0</v>
      </c>
      <c r="BF43" t="str">
        <f t="shared" si="28"/>
        <v>0</v>
      </c>
      <c r="BG43" t="str">
        <f t="shared" si="29"/>
        <v>0</v>
      </c>
      <c r="BH43" t="str">
        <f t="shared" si="30"/>
        <v>0</v>
      </c>
      <c r="BI43" t="str">
        <f t="shared" si="31"/>
        <v>0</v>
      </c>
      <c r="BJ43" t="str">
        <f t="shared" si="32"/>
        <v>0</v>
      </c>
      <c r="BK43" t="str">
        <f t="shared" si="33"/>
        <v>0</v>
      </c>
    </row>
    <row r="44" spans="1:63" x14ac:dyDescent="0.25">
      <c r="A44" s="176" t="s">
        <v>0</v>
      </c>
      <c r="B44" s="10">
        <f t="shared" si="2"/>
        <v>43</v>
      </c>
      <c r="C44" s="10" t="str">
        <f t="shared" si="5"/>
        <v>DR&lt;65 - 43</v>
      </c>
      <c r="D44" s="138">
        <f>'AUP Test Results - Table 1'!D44</f>
        <v>0</v>
      </c>
      <c r="E44" s="11">
        <f>'AUP Test Results - Table 1'!E44</f>
        <v>0</v>
      </c>
      <c r="F44" s="139">
        <f>'AUP Test Results - Table 1'!F44</f>
        <v>0</v>
      </c>
      <c r="G44" s="177">
        <f>'AUP Test Results - Table 1'!G44</f>
        <v>0</v>
      </c>
      <c r="H44" s="11">
        <f>'AUP Test Results - Table 1'!H44</f>
        <v>0</v>
      </c>
      <c r="I44" s="139">
        <f>'AUP Test Results - Table 1'!I44</f>
        <v>0</v>
      </c>
      <c r="J44" s="177">
        <f>'AUP Test Results - Table 1'!J44</f>
        <v>0</v>
      </c>
      <c r="K44" s="177">
        <f>'AUP Test Results - Table 1'!K44</f>
        <v>0</v>
      </c>
      <c r="L44" s="139">
        <f>'AUP Test Results - Table 1'!L44</f>
        <v>0</v>
      </c>
      <c r="M44" s="177" t="str">
        <f>'AUP Test Results - Table 1'!M44</f>
        <v/>
      </c>
      <c r="N44" s="177">
        <f>'AUP Test Results - Table 1'!N44</f>
        <v>0</v>
      </c>
      <c r="O44" s="139">
        <f>'AUP Test Results - Table 1'!O44</f>
        <v>0</v>
      </c>
      <c r="P44" s="177" t="str">
        <f>'AUP Test Results - Table 1'!P44</f>
        <v/>
      </c>
      <c r="Q44" s="138">
        <f>'AUP Test Results - Table 1'!Q44</f>
        <v>0</v>
      </c>
      <c r="R44" s="139">
        <f>'AUP Test Results - Table 1'!R44</f>
        <v>0</v>
      </c>
      <c r="S44" s="45">
        <f>'AUP Test Results - Table 1'!S44</f>
        <v>0</v>
      </c>
      <c r="T44" s="139">
        <f>'AUP Test Results - Table 1'!T44</f>
        <v>0</v>
      </c>
      <c r="U44" s="45">
        <f>'AUP Test Results - Table 1'!U44</f>
        <v>0</v>
      </c>
      <c r="V44" s="138">
        <f>'AUP Test Results - Table 1'!V44</f>
        <v>0</v>
      </c>
      <c r="W44" s="141" t="str">
        <f>'AUP Test Results - Table 1'!W44</f>
        <v>none</v>
      </c>
      <c r="X44" s="141">
        <f>'AUP Test Results - Table 1'!X44</f>
        <v>0</v>
      </c>
      <c r="Y44" s="178">
        <f>'AUP Test Results - Table 1'!Y44</f>
        <v>0</v>
      </c>
      <c r="Z44" s="89">
        <f>'AUP Test Results - Table 1'!Z44</f>
        <v>0</v>
      </c>
      <c r="AC44" t="str">
        <f t="shared" si="8"/>
        <v>HB Charges 1</v>
      </c>
      <c r="AD44" s="3">
        <f t="shared" si="34"/>
        <v>0</v>
      </c>
      <c r="AE44">
        <f t="shared" si="35"/>
        <v>0</v>
      </c>
      <c r="AF44" s="3" t="e">
        <f t="shared" si="36"/>
        <v>#DIV/0!</v>
      </c>
      <c r="AG44" s="2" t="e">
        <f t="shared" si="9"/>
        <v>#DIV/0!</v>
      </c>
      <c r="AH44" s="2" t="e">
        <f t="shared" si="10"/>
        <v>#DIV/0!</v>
      </c>
      <c r="AI44" s="2" t="e">
        <f t="shared" si="11"/>
        <v>#DIV/0!</v>
      </c>
      <c r="AJ44" s="2" t="e">
        <f t="shared" si="12"/>
        <v>#DIV/0!</v>
      </c>
      <c r="AK44" t="e">
        <f t="shared" si="13"/>
        <v>#DIV/0!</v>
      </c>
      <c r="AL44" t="str">
        <f t="shared" ref="AL44:AM44" si="74">IF(AY44=1,$AF44*$V41,"0")</f>
        <v>0</v>
      </c>
      <c r="AM44" t="str">
        <f t="shared" si="74"/>
        <v>0</v>
      </c>
      <c r="AN44" t="str">
        <f t="shared" si="15"/>
        <v>0</v>
      </c>
      <c r="AO44" t="str">
        <f t="shared" si="16"/>
        <v>0</v>
      </c>
      <c r="AP44" t="str">
        <f t="shared" si="17"/>
        <v>0</v>
      </c>
      <c r="AQ44" t="str">
        <f t="shared" si="18"/>
        <v>0</v>
      </c>
      <c r="AT44">
        <f t="shared" si="19"/>
        <v>0</v>
      </c>
      <c r="AU44">
        <f t="shared" si="20"/>
        <v>0</v>
      </c>
      <c r="AW44">
        <f t="shared" si="21"/>
        <v>0</v>
      </c>
      <c r="AY44">
        <f t="shared" si="22"/>
        <v>0</v>
      </c>
      <c r="AZ44">
        <f t="shared" si="23"/>
        <v>0</v>
      </c>
      <c r="BA44">
        <f t="shared" si="24"/>
        <v>0</v>
      </c>
      <c r="BB44">
        <f t="shared" si="25"/>
        <v>0</v>
      </c>
      <c r="BC44">
        <f t="shared" si="26"/>
        <v>0</v>
      </c>
      <c r="BD44">
        <f t="shared" si="27"/>
        <v>0</v>
      </c>
      <c r="BF44" t="str">
        <f t="shared" si="28"/>
        <v>0</v>
      </c>
      <c r="BG44" t="str">
        <f t="shared" si="29"/>
        <v>0</v>
      </c>
      <c r="BH44" t="str">
        <f t="shared" si="30"/>
        <v>0</v>
      </c>
      <c r="BI44" t="str">
        <f t="shared" si="31"/>
        <v>0</v>
      </c>
      <c r="BJ44" t="str">
        <f t="shared" si="32"/>
        <v>0</v>
      </c>
      <c r="BK44" t="str">
        <f t="shared" si="33"/>
        <v>0</v>
      </c>
    </row>
    <row r="45" spans="1:63" x14ac:dyDescent="0.25">
      <c r="A45" s="176" t="s">
        <v>0</v>
      </c>
      <c r="B45" s="10">
        <f t="shared" si="2"/>
        <v>44</v>
      </c>
      <c r="C45" s="10" t="str">
        <f t="shared" si="5"/>
        <v>DR&lt;65 - 44</v>
      </c>
      <c r="D45" s="138">
        <f>'AUP Test Results - Table 1'!D45</f>
        <v>0</v>
      </c>
      <c r="E45" s="11">
        <f>'AUP Test Results - Table 1'!E45</f>
        <v>0</v>
      </c>
      <c r="F45" s="139">
        <f>'AUP Test Results - Table 1'!F45</f>
        <v>0</v>
      </c>
      <c r="G45" s="177">
        <f>'AUP Test Results - Table 1'!G45</f>
        <v>0</v>
      </c>
      <c r="H45" s="11">
        <f>'AUP Test Results - Table 1'!H45</f>
        <v>0</v>
      </c>
      <c r="I45" s="139">
        <f>'AUP Test Results - Table 1'!I45</f>
        <v>0</v>
      </c>
      <c r="J45" s="177">
        <f>'AUP Test Results - Table 1'!J45</f>
        <v>0</v>
      </c>
      <c r="K45" s="177">
        <f>'AUP Test Results - Table 1'!K45</f>
        <v>0</v>
      </c>
      <c r="L45" s="139">
        <f>'AUP Test Results - Table 1'!L45</f>
        <v>0</v>
      </c>
      <c r="M45" s="177" t="str">
        <f>'AUP Test Results - Table 1'!M45</f>
        <v/>
      </c>
      <c r="N45" s="177">
        <f>'AUP Test Results - Table 1'!N45</f>
        <v>0</v>
      </c>
      <c r="O45" s="139">
        <f>'AUP Test Results - Table 1'!O45</f>
        <v>0</v>
      </c>
      <c r="P45" s="177" t="str">
        <f>'AUP Test Results - Table 1'!P45</f>
        <v/>
      </c>
      <c r="Q45" s="138">
        <f>'AUP Test Results - Table 1'!Q45</f>
        <v>0</v>
      </c>
      <c r="R45" s="139">
        <f>'AUP Test Results - Table 1'!R45</f>
        <v>0</v>
      </c>
      <c r="S45" s="45">
        <f>'AUP Test Results - Table 1'!S45</f>
        <v>0</v>
      </c>
      <c r="T45" s="139">
        <f>'AUP Test Results - Table 1'!T45</f>
        <v>0</v>
      </c>
      <c r="U45" s="45">
        <f>'AUP Test Results - Table 1'!U45</f>
        <v>0</v>
      </c>
      <c r="V45" s="138">
        <f>'AUP Test Results - Table 1'!V45</f>
        <v>0</v>
      </c>
      <c r="W45" s="141" t="str">
        <f>'AUP Test Results - Table 1'!W45</f>
        <v>none</v>
      </c>
      <c r="X45" s="141">
        <f>'AUP Test Results - Table 1'!X45</f>
        <v>0</v>
      </c>
      <c r="Y45" s="178">
        <f>'AUP Test Results - Table 1'!Y45</f>
        <v>0</v>
      </c>
      <c r="Z45" s="89">
        <f>'AUP Test Results - Table 1'!Z45</f>
        <v>0</v>
      </c>
      <c r="AC45" t="str">
        <f t="shared" si="8"/>
        <v>HB Charges 1</v>
      </c>
      <c r="AD45" s="3">
        <f t="shared" si="34"/>
        <v>0</v>
      </c>
      <c r="AE45">
        <f t="shared" si="35"/>
        <v>0</v>
      </c>
      <c r="AF45" s="3" t="e">
        <f t="shared" si="36"/>
        <v>#DIV/0!</v>
      </c>
      <c r="AG45" s="2" t="e">
        <f t="shared" si="9"/>
        <v>#DIV/0!</v>
      </c>
      <c r="AH45" s="2" t="e">
        <f t="shared" si="10"/>
        <v>#DIV/0!</v>
      </c>
      <c r="AI45" s="2" t="e">
        <f t="shared" si="11"/>
        <v>#DIV/0!</v>
      </c>
      <c r="AJ45" s="2" t="e">
        <f t="shared" si="12"/>
        <v>#DIV/0!</v>
      </c>
      <c r="AK45" t="e">
        <f t="shared" si="13"/>
        <v>#DIV/0!</v>
      </c>
      <c r="AL45" t="str">
        <f t="shared" ref="AL45:AM45" si="75">IF(AY45=1,$AF45*$V42,"0")</f>
        <v>0</v>
      </c>
      <c r="AM45" t="str">
        <f t="shared" si="75"/>
        <v>0</v>
      </c>
      <c r="AN45" t="str">
        <f t="shared" si="15"/>
        <v>0</v>
      </c>
      <c r="AO45" t="str">
        <f t="shared" si="16"/>
        <v>0</v>
      </c>
      <c r="AP45" t="str">
        <f t="shared" si="17"/>
        <v>0</v>
      </c>
      <c r="AQ45" t="str">
        <f t="shared" si="18"/>
        <v>0</v>
      </c>
      <c r="AT45">
        <f t="shared" si="19"/>
        <v>0</v>
      </c>
      <c r="AU45">
        <f t="shared" si="20"/>
        <v>0</v>
      </c>
      <c r="AW45">
        <f t="shared" si="21"/>
        <v>0</v>
      </c>
      <c r="AY45">
        <f t="shared" si="22"/>
        <v>0</v>
      </c>
      <c r="AZ45">
        <f t="shared" si="23"/>
        <v>0</v>
      </c>
      <c r="BA45">
        <f t="shared" si="24"/>
        <v>0</v>
      </c>
      <c r="BB45">
        <f t="shared" si="25"/>
        <v>0</v>
      </c>
      <c r="BC45">
        <f t="shared" si="26"/>
        <v>0</v>
      </c>
      <c r="BD45">
        <f t="shared" si="27"/>
        <v>0</v>
      </c>
      <c r="BF45" t="str">
        <f t="shared" si="28"/>
        <v>0</v>
      </c>
      <c r="BG45" t="str">
        <f t="shared" si="29"/>
        <v>0</v>
      </c>
      <c r="BH45" t="str">
        <f t="shared" si="30"/>
        <v>0</v>
      </c>
      <c r="BI45" t="str">
        <f t="shared" si="31"/>
        <v>0</v>
      </c>
      <c r="BJ45" t="str">
        <f t="shared" si="32"/>
        <v>0</v>
      </c>
      <c r="BK45" t="str">
        <f t="shared" si="33"/>
        <v>0</v>
      </c>
    </row>
    <row r="46" spans="1:63" x14ac:dyDescent="0.25">
      <c r="A46" s="176" t="s">
        <v>0</v>
      </c>
      <c r="B46" s="10">
        <f t="shared" si="2"/>
        <v>45</v>
      </c>
      <c r="C46" s="10" t="str">
        <f t="shared" si="5"/>
        <v>DR&lt;65 - 45</v>
      </c>
      <c r="D46" s="138">
        <f>'AUP Test Results - Table 1'!D46</f>
        <v>0</v>
      </c>
      <c r="E46" s="11">
        <f>'AUP Test Results - Table 1'!E46</f>
        <v>0</v>
      </c>
      <c r="F46" s="139">
        <f>'AUP Test Results - Table 1'!F46</f>
        <v>0</v>
      </c>
      <c r="G46" s="177">
        <f>'AUP Test Results - Table 1'!G46</f>
        <v>0</v>
      </c>
      <c r="H46" s="11">
        <f>'AUP Test Results - Table 1'!H46</f>
        <v>0</v>
      </c>
      <c r="I46" s="139">
        <f>'AUP Test Results - Table 1'!I46</f>
        <v>0</v>
      </c>
      <c r="J46" s="177">
        <f>'AUP Test Results - Table 1'!J46</f>
        <v>0</v>
      </c>
      <c r="K46" s="177">
        <f>'AUP Test Results - Table 1'!K46</f>
        <v>0</v>
      </c>
      <c r="L46" s="139">
        <f>'AUP Test Results - Table 1'!L46</f>
        <v>0</v>
      </c>
      <c r="M46" s="177" t="str">
        <f>'AUP Test Results - Table 1'!M46</f>
        <v/>
      </c>
      <c r="N46" s="177">
        <f>'AUP Test Results - Table 1'!N46</f>
        <v>0</v>
      </c>
      <c r="O46" s="139">
        <f>'AUP Test Results - Table 1'!O46</f>
        <v>0</v>
      </c>
      <c r="P46" s="177" t="str">
        <f>'AUP Test Results - Table 1'!P46</f>
        <v/>
      </c>
      <c r="Q46" s="138">
        <f>'AUP Test Results - Table 1'!Q46</f>
        <v>0</v>
      </c>
      <c r="R46" s="139">
        <f>'AUP Test Results - Table 1'!R46</f>
        <v>0</v>
      </c>
      <c r="S46" s="45">
        <f>'AUP Test Results - Table 1'!S46</f>
        <v>0</v>
      </c>
      <c r="T46" s="139">
        <f>'AUP Test Results - Table 1'!T46</f>
        <v>0</v>
      </c>
      <c r="U46" s="45">
        <f>'AUP Test Results - Table 1'!U46</f>
        <v>0</v>
      </c>
      <c r="V46" s="138">
        <f>'AUP Test Results - Table 1'!V46</f>
        <v>0</v>
      </c>
      <c r="W46" s="141" t="str">
        <f>'AUP Test Results - Table 1'!W46</f>
        <v>none</v>
      </c>
      <c r="X46" s="141">
        <f>'AUP Test Results - Table 1'!X46</f>
        <v>0</v>
      </c>
      <c r="Y46" s="178">
        <f>'AUP Test Results - Table 1'!Y46</f>
        <v>0</v>
      </c>
      <c r="Z46" s="89">
        <f>'AUP Test Results - Table 1'!Z46</f>
        <v>0</v>
      </c>
      <c r="AC46" t="str">
        <f t="shared" si="8"/>
        <v>HB Charges 1</v>
      </c>
      <c r="AD46" s="3">
        <f t="shared" si="34"/>
        <v>0</v>
      </c>
      <c r="AE46">
        <f t="shared" si="35"/>
        <v>0</v>
      </c>
      <c r="AF46" s="3" t="e">
        <f t="shared" si="36"/>
        <v>#DIV/0!</v>
      </c>
      <c r="AG46" s="2" t="e">
        <f t="shared" si="9"/>
        <v>#DIV/0!</v>
      </c>
      <c r="AH46" s="2" t="e">
        <f t="shared" si="10"/>
        <v>#DIV/0!</v>
      </c>
      <c r="AI46" s="2" t="e">
        <f t="shared" si="11"/>
        <v>#DIV/0!</v>
      </c>
      <c r="AJ46" s="2" t="e">
        <f t="shared" si="12"/>
        <v>#DIV/0!</v>
      </c>
      <c r="AK46" t="e">
        <f t="shared" si="13"/>
        <v>#DIV/0!</v>
      </c>
      <c r="AL46" t="str">
        <f t="shared" ref="AL46:AM46" si="76">IF(AY46=1,$AF46*$V43,"0")</f>
        <v>0</v>
      </c>
      <c r="AM46" t="str">
        <f t="shared" si="76"/>
        <v>0</v>
      </c>
      <c r="AN46" t="str">
        <f t="shared" si="15"/>
        <v>0</v>
      </c>
      <c r="AO46" t="str">
        <f t="shared" si="16"/>
        <v>0</v>
      </c>
      <c r="AP46" t="str">
        <f t="shared" si="17"/>
        <v>0</v>
      </c>
      <c r="AQ46" t="str">
        <f t="shared" si="18"/>
        <v>0</v>
      </c>
      <c r="AT46">
        <f t="shared" si="19"/>
        <v>0</v>
      </c>
      <c r="AU46">
        <f t="shared" si="20"/>
        <v>0</v>
      </c>
      <c r="AW46">
        <f t="shared" si="21"/>
        <v>0</v>
      </c>
      <c r="AY46">
        <f t="shared" si="22"/>
        <v>0</v>
      </c>
      <c r="AZ46">
        <f t="shared" si="23"/>
        <v>0</v>
      </c>
      <c r="BA46">
        <f t="shared" si="24"/>
        <v>0</v>
      </c>
      <c r="BB46">
        <f t="shared" si="25"/>
        <v>0</v>
      </c>
      <c r="BC46">
        <f t="shared" si="26"/>
        <v>0</v>
      </c>
      <c r="BD46">
        <f t="shared" si="27"/>
        <v>0</v>
      </c>
      <c r="BF46" t="str">
        <f t="shared" si="28"/>
        <v>0</v>
      </c>
      <c r="BG46" t="str">
        <f t="shared" si="29"/>
        <v>0</v>
      </c>
      <c r="BH46" t="str">
        <f t="shared" si="30"/>
        <v>0</v>
      </c>
      <c r="BI46" t="str">
        <f t="shared" si="31"/>
        <v>0</v>
      </c>
      <c r="BJ46" t="str">
        <f t="shared" si="32"/>
        <v>0</v>
      </c>
      <c r="BK46" t="str">
        <f t="shared" si="33"/>
        <v>0</v>
      </c>
    </row>
    <row r="47" spans="1:63" x14ac:dyDescent="0.25">
      <c r="A47" s="176" t="s">
        <v>0</v>
      </c>
      <c r="B47" s="10">
        <f t="shared" si="2"/>
        <v>46</v>
      </c>
      <c r="C47" s="10" t="str">
        <f t="shared" si="5"/>
        <v>DR&lt;65 - 46</v>
      </c>
      <c r="D47" s="138">
        <f>'AUP Test Results - Table 1'!D47</f>
        <v>0</v>
      </c>
      <c r="E47" s="11">
        <f>'AUP Test Results - Table 1'!E47</f>
        <v>0</v>
      </c>
      <c r="F47" s="139">
        <f>'AUP Test Results - Table 1'!F47</f>
        <v>0</v>
      </c>
      <c r="G47" s="177">
        <f>'AUP Test Results - Table 1'!G47</f>
        <v>0</v>
      </c>
      <c r="H47" s="11">
        <f>'AUP Test Results - Table 1'!H47</f>
        <v>0</v>
      </c>
      <c r="I47" s="139">
        <f>'AUP Test Results - Table 1'!I47</f>
        <v>0</v>
      </c>
      <c r="J47" s="177">
        <f>'AUP Test Results - Table 1'!J47</f>
        <v>0</v>
      </c>
      <c r="K47" s="177">
        <f>'AUP Test Results - Table 1'!K47</f>
        <v>0</v>
      </c>
      <c r="L47" s="139">
        <f>'AUP Test Results - Table 1'!L47</f>
        <v>0</v>
      </c>
      <c r="M47" s="177" t="str">
        <f>'AUP Test Results - Table 1'!M47</f>
        <v/>
      </c>
      <c r="N47" s="177">
        <f>'AUP Test Results - Table 1'!N47</f>
        <v>0</v>
      </c>
      <c r="O47" s="139">
        <f>'AUP Test Results - Table 1'!O47</f>
        <v>0</v>
      </c>
      <c r="P47" s="177" t="str">
        <f>'AUP Test Results - Table 1'!P47</f>
        <v/>
      </c>
      <c r="Q47" s="138">
        <f>'AUP Test Results - Table 1'!Q47</f>
        <v>0</v>
      </c>
      <c r="R47" s="139">
        <f>'AUP Test Results - Table 1'!R47</f>
        <v>0</v>
      </c>
      <c r="S47" s="45">
        <f>'AUP Test Results - Table 1'!S47</f>
        <v>0</v>
      </c>
      <c r="T47" s="139">
        <f>'AUP Test Results - Table 1'!T47</f>
        <v>0</v>
      </c>
      <c r="U47" s="45">
        <f>'AUP Test Results - Table 1'!U47</f>
        <v>0</v>
      </c>
      <c r="V47" s="138">
        <f>'AUP Test Results - Table 1'!V47</f>
        <v>0</v>
      </c>
      <c r="W47" s="141" t="str">
        <f>'AUP Test Results - Table 1'!W47</f>
        <v>none</v>
      </c>
      <c r="X47" s="141">
        <f>'AUP Test Results - Table 1'!X47</f>
        <v>0</v>
      </c>
      <c r="Y47" s="178">
        <f>'AUP Test Results - Table 1'!Y47</f>
        <v>0</v>
      </c>
      <c r="Z47" s="89">
        <f>'AUP Test Results - Table 1'!Z47</f>
        <v>0</v>
      </c>
      <c r="AC47" t="str">
        <f t="shared" si="8"/>
        <v>HB Charges 1</v>
      </c>
      <c r="AD47" s="3">
        <f t="shared" si="34"/>
        <v>0</v>
      </c>
      <c r="AE47">
        <f t="shared" si="35"/>
        <v>0</v>
      </c>
      <c r="AF47" s="3" t="e">
        <f t="shared" si="36"/>
        <v>#DIV/0!</v>
      </c>
      <c r="AG47" s="2" t="e">
        <f t="shared" si="9"/>
        <v>#DIV/0!</v>
      </c>
      <c r="AH47" s="2" t="e">
        <f t="shared" si="10"/>
        <v>#DIV/0!</v>
      </c>
      <c r="AI47" s="2" t="e">
        <f t="shared" si="11"/>
        <v>#DIV/0!</v>
      </c>
      <c r="AJ47" s="2" t="e">
        <f t="shared" si="12"/>
        <v>#DIV/0!</v>
      </c>
      <c r="AK47" t="e">
        <f t="shared" si="13"/>
        <v>#DIV/0!</v>
      </c>
      <c r="AL47" t="str">
        <f t="shared" ref="AL47:AM47" si="77">IF(AY47=1,$AF47*$V44,"0")</f>
        <v>0</v>
      </c>
      <c r="AM47" t="str">
        <f t="shared" si="77"/>
        <v>0</v>
      </c>
      <c r="AN47" t="str">
        <f t="shared" si="15"/>
        <v>0</v>
      </c>
      <c r="AO47" t="str">
        <f t="shared" si="16"/>
        <v>0</v>
      </c>
      <c r="AP47" t="str">
        <f t="shared" si="17"/>
        <v>0</v>
      </c>
      <c r="AQ47" t="str">
        <f t="shared" si="18"/>
        <v>0</v>
      </c>
      <c r="AT47">
        <f t="shared" si="19"/>
        <v>0</v>
      </c>
      <c r="AU47">
        <f t="shared" si="20"/>
        <v>0</v>
      </c>
      <c r="AW47">
        <f t="shared" si="21"/>
        <v>0</v>
      </c>
      <c r="AY47">
        <f t="shared" si="22"/>
        <v>0</v>
      </c>
      <c r="AZ47">
        <f t="shared" si="23"/>
        <v>0</v>
      </c>
      <c r="BA47">
        <f t="shared" si="24"/>
        <v>0</v>
      </c>
      <c r="BB47">
        <f t="shared" si="25"/>
        <v>0</v>
      </c>
      <c r="BC47">
        <f t="shared" si="26"/>
        <v>0</v>
      </c>
      <c r="BD47">
        <f t="shared" si="27"/>
        <v>0</v>
      </c>
      <c r="BF47" t="str">
        <f t="shared" si="28"/>
        <v>0</v>
      </c>
      <c r="BG47" t="str">
        <f t="shared" si="29"/>
        <v>0</v>
      </c>
      <c r="BH47" t="str">
        <f t="shared" si="30"/>
        <v>0</v>
      </c>
      <c r="BI47" t="str">
        <f t="shared" si="31"/>
        <v>0</v>
      </c>
      <c r="BJ47" t="str">
        <f t="shared" si="32"/>
        <v>0</v>
      </c>
      <c r="BK47" t="str">
        <f t="shared" si="33"/>
        <v>0</v>
      </c>
    </row>
    <row r="48" spans="1:63" x14ac:dyDescent="0.25">
      <c r="A48" s="176" t="s">
        <v>0</v>
      </c>
      <c r="B48" s="10">
        <f t="shared" si="2"/>
        <v>47</v>
      </c>
      <c r="C48" s="10" t="str">
        <f t="shared" si="5"/>
        <v>DR&lt;65 - 47</v>
      </c>
      <c r="D48" s="138">
        <f>'AUP Test Results - Table 1'!D48</f>
        <v>0</v>
      </c>
      <c r="E48" s="11">
        <f>'AUP Test Results - Table 1'!E48</f>
        <v>0</v>
      </c>
      <c r="F48" s="139">
        <f>'AUP Test Results - Table 1'!F48</f>
        <v>0</v>
      </c>
      <c r="G48" s="177">
        <f>'AUP Test Results - Table 1'!G48</f>
        <v>0</v>
      </c>
      <c r="H48" s="11">
        <f>'AUP Test Results - Table 1'!H48</f>
        <v>0</v>
      </c>
      <c r="I48" s="139">
        <f>'AUP Test Results - Table 1'!I48</f>
        <v>0</v>
      </c>
      <c r="J48" s="177">
        <f>'AUP Test Results - Table 1'!J48</f>
        <v>0</v>
      </c>
      <c r="K48" s="177">
        <f>'AUP Test Results - Table 1'!K48</f>
        <v>0</v>
      </c>
      <c r="L48" s="139">
        <f>'AUP Test Results - Table 1'!L48</f>
        <v>0</v>
      </c>
      <c r="M48" s="177" t="str">
        <f>'AUP Test Results - Table 1'!M48</f>
        <v/>
      </c>
      <c r="N48" s="177">
        <f>'AUP Test Results - Table 1'!N48</f>
        <v>0</v>
      </c>
      <c r="O48" s="139">
        <f>'AUP Test Results - Table 1'!O48</f>
        <v>0</v>
      </c>
      <c r="P48" s="177" t="str">
        <f>'AUP Test Results - Table 1'!P48</f>
        <v/>
      </c>
      <c r="Q48" s="138">
        <f>'AUP Test Results - Table 1'!Q48</f>
        <v>0</v>
      </c>
      <c r="R48" s="139">
        <f>'AUP Test Results - Table 1'!R48</f>
        <v>0</v>
      </c>
      <c r="S48" s="45">
        <f>'AUP Test Results - Table 1'!S48</f>
        <v>0</v>
      </c>
      <c r="T48" s="139">
        <f>'AUP Test Results - Table 1'!T48</f>
        <v>0</v>
      </c>
      <c r="U48" s="45">
        <f>'AUP Test Results - Table 1'!U48</f>
        <v>0</v>
      </c>
      <c r="V48" s="138">
        <f>'AUP Test Results - Table 1'!V48</f>
        <v>0</v>
      </c>
      <c r="W48" s="141" t="str">
        <f>'AUP Test Results - Table 1'!W48</f>
        <v>none</v>
      </c>
      <c r="X48" s="141">
        <f>'AUP Test Results - Table 1'!X48</f>
        <v>0</v>
      </c>
      <c r="Y48" s="178">
        <f>'AUP Test Results - Table 1'!Y48</f>
        <v>0</v>
      </c>
      <c r="Z48" s="89">
        <f>'AUP Test Results - Table 1'!Z48</f>
        <v>0</v>
      </c>
      <c r="AC48" t="str">
        <f t="shared" si="8"/>
        <v>HB Charges 1</v>
      </c>
      <c r="AD48" s="3">
        <f t="shared" si="34"/>
        <v>0</v>
      </c>
      <c r="AE48">
        <f t="shared" si="35"/>
        <v>0</v>
      </c>
      <c r="AF48" s="3" t="e">
        <f t="shared" si="36"/>
        <v>#DIV/0!</v>
      </c>
      <c r="AG48" s="2" t="e">
        <f t="shared" si="9"/>
        <v>#DIV/0!</v>
      </c>
      <c r="AH48" s="2" t="e">
        <f t="shared" si="10"/>
        <v>#DIV/0!</v>
      </c>
      <c r="AI48" s="2" t="e">
        <f t="shared" si="11"/>
        <v>#DIV/0!</v>
      </c>
      <c r="AJ48" s="2" t="e">
        <f t="shared" si="12"/>
        <v>#DIV/0!</v>
      </c>
      <c r="AK48" t="e">
        <f t="shared" si="13"/>
        <v>#DIV/0!</v>
      </c>
      <c r="AL48" t="str">
        <f t="shared" ref="AL48:AM48" si="78">IF(AY48=1,$AF48*$V45,"0")</f>
        <v>0</v>
      </c>
      <c r="AM48" t="str">
        <f t="shared" si="78"/>
        <v>0</v>
      </c>
      <c r="AN48" t="str">
        <f t="shared" si="15"/>
        <v>0</v>
      </c>
      <c r="AO48" t="str">
        <f t="shared" si="16"/>
        <v>0</v>
      </c>
      <c r="AP48" t="str">
        <f t="shared" si="17"/>
        <v>0</v>
      </c>
      <c r="AQ48" t="str">
        <f t="shared" si="18"/>
        <v>0</v>
      </c>
      <c r="AT48">
        <f t="shared" si="19"/>
        <v>0</v>
      </c>
      <c r="AU48">
        <f t="shared" si="20"/>
        <v>0</v>
      </c>
      <c r="AW48">
        <f t="shared" si="21"/>
        <v>0</v>
      </c>
      <c r="AY48">
        <f t="shared" si="22"/>
        <v>0</v>
      </c>
      <c r="AZ48">
        <f t="shared" si="23"/>
        <v>0</v>
      </c>
      <c r="BA48">
        <f t="shared" si="24"/>
        <v>0</v>
      </c>
      <c r="BB48">
        <f t="shared" si="25"/>
        <v>0</v>
      </c>
      <c r="BC48">
        <f t="shared" si="26"/>
        <v>0</v>
      </c>
      <c r="BD48">
        <f t="shared" si="27"/>
        <v>0</v>
      </c>
      <c r="BF48" t="str">
        <f t="shared" si="28"/>
        <v>0</v>
      </c>
      <c r="BG48" t="str">
        <f t="shared" si="29"/>
        <v>0</v>
      </c>
      <c r="BH48" t="str">
        <f t="shared" si="30"/>
        <v>0</v>
      </c>
      <c r="BI48" t="str">
        <f t="shared" si="31"/>
        <v>0</v>
      </c>
      <c r="BJ48" t="str">
        <f t="shared" si="32"/>
        <v>0</v>
      </c>
      <c r="BK48" t="str">
        <f t="shared" si="33"/>
        <v>0</v>
      </c>
    </row>
    <row r="49" spans="1:63" x14ac:dyDescent="0.25">
      <c r="A49" s="176" t="s">
        <v>0</v>
      </c>
      <c r="B49" s="10">
        <f t="shared" si="2"/>
        <v>48</v>
      </c>
      <c r="C49" s="10" t="str">
        <f t="shared" si="5"/>
        <v>DR&lt;65 - 48</v>
      </c>
      <c r="D49" s="138">
        <f>'AUP Test Results - Table 1'!D49</f>
        <v>0</v>
      </c>
      <c r="E49" s="11">
        <f>'AUP Test Results - Table 1'!E49</f>
        <v>0</v>
      </c>
      <c r="F49" s="139">
        <f>'AUP Test Results - Table 1'!F49</f>
        <v>0</v>
      </c>
      <c r="G49" s="177">
        <f>'AUP Test Results - Table 1'!G49</f>
        <v>0</v>
      </c>
      <c r="H49" s="11">
        <f>'AUP Test Results - Table 1'!H49</f>
        <v>0</v>
      </c>
      <c r="I49" s="139">
        <f>'AUP Test Results - Table 1'!I49</f>
        <v>0</v>
      </c>
      <c r="J49" s="177">
        <f>'AUP Test Results - Table 1'!J49</f>
        <v>0</v>
      </c>
      <c r="K49" s="177">
        <f>'AUP Test Results - Table 1'!K49</f>
        <v>0</v>
      </c>
      <c r="L49" s="139">
        <f>'AUP Test Results - Table 1'!L49</f>
        <v>0</v>
      </c>
      <c r="M49" s="177" t="str">
        <f>'AUP Test Results - Table 1'!M49</f>
        <v/>
      </c>
      <c r="N49" s="177">
        <f>'AUP Test Results - Table 1'!N49</f>
        <v>0</v>
      </c>
      <c r="O49" s="139">
        <f>'AUP Test Results - Table 1'!O49</f>
        <v>0</v>
      </c>
      <c r="P49" s="177" t="str">
        <f>'AUP Test Results - Table 1'!P49</f>
        <v/>
      </c>
      <c r="Q49" s="138">
        <f>'AUP Test Results - Table 1'!Q49</f>
        <v>0</v>
      </c>
      <c r="R49" s="139">
        <f>'AUP Test Results - Table 1'!R49</f>
        <v>0</v>
      </c>
      <c r="S49" s="45">
        <f>'AUP Test Results - Table 1'!S49</f>
        <v>0</v>
      </c>
      <c r="T49" s="139">
        <f>'AUP Test Results - Table 1'!T49</f>
        <v>0</v>
      </c>
      <c r="U49" s="45">
        <f>'AUP Test Results - Table 1'!U49</f>
        <v>0</v>
      </c>
      <c r="V49" s="138">
        <f>'AUP Test Results - Table 1'!V49</f>
        <v>0</v>
      </c>
      <c r="W49" s="141" t="str">
        <f>'AUP Test Results - Table 1'!W49</f>
        <v>none</v>
      </c>
      <c r="X49" s="141">
        <f>'AUP Test Results - Table 1'!X49</f>
        <v>0</v>
      </c>
      <c r="Y49" s="178">
        <f>'AUP Test Results - Table 1'!Y49</f>
        <v>0</v>
      </c>
      <c r="Z49" s="89">
        <f>'AUP Test Results - Table 1'!Z49</f>
        <v>0</v>
      </c>
      <c r="AC49" t="str">
        <f t="shared" si="8"/>
        <v>HB Charges 1</v>
      </c>
      <c r="AD49" s="3">
        <f t="shared" si="34"/>
        <v>0</v>
      </c>
      <c r="AE49">
        <f t="shared" si="35"/>
        <v>0</v>
      </c>
      <c r="AF49" s="3" t="e">
        <f t="shared" si="36"/>
        <v>#DIV/0!</v>
      </c>
      <c r="AG49" s="2" t="e">
        <f t="shared" si="9"/>
        <v>#DIV/0!</v>
      </c>
      <c r="AH49" s="2" t="e">
        <f t="shared" si="10"/>
        <v>#DIV/0!</v>
      </c>
      <c r="AI49" s="2" t="e">
        <f t="shared" si="11"/>
        <v>#DIV/0!</v>
      </c>
      <c r="AJ49" s="2" t="e">
        <f t="shared" si="12"/>
        <v>#DIV/0!</v>
      </c>
      <c r="AK49" t="e">
        <f t="shared" si="13"/>
        <v>#DIV/0!</v>
      </c>
      <c r="AL49" t="str">
        <f t="shared" ref="AL49:AM49" si="79">IF(AY49=1,$AF49*$V46,"0")</f>
        <v>0</v>
      </c>
      <c r="AM49" t="str">
        <f t="shared" si="79"/>
        <v>0</v>
      </c>
      <c r="AN49" t="str">
        <f t="shared" si="15"/>
        <v>0</v>
      </c>
      <c r="AO49" t="str">
        <f t="shared" si="16"/>
        <v>0</v>
      </c>
      <c r="AP49" t="str">
        <f t="shared" si="17"/>
        <v>0</v>
      </c>
      <c r="AQ49" t="str">
        <f t="shared" si="18"/>
        <v>0</v>
      </c>
      <c r="AT49">
        <f t="shared" si="19"/>
        <v>0</v>
      </c>
      <c r="AU49">
        <f t="shared" si="20"/>
        <v>0</v>
      </c>
      <c r="AW49">
        <f t="shared" si="21"/>
        <v>0</v>
      </c>
      <c r="AY49">
        <f t="shared" si="22"/>
        <v>0</v>
      </c>
      <c r="AZ49">
        <f t="shared" si="23"/>
        <v>0</v>
      </c>
      <c r="BA49">
        <f t="shared" si="24"/>
        <v>0</v>
      </c>
      <c r="BB49">
        <f t="shared" si="25"/>
        <v>0</v>
      </c>
      <c r="BC49">
        <f t="shared" si="26"/>
        <v>0</v>
      </c>
      <c r="BD49">
        <f t="shared" si="27"/>
        <v>0</v>
      </c>
      <c r="BF49" t="str">
        <f t="shared" si="28"/>
        <v>0</v>
      </c>
      <c r="BG49" t="str">
        <f t="shared" si="29"/>
        <v>0</v>
      </c>
      <c r="BH49" t="str">
        <f t="shared" si="30"/>
        <v>0</v>
      </c>
      <c r="BI49" t="str">
        <f t="shared" si="31"/>
        <v>0</v>
      </c>
      <c r="BJ49" t="str">
        <f t="shared" si="32"/>
        <v>0</v>
      </c>
      <c r="BK49" t="str">
        <f t="shared" si="33"/>
        <v>0</v>
      </c>
    </row>
    <row r="50" spans="1:63" x14ac:dyDescent="0.25">
      <c r="A50" s="176" t="s">
        <v>0</v>
      </c>
      <c r="B50" s="10">
        <f t="shared" si="2"/>
        <v>49</v>
      </c>
      <c r="C50" s="10" t="str">
        <f t="shared" si="5"/>
        <v>DR&lt;65 - 49</v>
      </c>
      <c r="D50" s="138">
        <f>'AUP Test Results - Table 1'!D50</f>
        <v>0</v>
      </c>
      <c r="E50" s="11">
        <f>'AUP Test Results - Table 1'!E50</f>
        <v>0</v>
      </c>
      <c r="F50" s="139">
        <f>'AUP Test Results - Table 1'!F50</f>
        <v>0</v>
      </c>
      <c r="G50" s="177">
        <f>'AUP Test Results - Table 1'!G50</f>
        <v>0</v>
      </c>
      <c r="H50" s="11">
        <f>'AUP Test Results - Table 1'!H50</f>
        <v>0</v>
      </c>
      <c r="I50" s="139">
        <f>'AUP Test Results - Table 1'!I50</f>
        <v>0</v>
      </c>
      <c r="J50" s="177">
        <f>'AUP Test Results - Table 1'!J50</f>
        <v>0</v>
      </c>
      <c r="K50" s="177">
        <f>'AUP Test Results - Table 1'!K50</f>
        <v>0</v>
      </c>
      <c r="L50" s="139">
        <f>'AUP Test Results - Table 1'!L50</f>
        <v>0</v>
      </c>
      <c r="M50" s="177" t="str">
        <f>'AUP Test Results - Table 1'!M50</f>
        <v/>
      </c>
      <c r="N50" s="177">
        <f>'AUP Test Results - Table 1'!N50</f>
        <v>0</v>
      </c>
      <c r="O50" s="139">
        <f>'AUP Test Results - Table 1'!O50</f>
        <v>0</v>
      </c>
      <c r="P50" s="177" t="str">
        <f>'AUP Test Results - Table 1'!P50</f>
        <v/>
      </c>
      <c r="Q50" s="138">
        <f>'AUP Test Results - Table 1'!Q50</f>
        <v>0</v>
      </c>
      <c r="R50" s="139">
        <f>'AUP Test Results - Table 1'!R50</f>
        <v>0</v>
      </c>
      <c r="S50" s="45">
        <f>'AUP Test Results - Table 1'!S50</f>
        <v>0</v>
      </c>
      <c r="T50" s="139">
        <f>'AUP Test Results - Table 1'!T50</f>
        <v>0</v>
      </c>
      <c r="U50" s="45">
        <f>'AUP Test Results - Table 1'!U50</f>
        <v>0</v>
      </c>
      <c r="V50" s="138">
        <f>'AUP Test Results - Table 1'!V50</f>
        <v>0</v>
      </c>
      <c r="W50" s="141" t="str">
        <f>'AUP Test Results - Table 1'!W50</f>
        <v>none</v>
      </c>
      <c r="X50" s="141">
        <f>'AUP Test Results - Table 1'!X50</f>
        <v>0</v>
      </c>
      <c r="Y50" s="178">
        <f>'AUP Test Results - Table 1'!Y50</f>
        <v>0</v>
      </c>
      <c r="Z50" s="89">
        <f>'AUP Test Results - Table 1'!Z50</f>
        <v>0</v>
      </c>
      <c r="AC50" t="str">
        <f t="shared" si="8"/>
        <v>HB Charges 1</v>
      </c>
      <c r="AD50" s="3">
        <f t="shared" si="34"/>
        <v>0</v>
      </c>
      <c r="AE50">
        <f t="shared" si="35"/>
        <v>0</v>
      </c>
      <c r="AF50" s="3" t="e">
        <f t="shared" si="36"/>
        <v>#DIV/0!</v>
      </c>
      <c r="AG50" s="2" t="e">
        <f t="shared" si="9"/>
        <v>#DIV/0!</v>
      </c>
      <c r="AH50" s="2" t="e">
        <f t="shared" si="10"/>
        <v>#DIV/0!</v>
      </c>
      <c r="AI50" s="2" t="e">
        <f t="shared" si="11"/>
        <v>#DIV/0!</v>
      </c>
      <c r="AJ50" s="2" t="e">
        <f t="shared" si="12"/>
        <v>#DIV/0!</v>
      </c>
      <c r="AK50" t="e">
        <f t="shared" si="13"/>
        <v>#DIV/0!</v>
      </c>
      <c r="AL50" t="str">
        <f t="shared" ref="AL50:AM50" si="80">IF(AY50=1,$AF50*$V47,"0")</f>
        <v>0</v>
      </c>
      <c r="AM50" t="str">
        <f t="shared" si="80"/>
        <v>0</v>
      </c>
      <c r="AN50" t="str">
        <f t="shared" si="15"/>
        <v>0</v>
      </c>
      <c r="AO50" t="str">
        <f t="shared" si="16"/>
        <v>0</v>
      </c>
      <c r="AP50" t="str">
        <f t="shared" si="17"/>
        <v>0</v>
      </c>
      <c r="AQ50" t="str">
        <f t="shared" si="18"/>
        <v>0</v>
      </c>
      <c r="AT50">
        <f t="shared" si="19"/>
        <v>0</v>
      </c>
      <c r="AU50">
        <f t="shared" si="20"/>
        <v>0</v>
      </c>
      <c r="AW50">
        <f t="shared" si="21"/>
        <v>0</v>
      </c>
      <c r="AY50">
        <f t="shared" si="22"/>
        <v>0</v>
      </c>
      <c r="AZ50">
        <f t="shared" si="23"/>
        <v>0</v>
      </c>
      <c r="BA50">
        <f t="shared" si="24"/>
        <v>0</v>
      </c>
      <c r="BB50">
        <f t="shared" si="25"/>
        <v>0</v>
      </c>
      <c r="BC50">
        <f t="shared" si="26"/>
        <v>0</v>
      </c>
      <c r="BD50">
        <f t="shared" si="27"/>
        <v>0</v>
      </c>
      <c r="BF50" t="str">
        <f t="shared" si="28"/>
        <v>0</v>
      </c>
      <c r="BG50" t="str">
        <f t="shared" si="29"/>
        <v>0</v>
      </c>
      <c r="BH50" t="str">
        <f t="shared" si="30"/>
        <v>0</v>
      </c>
      <c r="BI50" t="str">
        <f t="shared" si="31"/>
        <v>0</v>
      </c>
      <c r="BJ50" t="str">
        <f t="shared" si="32"/>
        <v>0</v>
      </c>
      <c r="BK50" t="str">
        <f t="shared" si="33"/>
        <v>0</v>
      </c>
    </row>
    <row r="51" spans="1:63" x14ac:dyDescent="0.25">
      <c r="A51" s="176" t="s">
        <v>0</v>
      </c>
      <c r="B51" s="10">
        <f t="shared" si="2"/>
        <v>50</v>
      </c>
      <c r="C51" s="10" t="str">
        <f t="shared" si="5"/>
        <v>DR&lt;65 - 50</v>
      </c>
      <c r="D51" s="138">
        <f>'AUP Test Results - Table 1'!D51</f>
        <v>0</v>
      </c>
      <c r="E51" s="11">
        <f>'AUP Test Results - Table 1'!E51</f>
        <v>0</v>
      </c>
      <c r="F51" s="139">
        <f>'AUP Test Results - Table 1'!F51</f>
        <v>0</v>
      </c>
      <c r="G51" s="177">
        <f>'AUP Test Results - Table 1'!G51</f>
        <v>0</v>
      </c>
      <c r="H51" s="11">
        <f>'AUP Test Results - Table 1'!H51</f>
        <v>0</v>
      </c>
      <c r="I51" s="139">
        <f>'AUP Test Results - Table 1'!I51</f>
        <v>0</v>
      </c>
      <c r="J51" s="177">
        <f>'AUP Test Results - Table 1'!J51</f>
        <v>0</v>
      </c>
      <c r="K51" s="177">
        <f>'AUP Test Results - Table 1'!K51</f>
        <v>0</v>
      </c>
      <c r="L51" s="139">
        <f>'AUP Test Results - Table 1'!L51</f>
        <v>0</v>
      </c>
      <c r="M51" s="177" t="str">
        <f>'AUP Test Results - Table 1'!M51</f>
        <v/>
      </c>
      <c r="N51" s="177">
        <f>'AUP Test Results - Table 1'!N51</f>
        <v>0</v>
      </c>
      <c r="O51" s="139">
        <f>'AUP Test Results - Table 1'!O51</f>
        <v>0</v>
      </c>
      <c r="P51" s="177" t="str">
        <f>'AUP Test Results - Table 1'!P51</f>
        <v/>
      </c>
      <c r="Q51" s="138">
        <f>'AUP Test Results - Table 1'!Q51</f>
        <v>0</v>
      </c>
      <c r="R51" s="139">
        <f>'AUP Test Results - Table 1'!R51</f>
        <v>0</v>
      </c>
      <c r="S51" s="45">
        <f>'AUP Test Results - Table 1'!S51</f>
        <v>0</v>
      </c>
      <c r="T51" s="139">
        <f>'AUP Test Results - Table 1'!T51</f>
        <v>0</v>
      </c>
      <c r="U51" s="45">
        <f>'AUP Test Results - Table 1'!U51</f>
        <v>0</v>
      </c>
      <c r="V51" s="138">
        <f>'AUP Test Results - Table 1'!V51</f>
        <v>0</v>
      </c>
      <c r="W51" s="141" t="str">
        <f>'AUP Test Results - Table 1'!W51</f>
        <v>none</v>
      </c>
      <c r="X51" s="141">
        <f>'AUP Test Results - Table 1'!X51</f>
        <v>0</v>
      </c>
      <c r="Y51" s="178">
        <f>'AUP Test Results - Table 1'!Y51</f>
        <v>0</v>
      </c>
      <c r="Z51" s="89">
        <f>'AUP Test Results - Table 1'!Z51</f>
        <v>0</v>
      </c>
      <c r="AC51" t="str">
        <f t="shared" si="8"/>
        <v>HB Charges 1</v>
      </c>
      <c r="AD51" s="3">
        <f t="shared" si="34"/>
        <v>0</v>
      </c>
      <c r="AE51">
        <f t="shared" si="35"/>
        <v>0</v>
      </c>
      <c r="AF51" s="3" t="e">
        <f t="shared" si="36"/>
        <v>#DIV/0!</v>
      </c>
      <c r="AG51" s="2" t="e">
        <f t="shared" si="9"/>
        <v>#DIV/0!</v>
      </c>
      <c r="AH51" s="2" t="e">
        <f t="shared" si="10"/>
        <v>#DIV/0!</v>
      </c>
      <c r="AI51" s="2" t="e">
        <f t="shared" si="11"/>
        <v>#DIV/0!</v>
      </c>
      <c r="AJ51" s="2" t="e">
        <f t="shared" si="12"/>
        <v>#DIV/0!</v>
      </c>
      <c r="AK51" t="e">
        <f t="shared" si="13"/>
        <v>#DIV/0!</v>
      </c>
      <c r="AL51" t="str">
        <f t="shared" ref="AL51:AM51" si="81">IF(AY51=1,$AF51*$V48,"0")</f>
        <v>0</v>
      </c>
      <c r="AM51" t="str">
        <f t="shared" si="81"/>
        <v>0</v>
      </c>
      <c r="AN51" t="str">
        <f t="shared" si="15"/>
        <v>0</v>
      </c>
      <c r="AO51" t="str">
        <f t="shared" si="16"/>
        <v>0</v>
      </c>
      <c r="AP51" t="str">
        <f t="shared" si="17"/>
        <v>0</v>
      </c>
      <c r="AQ51" t="str">
        <f t="shared" si="18"/>
        <v>0</v>
      </c>
      <c r="AT51">
        <f t="shared" si="19"/>
        <v>0</v>
      </c>
      <c r="AU51">
        <f t="shared" si="20"/>
        <v>0</v>
      </c>
      <c r="AW51">
        <f t="shared" si="21"/>
        <v>0</v>
      </c>
      <c r="AY51">
        <f t="shared" si="22"/>
        <v>0</v>
      </c>
      <c r="AZ51">
        <f t="shared" si="23"/>
        <v>0</v>
      </c>
      <c r="BA51">
        <f t="shared" si="24"/>
        <v>0</v>
      </c>
      <c r="BB51">
        <f t="shared" si="25"/>
        <v>0</v>
      </c>
      <c r="BC51">
        <f t="shared" si="26"/>
        <v>0</v>
      </c>
      <c r="BD51">
        <f t="shared" si="27"/>
        <v>0</v>
      </c>
      <c r="BF51" t="str">
        <f t="shared" si="28"/>
        <v>0</v>
      </c>
      <c r="BG51" t="str">
        <f t="shared" si="29"/>
        <v>0</v>
      </c>
      <c r="BH51" t="str">
        <f t="shared" si="30"/>
        <v>0</v>
      </c>
      <c r="BI51" t="str">
        <f t="shared" si="31"/>
        <v>0</v>
      </c>
      <c r="BJ51" t="str">
        <f t="shared" si="32"/>
        <v>0</v>
      </c>
      <c r="BK51" t="str">
        <f t="shared" si="33"/>
        <v>0</v>
      </c>
    </row>
    <row r="52" spans="1:63" x14ac:dyDescent="0.25">
      <c r="A52" s="176" t="s">
        <v>0</v>
      </c>
      <c r="B52" s="10">
        <f t="shared" si="2"/>
        <v>51</v>
      </c>
      <c r="C52" s="10" t="str">
        <f t="shared" si="5"/>
        <v>DR&lt;65 - 51</v>
      </c>
      <c r="D52" s="138">
        <f>'AUP Test Results - Table 1'!D52</f>
        <v>0</v>
      </c>
      <c r="E52" s="11">
        <f>'AUP Test Results - Table 1'!E52</f>
        <v>0</v>
      </c>
      <c r="F52" s="139">
        <f>'AUP Test Results - Table 1'!F52</f>
        <v>0</v>
      </c>
      <c r="G52" s="177">
        <f>'AUP Test Results - Table 1'!G52</f>
        <v>0</v>
      </c>
      <c r="H52" s="11">
        <f>'AUP Test Results - Table 1'!H52</f>
        <v>0</v>
      </c>
      <c r="I52" s="139">
        <f>'AUP Test Results - Table 1'!I52</f>
        <v>0</v>
      </c>
      <c r="J52" s="177">
        <f>'AUP Test Results - Table 1'!J52</f>
        <v>0</v>
      </c>
      <c r="K52" s="177">
        <f>'AUP Test Results - Table 1'!K52</f>
        <v>0</v>
      </c>
      <c r="L52" s="139">
        <f>'AUP Test Results - Table 1'!L52</f>
        <v>0</v>
      </c>
      <c r="M52" s="177" t="str">
        <f>'AUP Test Results - Table 1'!M52</f>
        <v/>
      </c>
      <c r="N52" s="177">
        <f>'AUP Test Results - Table 1'!N52</f>
        <v>0</v>
      </c>
      <c r="O52" s="139">
        <f>'AUP Test Results - Table 1'!O52</f>
        <v>0</v>
      </c>
      <c r="P52" s="177" t="str">
        <f>'AUP Test Results - Table 1'!P52</f>
        <v/>
      </c>
      <c r="Q52" s="138">
        <f>'AUP Test Results - Table 1'!Q52</f>
        <v>0</v>
      </c>
      <c r="R52" s="139">
        <f>'AUP Test Results - Table 1'!R52</f>
        <v>0</v>
      </c>
      <c r="S52" s="45">
        <f>'AUP Test Results - Table 1'!S52</f>
        <v>0</v>
      </c>
      <c r="T52" s="139">
        <f>'AUP Test Results - Table 1'!T52</f>
        <v>0</v>
      </c>
      <c r="U52" s="45">
        <f>'AUP Test Results - Table 1'!U52</f>
        <v>0</v>
      </c>
      <c r="V52" s="138">
        <f>'AUP Test Results - Table 1'!V52</f>
        <v>0</v>
      </c>
      <c r="W52" s="141" t="str">
        <f>'AUP Test Results - Table 1'!W52</f>
        <v>none</v>
      </c>
      <c r="X52" s="141">
        <f>'AUP Test Results - Table 1'!X52</f>
        <v>0</v>
      </c>
      <c r="Y52" s="178">
        <f>'AUP Test Results - Table 1'!Y52</f>
        <v>0</v>
      </c>
      <c r="Z52" s="89">
        <f>'AUP Test Results - Table 1'!Z52</f>
        <v>0</v>
      </c>
      <c r="AC52" t="str">
        <f t="shared" si="8"/>
        <v>HB Charges 1</v>
      </c>
      <c r="AD52" s="3">
        <f t="shared" si="34"/>
        <v>0</v>
      </c>
      <c r="AE52">
        <f t="shared" si="35"/>
        <v>0</v>
      </c>
      <c r="AF52" s="3" t="e">
        <f t="shared" si="36"/>
        <v>#DIV/0!</v>
      </c>
      <c r="AG52" s="2" t="e">
        <f t="shared" si="9"/>
        <v>#DIV/0!</v>
      </c>
      <c r="AH52" s="2" t="e">
        <f t="shared" si="10"/>
        <v>#DIV/0!</v>
      </c>
      <c r="AI52" s="2" t="e">
        <f t="shared" si="11"/>
        <v>#DIV/0!</v>
      </c>
      <c r="AJ52" s="2" t="e">
        <f t="shared" si="12"/>
        <v>#DIV/0!</v>
      </c>
      <c r="AK52" t="e">
        <f t="shared" si="13"/>
        <v>#DIV/0!</v>
      </c>
      <c r="AL52" t="str">
        <f t="shared" ref="AL52:AM52" si="82">IF(AY52=1,$AF52*$V49,"0")</f>
        <v>0</v>
      </c>
      <c r="AM52" t="str">
        <f t="shared" si="82"/>
        <v>0</v>
      </c>
      <c r="AN52" t="str">
        <f t="shared" si="15"/>
        <v>0</v>
      </c>
      <c r="AO52" t="str">
        <f t="shared" si="16"/>
        <v>0</v>
      </c>
      <c r="AP52" t="str">
        <f t="shared" si="17"/>
        <v>0</v>
      </c>
      <c r="AQ52" t="str">
        <f t="shared" si="18"/>
        <v>0</v>
      </c>
      <c r="AT52">
        <f t="shared" si="19"/>
        <v>0</v>
      </c>
      <c r="AU52">
        <f t="shared" si="20"/>
        <v>0</v>
      </c>
      <c r="AW52">
        <f t="shared" si="21"/>
        <v>0</v>
      </c>
      <c r="AY52">
        <f t="shared" si="22"/>
        <v>0</v>
      </c>
      <c r="AZ52">
        <f t="shared" si="23"/>
        <v>0</v>
      </c>
      <c r="BA52">
        <f t="shared" si="24"/>
        <v>0</v>
      </c>
      <c r="BB52">
        <f t="shared" si="25"/>
        <v>0</v>
      </c>
      <c r="BC52">
        <f t="shared" si="26"/>
        <v>0</v>
      </c>
      <c r="BD52">
        <f t="shared" si="27"/>
        <v>0</v>
      </c>
      <c r="BF52" t="str">
        <f t="shared" si="28"/>
        <v>0</v>
      </c>
      <c r="BG52" t="str">
        <f t="shared" si="29"/>
        <v>0</v>
      </c>
      <c r="BH52" t="str">
        <f t="shared" si="30"/>
        <v>0</v>
      </c>
      <c r="BI52" t="str">
        <f t="shared" si="31"/>
        <v>0</v>
      </c>
      <c r="BJ52" t="str">
        <f t="shared" si="32"/>
        <v>0</v>
      </c>
      <c r="BK52" t="str">
        <f t="shared" si="33"/>
        <v>0</v>
      </c>
    </row>
    <row r="53" spans="1:63" x14ac:dyDescent="0.25">
      <c r="A53" s="176" t="s">
        <v>0</v>
      </c>
      <c r="B53" s="10">
        <f t="shared" si="2"/>
        <v>52</v>
      </c>
      <c r="C53" s="10" t="str">
        <f t="shared" si="5"/>
        <v>DR&lt;65 - 52</v>
      </c>
      <c r="D53" s="138">
        <f>'AUP Test Results - Table 1'!D53</f>
        <v>0</v>
      </c>
      <c r="E53" s="11">
        <f>'AUP Test Results - Table 1'!E53</f>
        <v>0</v>
      </c>
      <c r="F53" s="139">
        <f>'AUP Test Results - Table 1'!F53</f>
        <v>0</v>
      </c>
      <c r="G53" s="177">
        <f>'AUP Test Results - Table 1'!G53</f>
        <v>0</v>
      </c>
      <c r="H53" s="11">
        <f>'AUP Test Results - Table 1'!H53</f>
        <v>0</v>
      </c>
      <c r="I53" s="139">
        <f>'AUP Test Results - Table 1'!I53</f>
        <v>0</v>
      </c>
      <c r="J53" s="177">
        <f>'AUP Test Results - Table 1'!J53</f>
        <v>0</v>
      </c>
      <c r="K53" s="177">
        <f>'AUP Test Results - Table 1'!K53</f>
        <v>0</v>
      </c>
      <c r="L53" s="139">
        <f>'AUP Test Results - Table 1'!L53</f>
        <v>0</v>
      </c>
      <c r="M53" s="177" t="str">
        <f>'AUP Test Results - Table 1'!M53</f>
        <v/>
      </c>
      <c r="N53" s="177">
        <f>'AUP Test Results - Table 1'!N53</f>
        <v>0</v>
      </c>
      <c r="O53" s="139">
        <f>'AUP Test Results - Table 1'!O53</f>
        <v>0</v>
      </c>
      <c r="P53" s="177" t="str">
        <f>'AUP Test Results - Table 1'!P53</f>
        <v/>
      </c>
      <c r="Q53" s="138">
        <f>'AUP Test Results - Table 1'!Q53</f>
        <v>0</v>
      </c>
      <c r="R53" s="139">
        <f>'AUP Test Results - Table 1'!R53</f>
        <v>0</v>
      </c>
      <c r="S53" s="45">
        <f>'AUP Test Results - Table 1'!S53</f>
        <v>0</v>
      </c>
      <c r="T53" s="139">
        <f>'AUP Test Results - Table 1'!T53</f>
        <v>0</v>
      </c>
      <c r="U53" s="45">
        <f>'AUP Test Results - Table 1'!U53</f>
        <v>0</v>
      </c>
      <c r="V53" s="138">
        <f>'AUP Test Results - Table 1'!V53</f>
        <v>0</v>
      </c>
      <c r="W53" s="141" t="str">
        <f>'AUP Test Results - Table 1'!W53</f>
        <v>none</v>
      </c>
      <c r="X53" s="141">
        <f>'AUP Test Results - Table 1'!X53</f>
        <v>0</v>
      </c>
      <c r="Y53" s="178">
        <f>'AUP Test Results - Table 1'!Y53</f>
        <v>0</v>
      </c>
      <c r="Z53" s="89">
        <f>'AUP Test Results - Table 1'!Z53</f>
        <v>0</v>
      </c>
      <c r="AC53" t="str">
        <f t="shared" si="8"/>
        <v>HB Charges 1</v>
      </c>
      <c r="AD53" s="3">
        <f t="shared" si="34"/>
        <v>0</v>
      </c>
      <c r="AE53">
        <f t="shared" si="35"/>
        <v>0</v>
      </c>
      <c r="AF53" s="3" t="e">
        <f t="shared" si="36"/>
        <v>#DIV/0!</v>
      </c>
      <c r="AG53" s="2" t="e">
        <f t="shared" si="9"/>
        <v>#DIV/0!</v>
      </c>
      <c r="AH53" s="2" t="e">
        <f t="shared" si="10"/>
        <v>#DIV/0!</v>
      </c>
      <c r="AI53" s="2" t="e">
        <f t="shared" si="11"/>
        <v>#DIV/0!</v>
      </c>
      <c r="AJ53" s="2" t="e">
        <f t="shared" si="12"/>
        <v>#DIV/0!</v>
      </c>
      <c r="AK53" t="e">
        <f t="shared" si="13"/>
        <v>#DIV/0!</v>
      </c>
      <c r="AL53" t="str">
        <f t="shared" ref="AL53:AM53" si="83">IF(AY53=1,$AF53*$V50,"0")</f>
        <v>0</v>
      </c>
      <c r="AM53" t="str">
        <f t="shared" si="83"/>
        <v>0</v>
      </c>
      <c r="AN53" t="str">
        <f t="shared" si="15"/>
        <v>0</v>
      </c>
      <c r="AO53" t="str">
        <f t="shared" si="16"/>
        <v>0</v>
      </c>
      <c r="AP53" t="str">
        <f t="shared" si="17"/>
        <v>0</v>
      </c>
      <c r="AQ53" t="str">
        <f t="shared" si="18"/>
        <v>0</v>
      </c>
      <c r="AT53">
        <f t="shared" si="19"/>
        <v>0</v>
      </c>
      <c r="AU53">
        <f t="shared" si="20"/>
        <v>0</v>
      </c>
      <c r="AW53">
        <f t="shared" si="21"/>
        <v>0</v>
      </c>
      <c r="AY53">
        <f t="shared" si="22"/>
        <v>0</v>
      </c>
      <c r="AZ53">
        <f t="shared" si="23"/>
        <v>0</v>
      </c>
      <c r="BA53">
        <f t="shared" si="24"/>
        <v>0</v>
      </c>
      <c r="BB53">
        <f t="shared" si="25"/>
        <v>0</v>
      </c>
      <c r="BC53">
        <f t="shared" si="26"/>
        <v>0</v>
      </c>
      <c r="BD53">
        <f t="shared" si="27"/>
        <v>0</v>
      </c>
      <c r="BF53" t="str">
        <f t="shared" si="28"/>
        <v>0</v>
      </c>
      <c r="BG53" t="str">
        <f t="shared" si="29"/>
        <v>0</v>
      </c>
      <c r="BH53" t="str">
        <f t="shared" si="30"/>
        <v>0</v>
      </c>
      <c r="BI53" t="str">
        <f t="shared" si="31"/>
        <v>0</v>
      </c>
      <c r="BJ53" t="str">
        <f t="shared" si="32"/>
        <v>0</v>
      </c>
      <c r="BK53" t="str">
        <f t="shared" si="33"/>
        <v>0</v>
      </c>
    </row>
    <row r="54" spans="1:63" x14ac:dyDescent="0.25">
      <c r="A54" s="176" t="s">
        <v>0</v>
      </c>
      <c r="B54" s="10">
        <f t="shared" si="2"/>
        <v>53</v>
      </c>
      <c r="C54" s="10" t="str">
        <f t="shared" si="5"/>
        <v>DR&lt;65 - 53</v>
      </c>
      <c r="D54" s="138">
        <f>'AUP Test Results - Table 1'!D54</f>
        <v>0</v>
      </c>
      <c r="E54" s="11">
        <f>'AUP Test Results - Table 1'!E54</f>
        <v>0</v>
      </c>
      <c r="F54" s="139">
        <f>'AUP Test Results - Table 1'!F54</f>
        <v>0</v>
      </c>
      <c r="G54" s="177">
        <f>'AUP Test Results - Table 1'!G54</f>
        <v>0</v>
      </c>
      <c r="H54" s="11">
        <f>'AUP Test Results - Table 1'!H54</f>
        <v>0</v>
      </c>
      <c r="I54" s="139">
        <f>'AUP Test Results - Table 1'!I54</f>
        <v>0</v>
      </c>
      <c r="J54" s="177">
        <f>'AUP Test Results - Table 1'!J54</f>
        <v>0</v>
      </c>
      <c r="K54" s="177">
        <f>'AUP Test Results - Table 1'!K54</f>
        <v>0</v>
      </c>
      <c r="L54" s="139">
        <f>'AUP Test Results - Table 1'!L54</f>
        <v>0</v>
      </c>
      <c r="M54" s="177" t="str">
        <f>'AUP Test Results - Table 1'!M54</f>
        <v/>
      </c>
      <c r="N54" s="177">
        <f>'AUP Test Results - Table 1'!N54</f>
        <v>0</v>
      </c>
      <c r="O54" s="139">
        <f>'AUP Test Results - Table 1'!O54</f>
        <v>0</v>
      </c>
      <c r="P54" s="177" t="str">
        <f>'AUP Test Results - Table 1'!P54</f>
        <v/>
      </c>
      <c r="Q54" s="138">
        <f>'AUP Test Results - Table 1'!Q54</f>
        <v>0</v>
      </c>
      <c r="R54" s="139">
        <f>'AUP Test Results - Table 1'!R54</f>
        <v>0</v>
      </c>
      <c r="S54" s="45">
        <f>'AUP Test Results - Table 1'!S54</f>
        <v>0</v>
      </c>
      <c r="T54" s="139">
        <f>'AUP Test Results - Table 1'!T54</f>
        <v>0</v>
      </c>
      <c r="U54" s="45">
        <f>'AUP Test Results - Table 1'!U54</f>
        <v>0</v>
      </c>
      <c r="V54" s="138">
        <f>'AUP Test Results - Table 1'!V54</f>
        <v>0</v>
      </c>
      <c r="W54" s="141" t="str">
        <f>'AUP Test Results - Table 1'!W54</f>
        <v>none</v>
      </c>
      <c r="X54" s="141">
        <f>'AUP Test Results - Table 1'!X54</f>
        <v>0</v>
      </c>
      <c r="Y54" s="178">
        <f>'AUP Test Results - Table 1'!Y54</f>
        <v>0</v>
      </c>
      <c r="Z54" s="89">
        <f>'AUP Test Results - Table 1'!Z54</f>
        <v>0</v>
      </c>
      <c r="AC54" t="str">
        <f t="shared" si="8"/>
        <v>HB Charges 1</v>
      </c>
      <c r="AD54" s="3">
        <f t="shared" si="34"/>
        <v>0</v>
      </c>
      <c r="AE54">
        <f t="shared" si="35"/>
        <v>0</v>
      </c>
      <c r="AF54" s="3" t="e">
        <f t="shared" si="36"/>
        <v>#DIV/0!</v>
      </c>
      <c r="AG54" s="2" t="e">
        <f t="shared" si="9"/>
        <v>#DIV/0!</v>
      </c>
      <c r="AH54" s="2" t="e">
        <f t="shared" si="10"/>
        <v>#DIV/0!</v>
      </c>
      <c r="AI54" s="2" t="e">
        <f t="shared" si="11"/>
        <v>#DIV/0!</v>
      </c>
      <c r="AJ54" s="2" t="e">
        <f t="shared" si="12"/>
        <v>#DIV/0!</v>
      </c>
      <c r="AK54" t="e">
        <f t="shared" si="13"/>
        <v>#DIV/0!</v>
      </c>
      <c r="AL54" t="str">
        <f t="shared" ref="AL54:AM54" si="84">IF(AY54=1,$AF54*$V51,"0")</f>
        <v>0</v>
      </c>
      <c r="AM54" t="str">
        <f t="shared" si="84"/>
        <v>0</v>
      </c>
      <c r="AN54" t="str">
        <f t="shared" si="15"/>
        <v>0</v>
      </c>
      <c r="AO54" t="str">
        <f t="shared" si="16"/>
        <v>0</v>
      </c>
      <c r="AP54" t="str">
        <f t="shared" si="17"/>
        <v>0</v>
      </c>
      <c r="AQ54" t="str">
        <f t="shared" si="18"/>
        <v>0</v>
      </c>
      <c r="AT54">
        <f t="shared" si="19"/>
        <v>0</v>
      </c>
      <c r="AU54">
        <f t="shared" si="20"/>
        <v>0</v>
      </c>
      <c r="AW54">
        <f t="shared" si="21"/>
        <v>0</v>
      </c>
      <c r="AY54">
        <f t="shared" si="22"/>
        <v>0</v>
      </c>
      <c r="AZ54">
        <f t="shared" si="23"/>
        <v>0</v>
      </c>
      <c r="BA54">
        <f t="shared" si="24"/>
        <v>0</v>
      </c>
      <c r="BB54">
        <f t="shared" si="25"/>
        <v>0</v>
      </c>
      <c r="BC54">
        <f t="shared" si="26"/>
        <v>0</v>
      </c>
      <c r="BD54">
        <f t="shared" si="27"/>
        <v>0</v>
      </c>
      <c r="BF54" t="str">
        <f t="shared" si="28"/>
        <v>0</v>
      </c>
      <c r="BG54" t="str">
        <f t="shared" si="29"/>
        <v>0</v>
      </c>
      <c r="BH54" t="str">
        <f t="shared" si="30"/>
        <v>0</v>
      </c>
      <c r="BI54" t="str">
        <f t="shared" si="31"/>
        <v>0</v>
      </c>
      <c r="BJ54" t="str">
        <f t="shared" si="32"/>
        <v>0</v>
      </c>
      <c r="BK54" t="str">
        <f t="shared" si="33"/>
        <v>0</v>
      </c>
    </row>
    <row r="55" spans="1:63" x14ac:dyDescent="0.25">
      <c r="A55" s="176" t="s">
        <v>0</v>
      </c>
      <c r="B55" s="10">
        <f t="shared" si="2"/>
        <v>54</v>
      </c>
      <c r="C55" s="10" t="str">
        <f t="shared" si="5"/>
        <v>DR&lt;65 - 54</v>
      </c>
      <c r="D55" s="138">
        <f>'AUP Test Results - Table 1'!D55</f>
        <v>0</v>
      </c>
      <c r="E55" s="11">
        <f>'AUP Test Results - Table 1'!E55</f>
        <v>0</v>
      </c>
      <c r="F55" s="139">
        <f>'AUP Test Results - Table 1'!F55</f>
        <v>0</v>
      </c>
      <c r="G55" s="177">
        <f>'AUP Test Results - Table 1'!G55</f>
        <v>0</v>
      </c>
      <c r="H55" s="11">
        <f>'AUP Test Results - Table 1'!H55</f>
        <v>0</v>
      </c>
      <c r="I55" s="139">
        <f>'AUP Test Results - Table 1'!I55</f>
        <v>0</v>
      </c>
      <c r="J55" s="177">
        <f>'AUP Test Results - Table 1'!J55</f>
        <v>0</v>
      </c>
      <c r="K55" s="177">
        <f>'AUP Test Results - Table 1'!K55</f>
        <v>0</v>
      </c>
      <c r="L55" s="139">
        <f>'AUP Test Results - Table 1'!L55</f>
        <v>0</v>
      </c>
      <c r="M55" s="177" t="str">
        <f>'AUP Test Results - Table 1'!M55</f>
        <v/>
      </c>
      <c r="N55" s="177">
        <f>'AUP Test Results - Table 1'!N55</f>
        <v>0</v>
      </c>
      <c r="O55" s="139">
        <f>'AUP Test Results - Table 1'!O55</f>
        <v>0</v>
      </c>
      <c r="P55" s="177" t="str">
        <f>'AUP Test Results - Table 1'!P55</f>
        <v/>
      </c>
      <c r="Q55" s="138">
        <f>'AUP Test Results - Table 1'!Q55</f>
        <v>0</v>
      </c>
      <c r="R55" s="139">
        <f>'AUP Test Results - Table 1'!R55</f>
        <v>0</v>
      </c>
      <c r="S55" s="45">
        <f>'AUP Test Results - Table 1'!S55</f>
        <v>0</v>
      </c>
      <c r="T55" s="139">
        <f>'AUP Test Results - Table 1'!T55</f>
        <v>0</v>
      </c>
      <c r="U55" s="45">
        <f>'AUP Test Results - Table 1'!U55</f>
        <v>0</v>
      </c>
      <c r="V55" s="138">
        <f>'AUP Test Results - Table 1'!V55</f>
        <v>0</v>
      </c>
      <c r="W55" s="141" t="str">
        <f>'AUP Test Results - Table 1'!W55</f>
        <v>none</v>
      </c>
      <c r="X55" s="141">
        <f>'AUP Test Results - Table 1'!X55</f>
        <v>0</v>
      </c>
      <c r="Y55" s="178">
        <f>'AUP Test Results - Table 1'!Y55</f>
        <v>0</v>
      </c>
      <c r="Z55" s="89">
        <f>'AUP Test Results - Table 1'!Z55</f>
        <v>0</v>
      </c>
      <c r="AC55" t="str">
        <f t="shared" si="8"/>
        <v>HB Charges 1</v>
      </c>
      <c r="AD55" s="3">
        <f t="shared" si="34"/>
        <v>0</v>
      </c>
      <c r="AE55">
        <f t="shared" si="35"/>
        <v>0</v>
      </c>
      <c r="AF55" s="3" t="e">
        <f t="shared" si="36"/>
        <v>#DIV/0!</v>
      </c>
      <c r="AG55" s="2" t="e">
        <f t="shared" si="9"/>
        <v>#DIV/0!</v>
      </c>
      <c r="AH55" s="2" t="e">
        <f t="shared" si="10"/>
        <v>#DIV/0!</v>
      </c>
      <c r="AI55" s="2" t="e">
        <f t="shared" si="11"/>
        <v>#DIV/0!</v>
      </c>
      <c r="AJ55" s="2" t="e">
        <f t="shared" si="12"/>
        <v>#DIV/0!</v>
      </c>
      <c r="AK55" t="e">
        <f t="shared" si="13"/>
        <v>#DIV/0!</v>
      </c>
      <c r="AL55" t="str">
        <f t="shared" ref="AL55:AM55" si="85">IF(AY55=1,$AF55*$V52,"0")</f>
        <v>0</v>
      </c>
      <c r="AM55" t="str">
        <f t="shared" si="85"/>
        <v>0</v>
      </c>
      <c r="AN55" t="str">
        <f t="shared" si="15"/>
        <v>0</v>
      </c>
      <c r="AO55" t="str">
        <f t="shared" si="16"/>
        <v>0</v>
      </c>
      <c r="AP55" t="str">
        <f t="shared" si="17"/>
        <v>0</v>
      </c>
      <c r="AQ55" t="str">
        <f t="shared" si="18"/>
        <v>0</v>
      </c>
      <c r="AT55">
        <f t="shared" si="19"/>
        <v>0</v>
      </c>
      <c r="AU55">
        <f t="shared" si="20"/>
        <v>0</v>
      </c>
      <c r="AW55">
        <f t="shared" si="21"/>
        <v>0</v>
      </c>
      <c r="AY55">
        <f t="shared" si="22"/>
        <v>0</v>
      </c>
      <c r="AZ55">
        <f t="shared" si="23"/>
        <v>0</v>
      </c>
      <c r="BA55">
        <f t="shared" si="24"/>
        <v>0</v>
      </c>
      <c r="BB55">
        <f t="shared" si="25"/>
        <v>0</v>
      </c>
      <c r="BC55">
        <f t="shared" si="26"/>
        <v>0</v>
      </c>
      <c r="BD55">
        <f t="shared" si="27"/>
        <v>0</v>
      </c>
      <c r="BF55" t="str">
        <f t="shared" si="28"/>
        <v>0</v>
      </c>
      <c r="BG55" t="str">
        <f t="shared" si="29"/>
        <v>0</v>
      </c>
      <c r="BH55" t="str">
        <f t="shared" si="30"/>
        <v>0</v>
      </c>
      <c r="BI55" t="str">
        <f t="shared" si="31"/>
        <v>0</v>
      </c>
      <c r="BJ55" t="str">
        <f t="shared" si="32"/>
        <v>0</v>
      </c>
      <c r="BK55" t="str">
        <f t="shared" si="33"/>
        <v>0</v>
      </c>
    </row>
    <row r="56" spans="1:63" x14ac:dyDescent="0.25">
      <c r="A56" s="176" t="s">
        <v>0</v>
      </c>
      <c r="B56" s="10">
        <f t="shared" si="2"/>
        <v>55</v>
      </c>
      <c r="C56" s="10" t="str">
        <f t="shared" si="5"/>
        <v>DR&lt;65 - 55</v>
      </c>
      <c r="D56" s="138">
        <f>'AUP Test Results - Table 1'!D56</f>
        <v>0</v>
      </c>
      <c r="E56" s="11">
        <f>'AUP Test Results - Table 1'!E56</f>
        <v>0</v>
      </c>
      <c r="F56" s="139">
        <f>'AUP Test Results - Table 1'!F56</f>
        <v>0</v>
      </c>
      <c r="G56" s="177">
        <f>'AUP Test Results - Table 1'!G56</f>
        <v>0</v>
      </c>
      <c r="H56" s="11">
        <f>'AUP Test Results - Table 1'!H56</f>
        <v>0</v>
      </c>
      <c r="I56" s="139">
        <f>'AUP Test Results - Table 1'!I56</f>
        <v>0</v>
      </c>
      <c r="J56" s="177">
        <f>'AUP Test Results - Table 1'!J56</f>
        <v>0</v>
      </c>
      <c r="K56" s="177">
        <f>'AUP Test Results - Table 1'!K56</f>
        <v>0</v>
      </c>
      <c r="L56" s="139">
        <f>'AUP Test Results - Table 1'!L56</f>
        <v>0</v>
      </c>
      <c r="M56" s="177" t="str">
        <f>'AUP Test Results - Table 1'!M56</f>
        <v/>
      </c>
      <c r="N56" s="177">
        <f>'AUP Test Results - Table 1'!N56</f>
        <v>0</v>
      </c>
      <c r="O56" s="139">
        <f>'AUP Test Results - Table 1'!O56</f>
        <v>0</v>
      </c>
      <c r="P56" s="177" t="str">
        <f>'AUP Test Results - Table 1'!P56</f>
        <v/>
      </c>
      <c r="Q56" s="138">
        <f>'AUP Test Results - Table 1'!Q56</f>
        <v>0</v>
      </c>
      <c r="R56" s="139">
        <f>'AUP Test Results - Table 1'!R56</f>
        <v>0</v>
      </c>
      <c r="S56" s="45">
        <f>'AUP Test Results - Table 1'!S56</f>
        <v>0</v>
      </c>
      <c r="T56" s="139">
        <f>'AUP Test Results - Table 1'!T56</f>
        <v>0</v>
      </c>
      <c r="U56" s="45">
        <f>'AUP Test Results - Table 1'!U56</f>
        <v>0</v>
      </c>
      <c r="V56" s="138">
        <f>'AUP Test Results - Table 1'!V56</f>
        <v>0</v>
      </c>
      <c r="W56" s="141" t="str">
        <f>'AUP Test Results - Table 1'!W56</f>
        <v>none</v>
      </c>
      <c r="X56" s="141">
        <f>'AUP Test Results - Table 1'!X56</f>
        <v>0</v>
      </c>
      <c r="Y56" s="178">
        <f>'AUP Test Results - Table 1'!Y56</f>
        <v>0</v>
      </c>
      <c r="Z56" s="89">
        <f>'AUP Test Results - Table 1'!Z56</f>
        <v>0</v>
      </c>
      <c r="AC56" t="str">
        <f t="shared" si="8"/>
        <v>HB Charges 1</v>
      </c>
      <c r="AD56" s="3">
        <f t="shared" si="34"/>
        <v>0</v>
      </c>
      <c r="AE56">
        <f t="shared" si="35"/>
        <v>0</v>
      </c>
      <c r="AF56" s="3" t="e">
        <f t="shared" si="36"/>
        <v>#DIV/0!</v>
      </c>
      <c r="AG56" s="2" t="e">
        <f t="shared" si="9"/>
        <v>#DIV/0!</v>
      </c>
      <c r="AH56" s="2" t="e">
        <f t="shared" si="10"/>
        <v>#DIV/0!</v>
      </c>
      <c r="AI56" s="2" t="e">
        <f t="shared" si="11"/>
        <v>#DIV/0!</v>
      </c>
      <c r="AJ56" s="2" t="e">
        <f t="shared" si="12"/>
        <v>#DIV/0!</v>
      </c>
      <c r="AK56" t="e">
        <f t="shared" si="13"/>
        <v>#DIV/0!</v>
      </c>
      <c r="AL56" t="str">
        <f t="shared" ref="AL56:AM56" si="86">IF(AY56=1,$AF56*$V53,"0")</f>
        <v>0</v>
      </c>
      <c r="AM56" t="str">
        <f t="shared" si="86"/>
        <v>0</v>
      </c>
      <c r="AN56" t="str">
        <f t="shared" si="15"/>
        <v>0</v>
      </c>
      <c r="AO56" t="str">
        <f t="shared" si="16"/>
        <v>0</v>
      </c>
      <c r="AP56" t="str">
        <f t="shared" si="17"/>
        <v>0</v>
      </c>
      <c r="AQ56" t="str">
        <f t="shared" si="18"/>
        <v>0</v>
      </c>
      <c r="AT56">
        <f t="shared" si="19"/>
        <v>0</v>
      </c>
      <c r="AU56">
        <f t="shared" si="20"/>
        <v>0</v>
      </c>
      <c r="AW56">
        <f t="shared" si="21"/>
        <v>0</v>
      </c>
      <c r="AY56">
        <f t="shared" si="22"/>
        <v>0</v>
      </c>
      <c r="AZ56">
        <f t="shared" si="23"/>
        <v>0</v>
      </c>
      <c r="BA56">
        <f t="shared" si="24"/>
        <v>0</v>
      </c>
      <c r="BB56">
        <f t="shared" si="25"/>
        <v>0</v>
      </c>
      <c r="BC56">
        <f t="shared" si="26"/>
        <v>0</v>
      </c>
      <c r="BD56">
        <f t="shared" si="27"/>
        <v>0</v>
      </c>
      <c r="BF56" t="str">
        <f t="shared" si="28"/>
        <v>0</v>
      </c>
      <c r="BG56" t="str">
        <f t="shared" si="29"/>
        <v>0</v>
      </c>
      <c r="BH56" t="str">
        <f t="shared" si="30"/>
        <v>0</v>
      </c>
      <c r="BI56" t="str">
        <f t="shared" si="31"/>
        <v>0</v>
      </c>
      <c r="BJ56" t="str">
        <f t="shared" si="32"/>
        <v>0</v>
      </c>
      <c r="BK56" t="str">
        <f t="shared" si="33"/>
        <v>0</v>
      </c>
    </row>
    <row r="57" spans="1:63" x14ac:dyDescent="0.25">
      <c r="A57" s="176" t="s">
        <v>0</v>
      </c>
      <c r="B57" s="10">
        <f t="shared" si="2"/>
        <v>56</v>
      </c>
      <c r="C57" s="10" t="str">
        <f t="shared" si="5"/>
        <v>DR&lt;65 - 56</v>
      </c>
      <c r="D57" s="138">
        <f>'AUP Test Results - Table 1'!D57</f>
        <v>0</v>
      </c>
      <c r="E57" s="11">
        <f>'AUP Test Results - Table 1'!E57</f>
        <v>0</v>
      </c>
      <c r="F57" s="139">
        <f>'AUP Test Results - Table 1'!F57</f>
        <v>0</v>
      </c>
      <c r="G57" s="177">
        <f>'AUP Test Results - Table 1'!G57</f>
        <v>0</v>
      </c>
      <c r="H57" s="11">
        <f>'AUP Test Results - Table 1'!H57</f>
        <v>0</v>
      </c>
      <c r="I57" s="139">
        <f>'AUP Test Results - Table 1'!I57</f>
        <v>0</v>
      </c>
      <c r="J57" s="177">
        <f>'AUP Test Results - Table 1'!J57</f>
        <v>0</v>
      </c>
      <c r="K57" s="177">
        <f>'AUP Test Results - Table 1'!K57</f>
        <v>0</v>
      </c>
      <c r="L57" s="139">
        <f>'AUP Test Results - Table 1'!L57</f>
        <v>0</v>
      </c>
      <c r="M57" s="177" t="str">
        <f>'AUP Test Results - Table 1'!M57</f>
        <v/>
      </c>
      <c r="N57" s="177">
        <f>'AUP Test Results - Table 1'!N57</f>
        <v>0</v>
      </c>
      <c r="O57" s="139">
        <f>'AUP Test Results - Table 1'!O57</f>
        <v>0</v>
      </c>
      <c r="P57" s="177" t="str">
        <f>'AUP Test Results - Table 1'!P57</f>
        <v/>
      </c>
      <c r="Q57" s="138">
        <f>'AUP Test Results - Table 1'!Q57</f>
        <v>0</v>
      </c>
      <c r="R57" s="139">
        <f>'AUP Test Results - Table 1'!R57</f>
        <v>0</v>
      </c>
      <c r="S57" s="45">
        <f>'AUP Test Results - Table 1'!S57</f>
        <v>0</v>
      </c>
      <c r="T57" s="139">
        <f>'AUP Test Results - Table 1'!T57</f>
        <v>0</v>
      </c>
      <c r="U57" s="45">
        <f>'AUP Test Results - Table 1'!U57</f>
        <v>0</v>
      </c>
      <c r="V57" s="138">
        <f>'AUP Test Results - Table 1'!V57</f>
        <v>0</v>
      </c>
      <c r="W57" s="141" t="str">
        <f>'AUP Test Results - Table 1'!W57</f>
        <v>none</v>
      </c>
      <c r="X57" s="141">
        <f>'AUP Test Results - Table 1'!X57</f>
        <v>0</v>
      </c>
      <c r="Y57" s="178">
        <f>'AUP Test Results - Table 1'!Y57</f>
        <v>0</v>
      </c>
      <c r="Z57" s="89">
        <f>'AUP Test Results - Table 1'!Z57</f>
        <v>0</v>
      </c>
      <c r="AC57" t="str">
        <f t="shared" si="8"/>
        <v>HB Charges 1</v>
      </c>
      <c r="AD57" s="3">
        <f t="shared" si="34"/>
        <v>0</v>
      </c>
      <c r="AE57">
        <f t="shared" si="35"/>
        <v>0</v>
      </c>
      <c r="AF57" s="3" t="e">
        <f t="shared" si="36"/>
        <v>#DIV/0!</v>
      </c>
      <c r="AG57" s="2" t="e">
        <f t="shared" si="9"/>
        <v>#DIV/0!</v>
      </c>
      <c r="AH57" s="2" t="e">
        <f t="shared" si="10"/>
        <v>#DIV/0!</v>
      </c>
      <c r="AI57" s="2" t="e">
        <f t="shared" si="11"/>
        <v>#DIV/0!</v>
      </c>
      <c r="AJ57" s="2" t="e">
        <f t="shared" si="12"/>
        <v>#DIV/0!</v>
      </c>
      <c r="AK57" t="e">
        <f t="shared" si="13"/>
        <v>#DIV/0!</v>
      </c>
      <c r="AL57" t="str">
        <f t="shared" ref="AL57:AM57" si="87">IF(AY57=1,$AF57*$V54,"0")</f>
        <v>0</v>
      </c>
      <c r="AM57" t="str">
        <f t="shared" si="87"/>
        <v>0</v>
      </c>
      <c r="AN57" t="str">
        <f t="shared" si="15"/>
        <v>0</v>
      </c>
      <c r="AO57" t="str">
        <f t="shared" si="16"/>
        <v>0</v>
      </c>
      <c r="AP57" t="str">
        <f t="shared" si="17"/>
        <v>0</v>
      </c>
      <c r="AQ57" t="str">
        <f t="shared" si="18"/>
        <v>0</v>
      </c>
      <c r="AT57">
        <f t="shared" si="19"/>
        <v>0</v>
      </c>
      <c r="AU57">
        <f t="shared" si="20"/>
        <v>0</v>
      </c>
      <c r="AW57">
        <f t="shared" si="21"/>
        <v>0</v>
      </c>
      <c r="AY57">
        <f t="shared" si="22"/>
        <v>0</v>
      </c>
      <c r="AZ57">
        <f t="shared" si="23"/>
        <v>0</v>
      </c>
      <c r="BA57">
        <f t="shared" si="24"/>
        <v>0</v>
      </c>
      <c r="BB57">
        <f t="shared" si="25"/>
        <v>0</v>
      </c>
      <c r="BC57">
        <f t="shared" si="26"/>
        <v>0</v>
      </c>
      <c r="BD57">
        <f t="shared" si="27"/>
        <v>0</v>
      </c>
      <c r="BF57" t="str">
        <f t="shared" si="28"/>
        <v>0</v>
      </c>
      <c r="BG57" t="str">
        <f t="shared" si="29"/>
        <v>0</v>
      </c>
      <c r="BH57" t="str">
        <f t="shared" si="30"/>
        <v>0</v>
      </c>
      <c r="BI57" t="str">
        <f t="shared" si="31"/>
        <v>0</v>
      </c>
      <c r="BJ57" t="str">
        <f t="shared" si="32"/>
        <v>0</v>
      </c>
      <c r="BK57" t="str">
        <f t="shared" si="33"/>
        <v>0</v>
      </c>
    </row>
    <row r="58" spans="1:63" x14ac:dyDescent="0.25">
      <c r="A58" s="176" t="s">
        <v>0</v>
      </c>
      <c r="B58" s="10">
        <f t="shared" si="2"/>
        <v>57</v>
      </c>
      <c r="C58" s="10" t="str">
        <f t="shared" si="5"/>
        <v>DR&lt;65 - 57</v>
      </c>
      <c r="D58" s="138">
        <f>'AUP Test Results - Table 1'!D58</f>
        <v>0</v>
      </c>
      <c r="E58" s="11">
        <f>'AUP Test Results - Table 1'!E58</f>
        <v>0</v>
      </c>
      <c r="F58" s="139">
        <f>'AUP Test Results - Table 1'!F58</f>
        <v>0</v>
      </c>
      <c r="G58" s="177">
        <f>'AUP Test Results - Table 1'!G58</f>
        <v>0</v>
      </c>
      <c r="H58" s="11">
        <f>'AUP Test Results - Table 1'!H58</f>
        <v>0</v>
      </c>
      <c r="I58" s="139">
        <f>'AUP Test Results - Table 1'!I58</f>
        <v>0</v>
      </c>
      <c r="J58" s="177">
        <f>'AUP Test Results - Table 1'!J58</f>
        <v>0</v>
      </c>
      <c r="K58" s="177">
        <f>'AUP Test Results - Table 1'!K58</f>
        <v>0</v>
      </c>
      <c r="L58" s="139">
        <f>'AUP Test Results - Table 1'!L58</f>
        <v>0</v>
      </c>
      <c r="M58" s="177" t="str">
        <f>'AUP Test Results - Table 1'!M58</f>
        <v/>
      </c>
      <c r="N58" s="177">
        <f>'AUP Test Results - Table 1'!N58</f>
        <v>0</v>
      </c>
      <c r="O58" s="139">
        <f>'AUP Test Results - Table 1'!O58</f>
        <v>0</v>
      </c>
      <c r="P58" s="177" t="str">
        <f>'AUP Test Results - Table 1'!P58</f>
        <v/>
      </c>
      <c r="Q58" s="138">
        <f>'AUP Test Results - Table 1'!Q58</f>
        <v>0</v>
      </c>
      <c r="R58" s="139">
        <f>'AUP Test Results - Table 1'!R58</f>
        <v>0</v>
      </c>
      <c r="S58" s="45">
        <f>'AUP Test Results - Table 1'!S58</f>
        <v>0</v>
      </c>
      <c r="T58" s="139">
        <f>'AUP Test Results - Table 1'!T58</f>
        <v>0</v>
      </c>
      <c r="U58" s="45">
        <f>'AUP Test Results - Table 1'!U58</f>
        <v>0</v>
      </c>
      <c r="V58" s="138">
        <f>'AUP Test Results - Table 1'!V58</f>
        <v>0</v>
      </c>
      <c r="W58" s="141" t="str">
        <f>'AUP Test Results - Table 1'!W58</f>
        <v>none</v>
      </c>
      <c r="X58" s="141">
        <f>'AUP Test Results - Table 1'!X58</f>
        <v>0</v>
      </c>
      <c r="Y58" s="178">
        <f>'AUP Test Results - Table 1'!Y58</f>
        <v>0</v>
      </c>
      <c r="Z58" s="89">
        <f>'AUP Test Results - Table 1'!Z58</f>
        <v>0</v>
      </c>
      <c r="AC58" t="str">
        <f t="shared" si="8"/>
        <v>HB Charges 1</v>
      </c>
      <c r="AD58" s="3">
        <f t="shared" si="34"/>
        <v>0</v>
      </c>
      <c r="AE58">
        <f t="shared" si="35"/>
        <v>0</v>
      </c>
      <c r="AF58" s="3" t="e">
        <f t="shared" si="36"/>
        <v>#DIV/0!</v>
      </c>
      <c r="AG58" s="2" t="e">
        <f t="shared" si="9"/>
        <v>#DIV/0!</v>
      </c>
      <c r="AH58" s="2" t="e">
        <f t="shared" si="10"/>
        <v>#DIV/0!</v>
      </c>
      <c r="AI58" s="2" t="e">
        <f t="shared" si="11"/>
        <v>#DIV/0!</v>
      </c>
      <c r="AJ58" s="2" t="e">
        <f t="shared" si="12"/>
        <v>#DIV/0!</v>
      </c>
      <c r="AK58" t="e">
        <f t="shared" si="13"/>
        <v>#DIV/0!</v>
      </c>
      <c r="AL58" t="str">
        <f t="shared" ref="AL58:AM58" si="88">IF(AY58=1,$AF58*$V55,"0")</f>
        <v>0</v>
      </c>
      <c r="AM58" t="str">
        <f t="shared" si="88"/>
        <v>0</v>
      </c>
      <c r="AN58" t="str">
        <f t="shared" si="15"/>
        <v>0</v>
      </c>
      <c r="AO58" t="str">
        <f t="shared" si="16"/>
        <v>0</v>
      </c>
      <c r="AP58" t="str">
        <f t="shared" si="17"/>
        <v>0</v>
      </c>
      <c r="AQ58" t="str">
        <f t="shared" si="18"/>
        <v>0</v>
      </c>
      <c r="AT58">
        <f t="shared" si="19"/>
        <v>0</v>
      </c>
      <c r="AU58">
        <f t="shared" si="20"/>
        <v>0</v>
      </c>
      <c r="AW58">
        <f t="shared" si="21"/>
        <v>0</v>
      </c>
      <c r="AY58">
        <f t="shared" si="22"/>
        <v>0</v>
      </c>
      <c r="AZ58">
        <f t="shared" si="23"/>
        <v>0</v>
      </c>
      <c r="BA58">
        <f t="shared" si="24"/>
        <v>0</v>
      </c>
      <c r="BB58">
        <f t="shared" si="25"/>
        <v>0</v>
      </c>
      <c r="BC58">
        <f t="shared" si="26"/>
        <v>0</v>
      </c>
      <c r="BD58">
        <f t="shared" si="27"/>
        <v>0</v>
      </c>
      <c r="BF58" t="str">
        <f t="shared" si="28"/>
        <v>0</v>
      </c>
      <c r="BG58" t="str">
        <f t="shared" si="29"/>
        <v>0</v>
      </c>
      <c r="BH58" t="str">
        <f t="shared" si="30"/>
        <v>0</v>
      </c>
      <c r="BI58" t="str">
        <f t="shared" si="31"/>
        <v>0</v>
      </c>
      <c r="BJ58" t="str">
        <f t="shared" si="32"/>
        <v>0</v>
      </c>
      <c r="BK58" t="str">
        <f t="shared" si="33"/>
        <v>0</v>
      </c>
    </row>
    <row r="59" spans="1:63" x14ac:dyDescent="0.25">
      <c r="A59" s="176" t="s">
        <v>0</v>
      </c>
      <c r="B59" s="10">
        <f t="shared" si="2"/>
        <v>58</v>
      </c>
      <c r="C59" s="10" t="str">
        <f t="shared" si="5"/>
        <v>DR&lt;65 - 58</v>
      </c>
      <c r="D59" s="138">
        <f>'AUP Test Results - Table 1'!D59</f>
        <v>0</v>
      </c>
      <c r="E59" s="11">
        <f>'AUP Test Results - Table 1'!E59</f>
        <v>0</v>
      </c>
      <c r="F59" s="139">
        <f>'AUP Test Results - Table 1'!F59</f>
        <v>0</v>
      </c>
      <c r="G59" s="177">
        <f>'AUP Test Results - Table 1'!G59</f>
        <v>0</v>
      </c>
      <c r="H59" s="11">
        <f>'AUP Test Results - Table 1'!H59</f>
        <v>0</v>
      </c>
      <c r="I59" s="139">
        <f>'AUP Test Results - Table 1'!I59</f>
        <v>0</v>
      </c>
      <c r="J59" s="177">
        <f>'AUP Test Results - Table 1'!J59</f>
        <v>0</v>
      </c>
      <c r="K59" s="177">
        <f>'AUP Test Results - Table 1'!K59</f>
        <v>0</v>
      </c>
      <c r="L59" s="139">
        <f>'AUP Test Results - Table 1'!L59</f>
        <v>0</v>
      </c>
      <c r="M59" s="177" t="str">
        <f>'AUP Test Results - Table 1'!M59</f>
        <v/>
      </c>
      <c r="N59" s="177">
        <f>'AUP Test Results - Table 1'!N59</f>
        <v>0</v>
      </c>
      <c r="O59" s="139">
        <f>'AUP Test Results - Table 1'!O59</f>
        <v>0</v>
      </c>
      <c r="P59" s="177" t="str">
        <f>'AUP Test Results - Table 1'!P59</f>
        <v/>
      </c>
      <c r="Q59" s="138">
        <f>'AUP Test Results - Table 1'!Q59</f>
        <v>0</v>
      </c>
      <c r="R59" s="139">
        <f>'AUP Test Results - Table 1'!R59</f>
        <v>0</v>
      </c>
      <c r="S59" s="45">
        <f>'AUP Test Results - Table 1'!S59</f>
        <v>0</v>
      </c>
      <c r="T59" s="139">
        <f>'AUP Test Results - Table 1'!T59</f>
        <v>0</v>
      </c>
      <c r="U59" s="45">
        <f>'AUP Test Results - Table 1'!U59</f>
        <v>0</v>
      </c>
      <c r="V59" s="138">
        <f>'AUP Test Results - Table 1'!V59</f>
        <v>0</v>
      </c>
      <c r="W59" s="141" t="str">
        <f>'AUP Test Results - Table 1'!W59</f>
        <v>none</v>
      </c>
      <c r="X59" s="141">
        <f>'AUP Test Results - Table 1'!X59</f>
        <v>0</v>
      </c>
      <c r="Y59" s="178">
        <f>'AUP Test Results - Table 1'!Y59</f>
        <v>0</v>
      </c>
      <c r="Z59" s="89">
        <f>'AUP Test Results - Table 1'!Z59</f>
        <v>0</v>
      </c>
      <c r="AC59" t="str">
        <f t="shared" si="8"/>
        <v>HB Charges 1</v>
      </c>
      <c r="AD59" s="3">
        <f t="shared" si="34"/>
        <v>0</v>
      </c>
      <c r="AE59">
        <f t="shared" si="35"/>
        <v>0</v>
      </c>
      <c r="AF59" s="3" t="e">
        <f t="shared" si="36"/>
        <v>#DIV/0!</v>
      </c>
      <c r="AG59" s="2" t="e">
        <f t="shared" si="9"/>
        <v>#DIV/0!</v>
      </c>
      <c r="AH59" s="2" t="e">
        <f t="shared" si="10"/>
        <v>#DIV/0!</v>
      </c>
      <c r="AI59" s="2" t="e">
        <f t="shared" si="11"/>
        <v>#DIV/0!</v>
      </c>
      <c r="AJ59" s="2" t="e">
        <f t="shared" si="12"/>
        <v>#DIV/0!</v>
      </c>
      <c r="AK59" t="e">
        <f t="shared" si="13"/>
        <v>#DIV/0!</v>
      </c>
      <c r="AL59" t="str">
        <f t="shared" ref="AL59:AM59" si="89">IF(AY59=1,$AF59*$V56,"0")</f>
        <v>0</v>
      </c>
      <c r="AM59" t="str">
        <f t="shared" si="89"/>
        <v>0</v>
      </c>
      <c r="AN59" t="str">
        <f t="shared" si="15"/>
        <v>0</v>
      </c>
      <c r="AO59" t="str">
        <f t="shared" si="16"/>
        <v>0</v>
      </c>
      <c r="AP59" t="str">
        <f t="shared" si="17"/>
        <v>0</v>
      </c>
      <c r="AQ59" t="str">
        <f t="shared" si="18"/>
        <v>0</v>
      </c>
      <c r="AT59">
        <f t="shared" si="19"/>
        <v>0</v>
      </c>
      <c r="AU59">
        <f t="shared" si="20"/>
        <v>0</v>
      </c>
      <c r="AW59">
        <f t="shared" si="21"/>
        <v>0</v>
      </c>
      <c r="AY59">
        <f t="shared" si="22"/>
        <v>0</v>
      </c>
      <c r="AZ59">
        <f t="shared" si="23"/>
        <v>0</v>
      </c>
      <c r="BA59">
        <f t="shared" si="24"/>
        <v>0</v>
      </c>
      <c r="BB59">
        <f t="shared" si="25"/>
        <v>0</v>
      </c>
      <c r="BC59">
        <f t="shared" si="26"/>
        <v>0</v>
      </c>
      <c r="BD59">
        <f t="shared" si="27"/>
        <v>0</v>
      </c>
      <c r="BF59" t="str">
        <f t="shared" si="28"/>
        <v>0</v>
      </c>
      <c r="BG59" t="str">
        <f t="shared" si="29"/>
        <v>0</v>
      </c>
      <c r="BH59" t="str">
        <f t="shared" si="30"/>
        <v>0</v>
      </c>
      <c r="BI59" t="str">
        <f t="shared" si="31"/>
        <v>0</v>
      </c>
      <c r="BJ59" t="str">
        <f t="shared" si="32"/>
        <v>0</v>
      </c>
      <c r="BK59" t="str">
        <f t="shared" si="33"/>
        <v>0</v>
      </c>
    </row>
    <row r="60" spans="1:63" x14ac:dyDescent="0.25">
      <c r="A60" s="176" t="s">
        <v>0</v>
      </c>
      <c r="B60" s="10">
        <f t="shared" si="2"/>
        <v>59</v>
      </c>
      <c r="C60" s="10" t="str">
        <f t="shared" si="5"/>
        <v>DR&lt;65 - 59</v>
      </c>
      <c r="D60" s="138">
        <f>'AUP Test Results - Table 1'!D60</f>
        <v>0</v>
      </c>
      <c r="E60" s="11">
        <f>'AUP Test Results - Table 1'!E60</f>
        <v>0</v>
      </c>
      <c r="F60" s="139">
        <f>'AUP Test Results - Table 1'!F60</f>
        <v>0</v>
      </c>
      <c r="G60" s="177">
        <f>'AUP Test Results - Table 1'!G60</f>
        <v>0</v>
      </c>
      <c r="H60" s="11">
        <f>'AUP Test Results - Table 1'!H60</f>
        <v>0</v>
      </c>
      <c r="I60" s="139">
        <f>'AUP Test Results - Table 1'!I60</f>
        <v>0</v>
      </c>
      <c r="J60" s="177">
        <f>'AUP Test Results - Table 1'!J60</f>
        <v>0</v>
      </c>
      <c r="K60" s="177">
        <f>'AUP Test Results - Table 1'!K60</f>
        <v>0</v>
      </c>
      <c r="L60" s="139">
        <f>'AUP Test Results - Table 1'!L60</f>
        <v>0</v>
      </c>
      <c r="M60" s="177" t="str">
        <f>'AUP Test Results - Table 1'!M60</f>
        <v/>
      </c>
      <c r="N60" s="177">
        <f>'AUP Test Results - Table 1'!N60</f>
        <v>0</v>
      </c>
      <c r="O60" s="139">
        <f>'AUP Test Results - Table 1'!O60</f>
        <v>0</v>
      </c>
      <c r="P60" s="177" t="str">
        <f>'AUP Test Results - Table 1'!P60</f>
        <v/>
      </c>
      <c r="Q60" s="138">
        <f>'AUP Test Results - Table 1'!Q60</f>
        <v>0</v>
      </c>
      <c r="R60" s="139">
        <f>'AUP Test Results - Table 1'!R60</f>
        <v>0</v>
      </c>
      <c r="S60" s="45">
        <f>'AUP Test Results - Table 1'!S60</f>
        <v>0</v>
      </c>
      <c r="T60" s="139">
        <f>'AUP Test Results - Table 1'!T60</f>
        <v>0</v>
      </c>
      <c r="U60" s="45">
        <f>'AUP Test Results - Table 1'!U60</f>
        <v>0</v>
      </c>
      <c r="V60" s="138">
        <f>'AUP Test Results - Table 1'!V60</f>
        <v>0</v>
      </c>
      <c r="W60" s="141" t="str">
        <f>'AUP Test Results - Table 1'!W60</f>
        <v>none</v>
      </c>
      <c r="X60" s="141">
        <f>'AUP Test Results - Table 1'!X60</f>
        <v>0</v>
      </c>
      <c r="Y60" s="178">
        <f>'AUP Test Results - Table 1'!Y60</f>
        <v>0</v>
      </c>
      <c r="Z60" s="89">
        <f>'AUP Test Results - Table 1'!Z60</f>
        <v>0</v>
      </c>
      <c r="AC60" t="str">
        <f t="shared" si="8"/>
        <v>HB Charges 1</v>
      </c>
      <c r="AD60" s="3">
        <f t="shared" si="34"/>
        <v>0</v>
      </c>
      <c r="AE60">
        <f t="shared" si="35"/>
        <v>0</v>
      </c>
      <c r="AF60" s="3" t="e">
        <f t="shared" si="36"/>
        <v>#DIV/0!</v>
      </c>
      <c r="AG60" s="2" t="e">
        <f t="shared" si="9"/>
        <v>#DIV/0!</v>
      </c>
      <c r="AH60" s="2" t="e">
        <f t="shared" si="10"/>
        <v>#DIV/0!</v>
      </c>
      <c r="AI60" s="2" t="e">
        <f t="shared" si="11"/>
        <v>#DIV/0!</v>
      </c>
      <c r="AJ60" s="2" t="e">
        <f t="shared" si="12"/>
        <v>#DIV/0!</v>
      </c>
      <c r="AK60" t="e">
        <f t="shared" si="13"/>
        <v>#DIV/0!</v>
      </c>
      <c r="AL60" t="str">
        <f t="shared" ref="AL60:AM60" si="90">IF(AY60=1,$AF60*$V57,"0")</f>
        <v>0</v>
      </c>
      <c r="AM60" t="str">
        <f t="shared" si="90"/>
        <v>0</v>
      </c>
      <c r="AN60" t="str">
        <f t="shared" si="15"/>
        <v>0</v>
      </c>
      <c r="AO60" t="str">
        <f t="shared" si="16"/>
        <v>0</v>
      </c>
      <c r="AP60" t="str">
        <f t="shared" si="17"/>
        <v>0</v>
      </c>
      <c r="AQ60" t="str">
        <f t="shared" si="18"/>
        <v>0</v>
      </c>
      <c r="AT60">
        <f t="shared" si="19"/>
        <v>0</v>
      </c>
      <c r="AU60">
        <f t="shared" si="20"/>
        <v>0</v>
      </c>
      <c r="AW60">
        <f t="shared" si="21"/>
        <v>0</v>
      </c>
      <c r="AY60">
        <f t="shared" si="22"/>
        <v>0</v>
      </c>
      <c r="AZ60">
        <f t="shared" si="23"/>
        <v>0</v>
      </c>
      <c r="BA60">
        <f t="shared" si="24"/>
        <v>0</v>
      </c>
      <c r="BB60">
        <f t="shared" si="25"/>
        <v>0</v>
      </c>
      <c r="BC60">
        <f t="shared" si="26"/>
        <v>0</v>
      </c>
      <c r="BD60">
        <f t="shared" si="27"/>
        <v>0</v>
      </c>
      <c r="BF60" t="str">
        <f t="shared" si="28"/>
        <v>0</v>
      </c>
      <c r="BG60" t="str">
        <f t="shared" si="29"/>
        <v>0</v>
      </c>
      <c r="BH60" t="str">
        <f t="shared" si="30"/>
        <v>0</v>
      </c>
      <c r="BI60" t="str">
        <f t="shared" si="31"/>
        <v>0</v>
      </c>
      <c r="BJ60" t="str">
        <f t="shared" si="32"/>
        <v>0</v>
      </c>
      <c r="BK60" t="str">
        <f t="shared" si="33"/>
        <v>0</v>
      </c>
    </row>
    <row r="61" spans="1:63" x14ac:dyDescent="0.25">
      <c r="A61" s="176" t="s">
        <v>0</v>
      </c>
      <c r="B61" s="10">
        <f t="shared" si="2"/>
        <v>60</v>
      </c>
      <c r="C61" s="10" t="str">
        <f t="shared" si="5"/>
        <v>DR&lt;65 - 60</v>
      </c>
      <c r="D61" s="138">
        <f>'AUP Test Results - Table 1'!D61</f>
        <v>0</v>
      </c>
      <c r="E61" s="11">
        <f>'AUP Test Results - Table 1'!E61</f>
        <v>0</v>
      </c>
      <c r="F61" s="139">
        <f>'AUP Test Results - Table 1'!F61</f>
        <v>0</v>
      </c>
      <c r="G61" s="177">
        <f>'AUP Test Results - Table 1'!G61</f>
        <v>0</v>
      </c>
      <c r="H61" s="11">
        <f>'AUP Test Results - Table 1'!H61</f>
        <v>0</v>
      </c>
      <c r="I61" s="139">
        <f>'AUP Test Results - Table 1'!I61</f>
        <v>0</v>
      </c>
      <c r="J61" s="177">
        <f>'AUP Test Results - Table 1'!J61</f>
        <v>0</v>
      </c>
      <c r="K61" s="177">
        <f>'AUP Test Results - Table 1'!K61</f>
        <v>0</v>
      </c>
      <c r="L61" s="139">
        <f>'AUP Test Results - Table 1'!L61</f>
        <v>0</v>
      </c>
      <c r="M61" s="177" t="str">
        <f>'AUP Test Results - Table 1'!M61</f>
        <v/>
      </c>
      <c r="N61" s="177">
        <f>'AUP Test Results - Table 1'!N61</f>
        <v>0</v>
      </c>
      <c r="O61" s="139">
        <f>'AUP Test Results - Table 1'!O61</f>
        <v>0</v>
      </c>
      <c r="P61" s="177" t="str">
        <f>'AUP Test Results - Table 1'!P61</f>
        <v/>
      </c>
      <c r="Q61" s="138">
        <f>'AUP Test Results - Table 1'!Q61</f>
        <v>0</v>
      </c>
      <c r="R61" s="139">
        <f>'AUP Test Results - Table 1'!R61</f>
        <v>0</v>
      </c>
      <c r="S61" s="45">
        <f>'AUP Test Results - Table 1'!S61</f>
        <v>0</v>
      </c>
      <c r="T61" s="139">
        <f>'AUP Test Results - Table 1'!T61</f>
        <v>0</v>
      </c>
      <c r="U61" s="45">
        <f>'AUP Test Results - Table 1'!U61</f>
        <v>0</v>
      </c>
      <c r="V61" s="138">
        <f>'AUP Test Results - Table 1'!V61</f>
        <v>0</v>
      </c>
      <c r="W61" s="141" t="str">
        <f>'AUP Test Results - Table 1'!W61</f>
        <v>none</v>
      </c>
      <c r="X61" s="141">
        <f>'AUP Test Results - Table 1'!X61</f>
        <v>0</v>
      </c>
      <c r="Y61" s="178">
        <f>'AUP Test Results - Table 1'!Y61</f>
        <v>0</v>
      </c>
      <c r="Z61" s="89">
        <f>'AUP Test Results - Table 1'!Z61</f>
        <v>0</v>
      </c>
      <c r="AC61" t="str">
        <f t="shared" si="8"/>
        <v>HB Charges 1</v>
      </c>
      <c r="AD61" s="3">
        <f t="shared" si="34"/>
        <v>0</v>
      </c>
      <c r="AE61">
        <f t="shared" si="35"/>
        <v>0</v>
      </c>
      <c r="AF61" s="3" t="e">
        <f t="shared" si="36"/>
        <v>#DIV/0!</v>
      </c>
      <c r="AG61" s="2" t="e">
        <f t="shared" si="9"/>
        <v>#DIV/0!</v>
      </c>
      <c r="AH61" s="2" t="e">
        <f t="shared" si="10"/>
        <v>#DIV/0!</v>
      </c>
      <c r="AI61" s="2" t="e">
        <f t="shared" si="11"/>
        <v>#DIV/0!</v>
      </c>
      <c r="AJ61" s="2" t="e">
        <f t="shared" si="12"/>
        <v>#DIV/0!</v>
      </c>
      <c r="AK61" t="e">
        <f t="shared" si="13"/>
        <v>#DIV/0!</v>
      </c>
      <c r="AL61" t="str">
        <f t="shared" ref="AL61:AM61" si="91">IF(AY61=1,$AF61*$V58,"0")</f>
        <v>0</v>
      </c>
      <c r="AM61" t="str">
        <f t="shared" si="91"/>
        <v>0</v>
      </c>
      <c r="AN61" t="str">
        <f t="shared" si="15"/>
        <v>0</v>
      </c>
      <c r="AO61" t="str">
        <f t="shared" si="16"/>
        <v>0</v>
      </c>
      <c r="AP61" t="str">
        <f t="shared" si="17"/>
        <v>0</v>
      </c>
      <c r="AQ61" t="str">
        <f t="shared" si="18"/>
        <v>0</v>
      </c>
      <c r="AT61">
        <f t="shared" si="19"/>
        <v>0</v>
      </c>
      <c r="AU61">
        <f t="shared" si="20"/>
        <v>0</v>
      </c>
      <c r="AW61">
        <f t="shared" si="21"/>
        <v>0</v>
      </c>
      <c r="AY61">
        <f t="shared" si="22"/>
        <v>0</v>
      </c>
      <c r="AZ61">
        <f t="shared" si="23"/>
        <v>0</v>
      </c>
      <c r="BA61">
        <f t="shared" si="24"/>
        <v>0</v>
      </c>
      <c r="BB61">
        <f t="shared" si="25"/>
        <v>0</v>
      </c>
      <c r="BC61">
        <f t="shared" si="26"/>
        <v>0</v>
      </c>
      <c r="BD61">
        <f t="shared" si="27"/>
        <v>0</v>
      </c>
      <c r="BF61" t="str">
        <f t="shared" si="28"/>
        <v>0</v>
      </c>
      <c r="BG61" t="str">
        <f t="shared" si="29"/>
        <v>0</v>
      </c>
      <c r="BH61" t="str">
        <f t="shared" si="30"/>
        <v>0</v>
      </c>
      <c r="BI61" t="str">
        <f t="shared" si="31"/>
        <v>0</v>
      </c>
      <c r="BJ61" t="str">
        <f t="shared" si="32"/>
        <v>0</v>
      </c>
      <c r="BK61" t="str">
        <f t="shared" si="33"/>
        <v>0</v>
      </c>
    </row>
    <row r="62" spans="1:63" x14ac:dyDescent="0.25">
      <c r="A62" s="176" t="s">
        <v>1</v>
      </c>
      <c r="B62" s="10">
        <v>1</v>
      </c>
      <c r="C62" s="10" t="str">
        <f>"HOSP&lt;65"&amp;" - "&amp;B62</f>
        <v>HOSP&lt;65 - 1</v>
      </c>
      <c r="D62" s="138">
        <f>'AUP Test Results - Table 1'!D62</f>
        <v>0</v>
      </c>
      <c r="E62" s="11">
        <f>'AUP Test Results - Table 1'!E62</f>
        <v>0</v>
      </c>
      <c r="F62" s="139">
        <f>'AUP Test Results - Table 1'!F62</f>
        <v>0</v>
      </c>
      <c r="G62" s="177">
        <f>'AUP Test Results - Table 1'!G62</f>
        <v>0</v>
      </c>
      <c r="H62" s="11">
        <f>'AUP Test Results - Table 1'!H62</f>
        <v>0</v>
      </c>
      <c r="I62" s="139">
        <f>'AUP Test Results - Table 1'!I62</f>
        <v>0</v>
      </c>
      <c r="J62" s="177">
        <f>'AUP Test Results - Table 1'!J62</f>
        <v>0</v>
      </c>
      <c r="K62" s="177">
        <f>'AUP Test Results - Table 1'!K62</f>
        <v>0</v>
      </c>
      <c r="L62" s="139">
        <f>'AUP Test Results - Table 1'!L62</f>
        <v>0</v>
      </c>
      <c r="M62" s="177" t="str">
        <f>'AUP Test Results - Table 1'!M62</f>
        <v/>
      </c>
      <c r="N62" s="177">
        <f>'AUP Test Results - Table 1'!N62</f>
        <v>0</v>
      </c>
      <c r="O62" s="139">
        <f>'AUP Test Results - Table 1'!O62</f>
        <v>0</v>
      </c>
      <c r="P62" s="177" t="str">
        <f>'AUP Test Results - Table 1'!P62</f>
        <v/>
      </c>
      <c r="Q62" s="138">
        <f>'AUP Test Results - Table 1'!Q62</f>
        <v>0</v>
      </c>
      <c r="R62" s="139">
        <f>'AUP Test Results - Table 1'!R62</f>
        <v>0</v>
      </c>
      <c r="S62" s="45">
        <f>'AUP Test Results - Table 1'!S62</f>
        <v>0</v>
      </c>
      <c r="T62" s="139">
        <f>'AUP Test Results - Table 1'!T62</f>
        <v>0</v>
      </c>
      <c r="U62" s="45">
        <f>'AUP Test Results - Table 1'!U62</f>
        <v>0</v>
      </c>
      <c r="V62" s="138">
        <f>'AUP Test Results - Table 1'!V62</f>
        <v>0</v>
      </c>
      <c r="W62" s="141" t="str">
        <f>'AUP Test Results - Table 1'!W62</f>
        <v>none</v>
      </c>
      <c r="X62" s="141">
        <f>'AUP Test Results - Table 1'!X62</f>
        <v>0</v>
      </c>
      <c r="Y62" s="178">
        <f>'AUP Test Results - Table 1'!Y62</f>
        <v>0</v>
      </c>
      <c r="Z62" s="89">
        <f>'AUP Test Results - Table 1'!Z62</f>
        <v>0</v>
      </c>
      <c r="AC62" t="str">
        <f t="shared" si="8"/>
        <v>HB Charges 1</v>
      </c>
      <c r="AD62" s="3">
        <f t="shared" si="34"/>
        <v>0</v>
      </c>
      <c r="AE62">
        <f t="shared" si="35"/>
        <v>0</v>
      </c>
      <c r="AF62" s="3" t="e">
        <f t="shared" si="36"/>
        <v>#DIV/0!</v>
      </c>
      <c r="AG62" s="2" t="e">
        <f t="shared" si="9"/>
        <v>#DIV/0!</v>
      </c>
      <c r="AH62" s="2" t="e">
        <f t="shared" si="10"/>
        <v>#DIV/0!</v>
      </c>
      <c r="AI62" s="2" t="e">
        <f t="shared" si="11"/>
        <v>#DIV/0!</v>
      </c>
      <c r="AJ62" s="2" t="e">
        <f t="shared" si="12"/>
        <v>#DIV/0!</v>
      </c>
      <c r="AK62" t="e">
        <f t="shared" si="13"/>
        <v>#DIV/0!</v>
      </c>
      <c r="AL62" t="str">
        <f t="shared" ref="AL62:AM62" si="92">IF(AY62=1,$AF62*$V59,"0")</f>
        <v>0</v>
      </c>
      <c r="AM62" t="str">
        <f t="shared" si="92"/>
        <v>0</v>
      </c>
      <c r="AN62" t="str">
        <f t="shared" si="15"/>
        <v>0</v>
      </c>
      <c r="AO62" t="str">
        <f t="shared" si="16"/>
        <v>0</v>
      </c>
      <c r="AP62" t="str">
        <f t="shared" si="17"/>
        <v>0</v>
      </c>
      <c r="AQ62" t="str">
        <f t="shared" si="18"/>
        <v>0</v>
      </c>
      <c r="AT62">
        <f t="shared" si="19"/>
        <v>0</v>
      </c>
      <c r="AU62">
        <f t="shared" si="20"/>
        <v>0</v>
      </c>
      <c r="AW62">
        <f t="shared" si="21"/>
        <v>0</v>
      </c>
      <c r="AY62">
        <f t="shared" si="22"/>
        <v>0</v>
      </c>
      <c r="AZ62">
        <f t="shared" si="23"/>
        <v>0</v>
      </c>
      <c r="BA62">
        <f t="shared" si="24"/>
        <v>0</v>
      </c>
      <c r="BB62">
        <f t="shared" si="25"/>
        <v>0</v>
      </c>
      <c r="BC62">
        <f t="shared" si="26"/>
        <v>0</v>
      </c>
      <c r="BD62">
        <f t="shared" si="27"/>
        <v>0</v>
      </c>
      <c r="BF62" t="str">
        <f t="shared" si="28"/>
        <v>0</v>
      </c>
      <c r="BG62" t="str">
        <f t="shared" si="29"/>
        <v>0</v>
      </c>
      <c r="BH62" t="str">
        <f t="shared" si="30"/>
        <v>0</v>
      </c>
      <c r="BI62" t="str">
        <f t="shared" si="31"/>
        <v>0</v>
      </c>
      <c r="BJ62" t="str">
        <f t="shared" si="32"/>
        <v>0</v>
      </c>
      <c r="BK62" t="str">
        <f t="shared" si="33"/>
        <v>0</v>
      </c>
    </row>
    <row r="63" spans="1:63" x14ac:dyDescent="0.25">
      <c r="A63" s="176" t="s">
        <v>1</v>
      </c>
      <c r="B63" s="10">
        <f t="shared" si="2"/>
        <v>2</v>
      </c>
      <c r="C63" s="10" t="str">
        <f t="shared" ref="C63:C121" si="93">"HOSP&lt;65"&amp;" - "&amp;B63</f>
        <v>HOSP&lt;65 - 2</v>
      </c>
      <c r="D63" s="138">
        <f>'AUP Test Results - Table 1'!D63</f>
        <v>0</v>
      </c>
      <c r="E63" s="11">
        <f>'AUP Test Results - Table 1'!E63</f>
        <v>0</v>
      </c>
      <c r="F63" s="139">
        <f>'AUP Test Results - Table 1'!F63</f>
        <v>0</v>
      </c>
      <c r="G63" s="177">
        <f>'AUP Test Results - Table 1'!G63</f>
        <v>0</v>
      </c>
      <c r="H63" s="11">
        <f>'AUP Test Results - Table 1'!H63</f>
        <v>0</v>
      </c>
      <c r="I63" s="139">
        <f>'AUP Test Results - Table 1'!I63</f>
        <v>0</v>
      </c>
      <c r="J63" s="177">
        <f>'AUP Test Results - Table 1'!J63</f>
        <v>0</v>
      </c>
      <c r="K63" s="177">
        <f>'AUP Test Results - Table 1'!K63</f>
        <v>0</v>
      </c>
      <c r="L63" s="139">
        <f>'AUP Test Results - Table 1'!L63</f>
        <v>0</v>
      </c>
      <c r="M63" s="177" t="str">
        <f>'AUP Test Results - Table 1'!M63</f>
        <v/>
      </c>
      <c r="N63" s="177">
        <f>'AUP Test Results - Table 1'!N63</f>
        <v>0</v>
      </c>
      <c r="O63" s="139">
        <f>'AUP Test Results - Table 1'!O63</f>
        <v>0</v>
      </c>
      <c r="P63" s="177" t="str">
        <f>'AUP Test Results - Table 1'!P63</f>
        <v/>
      </c>
      <c r="Q63" s="138">
        <f>'AUP Test Results - Table 1'!Q63</f>
        <v>0</v>
      </c>
      <c r="R63" s="139">
        <f>'AUP Test Results - Table 1'!R63</f>
        <v>0</v>
      </c>
      <c r="S63" s="45">
        <f>'AUP Test Results - Table 1'!S63</f>
        <v>0</v>
      </c>
      <c r="T63" s="139">
        <f>'AUP Test Results - Table 1'!T63</f>
        <v>0</v>
      </c>
      <c r="U63" s="45">
        <f>'AUP Test Results - Table 1'!U63</f>
        <v>0</v>
      </c>
      <c r="V63" s="138">
        <f>'AUP Test Results - Table 1'!V63</f>
        <v>0</v>
      </c>
      <c r="W63" s="141" t="str">
        <f>'AUP Test Results - Table 1'!W63</f>
        <v>none</v>
      </c>
      <c r="X63" s="141">
        <f>'AUP Test Results - Table 1'!X63</f>
        <v>0</v>
      </c>
      <c r="Y63" s="178">
        <f>'AUP Test Results - Table 1'!Y63</f>
        <v>0</v>
      </c>
      <c r="Z63" s="89">
        <f>'AUP Test Results - Table 1'!Z63</f>
        <v>0</v>
      </c>
      <c r="AC63" t="str">
        <f t="shared" si="8"/>
        <v>HB Charges 1</v>
      </c>
      <c r="AD63" s="3">
        <f t="shared" si="34"/>
        <v>0</v>
      </c>
      <c r="AE63">
        <f t="shared" si="35"/>
        <v>0</v>
      </c>
      <c r="AF63" s="3" t="e">
        <f t="shared" si="36"/>
        <v>#DIV/0!</v>
      </c>
      <c r="AG63" s="2" t="e">
        <f t="shared" si="9"/>
        <v>#DIV/0!</v>
      </c>
      <c r="AH63" s="2" t="e">
        <f t="shared" si="10"/>
        <v>#DIV/0!</v>
      </c>
      <c r="AI63" s="2" t="e">
        <f t="shared" si="11"/>
        <v>#DIV/0!</v>
      </c>
      <c r="AJ63" s="2" t="e">
        <f t="shared" si="12"/>
        <v>#DIV/0!</v>
      </c>
      <c r="AK63" t="e">
        <f t="shared" si="13"/>
        <v>#DIV/0!</v>
      </c>
      <c r="AL63" t="str">
        <f t="shared" ref="AL63:AM63" si="94">IF(AY63=1,$AF63*$V60,"0")</f>
        <v>0</v>
      </c>
      <c r="AM63" t="str">
        <f t="shared" si="94"/>
        <v>0</v>
      </c>
      <c r="AN63" t="str">
        <f t="shared" si="15"/>
        <v>0</v>
      </c>
      <c r="AO63" t="str">
        <f t="shared" si="16"/>
        <v>0</v>
      </c>
      <c r="AP63" t="str">
        <f t="shared" si="17"/>
        <v>0</v>
      </c>
      <c r="AQ63" t="str">
        <f t="shared" si="18"/>
        <v>0</v>
      </c>
      <c r="AT63">
        <f t="shared" si="19"/>
        <v>0</v>
      </c>
      <c r="AU63">
        <f t="shared" si="20"/>
        <v>0</v>
      </c>
      <c r="AW63">
        <f t="shared" si="21"/>
        <v>0</v>
      </c>
      <c r="AY63">
        <f t="shared" si="22"/>
        <v>0</v>
      </c>
      <c r="AZ63">
        <f t="shared" si="23"/>
        <v>0</v>
      </c>
      <c r="BA63">
        <f t="shared" si="24"/>
        <v>0</v>
      </c>
      <c r="BB63">
        <f t="shared" si="25"/>
        <v>0</v>
      </c>
      <c r="BC63">
        <f t="shared" si="26"/>
        <v>0</v>
      </c>
      <c r="BD63">
        <f t="shared" si="27"/>
        <v>0</v>
      </c>
      <c r="BF63" t="str">
        <f t="shared" si="28"/>
        <v>0</v>
      </c>
      <c r="BG63" t="str">
        <f t="shared" si="29"/>
        <v>0</v>
      </c>
      <c r="BH63" t="str">
        <f t="shared" si="30"/>
        <v>0</v>
      </c>
      <c r="BI63" t="str">
        <f t="shared" si="31"/>
        <v>0</v>
      </c>
      <c r="BJ63" t="str">
        <f t="shared" si="32"/>
        <v>0</v>
      </c>
      <c r="BK63" t="str">
        <f t="shared" si="33"/>
        <v>0</v>
      </c>
    </row>
    <row r="64" spans="1:63" x14ac:dyDescent="0.25">
      <c r="A64" s="176" t="s">
        <v>1</v>
      </c>
      <c r="B64" s="10">
        <f t="shared" si="2"/>
        <v>3</v>
      </c>
      <c r="C64" s="10" t="str">
        <f t="shared" si="93"/>
        <v>HOSP&lt;65 - 3</v>
      </c>
      <c r="D64" s="138">
        <f>'AUP Test Results - Table 1'!D64</f>
        <v>0</v>
      </c>
      <c r="E64" s="11">
        <f>'AUP Test Results - Table 1'!E64</f>
        <v>0</v>
      </c>
      <c r="F64" s="139">
        <f>'AUP Test Results - Table 1'!F64</f>
        <v>0</v>
      </c>
      <c r="G64" s="177">
        <f>'AUP Test Results - Table 1'!G64</f>
        <v>0</v>
      </c>
      <c r="H64" s="11">
        <f>'AUP Test Results - Table 1'!H64</f>
        <v>0</v>
      </c>
      <c r="I64" s="139">
        <f>'AUP Test Results - Table 1'!I64</f>
        <v>0</v>
      </c>
      <c r="J64" s="177">
        <f>'AUP Test Results - Table 1'!J64</f>
        <v>0</v>
      </c>
      <c r="K64" s="177">
        <f>'AUP Test Results - Table 1'!K64</f>
        <v>0</v>
      </c>
      <c r="L64" s="139">
        <f>'AUP Test Results - Table 1'!L64</f>
        <v>0</v>
      </c>
      <c r="M64" s="177" t="str">
        <f>'AUP Test Results - Table 1'!M64</f>
        <v/>
      </c>
      <c r="N64" s="177">
        <f>'AUP Test Results - Table 1'!N64</f>
        <v>0</v>
      </c>
      <c r="O64" s="139">
        <f>'AUP Test Results - Table 1'!O64</f>
        <v>0</v>
      </c>
      <c r="P64" s="177" t="str">
        <f>'AUP Test Results - Table 1'!P64</f>
        <v/>
      </c>
      <c r="Q64" s="138">
        <f>'AUP Test Results - Table 1'!Q64</f>
        <v>0</v>
      </c>
      <c r="R64" s="139">
        <f>'AUP Test Results - Table 1'!R64</f>
        <v>0</v>
      </c>
      <c r="S64" s="45">
        <f>'AUP Test Results - Table 1'!S64</f>
        <v>0</v>
      </c>
      <c r="T64" s="139">
        <f>'AUP Test Results - Table 1'!T64</f>
        <v>0</v>
      </c>
      <c r="U64" s="45">
        <f>'AUP Test Results - Table 1'!U64</f>
        <v>0</v>
      </c>
      <c r="V64" s="138">
        <f>'AUP Test Results - Table 1'!V64</f>
        <v>0</v>
      </c>
      <c r="W64" s="141" t="str">
        <f>'AUP Test Results - Table 1'!W64</f>
        <v>none</v>
      </c>
      <c r="X64" s="141">
        <f>'AUP Test Results - Table 1'!X64</f>
        <v>0</v>
      </c>
      <c r="Y64" s="178">
        <f>'AUP Test Results - Table 1'!Y64</f>
        <v>0</v>
      </c>
      <c r="Z64" s="89">
        <f>'AUP Test Results - Table 1'!Z64</f>
        <v>0</v>
      </c>
      <c r="AC64" t="str">
        <f t="shared" si="8"/>
        <v>HB Charges 1</v>
      </c>
      <c r="AD64" s="3">
        <f t="shared" si="34"/>
        <v>0</v>
      </c>
      <c r="AE64">
        <f t="shared" si="35"/>
        <v>0</v>
      </c>
      <c r="AF64" s="3" t="e">
        <f t="shared" si="36"/>
        <v>#DIV/0!</v>
      </c>
      <c r="AG64" s="2" t="e">
        <f t="shared" si="9"/>
        <v>#DIV/0!</v>
      </c>
      <c r="AH64" s="2" t="e">
        <f t="shared" si="10"/>
        <v>#DIV/0!</v>
      </c>
      <c r="AI64" s="2" t="e">
        <f t="shared" si="11"/>
        <v>#DIV/0!</v>
      </c>
      <c r="AJ64" s="2" t="e">
        <f t="shared" si="12"/>
        <v>#DIV/0!</v>
      </c>
      <c r="AK64" t="e">
        <f t="shared" si="13"/>
        <v>#DIV/0!</v>
      </c>
      <c r="AL64" t="str">
        <f t="shared" ref="AL64:AM64" si="95">IF(AY64=1,$AF64*$V61,"0")</f>
        <v>0</v>
      </c>
      <c r="AM64" t="str">
        <f t="shared" si="95"/>
        <v>0</v>
      </c>
      <c r="AN64" t="str">
        <f t="shared" si="15"/>
        <v>0</v>
      </c>
      <c r="AO64" t="str">
        <f t="shared" si="16"/>
        <v>0</v>
      </c>
      <c r="AP64" t="str">
        <f t="shared" si="17"/>
        <v>0</v>
      </c>
      <c r="AQ64" t="str">
        <f t="shared" si="18"/>
        <v>0</v>
      </c>
      <c r="AT64">
        <f t="shared" si="19"/>
        <v>0</v>
      </c>
      <c r="AU64">
        <f t="shared" si="20"/>
        <v>0</v>
      </c>
      <c r="AW64">
        <f t="shared" si="21"/>
        <v>0</v>
      </c>
      <c r="AY64">
        <f t="shared" si="22"/>
        <v>0</v>
      </c>
      <c r="AZ64">
        <f t="shared" si="23"/>
        <v>0</v>
      </c>
      <c r="BA64">
        <f t="shared" si="24"/>
        <v>0</v>
      </c>
      <c r="BB64">
        <f t="shared" si="25"/>
        <v>0</v>
      </c>
      <c r="BC64">
        <f t="shared" si="26"/>
        <v>0</v>
      </c>
      <c r="BD64">
        <f t="shared" si="27"/>
        <v>0</v>
      </c>
      <c r="BF64" t="str">
        <f t="shared" si="28"/>
        <v>0</v>
      </c>
      <c r="BG64" t="str">
        <f t="shared" si="29"/>
        <v>0</v>
      </c>
      <c r="BH64" t="str">
        <f t="shared" si="30"/>
        <v>0</v>
      </c>
      <c r="BI64" t="str">
        <f t="shared" si="31"/>
        <v>0</v>
      </c>
      <c r="BJ64" t="str">
        <f t="shared" si="32"/>
        <v>0</v>
      </c>
      <c r="BK64" t="str">
        <f t="shared" si="33"/>
        <v>0</v>
      </c>
    </row>
    <row r="65" spans="1:63" x14ac:dyDescent="0.25">
      <c r="A65" s="176" t="s">
        <v>1</v>
      </c>
      <c r="B65" s="10">
        <f t="shared" si="2"/>
        <v>4</v>
      </c>
      <c r="C65" s="10" t="str">
        <f t="shared" si="93"/>
        <v>HOSP&lt;65 - 4</v>
      </c>
      <c r="D65" s="138">
        <f>'AUP Test Results - Table 1'!D65</f>
        <v>0</v>
      </c>
      <c r="E65" s="11">
        <f>'AUP Test Results - Table 1'!E65</f>
        <v>0</v>
      </c>
      <c r="F65" s="139">
        <f>'AUP Test Results - Table 1'!F65</f>
        <v>0</v>
      </c>
      <c r="G65" s="177">
        <f>'AUP Test Results - Table 1'!G65</f>
        <v>0</v>
      </c>
      <c r="H65" s="11">
        <f>'AUP Test Results - Table 1'!H65</f>
        <v>0</v>
      </c>
      <c r="I65" s="139">
        <f>'AUP Test Results - Table 1'!I65</f>
        <v>0</v>
      </c>
      <c r="J65" s="177">
        <f>'AUP Test Results - Table 1'!J65</f>
        <v>0</v>
      </c>
      <c r="K65" s="177">
        <f>'AUP Test Results - Table 1'!K65</f>
        <v>0</v>
      </c>
      <c r="L65" s="139">
        <f>'AUP Test Results - Table 1'!L65</f>
        <v>0</v>
      </c>
      <c r="M65" s="177" t="str">
        <f>'AUP Test Results - Table 1'!M65</f>
        <v/>
      </c>
      <c r="N65" s="177">
        <f>'AUP Test Results - Table 1'!N65</f>
        <v>0</v>
      </c>
      <c r="O65" s="139">
        <f>'AUP Test Results - Table 1'!O65</f>
        <v>0</v>
      </c>
      <c r="P65" s="177" t="str">
        <f>'AUP Test Results - Table 1'!P65</f>
        <v/>
      </c>
      <c r="Q65" s="138">
        <f>'AUP Test Results - Table 1'!Q65</f>
        <v>0</v>
      </c>
      <c r="R65" s="139">
        <f>'AUP Test Results - Table 1'!R65</f>
        <v>0</v>
      </c>
      <c r="S65" s="45">
        <f>'AUP Test Results - Table 1'!S65</f>
        <v>0</v>
      </c>
      <c r="T65" s="139">
        <f>'AUP Test Results - Table 1'!T65</f>
        <v>0</v>
      </c>
      <c r="U65" s="45">
        <f>'AUP Test Results - Table 1'!U65</f>
        <v>0</v>
      </c>
      <c r="V65" s="138">
        <f>'AUP Test Results - Table 1'!V65</f>
        <v>0</v>
      </c>
      <c r="W65" s="141" t="str">
        <f>'AUP Test Results - Table 1'!W65</f>
        <v>none</v>
      </c>
      <c r="X65" s="141">
        <f>'AUP Test Results - Table 1'!X65</f>
        <v>0</v>
      </c>
      <c r="Y65" s="178">
        <f>'AUP Test Results - Table 1'!Y65</f>
        <v>0</v>
      </c>
      <c r="Z65" s="89">
        <f>'AUP Test Results - Table 1'!Z65</f>
        <v>0</v>
      </c>
      <c r="AC65" t="str">
        <f t="shared" si="8"/>
        <v>HB Charges 2</v>
      </c>
      <c r="AD65" s="3">
        <f>'IPs defined by Activity (3)'!$B$7</f>
        <v>0</v>
      </c>
      <c r="AE65">
        <f>'IPs defined by Activity (3)'!$D$7</f>
        <v>0</v>
      </c>
      <c r="AF65" s="3" t="e">
        <f>AD65/AE65</f>
        <v>#DIV/0!</v>
      </c>
      <c r="AG65" s="2" t="e">
        <f t="shared" si="9"/>
        <v>#DIV/0!</v>
      </c>
      <c r="AH65" s="2" t="e">
        <f t="shared" si="10"/>
        <v>#DIV/0!</v>
      </c>
      <c r="AI65" s="2" t="e">
        <f t="shared" si="11"/>
        <v>#DIV/0!</v>
      </c>
      <c r="AJ65" s="2" t="e">
        <f t="shared" si="12"/>
        <v>#DIV/0!</v>
      </c>
      <c r="AK65" t="e">
        <f t="shared" si="13"/>
        <v>#DIV/0!</v>
      </c>
      <c r="AL65" t="str">
        <f t="shared" ref="AL65:AM65" si="96">IF(AY65=1,$AF65*$V62,"0")</f>
        <v>0</v>
      </c>
      <c r="AM65" t="str">
        <f t="shared" si="96"/>
        <v>0</v>
      </c>
      <c r="AN65" t="str">
        <f t="shared" si="15"/>
        <v>0</v>
      </c>
      <c r="AO65" t="str">
        <f t="shared" si="16"/>
        <v>0</v>
      </c>
      <c r="AP65" t="str">
        <f t="shared" si="17"/>
        <v>0</v>
      </c>
      <c r="AQ65" t="str">
        <f t="shared" si="18"/>
        <v>0</v>
      </c>
      <c r="AT65">
        <f t="shared" si="19"/>
        <v>0</v>
      </c>
      <c r="AU65">
        <f t="shared" si="20"/>
        <v>0</v>
      </c>
      <c r="AW65">
        <f t="shared" si="21"/>
        <v>0</v>
      </c>
      <c r="AY65">
        <f t="shared" si="22"/>
        <v>0</v>
      </c>
      <c r="AZ65">
        <f t="shared" si="23"/>
        <v>0</v>
      </c>
      <c r="BA65">
        <f t="shared" si="24"/>
        <v>0</v>
      </c>
      <c r="BB65">
        <f t="shared" si="25"/>
        <v>0</v>
      </c>
      <c r="BC65">
        <f t="shared" si="26"/>
        <v>0</v>
      </c>
      <c r="BD65">
        <f t="shared" si="27"/>
        <v>0</v>
      </c>
      <c r="BF65" t="str">
        <f t="shared" si="28"/>
        <v>0</v>
      </c>
      <c r="BG65" t="str">
        <f t="shared" si="29"/>
        <v>0</v>
      </c>
      <c r="BH65" t="str">
        <f t="shared" si="30"/>
        <v>0</v>
      </c>
      <c r="BI65" t="str">
        <f t="shared" si="31"/>
        <v>0</v>
      </c>
      <c r="BJ65" t="str">
        <f t="shared" si="32"/>
        <v>0</v>
      </c>
      <c r="BK65" t="str">
        <f t="shared" si="33"/>
        <v>0</v>
      </c>
    </row>
    <row r="66" spans="1:63" x14ac:dyDescent="0.25">
      <c r="A66" s="176" t="s">
        <v>1</v>
      </c>
      <c r="B66" s="10">
        <f t="shared" si="2"/>
        <v>5</v>
      </c>
      <c r="C66" s="10" t="str">
        <f t="shared" si="93"/>
        <v>HOSP&lt;65 - 5</v>
      </c>
      <c r="D66" s="138">
        <f>'AUP Test Results - Table 1'!D66</f>
        <v>0</v>
      </c>
      <c r="E66" s="11">
        <f>'AUP Test Results - Table 1'!E66</f>
        <v>0</v>
      </c>
      <c r="F66" s="139">
        <f>'AUP Test Results - Table 1'!F66</f>
        <v>0</v>
      </c>
      <c r="G66" s="177">
        <f>'AUP Test Results - Table 1'!G66</f>
        <v>0</v>
      </c>
      <c r="H66" s="11">
        <f>'AUP Test Results - Table 1'!H66</f>
        <v>0</v>
      </c>
      <c r="I66" s="139">
        <f>'AUP Test Results - Table 1'!I66</f>
        <v>0</v>
      </c>
      <c r="J66" s="177">
        <f>'AUP Test Results - Table 1'!J66</f>
        <v>0</v>
      </c>
      <c r="K66" s="177">
        <f>'AUP Test Results - Table 1'!K66</f>
        <v>0</v>
      </c>
      <c r="L66" s="139">
        <f>'AUP Test Results - Table 1'!L66</f>
        <v>0</v>
      </c>
      <c r="M66" s="177" t="str">
        <f>'AUP Test Results - Table 1'!M66</f>
        <v/>
      </c>
      <c r="N66" s="177">
        <f>'AUP Test Results - Table 1'!N66</f>
        <v>0</v>
      </c>
      <c r="O66" s="139">
        <f>'AUP Test Results - Table 1'!O66</f>
        <v>0</v>
      </c>
      <c r="P66" s="177" t="str">
        <f>'AUP Test Results - Table 1'!P66</f>
        <v/>
      </c>
      <c r="Q66" s="138">
        <f>'AUP Test Results - Table 1'!Q66</f>
        <v>0</v>
      </c>
      <c r="R66" s="139">
        <f>'AUP Test Results - Table 1'!R66</f>
        <v>0</v>
      </c>
      <c r="S66" s="45">
        <f>'AUP Test Results - Table 1'!S66</f>
        <v>0</v>
      </c>
      <c r="T66" s="139">
        <f>'AUP Test Results - Table 1'!T66</f>
        <v>0</v>
      </c>
      <c r="U66" s="45">
        <f>'AUP Test Results - Table 1'!U66</f>
        <v>0</v>
      </c>
      <c r="V66" s="138">
        <f>'AUP Test Results - Table 1'!V66</f>
        <v>0</v>
      </c>
      <c r="W66" s="141" t="str">
        <f>'AUP Test Results - Table 1'!W66</f>
        <v>none</v>
      </c>
      <c r="X66" s="141">
        <f>'AUP Test Results - Table 1'!X66</f>
        <v>0</v>
      </c>
      <c r="Y66" s="178">
        <f>'AUP Test Results - Table 1'!Y66</f>
        <v>0</v>
      </c>
      <c r="Z66" s="89">
        <f>'AUP Test Results - Table 1'!Z66</f>
        <v>0</v>
      </c>
      <c r="AC66" t="str">
        <f t="shared" si="8"/>
        <v>HB Charges 2</v>
      </c>
      <c r="AD66" s="3">
        <f>AD65</f>
        <v>0</v>
      </c>
      <c r="AE66" s="3">
        <f t="shared" ref="AE66:AF66" si="97">AE65</f>
        <v>0</v>
      </c>
      <c r="AF66" s="3" t="e">
        <f t="shared" si="97"/>
        <v>#DIV/0!</v>
      </c>
      <c r="AG66" s="2" t="e">
        <f t="shared" si="9"/>
        <v>#DIV/0!</v>
      </c>
      <c r="AH66" s="2" t="e">
        <f t="shared" si="10"/>
        <v>#DIV/0!</v>
      </c>
      <c r="AI66" s="2" t="e">
        <f t="shared" si="11"/>
        <v>#DIV/0!</v>
      </c>
      <c r="AJ66" s="2" t="e">
        <f t="shared" si="12"/>
        <v>#DIV/0!</v>
      </c>
      <c r="AK66" t="e">
        <f t="shared" si="13"/>
        <v>#DIV/0!</v>
      </c>
      <c r="AL66" t="str">
        <f t="shared" ref="AL66:AM66" si="98">IF(AY66=1,$AF66*$V63,"0")</f>
        <v>0</v>
      </c>
      <c r="AM66" t="str">
        <f t="shared" si="98"/>
        <v>0</v>
      </c>
      <c r="AN66" t="str">
        <f t="shared" si="15"/>
        <v>0</v>
      </c>
      <c r="AO66" t="str">
        <f t="shared" si="16"/>
        <v>0</v>
      </c>
      <c r="AP66" t="str">
        <f t="shared" si="17"/>
        <v>0</v>
      </c>
      <c r="AQ66" t="str">
        <f t="shared" si="18"/>
        <v>0</v>
      </c>
      <c r="AT66">
        <f t="shared" si="19"/>
        <v>0</v>
      </c>
      <c r="AU66">
        <f t="shared" si="20"/>
        <v>0</v>
      </c>
      <c r="AW66">
        <f t="shared" si="21"/>
        <v>0</v>
      </c>
      <c r="AY66">
        <f t="shared" si="22"/>
        <v>0</v>
      </c>
      <c r="AZ66">
        <f t="shared" si="23"/>
        <v>0</v>
      </c>
      <c r="BA66">
        <f t="shared" si="24"/>
        <v>0</v>
      </c>
      <c r="BB66">
        <f t="shared" si="25"/>
        <v>0</v>
      </c>
      <c r="BC66">
        <f t="shared" si="26"/>
        <v>0</v>
      </c>
      <c r="BD66">
        <f t="shared" si="27"/>
        <v>0</v>
      </c>
      <c r="BF66" t="str">
        <f t="shared" si="28"/>
        <v>0</v>
      </c>
      <c r="BG66" t="str">
        <f t="shared" si="29"/>
        <v>0</v>
      </c>
      <c r="BH66" t="str">
        <f t="shared" si="30"/>
        <v>0</v>
      </c>
      <c r="BI66" t="str">
        <f t="shared" si="31"/>
        <v>0</v>
      </c>
      <c r="BJ66" t="str">
        <f t="shared" si="32"/>
        <v>0</v>
      </c>
      <c r="BK66" t="str">
        <f t="shared" si="33"/>
        <v>0</v>
      </c>
    </row>
    <row r="67" spans="1:63" x14ac:dyDescent="0.25">
      <c r="A67" s="176" t="s">
        <v>1</v>
      </c>
      <c r="B67" s="10">
        <f t="shared" ref="B67:B130" si="99">B66+1</f>
        <v>6</v>
      </c>
      <c r="C67" s="10" t="str">
        <f t="shared" si="93"/>
        <v>HOSP&lt;65 - 6</v>
      </c>
      <c r="D67" s="138">
        <f>'AUP Test Results - Table 1'!D67</f>
        <v>0</v>
      </c>
      <c r="E67" s="11">
        <f>'AUP Test Results - Table 1'!E67</f>
        <v>0</v>
      </c>
      <c r="F67" s="139">
        <f>'AUP Test Results - Table 1'!F67</f>
        <v>0</v>
      </c>
      <c r="G67" s="177">
        <f>'AUP Test Results - Table 1'!G67</f>
        <v>0</v>
      </c>
      <c r="H67" s="11">
        <f>'AUP Test Results - Table 1'!H67</f>
        <v>0</v>
      </c>
      <c r="I67" s="139">
        <f>'AUP Test Results - Table 1'!I67</f>
        <v>0</v>
      </c>
      <c r="J67" s="177">
        <f>'AUP Test Results - Table 1'!J67</f>
        <v>0</v>
      </c>
      <c r="K67" s="177">
        <f>'AUP Test Results - Table 1'!K67</f>
        <v>0</v>
      </c>
      <c r="L67" s="139">
        <f>'AUP Test Results - Table 1'!L67</f>
        <v>0</v>
      </c>
      <c r="M67" s="177" t="str">
        <f>'AUP Test Results - Table 1'!M67</f>
        <v/>
      </c>
      <c r="N67" s="177">
        <f>'AUP Test Results - Table 1'!N67</f>
        <v>0</v>
      </c>
      <c r="O67" s="139">
        <f>'AUP Test Results - Table 1'!O67</f>
        <v>0</v>
      </c>
      <c r="P67" s="177" t="str">
        <f>'AUP Test Results - Table 1'!P67</f>
        <v/>
      </c>
      <c r="Q67" s="138">
        <f>'AUP Test Results - Table 1'!Q67</f>
        <v>0</v>
      </c>
      <c r="R67" s="139">
        <f>'AUP Test Results - Table 1'!R67</f>
        <v>0</v>
      </c>
      <c r="S67" s="45">
        <f>'AUP Test Results - Table 1'!S67</f>
        <v>0</v>
      </c>
      <c r="T67" s="139">
        <f>'AUP Test Results - Table 1'!T67</f>
        <v>0</v>
      </c>
      <c r="U67" s="45">
        <f>'AUP Test Results - Table 1'!U67</f>
        <v>0</v>
      </c>
      <c r="V67" s="138">
        <f>'AUP Test Results - Table 1'!V67</f>
        <v>0</v>
      </c>
      <c r="W67" s="141" t="str">
        <f>'AUP Test Results - Table 1'!W67</f>
        <v>none</v>
      </c>
      <c r="X67" s="141">
        <f>'AUP Test Results - Table 1'!X67</f>
        <v>0</v>
      </c>
      <c r="Y67" s="178">
        <f>'AUP Test Results - Table 1'!Y67</f>
        <v>0</v>
      </c>
      <c r="Z67" s="89">
        <f>'AUP Test Results - Table 1'!Z67</f>
        <v>0</v>
      </c>
      <c r="AC67" t="str">
        <f t="shared" si="8"/>
        <v>HB Charges 2</v>
      </c>
      <c r="AD67" s="3">
        <f t="shared" ref="AD67:AD124" si="100">AD66</f>
        <v>0</v>
      </c>
      <c r="AE67" s="3">
        <f t="shared" ref="AE67:AE124" si="101">AE66</f>
        <v>0</v>
      </c>
      <c r="AF67" s="3" t="e">
        <f t="shared" ref="AF67:AF124" si="102">AF66</f>
        <v>#DIV/0!</v>
      </c>
      <c r="AG67" s="2" t="e">
        <f t="shared" si="9"/>
        <v>#DIV/0!</v>
      </c>
      <c r="AH67" s="2" t="e">
        <f t="shared" si="10"/>
        <v>#DIV/0!</v>
      </c>
      <c r="AI67" s="2" t="e">
        <f t="shared" si="11"/>
        <v>#DIV/0!</v>
      </c>
      <c r="AJ67" s="2" t="e">
        <f t="shared" si="12"/>
        <v>#DIV/0!</v>
      </c>
      <c r="AK67" t="e">
        <f t="shared" si="13"/>
        <v>#DIV/0!</v>
      </c>
      <c r="AL67" t="str">
        <f t="shared" ref="AL67:AM67" si="103">IF(AY67=1,$AF67*$V64,"0")</f>
        <v>0</v>
      </c>
      <c r="AM67" t="str">
        <f t="shared" si="103"/>
        <v>0</v>
      </c>
      <c r="AN67" t="str">
        <f t="shared" si="15"/>
        <v>0</v>
      </c>
      <c r="AO67" t="str">
        <f t="shared" si="16"/>
        <v>0</v>
      </c>
      <c r="AP67" t="str">
        <f t="shared" si="17"/>
        <v>0</v>
      </c>
      <c r="AQ67" t="str">
        <f t="shared" si="18"/>
        <v>0</v>
      </c>
      <c r="AT67">
        <f t="shared" si="19"/>
        <v>0</v>
      </c>
      <c r="AU67">
        <f t="shared" si="20"/>
        <v>0</v>
      </c>
      <c r="AW67">
        <f t="shared" si="21"/>
        <v>0</v>
      </c>
      <c r="AY67">
        <f t="shared" si="22"/>
        <v>0</v>
      </c>
      <c r="AZ67">
        <f t="shared" si="23"/>
        <v>0</v>
      </c>
      <c r="BA67">
        <f t="shared" si="24"/>
        <v>0</v>
      </c>
      <c r="BB67">
        <f t="shared" si="25"/>
        <v>0</v>
      </c>
      <c r="BC67">
        <f t="shared" si="26"/>
        <v>0</v>
      </c>
      <c r="BD67">
        <f t="shared" si="27"/>
        <v>0</v>
      </c>
      <c r="BF67" t="str">
        <f t="shared" si="28"/>
        <v>0</v>
      </c>
      <c r="BG67" t="str">
        <f t="shared" si="29"/>
        <v>0</v>
      </c>
      <c r="BH67" t="str">
        <f t="shared" si="30"/>
        <v>0</v>
      </c>
      <c r="BI67" t="str">
        <f t="shared" si="31"/>
        <v>0</v>
      </c>
      <c r="BJ67" t="str">
        <f t="shared" si="32"/>
        <v>0</v>
      </c>
      <c r="BK67" t="str">
        <f t="shared" si="33"/>
        <v>0</v>
      </c>
    </row>
    <row r="68" spans="1:63" x14ac:dyDescent="0.25">
      <c r="A68" s="176" t="s">
        <v>1</v>
      </c>
      <c r="B68" s="10">
        <f t="shared" si="99"/>
        <v>7</v>
      </c>
      <c r="C68" s="10" t="str">
        <f t="shared" si="93"/>
        <v>HOSP&lt;65 - 7</v>
      </c>
      <c r="D68" s="138">
        <f>'AUP Test Results - Table 1'!D68</f>
        <v>0</v>
      </c>
      <c r="E68" s="11">
        <f>'AUP Test Results - Table 1'!E68</f>
        <v>0</v>
      </c>
      <c r="F68" s="139">
        <f>'AUP Test Results - Table 1'!F68</f>
        <v>0</v>
      </c>
      <c r="G68" s="177">
        <f>'AUP Test Results - Table 1'!G68</f>
        <v>0</v>
      </c>
      <c r="H68" s="11">
        <f>'AUP Test Results - Table 1'!H68</f>
        <v>0</v>
      </c>
      <c r="I68" s="139">
        <f>'AUP Test Results - Table 1'!I68</f>
        <v>0</v>
      </c>
      <c r="J68" s="177">
        <f>'AUP Test Results - Table 1'!J68</f>
        <v>0</v>
      </c>
      <c r="K68" s="177">
        <f>'AUP Test Results - Table 1'!K68</f>
        <v>0</v>
      </c>
      <c r="L68" s="139">
        <f>'AUP Test Results - Table 1'!L68</f>
        <v>0</v>
      </c>
      <c r="M68" s="177" t="str">
        <f>'AUP Test Results - Table 1'!M68</f>
        <v/>
      </c>
      <c r="N68" s="177">
        <f>'AUP Test Results - Table 1'!N68</f>
        <v>0</v>
      </c>
      <c r="O68" s="139">
        <f>'AUP Test Results - Table 1'!O68</f>
        <v>0</v>
      </c>
      <c r="P68" s="177" t="str">
        <f>'AUP Test Results - Table 1'!P68</f>
        <v/>
      </c>
      <c r="Q68" s="138">
        <f>'AUP Test Results - Table 1'!Q68</f>
        <v>0</v>
      </c>
      <c r="R68" s="139">
        <f>'AUP Test Results - Table 1'!R68</f>
        <v>0</v>
      </c>
      <c r="S68" s="45">
        <f>'AUP Test Results - Table 1'!S68</f>
        <v>0</v>
      </c>
      <c r="T68" s="139">
        <f>'AUP Test Results - Table 1'!T68</f>
        <v>0</v>
      </c>
      <c r="U68" s="45">
        <f>'AUP Test Results - Table 1'!U68</f>
        <v>0</v>
      </c>
      <c r="V68" s="138">
        <f>'AUP Test Results - Table 1'!V68</f>
        <v>0</v>
      </c>
      <c r="W68" s="141" t="str">
        <f>'AUP Test Results - Table 1'!W68</f>
        <v>none</v>
      </c>
      <c r="X68" s="141">
        <f>'AUP Test Results - Table 1'!X68</f>
        <v>0</v>
      </c>
      <c r="Y68" s="178">
        <f>'AUP Test Results - Table 1'!Y68</f>
        <v>0</v>
      </c>
      <c r="Z68" s="89">
        <f>'AUP Test Results - Table 1'!Z68</f>
        <v>0</v>
      </c>
      <c r="AC68" t="str">
        <f t="shared" si="8"/>
        <v>HB Charges 2</v>
      </c>
      <c r="AD68" s="3">
        <f t="shared" si="100"/>
        <v>0</v>
      </c>
      <c r="AE68" s="3">
        <f t="shared" si="101"/>
        <v>0</v>
      </c>
      <c r="AF68" s="3" t="e">
        <f t="shared" si="102"/>
        <v>#DIV/0!</v>
      </c>
      <c r="AG68" s="2" t="e">
        <f t="shared" si="9"/>
        <v>#DIV/0!</v>
      </c>
      <c r="AH68" s="2" t="e">
        <f t="shared" si="10"/>
        <v>#DIV/0!</v>
      </c>
      <c r="AI68" s="2" t="e">
        <f t="shared" si="11"/>
        <v>#DIV/0!</v>
      </c>
      <c r="AJ68" s="2" t="e">
        <f t="shared" si="12"/>
        <v>#DIV/0!</v>
      </c>
      <c r="AK68" t="e">
        <f t="shared" si="13"/>
        <v>#DIV/0!</v>
      </c>
      <c r="AL68" t="str">
        <f t="shared" ref="AL68:AM68" si="104">IF(AY68=1,$AF68*$V65,"0")</f>
        <v>0</v>
      </c>
      <c r="AM68" t="str">
        <f t="shared" si="104"/>
        <v>0</v>
      </c>
      <c r="AN68" t="str">
        <f t="shared" si="15"/>
        <v>0</v>
      </c>
      <c r="AO68" t="str">
        <f t="shared" si="16"/>
        <v>0</v>
      </c>
      <c r="AP68" t="str">
        <f t="shared" si="17"/>
        <v>0</v>
      </c>
      <c r="AQ68" t="str">
        <f t="shared" si="18"/>
        <v>0</v>
      </c>
      <c r="AT68">
        <f t="shared" si="19"/>
        <v>0</v>
      </c>
      <c r="AU68">
        <f t="shared" si="20"/>
        <v>0</v>
      </c>
      <c r="AW68">
        <f t="shared" si="21"/>
        <v>0</v>
      </c>
      <c r="AY68">
        <f t="shared" si="22"/>
        <v>0</v>
      </c>
      <c r="AZ68">
        <f t="shared" si="23"/>
        <v>0</v>
      </c>
      <c r="BA68">
        <f t="shared" si="24"/>
        <v>0</v>
      </c>
      <c r="BB68">
        <f t="shared" si="25"/>
        <v>0</v>
      </c>
      <c r="BC68">
        <f t="shared" si="26"/>
        <v>0</v>
      </c>
      <c r="BD68">
        <f t="shared" si="27"/>
        <v>0</v>
      </c>
      <c r="BF68" t="str">
        <f t="shared" si="28"/>
        <v>0</v>
      </c>
      <c r="BG68" t="str">
        <f t="shared" si="29"/>
        <v>0</v>
      </c>
      <c r="BH68" t="str">
        <f t="shared" si="30"/>
        <v>0</v>
      </c>
      <c r="BI68" t="str">
        <f t="shared" si="31"/>
        <v>0</v>
      </c>
      <c r="BJ68" t="str">
        <f t="shared" si="32"/>
        <v>0</v>
      </c>
      <c r="BK68" t="str">
        <f t="shared" si="33"/>
        <v>0</v>
      </c>
    </row>
    <row r="69" spans="1:63" x14ac:dyDescent="0.25">
      <c r="A69" s="176" t="s">
        <v>1</v>
      </c>
      <c r="B69" s="10">
        <f t="shared" si="99"/>
        <v>8</v>
      </c>
      <c r="C69" s="10" t="str">
        <f t="shared" si="93"/>
        <v>HOSP&lt;65 - 8</v>
      </c>
      <c r="D69" s="138">
        <f>'AUP Test Results - Table 1'!D69</f>
        <v>0</v>
      </c>
      <c r="E69" s="11">
        <f>'AUP Test Results - Table 1'!E69</f>
        <v>0</v>
      </c>
      <c r="F69" s="139">
        <f>'AUP Test Results - Table 1'!F69</f>
        <v>0</v>
      </c>
      <c r="G69" s="177">
        <f>'AUP Test Results - Table 1'!G69</f>
        <v>0</v>
      </c>
      <c r="H69" s="11">
        <f>'AUP Test Results - Table 1'!H69</f>
        <v>0</v>
      </c>
      <c r="I69" s="139">
        <f>'AUP Test Results - Table 1'!I69</f>
        <v>0</v>
      </c>
      <c r="J69" s="177">
        <f>'AUP Test Results - Table 1'!J69</f>
        <v>0</v>
      </c>
      <c r="K69" s="177">
        <f>'AUP Test Results - Table 1'!K69</f>
        <v>0</v>
      </c>
      <c r="L69" s="139">
        <f>'AUP Test Results - Table 1'!L69</f>
        <v>0</v>
      </c>
      <c r="M69" s="177" t="str">
        <f>'AUP Test Results - Table 1'!M69</f>
        <v/>
      </c>
      <c r="N69" s="177">
        <f>'AUP Test Results - Table 1'!N69</f>
        <v>0</v>
      </c>
      <c r="O69" s="139">
        <f>'AUP Test Results - Table 1'!O69</f>
        <v>0</v>
      </c>
      <c r="P69" s="177" t="str">
        <f>'AUP Test Results - Table 1'!P69</f>
        <v/>
      </c>
      <c r="Q69" s="138">
        <f>'AUP Test Results - Table 1'!Q69</f>
        <v>0</v>
      </c>
      <c r="R69" s="139">
        <f>'AUP Test Results - Table 1'!R69</f>
        <v>0</v>
      </c>
      <c r="S69" s="45">
        <f>'AUP Test Results - Table 1'!S69</f>
        <v>0</v>
      </c>
      <c r="T69" s="139">
        <f>'AUP Test Results - Table 1'!T69</f>
        <v>0</v>
      </c>
      <c r="U69" s="45">
        <f>'AUP Test Results - Table 1'!U69</f>
        <v>0</v>
      </c>
      <c r="V69" s="138">
        <f>'AUP Test Results - Table 1'!V69</f>
        <v>0</v>
      </c>
      <c r="W69" s="141" t="str">
        <f>'AUP Test Results - Table 1'!W69</f>
        <v>none</v>
      </c>
      <c r="X69" s="141">
        <f>'AUP Test Results - Table 1'!X69</f>
        <v>0</v>
      </c>
      <c r="Y69" s="178">
        <f>'AUP Test Results - Table 1'!Y69</f>
        <v>0</v>
      </c>
      <c r="Z69" s="89">
        <f>'AUP Test Results - Table 1'!Z69</f>
        <v>0</v>
      </c>
      <c r="AC69" t="str">
        <f t="shared" si="8"/>
        <v>HB Charges 2</v>
      </c>
      <c r="AD69" s="3">
        <f t="shared" si="100"/>
        <v>0</v>
      </c>
      <c r="AE69" s="3">
        <f t="shared" si="101"/>
        <v>0</v>
      </c>
      <c r="AF69" s="3" t="e">
        <f t="shared" si="102"/>
        <v>#DIV/0!</v>
      </c>
      <c r="AG69" s="2" t="e">
        <f t="shared" si="9"/>
        <v>#DIV/0!</v>
      </c>
      <c r="AH69" s="2" t="e">
        <f t="shared" si="10"/>
        <v>#DIV/0!</v>
      </c>
      <c r="AI69" s="2" t="e">
        <f t="shared" si="11"/>
        <v>#DIV/0!</v>
      </c>
      <c r="AJ69" s="2" t="e">
        <f t="shared" si="12"/>
        <v>#DIV/0!</v>
      </c>
      <c r="AK69" t="e">
        <f t="shared" si="13"/>
        <v>#DIV/0!</v>
      </c>
      <c r="AL69" t="str">
        <f t="shared" ref="AL69:AM69" si="105">IF(AY69=1,$AF69*$V66,"0")</f>
        <v>0</v>
      </c>
      <c r="AM69" t="str">
        <f t="shared" si="105"/>
        <v>0</v>
      </c>
      <c r="AN69" t="str">
        <f t="shared" si="15"/>
        <v>0</v>
      </c>
      <c r="AO69" t="str">
        <f t="shared" si="16"/>
        <v>0</v>
      </c>
      <c r="AP69" t="str">
        <f t="shared" si="17"/>
        <v>0</v>
      </c>
      <c r="AQ69" t="str">
        <f t="shared" si="18"/>
        <v>0</v>
      </c>
      <c r="AT69">
        <f t="shared" si="19"/>
        <v>0</v>
      </c>
      <c r="AU69">
        <f t="shared" si="20"/>
        <v>0</v>
      </c>
      <c r="AW69">
        <f t="shared" si="21"/>
        <v>0</v>
      </c>
      <c r="AY69">
        <f t="shared" si="22"/>
        <v>0</v>
      </c>
      <c r="AZ69">
        <f t="shared" si="23"/>
        <v>0</v>
      </c>
      <c r="BA69">
        <f t="shared" si="24"/>
        <v>0</v>
      </c>
      <c r="BB69">
        <f t="shared" si="25"/>
        <v>0</v>
      </c>
      <c r="BC69">
        <f t="shared" si="26"/>
        <v>0</v>
      </c>
      <c r="BD69">
        <f t="shared" si="27"/>
        <v>0</v>
      </c>
      <c r="BF69" t="str">
        <f t="shared" si="28"/>
        <v>0</v>
      </c>
      <c r="BG69" t="str">
        <f t="shared" si="29"/>
        <v>0</v>
      </c>
      <c r="BH69" t="str">
        <f t="shared" si="30"/>
        <v>0</v>
      </c>
      <c r="BI69" t="str">
        <f t="shared" si="31"/>
        <v>0</v>
      </c>
      <c r="BJ69" t="str">
        <f t="shared" si="32"/>
        <v>0</v>
      </c>
      <c r="BK69" t="str">
        <f t="shared" si="33"/>
        <v>0</v>
      </c>
    </row>
    <row r="70" spans="1:63" x14ac:dyDescent="0.25">
      <c r="A70" s="176" t="s">
        <v>1</v>
      </c>
      <c r="B70" s="10">
        <f t="shared" si="99"/>
        <v>9</v>
      </c>
      <c r="C70" s="10" t="str">
        <f t="shared" si="93"/>
        <v>HOSP&lt;65 - 9</v>
      </c>
      <c r="D70" s="138">
        <f>'AUP Test Results - Table 1'!D70</f>
        <v>0</v>
      </c>
      <c r="E70" s="11">
        <f>'AUP Test Results - Table 1'!E70</f>
        <v>0</v>
      </c>
      <c r="F70" s="139">
        <f>'AUP Test Results - Table 1'!F70</f>
        <v>0</v>
      </c>
      <c r="G70" s="177">
        <f>'AUP Test Results - Table 1'!G70</f>
        <v>0</v>
      </c>
      <c r="H70" s="11">
        <f>'AUP Test Results - Table 1'!H70</f>
        <v>0</v>
      </c>
      <c r="I70" s="139">
        <f>'AUP Test Results - Table 1'!I70</f>
        <v>0</v>
      </c>
      <c r="J70" s="177">
        <f>'AUP Test Results - Table 1'!J70</f>
        <v>0</v>
      </c>
      <c r="K70" s="177">
        <f>'AUP Test Results - Table 1'!K70</f>
        <v>0</v>
      </c>
      <c r="L70" s="139">
        <f>'AUP Test Results - Table 1'!L70</f>
        <v>0</v>
      </c>
      <c r="M70" s="177" t="str">
        <f>'AUP Test Results - Table 1'!M70</f>
        <v/>
      </c>
      <c r="N70" s="177">
        <f>'AUP Test Results - Table 1'!N70</f>
        <v>0</v>
      </c>
      <c r="O70" s="139">
        <f>'AUP Test Results - Table 1'!O70</f>
        <v>0</v>
      </c>
      <c r="P70" s="177" t="str">
        <f>'AUP Test Results - Table 1'!P70</f>
        <v/>
      </c>
      <c r="Q70" s="138">
        <f>'AUP Test Results - Table 1'!Q70</f>
        <v>0</v>
      </c>
      <c r="R70" s="139">
        <f>'AUP Test Results - Table 1'!R70</f>
        <v>0</v>
      </c>
      <c r="S70" s="45">
        <f>'AUP Test Results - Table 1'!S70</f>
        <v>0</v>
      </c>
      <c r="T70" s="139">
        <f>'AUP Test Results - Table 1'!T70</f>
        <v>0</v>
      </c>
      <c r="U70" s="45">
        <f>'AUP Test Results - Table 1'!U70</f>
        <v>0</v>
      </c>
      <c r="V70" s="138">
        <f>'AUP Test Results - Table 1'!V70</f>
        <v>0</v>
      </c>
      <c r="W70" s="141" t="str">
        <f>'AUP Test Results - Table 1'!W70</f>
        <v>none</v>
      </c>
      <c r="X70" s="141">
        <f>'AUP Test Results - Table 1'!X70</f>
        <v>0</v>
      </c>
      <c r="Y70" s="178">
        <f>'AUP Test Results - Table 1'!Y70</f>
        <v>0</v>
      </c>
      <c r="Z70" s="89">
        <f>'AUP Test Results - Table 1'!Z70</f>
        <v>0</v>
      </c>
      <c r="AC70" t="str">
        <f t="shared" ref="AC70:AC133" si="106">A67</f>
        <v>HB Charges 2</v>
      </c>
      <c r="AD70" s="3">
        <f t="shared" si="100"/>
        <v>0</v>
      </c>
      <c r="AE70" s="3">
        <f t="shared" si="101"/>
        <v>0</v>
      </c>
      <c r="AF70" s="3" t="e">
        <f t="shared" si="102"/>
        <v>#DIV/0!</v>
      </c>
      <c r="AG70" s="2" t="e">
        <f t="shared" ref="AG70:AG133" si="107">V67*$AF70</f>
        <v>#DIV/0!</v>
      </c>
      <c r="AH70" s="2" t="e">
        <f t="shared" ref="AH70:AH133" si="108">R67*$AF70</f>
        <v>#DIV/0!</v>
      </c>
      <c r="AI70" s="2" t="e">
        <f t="shared" ref="AI70:AI133" si="109">Q67*$AF70</f>
        <v>#DIV/0!</v>
      </c>
      <c r="AJ70" s="2" t="e">
        <f t="shared" ref="AJ70:AJ133" si="110">T67*$AF70</f>
        <v>#DIV/0!</v>
      </c>
      <c r="AK70" t="e">
        <f t="shared" ref="AK70:AK133" si="111">O67*$AF70</f>
        <v>#DIV/0!</v>
      </c>
      <c r="AL70" t="str">
        <f t="shared" ref="AL70:AM70" si="112">IF(AY70=1,$AF70*$V67,"0")</f>
        <v>0</v>
      </c>
      <c r="AM70" t="str">
        <f t="shared" si="112"/>
        <v>0</v>
      </c>
      <c r="AN70" t="str">
        <f t="shared" ref="AN70:AN133" si="113">IF(BA70=1,$AF70*$V67,"0")</f>
        <v>0</v>
      </c>
      <c r="AO70" t="str">
        <f t="shared" ref="AO70:AO133" si="114">IF(BB70=1,$AF70*$V67,"0")</f>
        <v>0</v>
      </c>
      <c r="AP70" t="str">
        <f t="shared" ref="AP70:AP133" si="115">IF(BC70=1,$AF70*$V67,"0")</f>
        <v>0</v>
      </c>
      <c r="AQ70" t="str">
        <f t="shared" ref="AQ70:AQ133" si="116">IF(BD70=1,$AF70*$X67,"0")</f>
        <v>0</v>
      </c>
      <c r="AT70">
        <f t="shared" ref="AT70:AT133" si="117">COUNTIF(AH70:AH70,"&gt;0")</f>
        <v>0</v>
      </c>
      <c r="AU70">
        <f t="shared" ref="AU70:AU133" si="118">COUNTIF(AI70:AI70,"&gt;0")</f>
        <v>0</v>
      </c>
      <c r="AW70">
        <f t="shared" ref="AW70:AW133" si="119">COUNTIF(AK70:AK70,"&gt;0")</f>
        <v>0</v>
      </c>
      <c r="AY70">
        <f t="shared" ref="AY70:AY133" si="120">COUNTIF($W67:$W67,"SR")</f>
        <v>0</v>
      </c>
      <c r="AZ70">
        <f t="shared" ref="AZ70:AZ133" si="121">COUNTIF($W67:$W67,"UD")</f>
        <v>0</v>
      </c>
      <c r="BA70">
        <f t="shared" ref="BA70:BA133" si="122">COUNTIF($W67:$W67,"FA")</f>
        <v>0</v>
      </c>
      <c r="BB70">
        <f t="shared" ref="BB70:BB133" si="123">COUNTIF($W67:$W67,"DI")</f>
        <v>0</v>
      </c>
      <c r="BC70">
        <f t="shared" ref="BC70:BC133" si="124">COUNTIF($W67:$W67,"IA")</f>
        <v>0</v>
      </c>
      <c r="BD70">
        <f t="shared" ref="BD70:BD133" si="125">COUNTIF($X67:$X67,"&gt;.00")</f>
        <v>0</v>
      </c>
      <c r="BF70" t="str">
        <f t="shared" ref="BF70:BF133" si="126">IF(BA70=1,$AF70*F67,"0")</f>
        <v>0</v>
      </c>
      <c r="BG70" t="str">
        <f t="shared" ref="BG70:BG133" si="127">IF(BA70=1,$AF70*I67,"0")</f>
        <v>0</v>
      </c>
      <c r="BH70" t="str">
        <f t="shared" ref="BH70:BH133" si="128">IF(BB70=1,$AF70*F67,"0")</f>
        <v>0</v>
      </c>
      <c r="BI70" t="str">
        <f t="shared" ref="BI70:BI133" si="129">IF(BB70=1,$AF70*I67,"0")</f>
        <v>0</v>
      </c>
      <c r="BJ70" t="str">
        <f t="shared" ref="BJ70:BJ133" si="130">IF(BC70=1,$AF70*F67,"0")</f>
        <v>0</v>
      </c>
      <c r="BK70" t="str">
        <f t="shared" ref="BK70:BK133" si="131">IF(BC70=1,$AF70*I67,"0")</f>
        <v>0</v>
      </c>
    </row>
    <row r="71" spans="1:63" x14ac:dyDescent="0.25">
      <c r="A71" s="176" t="s">
        <v>1</v>
      </c>
      <c r="B71" s="10">
        <f t="shared" si="99"/>
        <v>10</v>
      </c>
      <c r="C71" s="10" t="str">
        <f t="shared" si="93"/>
        <v>HOSP&lt;65 - 10</v>
      </c>
      <c r="D71" s="138">
        <f>'AUP Test Results - Table 1'!D71</f>
        <v>0</v>
      </c>
      <c r="E71" s="11">
        <f>'AUP Test Results - Table 1'!E71</f>
        <v>0</v>
      </c>
      <c r="F71" s="139">
        <f>'AUP Test Results - Table 1'!F71</f>
        <v>0</v>
      </c>
      <c r="G71" s="177">
        <f>'AUP Test Results - Table 1'!G71</f>
        <v>0</v>
      </c>
      <c r="H71" s="11">
        <f>'AUP Test Results - Table 1'!H71</f>
        <v>0</v>
      </c>
      <c r="I71" s="139">
        <f>'AUP Test Results - Table 1'!I71</f>
        <v>0</v>
      </c>
      <c r="J71" s="177">
        <f>'AUP Test Results - Table 1'!J71</f>
        <v>0</v>
      </c>
      <c r="K71" s="177">
        <f>'AUP Test Results - Table 1'!K71</f>
        <v>0</v>
      </c>
      <c r="L71" s="139">
        <f>'AUP Test Results - Table 1'!L71</f>
        <v>0</v>
      </c>
      <c r="M71" s="177" t="str">
        <f>'AUP Test Results - Table 1'!M71</f>
        <v/>
      </c>
      <c r="N71" s="177">
        <f>'AUP Test Results - Table 1'!N71</f>
        <v>0</v>
      </c>
      <c r="O71" s="139">
        <f>'AUP Test Results - Table 1'!O71</f>
        <v>0</v>
      </c>
      <c r="P71" s="177" t="str">
        <f>'AUP Test Results - Table 1'!P71</f>
        <v/>
      </c>
      <c r="Q71" s="138">
        <f>'AUP Test Results - Table 1'!Q71</f>
        <v>0</v>
      </c>
      <c r="R71" s="139">
        <f>'AUP Test Results - Table 1'!R71</f>
        <v>0</v>
      </c>
      <c r="S71" s="45">
        <f>'AUP Test Results - Table 1'!S71</f>
        <v>0</v>
      </c>
      <c r="T71" s="139">
        <f>'AUP Test Results - Table 1'!T71</f>
        <v>0</v>
      </c>
      <c r="U71" s="45">
        <f>'AUP Test Results - Table 1'!U71</f>
        <v>0</v>
      </c>
      <c r="V71" s="138">
        <f>'AUP Test Results - Table 1'!V71</f>
        <v>0</v>
      </c>
      <c r="W71" s="141" t="str">
        <f>'AUP Test Results - Table 1'!W71</f>
        <v>none</v>
      </c>
      <c r="X71" s="141">
        <f>'AUP Test Results - Table 1'!X71</f>
        <v>0</v>
      </c>
      <c r="Y71" s="178">
        <f>'AUP Test Results - Table 1'!Y71</f>
        <v>0</v>
      </c>
      <c r="Z71" s="89">
        <f>'AUP Test Results - Table 1'!Z71</f>
        <v>0</v>
      </c>
      <c r="AC71" t="str">
        <f t="shared" si="106"/>
        <v>HB Charges 2</v>
      </c>
      <c r="AD71" s="3">
        <f t="shared" si="100"/>
        <v>0</v>
      </c>
      <c r="AE71" s="3">
        <f t="shared" si="101"/>
        <v>0</v>
      </c>
      <c r="AF71" s="3" t="e">
        <f t="shared" si="102"/>
        <v>#DIV/0!</v>
      </c>
      <c r="AG71" s="2" t="e">
        <f t="shared" si="107"/>
        <v>#DIV/0!</v>
      </c>
      <c r="AH71" s="2" t="e">
        <f t="shared" si="108"/>
        <v>#DIV/0!</v>
      </c>
      <c r="AI71" s="2" t="e">
        <f t="shared" si="109"/>
        <v>#DIV/0!</v>
      </c>
      <c r="AJ71" s="2" t="e">
        <f t="shared" si="110"/>
        <v>#DIV/0!</v>
      </c>
      <c r="AK71" t="e">
        <f t="shared" si="111"/>
        <v>#DIV/0!</v>
      </c>
      <c r="AL71" t="str">
        <f t="shared" ref="AL71:AM71" si="132">IF(AY71=1,$AF71*$V68,"0")</f>
        <v>0</v>
      </c>
      <c r="AM71" t="str">
        <f t="shared" si="132"/>
        <v>0</v>
      </c>
      <c r="AN71" t="str">
        <f t="shared" si="113"/>
        <v>0</v>
      </c>
      <c r="AO71" t="str">
        <f t="shared" si="114"/>
        <v>0</v>
      </c>
      <c r="AP71" t="str">
        <f t="shared" si="115"/>
        <v>0</v>
      </c>
      <c r="AQ71" t="str">
        <f t="shared" si="116"/>
        <v>0</v>
      </c>
      <c r="AT71">
        <f t="shared" si="117"/>
        <v>0</v>
      </c>
      <c r="AU71">
        <f t="shared" si="118"/>
        <v>0</v>
      </c>
      <c r="AW71">
        <f t="shared" si="119"/>
        <v>0</v>
      </c>
      <c r="AY71">
        <f t="shared" si="120"/>
        <v>0</v>
      </c>
      <c r="AZ71">
        <f t="shared" si="121"/>
        <v>0</v>
      </c>
      <c r="BA71">
        <f t="shared" si="122"/>
        <v>0</v>
      </c>
      <c r="BB71">
        <f t="shared" si="123"/>
        <v>0</v>
      </c>
      <c r="BC71">
        <f t="shared" si="124"/>
        <v>0</v>
      </c>
      <c r="BD71">
        <f t="shared" si="125"/>
        <v>0</v>
      </c>
      <c r="BF71" t="str">
        <f t="shared" si="126"/>
        <v>0</v>
      </c>
      <c r="BG71" t="str">
        <f t="shared" si="127"/>
        <v>0</v>
      </c>
      <c r="BH71" t="str">
        <f t="shared" si="128"/>
        <v>0</v>
      </c>
      <c r="BI71" t="str">
        <f t="shared" si="129"/>
        <v>0</v>
      </c>
      <c r="BJ71" t="str">
        <f t="shared" si="130"/>
        <v>0</v>
      </c>
      <c r="BK71" t="str">
        <f t="shared" si="131"/>
        <v>0</v>
      </c>
    </row>
    <row r="72" spans="1:63" x14ac:dyDescent="0.25">
      <c r="A72" s="176" t="s">
        <v>1</v>
      </c>
      <c r="B72" s="10">
        <f t="shared" si="99"/>
        <v>11</v>
      </c>
      <c r="C72" s="10" t="str">
        <f t="shared" si="93"/>
        <v>HOSP&lt;65 - 11</v>
      </c>
      <c r="D72" s="138">
        <f>'AUP Test Results - Table 1'!D72</f>
        <v>0</v>
      </c>
      <c r="E72" s="11">
        <f>'AUP Test Results - Table 1'!E72</f>
        <v>0</v>
      </c>
      <c r="F72" s="139">
        <f>'AUP Test Results - Table 1'!F72</f>
        <v>0</v>
      </c>
      <c r="G72" s="177">
        <f>'AUP Test Results - Table 1'!G72</f>
        <v>0</v>
      </c>
      <c r="H72" s="11">
        <f>'AUP Test Results - Table 1'!H72</f>
        <v>0</v>
      </c>
      <c r="I72" s="139">
        <f>'AUP Test Results - Table 1'!I72</f>
        <v>0</v>
      </c>
      <c r="J72" s="177">
        <f>'AUP Test Results - Table 1'!J72</f>
        <v>0</v>
      </c>
      <c r="K72" s="177">
        <f>'AUP Test Results - Table 1'!K72</f>
        <v>0</v>
      </c>
      <c r="L72" s="139">
        <f>'AUP Test Results - Table 1'!L72</f>
        <v>0</v>
      </c>
      <c r="M72" s="177" t="str">
        <f>'AUP Test Results - Table 1'!M72</f>
        <v/>
      </c>
      <c r="N72" s="177">
        <f>'AUP Test Results - Table 1'!N72</f>
        <v>0</v>
      </c>
      <c r="O72" s="139">
        <f>'AUP Test Results - Table 1'!O72</f>
        <v>0</v>
      </c>
      <c r="P72" s="177" t="str">
        <f>'AUP Test Results - Table 1'!P72</f>
        <v/>
      </c>
      <c r="Q72" s="138">
        <f>'AUP Test Results - Table 1'!Q72</f>
        <v>0</v>
      </c>
      <c r="R72" s="139">
        <f>'AUP Test Results - Table 1'!R72</f>
        <v>0</v>
      </c>
      <c r="S72" s="45">
        <f>'AUP Test Results - Table 1'!S72</f>
        <v>0</v>
      </c>
      <c r="T72" s="139">
        <f>'AUP Test Results - Table 1'!T72</f>
        <v>0</v>
      </c>
      <c r="U72" s="45">
        <f>'AUP Test Results - Table 1'!U72</f>
        <v>0</v>
      </c>
      <c r="V72" s="138">
        <f>'AUP Test Results - Table 1'!V72</f>
        <v>0</v>
      </c>
      <c r="W72" s="141" t="str">
        <f>'AUP Test Results - Table 1'!W72</f>
        <v>none</v>
      </c>
      <c r="X72" s="141">
        <f>'AUP Test Results - Table 1'!X72</f>
        <v>0</v>
      </c>
      <c r="Y72" s="178">
        <f>'AUP Test Results - Table 1'!Y72</f>
        <v>0</v>
      </c>
      <c r="Z72" s="89">
        <f>'AUP Test Results - Table 1'!Z72</f>
        <v>0</v>
      </c>
      <c r="AC72" t="str">
        <f t="shared" si="106"/>
        <v>HB Charges 2</v>
      </c>
      <c r="AD72" s="3">
        <f t="shared" si="100"/>
        <v>0</v>
      </c>
      <c r="AE72" s="3">
        <f t="shared" si="101"/>
        <v>0</v>
      </c>
      <c r="AF72" s="3" t="e">
        <f t="shared" si="102"/>
        <v>#DIV/0!</v>
      </c>
      <c r="AG72" s="2" t="e">
        <f t="shared" si="107"/>
        <v>#DIV/0!</v>
      </c>
      <c r="AH72" s="2" t="e">
        <f t="shared" si="108"/>
        <v>#DIV/0!</v>
      </c>
      <c r="AI72" s="2" t="e">
        <f t="shared" si="109"/>
        <v>#DIV/0!</v>
      </c>
      <c r="AJ72" s="2" t="e">
        <f t="shared" si="110"/>
        <v>#DIV/0!</v>
      </c>
      <c r="AK72" t="e">
        <f t="shared" si="111"/>
        <v>#DIV/0!</v>
      </c>
      <c r="AL72" t="str">
        <f t="shared" ref="AL72:AM72" si="133">IF(AY72=1,$AF72*$V69,"0")</f>
        <v>0</v>
      </c>
      <c r="AM72" t="str">
        <f t="shared" si="133"/>
        <v>0</v>
      </c>
      <c r="AN72" t="str">
        <f t="shared" si="113"/>
        <v>0</v>
      </c>
      <c r="AO72" t="str">
        <f t="shared" si="114"/>
        <v>0</v>
      </c>
      <c r="AP72" t="str">
        <f t="shared" si="115"/>
        <v>0</v>
      </c>
      <c r="AQ72" t="str">
        <f t="shared" si="116"/>
        <v>0</v>
      </c>
      <c r="AT72">
        <f t="shared" si="117"/>
        <v>0</v>
      </c>
      <c r="AU72">
        <f t="shared" si="118"/>
        <v>0</v>
      </c>
      <c r="AW72">
        <f t="shared" si="119"/>
        <v>0</v>
      </c>
      <c r="AY72">
        <f t="shared" si="120"/>
        <v>0</v>
      </c>
      <c r="AZ72">
        <f t="shared" si="121"/>
        <v>0</v>
      </c>
      <c r="BA72">
        <f t="shared" si="122"/>
        <v>0</v>
      </c>
      <c r="BB72">
        <f t="shared" si="123"/>
        <v>0</v>
      </c>
      <c r="BC72">
        <f t="shared" si="124"/>
        <v>0</v>
      </c>
      <c r="BD72">
        <f t="shared" si="125"/>
        <v>0</v>
      </c>
      <c r="BF72" t="str">
        <f t="shared" si="126"/>
        <v>0</v>
      </c>
      <c r="BG72" t="str">
        <f t="shared" si="127"/>
        <v>0</v>
      </c>
      <c r="BH72" t="str">
        <f t="shared" si="128"/>
        <v>0</v>
      </c>
      <c r="BI72" t="str">
        <f t="shared" si="129"/>
        <v>0</v>
      </c>
      <c r="BJ72" t="str">
        <f t="shared" si="130"/>
        <v>0</v>
      </c>
      <c r="BK72" t="str">
        <f t="shared" si="131"/>
        <v>0</v>
      </c>
    </row>
    <row r="73" spans="1:63" x14ac:dyDescent="0.25">
      <c r="A73" s="176" t="s">
        <v>1</v>
      </c>
      <c r="B73" s="10">
        <f t="shared" si="99"/>
        <v>12</v>
      </c>
      <c r="C73" s="10" t="str">
        <f t="shared" si="93"/>
        <v>HOSP&lt;65 - 12</v>
      </c>
      <c r="D73" s="138">
        <f>'AUP Test Results - Table 1'!D73</f>
        <v>0</v>
      </c>
      <c r="E73" s="11">
        <f>'AUP Test Results - Table 1'!E73</f>
        <v>0</v>
      </c>
      <c r="F73" s="139">
        <f>'AUP Test Results - Table 1'!F73</f>
        <v>0</v>
      </c>
      <c r="G73" s="177">
        <f>'AUP Test Results - Table 1'!G73</f>
        <v>0</v>
      </c>
      <c r="H73" s="11">
        <f>'AUP Test Results - Table 1'!H73</f>
        <v>0</v>
      </c>
      <c r="I73" s="139">
        <f>'AUP Test Results - Table 1'!I73</f>
        <v>0</v>
      </c>
      <c r="J73" s="177">
        <f>'AUP Test Results - Table 1'!J73</f>
        <v>0</v>
      </c>
      <c r="K73" s="177">
        <f>'AUP Test Results - Table 1'!K73</f>
        <v>0</v>
      </c>
      <c r="L73" s="139">
        <f>'AUP Test Results - Table 1'!L73</f>
        <v>0</v>
      </c>
      <c r="M73" s="177" t="str">
        <f>'AUP Test Results - Table 1'!M73</f>
        <v/>
      </c>
      <c r="N73" s="177">
        <f>'AUP Test Results - Table 1'!N73</f>
        <v>0</v>
      </c>
      <c r="O73" s="139">
        <f>'AUP Test Results - Table 1'!O73</f>
        <v>0</v>
      </c>
      <c r="P73" s="177" t="str">
        <f>'AUP Test Results - Table 1'!P73</f>
        <v/>
      </c>
      <c r="Q73" s="138">
        <f>'AUP Test Results - Table 1'!Q73</f>
        <v>0</v>
      </c>
      <c r="R73" s="139">
        <f>'AUP Test Results - Table 1'!R73</f>
        <v>0</v>
      </c>
      <c r="S73" s="45">
        <f>'AUP Test Results - Table 1'!S73</f>
        <v>0</v>
      </c>
      <c r="T73" s="139">
        <f>'AUP Test Results - Table 1'!T73</f>
        <v>0</v>
      </c>
      <c r="U73" s="45">
        <f>'AUP Test Results - Table 1'!U73</f>
        <v>0</v>
      </c>
      <c r="V73" s="138">
        <f>'AUP Test Results - Table 1'!V73</f>
        <v>0</v>
      </c>
      <c r="W73" s="141" t="str">
        <f>'AUP Test Results - Table 1'!W73</f>
        <v>none</v>
      </c>
      <c r="X73" s="141">
        <f>'AUP Test Results - Table 1'!X73</f>
        <v>0</v>
      </c>
      <c r="Y73" s="178">
        <f>'AUP Test Results - Table 1'!Y73</f>
        <v>0</v>
      </c>
      <c r="Z73" s="89">
        <f>'AUP Test Results - Table 1'!Z73</f>
        <v>0</v>
      </c>
      <c r="AC73" t="str">
        <f t="shared" si="106"/>
        <v>HB Charges 2</v>
      </c>
      <c r="AD73" s="3">
        <f t="shared" si="100"/>
        <v>0</v>
      </c>
      <c r="AE73" s="3">
        <f t="shared" si="101"/>
        <v>0</v>
      </c>
      <c r="AF73" s="3" t="e">
        <f t="shared" si="102"/>
        <v>#DIV/0!</v>
      </c>
      <c r="AG73" s="2" t="e">
        <f t="shared" si="107"/>
        <v>#DIV/0!</v>
      </c>
      <c r="AH73" s="2" t="e">
        <f t="shared" si="108"/>
        <v>#DIV/0!</v>
      </c>
      <c r="AI73" s="2" t="e">
        <f t="shared" si="109"/>
        <v>#DIV/0!</v>
      </c>
      <c r="AJ73" s="2" t="e">
        <f t="shared" si="110"/>
        <v>#DIV/0!</v>
      </c>
      <c r="AK73" t="e">
        <f t="shared" si="111"/>
        <v>#DIV/0!</v>
      </c>
      <c r="AL73" t="str">
        <f t="shared" ref="AL73:AM73" si="134">IF(AY73=1,$AF73*$V70,"0")</f>
        <v>0</v>
      </c>
      <c r="AM73" t="str">
        <f t="shared" si="134"/>
        <v>0</v>
      </c>
      <c r="AN73" t="str">
        <f t="shared" si="113"/>
        <v>0</v>
      </c>
      <c r="AO73" t="str">
        <f t="shared" si="114"/>
        <v>0</v>
      </c>
      <c r="AP73" t="str">
        <f t="shared" si="115"/>
        <v>0</v>
      </c>
      <c r="AQ73" t="str">
        <f t="shared" si="116"/>
        <v>0</v>
      </c>
      <c r="AT73">
        <f t="shared" si="117"/>
        <v>0</v>
      </c>
      <c r="AU73">
        <f t="shared" si="118"/>
        <v>0</v>
      </c>
      <c r="AW73">
        <f t="shared" si="119"/>
        <v>0</v>
      </c>
      <c r="AY73">
        <f t="shared" si="120"/>
        <v>0</v>
      </c>
      <c r="AZ73">
        <f t="shared" si="121"/>
        <v>0</v>
      </c>
      <c r="BA73">
        <f t="shared" si="122"/>
        <v>0</v>
      </c>
      <c r="BB73">
        <f t="shared" si="123"/>
        <v>0</v>
      </c>
      <c r="BC73">
        <f t="shared" si="124"/>
        <v>0</v>
      </c>
      <c r="BD73">
        <f t="shared" si="125"/>
        <v>0</v>
      </c>
      <c r="BF73" t="str">
        <f t="shared" si="126"/>
        <v>0</v>
      </c>
      <c r="BG73" t="str">
        <f t="shared" si="127"/>
        <v>0</v>
      </c>
      <c r="BH73" t="str">
        <f t="shared" si="128"/>
        <v>0</v>
      </c>
      <c r="BI73" t="str">
        <f t="shared" si="129"/>
        <v>0</v>
      </c>
      <c r="BJ73" t="str">
        <f t="shared" si="130"/>
        <v>0</v>
      </c>
      <c r="BK73" t="str">
        <f t="shared" si="131"/>
        <v>0</v>
      </c>
    </row>
    <row r="74" spans="1:63" x14ac:dyDescent="0.25">
      <c r="A74" s="176" t="s">
        <v>1</v>
      </c>
      <c r="B74" s="10">
        <f t="shared" si="99"/>
        <v>13</v>
      </c>
      <c r="C74" s="10" t="str">
        <f t="shared" si="93"/>
        <v>HOSP&lt;65 - 13</v>
      </c>
      <c r="D74" s="138">
        <f>'AUP Test Results - Table 1'!D74</f>
        <v>0</v>
      </c>
      <c r="E74" s="11">
        <f>'AUP Test Results - Table 1'!E74</f>
        <v>0</v>
      </c>
      <c r="F74" s="139">
        <f>'AUP Test Results - Table 1'!F74</f>
        <v>0</v>
      </c>
      <c r="G74" s="177">
        <f>'AUP Test Results - Table 1'!G74</f>
        <v>0</v>
      </c>
      <c r="H74" s="11">
        <f>'AUP Test Results - Table 1'!H74</f>
        <v>0</v>
      </c>
      <c r="I74" s="139">
        <f>'AUP Test Results - Table 1'!I74</f>
        <v>0</v>
      </c>
      <c r="J74" s="177">
        <f>'AUP Test Results - Table 1'!J74</f>
        <v>0</v>
      </c>
      <c r="K74" s="177">
        <f>'AUP Test Results - Table 1'!K74</f>
        <v>0</v>
      </c>
      <c r="L74" s="139">
        <f>'AUP Test Results - Table 1'!L74</f>
        <v>0</v>
      </c>
      <c r="M74" s="177" t="str">
        <f>'AUP Test Results - Table 1'!M74</f>
        <v/>
      </c>
      <c r="N74" s="177">
        <f>'AUP Test Results - Table 1'!N74</f>
        <v>0</v>
      </c>
      <c r="O74" s="139">
        <f>'AUP Test Results - Table 1'!O74</f>
        <v>0</v>
      </c>
      <c r="P74" s="177" t="str">
        <f>'AUP Test Results - Table 1'!P74</f>
        <v/>
      </c>
      <c r="Q74" s="138">
        <f>'AUP Test Results - Table 1'!Q74</f>
        <v>0</v>
      </c>
      <c r="R74" s="139">
        <f>'AUP Test Results - Table 1'!R74</f>
        <v>0</v>
      </c>
      <c r="S74" s="45">
        <f>'AUP Test Results - Table 1'!S74</f>
        <v>0</v>
      </c>
      <c r="T74" s="139">
        <f>'AUP Test Results - Table 1'!T74</f>
        <v>0</v>
      </c>
      <c r="U74" s="45">
        <f>'AUP Test Results - Table 1'!U74</f>
        <v>0</v>
      </c>
      <c r="V74" s="138">
        <f>'AUP Test Results - Table 1'!V74</f>
        <v>0</v>
      </c>
      <c r="W74" s="141" t="str">
        <f>'AUP Test Results - Table 1'!W74</f>
        <v>none</v>
      </c>
      <c r="X74" s="141">
        <f>'AUP Test Results - Table 1'!X74</f>
        <v>0</v>
      </c>
      <c r="Y74" s="178">
        <f>'AUP Test Results - Table 1'!Y74</f>
        <v>0</v>
      </c>
      <c r="Z74" s="89">
        <f>'AUP Test Results - Table 1'!Z74</f>
        <v>0</v>
      </c>
      <c r="AC74" t="str">
        <f t="shared" si="106"/>
        <v>HB Charges 2</v>
      </c>
      <c r="AD74" s="3">
        <f t="shared" si="100"/>
        <v>0</v>
      </c>
      <c r="AE74" s="3">
        <f t="shared" si="101"/>
        <v>0</v>
      </c>
      <c r="AF74" s="3" t="e">
        <f t="shared" si="102"/>
        <v>#DIV/0!</v>
      </c>
      <c r="AG74" s="2" t="e">
        <f t="shared" si="107"/>
        <v>#DIV/0!</v>
      </c>
      <c r="AH74" s="2" t="e">
        <f t="shared" si="108"/>
        <v>#DIV/0!</v>
      </c>
      <c r="AI74" s="2" t="e">
        <f t="shared" si="109"/>
        <v>#DIV/0!</v>
      </c>
      <c r="AJ74" s="2" t="e">
        <f t="shared" si="110"/>
        <v>#DIV/0!</v>
      </c>
      <c r="AK74" t="e">
        <f t="shared" si="111"/>
        <v>#DIV/0!</v>
      </c>
      <c r="AL74" t="str">
        <f t="shared" ref="AL74:AM74" si="135">IF(AY74=1,$AF74*$V71,"0")</f>
        <v>0</v>
      </c>
      <c r="AM74" t="str">
        <f t="shared" si="135"/>
        <v>0</v>
      </c>
      <c r="AN74" t="str">
        <f t="shared" si="113"/>
        <v>0</v>
      </c>
      <c r="AO74" t="str">
        <f t="shared" si="114"/>
        <v>0</v>
      </c>
      <c r="AP74" t="str">
        <f t="shared" si="115"/>
        <v>0</v>
      </c>
      <c r="AQ74" t="str">
        <f t="shared" si="116"/>
        <v>0</v>
      </c>
      <c r="AT74">
        <f t="shared" si="117"/>
        <v>0</v>
      </c>
      <c r="AU74">
        <f t="shared" si="118"/>
        <v>0</v>
      </c>
      <c r="AW74">
        <f t="shared" si="119"/>
        <v>0</v>
      </c>
      <c r="AY74">
        <f t="shared" si="120"/>
        <v>0</v>
      </c>
      <c r="AZ74">
        <f t="shared" si="121"/>
        <v>0</v>
      </c>
      <c r="BA74">
        <f t="shared" si="122"/>
        <v>0</v>
      </c>
      <c r="BB74">
        <f t="shared" si="123"/>
        <v>0</v>
      </c>
      <c r="BC74">
        <f t="shared" si="124"/>
        <v>0</v>
      </c>
      <c r="BD74">
        <f t="shared" si="125"/>
        <v>0</v>
      </c>
      <c r="BF74" t="str">
        <f t="shared" si="126"/>
        <v>0</v>
      </c>
      <c r="BG74" t="str">
        <f t="shared" si="127"/>
        <v>0</v>
      </c>
      <c r="BH74" t="str">
        <f t="shared" si="128"/>
        <v>0</v>
      </c>
      <c r="BI74" t="str">
        <f t="shared" si="129"/>
        <v>0</v>
      </c>
      <c r="BJ74" t="str">
        <f t="shared" si="130"/>
        <v>0</v>
      </c>
      <c r="BK74" t="str">
        <f t="shared" si="131"/>
        <v>0</v>
      </c>
    </row>
    <row r="75" spans="1:63" x14ac:dyDescent="0.25">
      <c r="A75" s="176" t="s">
        <v>1</v>
      </c>
      <c r="B75" s="10">
        <f t="shared" si="99"/>
        <v>14</v>
      </c>
      <c r="C75" s="10" t="str">
        <f t="shared" si="93"/>
        <v>HOSP&lt;65 - 14</v>
      </c>
      <c r="D75" s="138">
        <f>'AUP Test Results - Table 1'!D75</f>
        <v>0</v>
      </c>
      <c r="E75" s="11">
        <f>'AUP Test Results - Table 1'!E75</f>
        <v>0</v>
      </c>
      <c r="F75" s="139">
        <f>'AUP Test Results - Table 1'!F75</f>
        <v>0</v>
      </c>
      <c r="G75" s="177">
        <f>'AUP Test Results - Table 1'!G75</f>
        <v>0</v>
      </c>
      <c r="H75" s="11">
        <f>'AUP Test Results - Table 1'!H75</f>
        <v>0</v>
      </c>
      <c r="I75" s="139">
        <f>'AUP Test Results - Table 1'!I75</f>
        <v>0</v>
      </c>
      <c r="J75" s="177">
        <f>'AUP Test Results - Table 1'!J75</f>
        <v>0</v>
      </c>
      <c r="K75" s="177">
        <f>'AUP Test Results - Table 1'!K75</f>
        <v>0</v>
      </c>
      <c r="L75" s="139">
        <f>'AUP Test Results - Table 1'!L75</f>
        <v>0</v>
      </c>
      <c r="M75" s="177" t="str">
        <f>'AUP Test Results - Table 1'!M75</f>
        <v/>
      </c>
      <c r="N75" s="177">
        <f>'AUP Test Results - Table 1'!N75</f>
        <v>0</v>
      </c>
      <c r="O75" s="139">
        <f>'AUP Test Results - Table 1'!O75</f>
        <v>0</v>
      </c>
      <c r="P75" s="177" t="str">
        <f>'AUP Test Results - Table 1'!P75</f>
        <v/>
      </c>
      <c r="Q75" s="138">
        <f>'AUP Test Results - Table 1'!Q75</f>
        <v>0</v>
      </c>
      <c r="R75" s="139">
        <f>'AUP Test Results - Table 1'!R75</f>
        <v>0</v>
      </c>
      <c r="S75" s="45">
        <f>'AUP Test Results - Table 1'!S75</f>
        <v>0</v>
      </c>
      <c r="T75" s="139">
        <f>'AUP Test Results - Table 1'!T75</f>
        <v>0</v>
      </c>
      <c r="U75" s="45">
        <f>'AUP Test Results - Table 1'!U75</f>
        <v>0</v>
      </c>
      <c r="V75" s="138">
        <f>'AUP Test Results - Table 1'!V75</f>
        <v>0</v>
      </c>
      <c r="W75" s="141" t="str">
        <f>'AUP Test Results - Table 1'!W75</f>
        <v>none</v>
      </c>
      <c r="X75" s="141">
        <f>'AUP Test Results - Table 1'!X75</f>
        <v>0</v>
      </c>
      <c r="Y75" s="178">
        <f>'AUP Test Results - Table 1'!Y75</f>
        <v>0</v>
      </c>
      <c r="Z75" s="89">
        <f>'AUP Test Results - Table 1'!Z75</f>
        <v>0</v>
      </c>
      <c r="AC75" t="str">
        <f t="shared" si="106"/>
        <v>HB Charges 2</v>
      </c>
      <c r="AD75" s="3">
        <f t="shared" si="100"/>
        <v>0</v>
      </c>
      <c r="AE75" s="3">
        <f t="shared" si="101"/>
        <v>0</v>
      </c>
      <c r="AF75" s="3" t="e">
        <f t="shared" si="102"/>
        <v>#DIV/0!</v>
      </c>
      <c r="AG75" s="2" t="e">
        <f t="shared" si="107"/>
        <v>#DIV/0!</v>
      </c>
      <c r="AH75" s="2" t="e">
        <f t="shared" si="108"/>
        <v>#DIV/0!</v>
      </c>
      <c r="AI75" s="2" t="e">
        <f t="shared" si="109"/>
        <v>#DIV/0!</v>
      </c>
      <c r="AJ75" s="2" t="e">
        <f t="shared" si="110"/>
        <v>#DIV/0!</v>
      </c>
      <c r="AK75" t="e">
        <f t="shared" si="111"/>
        <v>#DIV/0!</v>
      </c>
      <c r="AL75" t="str">
        <f t="shared" ref="AL75:AM75" si="136">IF(AY75=1,$AF75*$V72,"0")</f>
        <v>0</v>
      </c>
      <c r="AM75" t="str">
        <f t="shared" si="136"/>
        <v>0</v>
      </c>
      <c r="AN75" t="str">
        <f t="shared" si="113"/>
        <v>0</v>
      </c>
      <c r="AO75" t="str">
        <f t="shared" si="114"/>
        <v>0</v>
      </c>
      <c r="AP75" t="str">
        <f t="shared" si="115"/>
        <v>0</v>
      </c>
      <c r="AQ75" t="str">
        <f t="shared" si="116"/>
        <v>0</v>
      </c>
      <c r="AT75">
        <f t="shared" si="117"/>
        <v>0</v>
      </c>
      <c r="AU75">
        <f t="shared" si="118"/>
        <v>0</v>
      </c>
      <c r="AW75">
        <f t="shared" si="119"/>
        <v>0</v>
      </c>
      <c r="AY75">
        <f t="shared" si="120"/>
        <v>0</v>
      </c>
      <c r="AZ75">
        <f t="shared" si="121"/>
        <v>0</v>
      </c>
      <c r="BA75">
        <f t="shared" si="122"/>
        <v>0</v>
      </c>
      <c r="BB75">
        <f t="shared" si="123"/>
        <v>0</v>
      </c>
      <c r="BC75">
        <f t="shared" si="124"/>
        <v>0</v>
      </c>
      <c r="BD75">
        <f t="shared" si="125"/>
        <v>0</v>
      </c>
      <c r="BF75" t="str">
        <f t="shared" si="126"/>
        <v>0</v>
      </c>
      <c r="BG75" t="str">
        <f t="shared" si="127"/>
        <v>0</v>
      </c>
      <c r="BH75" t="str">
        <f t="shared" si="128"/>
        <v>0</v>
      </c>
      <c r="BI75" t="str">
        <f t="shared" si="129"/>
        <v>0</v>
      </c>
      <c r="BJ75" t="str">
        <f t="shared" si="130"/>
        <v>0</v>
      </c>
      <c r="BK75" t="str">
        <f t="shared" si="131"/>
        <v>0</v>
      </c>
    </row>
    <row r="76" spans="1:63" x14ac:dyDescent="0.25">
      <c r="A76" s="176" t="s">
        <v>1</v>
      </c>
      <c r="B76" s="10">
        <f t="shared" si="99"/>
        <v>15</v>
      </c>
      <c r="C76" s="10" t="str">
        <f t="shared" si="93"/>
        <v>HOSP&lt;65 - 15</v>
      </c>
      <c r="D76" s="138">
        <f>'AUP Test Results - Table 1'!D76</f>
        <v>0</v>
      </c>
      <c r="E76" s="11">
        <f>'AUP Test Results - Table 1'!E76</f>
        <v>0</v>
      </c>
      <c r="F76" s="139">
        <f>'AUP Test Results - Table 1'!F76</f>
        <v>0</v>
      </c>
      <c r="G76" s="177">
        <f>'AUP Test Results - Table 1'!G76</f>
        <v>0</v>
      </c>
      <c r="H76" s="11">
        <f>'AUP Test Results - Table 1'!H76</f>
        <v>0</v>
      </c>
      <c r="I76" s="139">
        <f>'AUP Test Results - Table 1'!I76</f>
        <v>0</v>
      </c>
      <c r="J76" s="177">
        <f>'AUP Test Results - Table 1'!J76</f>
        <v>0</v>
      </c>
      <c r="K76" s="177">
        <f>'AUP Test Results - Table 1'!K76</f>
        <v>0</v>
      </c>
      <c r="L76" s="139">
        <f>'AUP Test Results - Table 1'!L76</f>
        <v>0</v>
      </c>
      <c r="M76" s="177" t="str">
        <f>'AUP Test Results - Table 1'!M76</f>
        <v/>
      </c>
      <c r="N76" s="177">
        <f>'AUP Test Results - Table 1'!N76</f>
        <v>0</v>
      </c>
      <c r="O76" s="139">
        <f>'AUP Test Results - Table 1'!O76</f>
        <v>0</v>
      </c>
      <c r="P76" s="177" t="str">
        <f>'AUP Test Results - Table 1'!P76</f>
        <v/>
      </c>
      <c r="Q76" s="138">
        <f>'AUP Test Results - Table 1'!Q76</f>
        <v>0</v>
      </c>
      <c r="R76" s="139">
        <f>'AUP Test Results - Table 1'!R76</f>
        <v>0</v>
      </c>
      <c r="S76" s="45">
        <f>'AUP Test Results - Table 1'!S76</f>
        <v>0</v>
      </c>
      <c r="T76" s="139">
        <f>'AUP Test Results - Table 1'!T76</f>
        <v>0</v>
      </c>
      <c r="U76" s="45">
        <f>'AUP Test Results - Table 1'!U76</f>
        <v>0</v>
      </c>
      <c r="V76" s="138">
        <f>'AUP Test Results - Table 1'!V76</f>
        <v>0</v>
      </c>
      <c r="W76" s="141" t="str">
        <f>'AUP Test Results - Table 1'!W76</f>
        <v>none</v>
      </c>
      <c r="X76" s="141">
        <f>'AUP Test Results - Table 1'!X76</f>
        <v>0</v>
      </c>
      <c r="Y76" s="178">
        <f>'AUP Test Results - Table 1'!Y76</f>
        <v>0</v>
      </c>
      <c r="Z76" s="89">
        <f>'AUP Test Results - Table 1'!Z76</f>
        <v>0</v>
      </c>
      <c r="AC76" t="str">
        <f t="shared" si="106"/>
        <v>HB Charges 2</v>
      </c>
      <c r="AD76" s="3">
        <f t="shared" si="100"/>
        <v>0</v>
      </c>
      <c r="AE76" s="3">
        <f t="shared" si="101"/>
        <v>0</v>
      </c>
      <c r="AF76" s="3" t="e">
        <f t="shared" si="102"/>
        <v>#DIV/0!</v>
      </c>
      <c r="AG76" s="2" t="e">
        <f t="shared" si="107"/>
        <v>#DIV/0!</v>
      </c>
      <c r="AH76" s="2" t="e">
        <f t="shared" si="108"/>
        <v>#DIV/0!</v>
      </c>
      <c r="AI76" s="2" t="e">
        <f t="shared" si="109"/>
        <v>#DIV/0!</v>
      </c>
      <c r="AJ76" s="2" t="e">
        <f t="shared" si="110"/>
        <v>#DIV/0!</v>
      </c>
      <c r="AK76" t="e">
        <f t="shared" si="111"/>
        <v>#DIV/0!</v>
      </c>
      <c r="AL76" t="str">
        <f t="shared" ref="AL76:AM76" si="137">IF(AY76=1,$AF76*$V73,"0")</f>
        <v>0</v>
      </c>
      <c r="AM76" t="str">
        <f t="shared" si="137"/>
        <v>0</v>
      </c>
      <c r="AN76" t="str">
        <f t="shared" si="113"/>
        <v>0</v>
      </c>
      <c r="AO76" t="str">
        <f t="shared" si="114"/>
        <v>0</v>
      </c>
      <c r="AP76" t="str">
        <f t="shared" si="115"/>
        <v>0</v>
      </c>
      <c r="AQ76" t="str">
        <f t="shared" si="116"/>
        <v>0</v>
      </c>
      <c r="AT76">
        <f t="shared" si="117"/>
        <v>0</v>
      </c>
      <c r="AU76">
        <f t="shared" si="118"/>
        <v>0</v>
      </c>
      <c r="AW76">
        <f t="shared" si="119"/>
        <v>0</v>
      </c>
      <c r="AY76">
        <f t="shared" si="120"/>
        <v>0</v>
      </c>
      <c r="AZ76">
        <f t="shared" si="121"/>
        <v>0</v>
      </c>
      <c r="BA76">
        <f t="shared" si="122"/>
        <v>0</v>
      </c>
      <c r="BB76">
        <f t="shared" si="123"/>
        <v>0</v>
      </c>
      <c r="BC76">
        <f t="shared" si="124"/>
        <v>0</v>
      </c>
      <c r="BD76">
        <f t="shared" si="125"/>
        <v>0</v>
      </c>
      <c r="BF76" t="str">
        <f t="shared" si="126"/>
        <v>0</v>
      </c>
      <c r="BG76" t="str">
        <f t="shared" si="127"/>
        <v>0</v>
      </c>
      <c r="BH76" t="str">
        <f t="shared" si="128"/>
        <v>0</v>
      </c>
      <c r="BI76" t="str">
        <f t="shared" si="129"/>
        <v>0</v>
      </c>
      <c r="BJ76" t="str">
        <f t="shared" si="130"/>
        <v>0</v>
      </c>
      <c r="BK76" t="str">
        <f t="shared" si="131"/>
        <v>0</v>
      </c>
    </row>
    <row r="77" spans="1:63" x14ac:dyDescent="0.25">
      <c r="A77" s="176" t="s">
        <v>1</v>
      </c>
      <c r="B77" s="10">
        <f t="shared" si="99"/>
        <v>16</v>
      </c>
      <c r="C77" s="10" t="str">
        <f t="shared" si="93"/>
        <v>HOSP&lt;65 - 16</v>
      </c>
      <c r="D77" s="138">
        <f>'AUP Test Results - Table 1'!D77</f>
        <v>0</v>
      </c>
      <c r="E77" s="11">
        <f>'AUP Test Results - Table 1'!E77</f>
        <v>0</v>
      </c>
      <c r="F77" s="139">
        <f>'AUP Test Results - Table 1'!F77</f>
        <v>0</v>
      </c>
      <c r="G77" s="177">
        <f>'AUP Test Results - Table 1'!G77</f>
        <v>0</v>
      </c>
      <c r="H77" s="11">
        <f>'AUP Test Results - Table 1'!H77</f>
        <v>0</v>
      </c>
      <c r="I77" s="139">
        <f>'AUP Test Results - Table 1'!I77</f>
        <v>0</v>
      </c>
      <c r="J77" s="177">
        <f>'AUP Test Results - Table 1'!J77</f>
        <v>0</v>
      </c>
      <c r="K77" s="177">
        <f>'AUP Test Results - Table 1'!K77</f>
        <v>0</v>
      </c>
      <c r="L77" s="139">
        <f>'AUP Test Results - Table 1'!L77</f>
        <v>0</v>
      </c>
      <c r="M77" s="177" t="str">
        <f>'AUP Test Results - Table 1'!M77</f>
        <v/>
      </c>
      <c r="N77" s="177">
        <f>'AUP Test Results - Table 1'!N77</f>
        <v>0</v>
      </c>
      <c r="O77" s="139">
        <f>'AUP Test Results - Table 1'!O77</f>
        <v>0</v>
      </c>
      <c r="P77" s="177" t="str">
        <f>'AUP Test Results - Table 1'!P77</f>
        <v/>
      </c>
      <c r="Q77" s="138">
        <f>'AUP Test Results - Table 1'!Q77</f>
        <v>0</v>
      </c>
      <c r="R77" s="139">
        <f>'AUP Test Results - Table 1'!R77</f>
        <v>0</v>
      </c>
      <c r="S77" s="45">
        <f>'AUP Test Results - Table 1'!S77</f>
        <v>0</v>
      </c>
      <c r="T77" s="139">
        <f>'AUP Test Results - Table 1'!T77</f>
        <v>0</v>
      </c>
      <c r="U77" s="45">
        <f>'AUP Test Results - Table 1'!U77</f>
        <v>0</v>
      </c>
      <c r="V77" s="138">
        <f>'AUP Test Results - Table 1'!V77</f>
        <v>0</v>
      </c>
      <c r="W77" s="141" t="str">
        <f>'AUP Test Results - Table 1'!W77</f>
        <v>none</v>
      </c>
      <c r="X77" s="141">
        <f>'AUP Test Results - Table 1'!X77</f>
        <v>0</v>
      </c>
      <c r="Y77" s="178">
        <f>'AUP Test Results - Table 1'!Y77</f>
        <v>0</v>
      </c>
      <c r="Z77" s="89">
        <f>'AUP Test Results - Table 1'!Z77</f>
        <v>0</v>
      </c>
      <c r="AC77" t="str">
        <f t="shared" si="106"/>
        <v>HB Charges 2</v>
      </c>
      <c r="AD77" s="3">
        <f t="shared" si="100"/>
        <v>0</v>
      </c>
      <c r="AE77" s="3">
        <f t="shared" si="101"/>
        <v>0</v>
      </c>
      <c r="AF77" s="3" t="e">
        <f t="shared" si="102"/>
        <v>#DIV/0!</v>
      </c>
      <c r="AG77" s="2" t="e">
        <f t="shared" si="107"/>
        <v>#DIV/0!</v>
      </c>
      <c r="AH77" s="2" t="e">
        <f t="shared" si="108"/>
        <v>#DIV/0!</v>
      </c>
      <c r="AI77" s="2" t="e">
        <f t="shared" si="109"/>
        <v>#DIV/0!</v>
      </c>
      <c r="AJ77" s="2" t="e">
        <f t="shared" si="110"/>
        <v>#DIV/0!</v>
      </c>
      <c r="AK77" t="e">
        <f t="shared" si="111"/>
        <v>#DIV/0!</v>
      </c>
      <c r="AL77" t="str">
        <f t="shared" ref="AL77:AM77" si="138">IF(AY77=1,$AF77*$V74,"0")</f>
        <v>0</v>
      </c>
      <c r="AM77" t="str">
        <f t="shared" si="138"/>
        <v>0</v>
      </c>
      <c r="AN77" t="str">
        <f t="shared" si="113"/>
        <v>0</v>
      </c>
      <c r="AO77" t="str">
        <f t="shared" si="114"/>
        <v>0</v>
      </c>
      <c r="AP77" t="str">
        <f t="shared" si="115"/>
        <v>0</v>
      </c>
      <c r="AQ77" t="str">
        <f t="shared" si="116"/>
        <v>0</v>
      </c>
      <c r="AT77">
        <f t="shared" si="117"/>
        <v>0</v>
      </c>
      <c r="AU77">
        <f t="shared" si="118"/>
        <v>0</v>
      </c>
      <c r="AW77">
        <f t="shared" si="119"/>
        <v>0</v>
      </c>
      <c r="AY77">
        <f t="shared" si="120"/>
        <v>0</v>
      </c>
      <c r="AZ77">
        <f t="shared" si="121"/>
        <v>0</v>
      </c>
      <c r="BA77">
        <f t="shared" si="122"/>
        <v>0</v>
      </c>
      <c r="BB77">
        <f t="shared" si="123"/>
        <v>0</v>
      </c>
      <c r="BC77">
        <f t="shared" si="124"/>
        <v>0</v>
      </c>
      <c r="BD77">
        <f t="shared" si="125"/>
        <v>0</v>
      </c>
      <c r="BF77" t="str">
        <f t="shared" si="126"/>
        <v>0</v>
      </c>
      <c r="BG77" t="str">
        <f t="shared" si="127"/>
        <v>0</v>
      </c>
      <c r="BH77" t="str">
        <f t="shared" si="128"/>
        <v>0</v>
      </c>
      <c r="BI77" t="str">
        <f t="shared" si="129"/>
        <v>0</v>
      </c>
      <c r="BJ77" t="str">
        <f t="shared" si="130"/>
        <v>0</v>
      </c>
      <c r="BK77" t="str">
        <f t="shared" si="131"/>
        <v>0</v>
      </c>
    </row>
    <row r="78" spans="1:63" x14ac:dyDescent="0.25">
      <c r="A78" s="176" t="s">
        <v>1</v>
      </c>
      <c r="B78" s="10">
        <f t="shared" si="99"/>
        <v>17</v>
      </c>
      <c r="C78" s="10" t="str">
        <f t="shared" si="93"/>
        <v>HOSP&lt;65 - 17</v>
      </c>
      <c r="D78" s="138">
        <f>'AUP Test Results - Table 1'!D78</f>
        <v>0</v>
      </c>
      <c r="E78" s="11">
        <f>'AUP Test Results - Table 1'!E78</f>
        <v>0</v>
      </c>
      <c r="F78" s="139">
        <f>'AUP Test Results - Table 1'!F78</f>
        <v>0</v>
      </c>
      <c r="G78" s="177">
        <f>'AUP Test Results - Table 1'!G78</f>
        <v>0</v>
      </c>
      <c r="H78" s="11">
        <f>'AUP Test Results - Table 1'!H78</f>
        <v>0</v>
      </c>
      <c r="I78" s="139">
        <f>'AUP Test Results - Table 1'!I78</f>
        <v>0</v>
      </c>
      <c r="J78" s="177">
        <f>'AUP Test Results - Table 1'!J78</f>
        <v>0</v>
      </c>
      <c r="K78" s="177">
        <f>'AUP Test Results - Table 1'!K78</f>
        <v>0</v>
      </c>
      <c r="L78" s="139">
        <f>'AUP Test Results - Table 1'!L78</f>
        <v>0</v>
      </c>
      <c r="M78" s="177" t="str">
        <f>'AUP Test Results - Table 1'!M78</f>
        <v/>
      </c>
      <c r="N78" s="177">
        <f>'AUP Test Results - Table 1'!N78</f>
        <v>0</v>
      </c>
      <c r="O78" s="139">
        <f>'AUP Test Results - Table 1'!O78</f>
        <v>0</v>
      </c>
      <c r="P78" s="177" t="str">
        <f>'AUP Test Results - Table 1'!P78</f>
        <v/>
      </c>
      <c r="Q78" s="138">
        <f>'AUP Test Results - Table 1'!Q78</f>
        <v>0</v>
      </c>
      <c r="R78" s="139">
        <f>'AUP Test Results - Table 1'!R78</f>
        <v>0</v>
      </c>
      <c r="S78" s="45">
        <f>'AUP Test Results - Table 1'!S78</f>
        <v>0</v>
      </c>
      <c r="T78" s="139">
        <f>'AUP Test Results - Table 1'!T78</f>
        <v>0</v>
      </c>
      <c r="U78" s="45">
        <f>'AUP Test Results - Table 1'!U78</f>
        <v>0</v>
      </c>
      <c r="V78" s="138">
        <f>'AUP Test Results - Table 1'!V78</f>
        <v>0</v>
      </c>
      <c r="W78" s="141" t="str">
        <f>'AUP Test Results - Table 1'!W78</f>
        <v>none</v>
      </c>
      <c r="X78" s="141">
        <f>'AUP Test Results - Table 1'!X78</f>
        <v>0</v>
      </c>
      <c r="Y78" s="178">
        <f>'AUP Test Results - Table 1'!Y78</f>
        <v>0</v>
      </c>
      <c r="Z78" s="89">
        <f>'AUP Test Results - Table 1'!Z78</f>
        <v>0</v>
      </c>
      <c r="AC78" t="str">
        <f t="shared" si="106"/>
        <v>HB Charges 2</v>
      </c>
      <c r="AD78" s="3">
        <f t="shared" si="100"/>
        <v>0</v>
      </c>
      <c r="AE78" s="3">
        <f t="shared" si="101"/>
        <v>0</v>
      </c>
      <c r="AF78" s="3" t="e">
        <f t="shared" si="102"/>
        <v>#DIV/0!</v>
      </c>
      <c r="AG78" s="2" t="e">
        <f t="shared" si="107"/>
        <v>#DIV/0!</v>
      </c>
      <c r="AH78" s="2" t="e">
        <f t="shared" si="108"/>
        <v>#DIV/0!</v>
      </c>
      <c r="AI78" s="2" t="e">
        <f t="shared" si="109"/>
        <v>#DIV/0!</v>
      </c>
      <c r="AJ78" s="2" t="e">
        <f t="shared" si="110"/>
        <v>#DIV/0!</v>
      </c>
      <c r="AK78" t="e">
        <f t="shared" si="111"/>
        <v>#DIV/0!</v>
      </c>
      <c r="AL78" t="str">
        <f t="shared" ref="AL78:AM78" si="139">IF(AY78=1,$AF78*$V75,"0")</f>
        <v>0</v>
      </c>
      <c r="AM78" t="str">
        <f t="shared" si="139"/>
        <v>0</v>
      </c>
      <c r="AN78" t="str">
        <f t="shared" si="113"/>
        <v>0</v>
      </c>
      <c r="AO78" t="str">
        <f t="shared" si="114"/>
        <v>0</v>
      </c>
      <c r="AP78" t="str">
        <f t="shared" si="115"/>
        <v>0</v>
      </c>
      <c r="AQ78" t="str">
        <f t="shared" si="116"/>
        <v>0</v>
      </c>
      <c r="AT78">
        <f t="shared" si="117"/>
        <v>0</v>
      </c>
      <c r="AU78">
        <f t="shared" si="118"/>
        <v>0</v>
      </c>
      <c r="AW78">
        <f t="shared" si="119"/>
        <v>0</v>
      </c>
      <c r="AY78">
        <f t="shared" si="120"/>
        <v>0</v>
      </c>
      <c r="AZ78">
        <f t="shared" si="121"/>
        <v>0</v>
      </c>
      <c r="BA78">
        <f t="shared" si="122"/>
        <v>0</v>
      </c>
      <c r="BB78">
        <f t="shared" si="123"/>
        <v>0</v>
      </c>
      <c r="BC78">
        <f t="shared" si="124"/>
        <v>0</v>
      </c>
      <c r="BD78">
        <f t="shared" si="125"/>
        <v>0</v>
      </c>
      <c r="BF78" t="str">
        <f t="shared" si="126"/>
        <v>0</v>
      </c>
      <c r="BG78" t="str">
        <f t="shared" si="127"/>
        <v>0</v>
      </c>
      <c r="BH78" t="str">
        <f t="shared" si="128"/>
        <v>0</v>
      </c>
      <c r="BI78" t="str">
        <f t="shared" si="129"/>
        <v>0</v>
      </c>
      <c r="BJ78" t="str">
        <f t="shared" si="130"/>
        <v>0</v>
      </c>
      <c r="BK78" t="str">
        <f t="shared" si="131"/>
        <v>0</v>
      </c>
    </row>
    <row r="79" spans="1:63" x14ac:dyDescent="0.25">
      <c r="A79" s="176" t="s">
        <v>1</v>
      </c>
      <c r="B79" s="10">
        <f t="shared" si="99"/>
        <v>18</v>
      </c>
      <c r="C79" s="10" t="str">
        <f t="shared" si="93"/>
        <v>HOSP&lt;65 - 18</v>
      </c>
      <c r="D79" s="138">
        <f>'AUP Test Results - Table 1'!D79</f>
        <v>0</v>
      </c>
      <c r="E79" s="11">
        <f>'AUP Test Results - Table 1'!E79</f>
        <v>0</v>
      </c>
      <c r="F79" s="139">
        <f>'AUP Test Results - Table 1'!F79</f>
        <v>0</v>
      </c>
      <c r="G79" s="177">
        <f>'AUP Test Results - Table 1'!G79</f>
        <v>0</v>
      </c>
      <c r="H79" s="11">
        <f>'AUP Test Results - Table 1'!H79</f>
        <v>0</v>
      </c>
      <c r="I79" s="139">
        <f>'AUP Test Results - Table 1'!I79</f>
        <v>0</v>
      </c>
      <c r="J79" s="177">
        <f>'AUP Test Results - Table 1'!J79</f>
        <v>0</v>
      </c>
      <c r="K79" s="177">
        <f>'AUP Test Results - Table 1'!K79</f>
        <v>0</v>
      </c>
      <c r="L79" s="139">
        <f>'AUP Test Results - Table 1'!L79</f>
        <v>0</v>
      </c>
      <c r="M79" s="177" t="str">
        <f>'AUP Test Results - Table 1'!M79</f>
        <v/>
      </c>
      <c r="N79" s="177">
        <f>'AUP Test Results - Table 1'!N79</f>
        <v>0</v>
      </c>
      <c r="O79" s="139">
        <f>'AUP Test Results - Table 1'!O79</f>
        <v>0</v>
      </c>
      <c r="P79" s="177" t="str">
        <f>'AUP Test Results - Table 1'!P79</f>
        <v/>
      </c>
      <c r="Q79" s="138">
        <f>'AUP Test Results - Table 1'!Q79</f>
        <v>0</v>
      </c>
      <c r="R79" s="139">
        <f>'AUP Test Results - Table 1'!R79</f>
        <v>0</v>
      </c>
      <c r="S79" s="45">
        <f>'AUP Test Results - Table 1'!S79</f>
        <v>0</v>
      </c>
      <c r="T79" s="139">
        <f>'AUP Test Results - Table 1'!T79</f>
        <v>0</v>
      </c>
      <c r="U79" s="45">
        <f>'AUP Test Results - Table 1'!U79</f>
        <v>0</v>
      </c>
      <c r="V79" s="138">
        <f>'AUP Test Results - Table 1'!V79</f>
        <v>0</v>
      </c>
      <c r="W79" s="141" t="str">
        <f>'AUP Test Results - Table 1'!W79</f>
        <v>none</v>
      </c>
      <c r="X79" s="141">
        <f>'AUP Test Results - Table 1'!X79</f>
        <v>0</v>
      </c>
      <c r="Y79" s="178">
        <f>'AUP Test Results - Table 1'!Y79</f>
        <v>0</v>
      </c>
      <c r="Z79" s="89">
        <f>'AUP Test Results - Table 1'!Z79</f>
        <v>0</v>
      </c>
      <c r="AC79" t="str">
        <f t="shared" si="106"/>
        <v>HB Charges 2</v>
      </c>
      <c r="AD79" s="3">
        <f t="shared" si="100"/>
        <v>0</v>
      </c>
      <c r="AE79" s="3">
        <f t="shared" si="101"/>
        <v>0</v>
      </c>
      <c r="AF79" s="3" t="e">
        <f t="shared" si="102"/>
        <v>#DIV/0!</v>
      </c>
      <c r="AG79" s="2" t="e">
        <f t="shared" si="107"/>
        <v>#DIV/0!</v>
      </c>
      <c r="AH79" s="2" t="e">
        <f t="shared" si="108"/>
        <v>#DIV/0!</v>
      </c>
      <c r="AI79" s="2" t="e">
        <f t="shared" si="109"/>
        <v>#DIV/0!</v>
      </c>
      <c r="AJ79" s="2" t="e">
        <f t="shared" si="110"/>
        <v>#DIV/0!</v>
      </c>
      <c r="AK79" t="e">
        <f t="shared" si="111"/>
        <v>#DIV/0!</v>
      </c>
      <c r="AL79" t="str">
        <f t="shared" ref="AL79:AM79" si="140">IF(AY79=1,$AF79*$V76,"0")</f>
        <v>0</v>
      </c>
      <c r="AM79" t="str">
        <f t="shared" si="140"/>
        <v>0</v>
      </c>
      <c r="AN79" t="str">
        <f t="shared" si="113"/>
        <v>0</v>
      </c>
      <c r="AO79" t="str">
        <f t="shared" si="114"/>
        <v>0</v>
      </c>
      <c r="AP79" t="str">
        <f t="shared" si="115"/>
        <v>0</v>
      </c>
      <c r="AQ79" t="str">
        <f t="shared" si="116"/>
        <v>0</v>
      </c>
      <c r="AT79">
        <f t="shared" si="117"/>
        <v>0</v>
      </c>
      <c r="AU79">
        <f t="shared" si="118"/>
        <v>0</v>
      </c>
      <c r="AW79">
        <f t="shared" si="119"/>
        <v>0</v>
      </c>
      <c r="AY79">
        <f t="shared" si="120"/>
        <v>0</v>
      </c>
      <c r="AZ79">
        <f t="shared" si="121"/>
        <v>0</v>
      </c>
      <c r="BA79">
        <f t="shared" si="122"/>
        <v>0</v>
      </c>
      <c r="BB79">
        <f t="shared" si="123"/>
        <v>0</v>
      </c>
      <c r="BC79">
        <f t="shared" si="124"/>
        <v>0</v>
      </c>
      <c r="BD79">
        <f t="shared" si="125"/>
        <v>0</v>
      </c>
      <c r="BF79" t="str">
        <f t="shared" si="126"/>
        <v>0</v>
      </c>
      <c r="BG79" t="str">
        <f t="shared" si="127"/>
        <v>0</v>
      </c>
      <c r="BH79" t="str">
        <f t="shared" si="128"/>
        <v>0</v>
      </c>
      <c r="BI79" t="str">
        <f t="shared" si="129"/>
        <v>0</v>
      </c>
      <c r="BJ79" t="str">
        <f t="shared" si="130"/>
        <v>0</v>
      </c>
      <c r="BK79" t="str">
        <f t="shared" si="131"/>
        <v>0</v>
      </c>
    </row>
    <row r="80" spans="1:63" x14ac:dyDescent="0.25">
      <c r="A80" s="176" t="s">
        <v>1</v>
      </c>
      <c r="B80" s="10">
        <f t="shared" si="99"/>
        <v>19</v>
      </c>
      <c r="C80" s="10" t="str">
        <f t="shared" si="93"/>
        <v>HOSP&lt;65 - 19</v>
      </c>
      <c r="D80" s="138">
        <f>'AUP Test Results - Table 1'!D80</f>
        <v>0</v>
      </c>
      <c r="E80" s="11">
        <f>'AUP Test Results - Table 1'!E80</f>
        <v>0</v>
      </c>
      <c r="F80" s="139">
        <f>'AUP Test Results - Table 1'!F80</f>
        <v>0</v>
      </c>
      <c r="G80" s="177">
        <f>'AUP Test Results - Table 1'!G80</f>
        <v>0</v>
      </c>
      <c r="H80" s="11">
        <f>'AUP Test Results - Table 1'!H80</f>
        <v>0</v>
      </c>
      <c r="I80" s="139">
        <f>'AUP Test Results - Table 1'!I80</f>
        <v>0</v>
      </c>
      <c r="J80" s="177">
        <f>'AUP Test Results - Table 1'!J80</f>
        <v>0</v>
      </c>
      <c r="K80" s="177">
        <f>'AUP Test Results - Table 1'!K80</f>
        <v>0</v>
      </c>
      <c r="L80" s="139">
        <f>'AUP Test Results - Table 1'!L80</f>
        <v>0</v>
      </c>
      <c r="M80" s="177" t="str">
        <f>'AUP Test Results - Table 1'!M80</f>
        <v/>
      </c>
      <c r="N80" s="177">
        <f>'AUP Test Results - Table 1'!N80</f>
        <v>0</v>
      </c>
      <c r="O80" s="139">
        <f>'AUP Test Results - Table 1'!O80</f>
        <v>0</v>
      </c>
      <c r="P80" s="177" t="str">
        <f>'AUP Test Results - Table 1'!P80</f>
        <v/>
      </c>
      <c r="Q80" s="138">
        <f>'AUP Test Results - Table 1'!Q80</f>
        <v>0</v>
      </c>
      <c r="R80" s="139">
        <f>'AUP Test Results - Table 1'!R80</f>
        <v>0</v>
      </c>
      <c r="S80" s="45">
        <f>'AUP Test Results - Table 1'!S80</f>
        <v>0</v>
      </c>
      <c r="T80" s="139">
        <f>'AUP Test Results - Table 1'!T80</f>
        <v>0</v>
      </c>
      <c r="U80" s="45">
        <f>'AUP Test Results - Table 1'!U80</f>
        <v>0</v>
      </c>
      <c r="V80" s="138">
        <f>'AUP Test Results - Table 1'!V80</f>
        <v>0</v>
      </c>
      <c r="W80" s="141" t="str">
        <f>'AUP Test Results - Table 1'!W80</f>
        <v>none</v>
      </c>
      <c r="X80" s="141">
        <f>'AUP Test Results - Table 1'!X80</f>
        <v>0</v>
      </c>
      <c r="Y80" s="178">
        <f>'AUP Test Results - Table 1'!Y80</f>
        <v>0</v>
      </c>
      <c r="Z80" s="89">
        <f>'AUP Test Results - Table 1'!Z80</f>
        <v>0</v>
      </c>
      <c r="AC80" t="str">
        <f t="shared" si="106"/>
        <v>HB Charges 2</v>
      </c>
      <c r="AD80" s="3">
        <f t="shared" si="100"/>
        <v>0</v>
      </c>
      <c r="AE80" s="3">
        <f t="shared" si="101"/>
        <v>0</v>
      </c>
      <c r="AF80" s="3" t="e">
        <f t="shared" si="102"/>
        <v>#DIV/0!</v>
      </c>
      <c r="AG80" s="2" t="e">
        <f t="shared" si="107"/>
        <v>#DIV/0!</v>
      </c>
      <c r="AH80" s="2" t="e">
        <f t="shared" si="108"/>
        <v>#DIV/0!</v>
      </c>
      <c r="AI80" s="2" t="e">
        <f t="shared" si="109"/>
        <v>#DIV/0!</v>
      </c>
      <c r="AJ80" s="2" t="e">
        <f t="shared" si="110"/>
        <v>#DIV/0!</v>
      </c>
      <c r="AK80" t="e">
        <f t="shared" si="111"/>
        <v>#DIV/0!</v>
      </c>
      <c r="AL80" t="str">
        <f t="shared" ref="AL80:AM80" si="141">IF(AY80=1,$AF80*$V77,"0")</f>
        <v>0</v>
      </c>
      <c r="AM80" t="str">
        <f t="shared" si="141"/>
        <v>0</v>
      </c>
      <c r="AN80" t="str">
        <f t="shared" si="113"/>
        <v>0</v>
      </c>
      <c r="AO80" t="str">
        <f t="shared" si="114"/>
        <v>0</v>
      </c>
      <c r="AP80" t="str">
        <f t="shared" si="115"/>
        <v>0</v>
      </c>
      <c r="AQ80" t="str">
        <f t="shared" si="116"/>
        <v>0</v>
      </c>
      <c r="AT80">
        <f t="shared" si="117"/>
        <v>0</v>
      </c>
      <c r="AU80">
        <f t="shared" si="118"/>
        <v>0</v>
      </c>
      <c r="AW80">
        <f t="shared" si="119"/>
        <v>0</v>
      </c>
      <c r="AY80">
        <f t="shared" si="120"/>
        <v>0</v>
      </c>
      <c r="AZ80">
        <f t="shared" si="121"/>
        <v>0</v>
      </c>
      <c r="BA80">
        <f t="shared" si="122"/>
        <v>0</v>
      </c>
      <c r="BB80">
        <f t="shared" si="123"/>
        <v>0</v>
      </c>
      <c r="BC80">
        <f t="shared" si="124"/>
        <v>0</v>
      </c>
      <c r="BD80">
        <f t="shared" si="125"/>
        <v>0</v>
      </c>
      <c r="BF80" t="str">
        <f t="shared" si="126"/>
        <v>0</v>
      </c>
      <c r="BG80" t="str">
        <f t="shared" si="127"/>
        <v>0</v>
      </c>
      <c r="BH80" t="str">
        <f t="shared" si="128"/>
        <v>0</v>
      </c>
      <c r="BI80" t="str">
        <f t="shared" si="129"/>
        <v>0</v>
      </c>
      <c r="BJ80" t="str">
        <f t="shared" si="130"/>
        <v>0</v>
      </c>
      <c r="BK80" t="str">
        <f t="shared" si="131"/>
        <v>0</v>
      </c>
    </row>
    <row r="81" spans="1:63" x14ac:dyDescent="0.25">
      <c r="A81" s="176" t="s">
        <v>1</v>
      </c>
      <c r="B81" s="10">
        <f t="shared" si="99"/>
        <v>20</v>
      </c>
      <c r="C81" s="10" t="str">
        <f t="shared" si="93"/>
        <v>HOSP&lt;65 - 20</v>
      </c>
      <c r="D81" s="138">
        <f>'AUP Test Results - Table 1'!D81</f>
        <v>0</v>
      </c>
      <c r="E81" s="11">
        <f>'AUP Test Results - Table 1'!E81</f>
        <v>0</v>
      </c>
      <c r="F81" s="139">
        <f>'AUP Test Results - Table 1'!F81</f>
        <v>0</v>
      </c>
      <c r="G81" s="177">
        <f>'AUP Test Results - Table 1'!G81</f>
        <v>0</v>
      </c>
      <c r="H81" s="11">
        <f>'AUP Test Results - Table 1'!H81</f>
        <v>0</v>
      </c>
      <c r="I81" s="139">
        <f>'AUP Test Results - Table 1'!I81</f>
        <v>0</v>
      </c>
      <c r="J81" s="177">
        <f>'AUP Test Results - Table 1'!J81</f>
        <v>0</v>
      </c>
      <c r="K81" s="177">
        <f>'AUP Test Results - Table 1'!K81</f>
        <v>0</v>
      </c>
      <c r="L81" s="139">
        <f>'AUP Test Results - Table 1'!L81</f>
        <v>0</v>
      </c>
      <c r="M81" s="177" t="str">
        <f>'AUP Test Results - Table 1'!M81</f>
        <v/>
      </c>
      <c r="N81" s="177">
        <f>'AUP Test Results - Table 1'!N81</f>
        <v>0</v>
      </c>
      <c r="O81" s="139">
        <f>'AUP Test Results - Table 1'!O81</f>
        <v>0</v>
      </c>
      <c r="P81" s="177" t="str">
        <f>'AUP Test Results - Table 1'!P81</f>
        <v/>
      </c>
      <c r="Q81" s="138">
        <f>'AUP Test Results - Table 1'!Q81</f>
        <v>0</v>
      </c>
      <c r="R81" s="139">
        <f>'AUP Test Results - Table 1'!R81</f>
        <v>0</v>
      </c>
      <c r="S81" s="45">
        <f>'AUP Test Results - Table 1'!S81</f>
        <v>0</v>
      </c>
      <c r="T81" s="139">
        <f>'AUP Test Results - Table 1'!T81</f>
        <v>0</v>
      </c>
      <c r="U81" s="45">
        <f>'AUP Test Results - Table 1'!U81</f>
        <v>0</v>
      </c>
      <c r="V81" s="138">
        <f>'AUP Test Results - Table 1'!V81</f>
        <v>0</v>
      </c>
      <c r="W81" s="141" t="str">
        <f>'AUP Test Results - Table 1'!W81</f>
        <v>none</v>
      </c>
      <c r="X81" s="141">
        <f>'AUP Test Results - Table 1'!X81</f>
        <v>0</v>
      </c>
      <c r="Y81" s="178">
        <f>'AUP Test Results - Table 1'!Y81</f>
        <v>0</v>
      </c>
      <c r="Z81" s="89">
        <f>'AUP Test Results - Table 1'!Z81</f>
        <v>0</v>
      </c>
      <c r="AC81" t="str">
        <f t="shared" si="106"/>
        <v>HB Charges 2</v>
      </c>
      <c r="AD81" s="3">
        <f t="shared" si="100"/>
        <v>0</v>
      </c>
      <c r="AE81" s="3">
        <f t="shared" si="101"/>
        <v>0</v>
      </c>
      <c r="AF81" s="3" t="e">
        <f t="shared" si="102"/>
        <v>#DIV/0!</v>
      </c>
      <c r="AG81" s="2" t="e">
        <f t="shared" si="107"/>
        <v>#DIV/0!</v>
      </c>
      <c r="AH81" s="2" t="e">
        <f t="shared" si="108"/>
        <v>#DIV/0!</v>
      </c>
      <c r="AI81" s="2" t="e">
        <f t="shared" si="109"/>
        <v>#DIV/0!</v>
      </c>
      <c r="AJ81" s="2" t="e">
        <f t="shared" si="110"/>
        <v>#DIV/0!</v>
      </c>
      <c r="AK81" t="e">
        <f t="shared" si="111"/>
        <v>#DIV/0!</v>
      </c>
      <c r="AL81" t="str">
        <f t="shared" ref="AL81:AM81" si="142">IF(AY81=1,$AF81*$V78,"0")</f>
        <v>0</v>
      </c>
      <c r="AM81" t="str">
        <f t="shared" si="142"/>
        <v>0</v>
      </c>
      <c r="AN81" t="str">
        <f t="shared" si="113"/>
        <v>0</v>
      </c>
      <c r="AO81" t="str">
        <f t="shared" si="114"/>
        <v>0</v>
      </c>
      <c r="AP81" t="str">
        <f t="shared" si="115"/>
        <v>0</v>
      </c>
      <c r="AQ81" t="str">
        <f t="shared" si="116"/>
        <v>0</v>
      </c>
      <c r="AT81">
        <f t="shared" si="117"/>
        <v>0</v>
      </c>
      <c r="AU81">
        <f t="shared" si="118"/>
        <v>0</v>
      </c>
      <c r="AW81">
        <f t="shared" si="119"/>
        <v>0</v>
      </c>
      <c r="AY81">
        <f t="shared" si="120"/>
        <v>0</v>
      </c>
      <c r="AZ81">
        <f t="shared" si="121"/>
        <v>0</v>
      </c>
      <c r="BA81">
        <f t="shared" si="122"/>
        <v>0</v>
      </c>
      <c r="BB81">
        <f t="shared" si="123"/>
        <v>0</v>
      </c>
      <c r="BC81">
        <f t="shared" si="124"/>
        <v>0</v>
      </c>
      <c r="BD81">
        <f t="shared" si="125"/>
        <v>0</v>
      </c>
      <c r="BF81" t="str">
        <f t="shared" si="126"/>
        <v>0</v>
      </c>
      <c r="BG81" t="str">
        <f t="shared" si="127"/>
        <v>0</v>
      </c>
      <c r="BH81" t="str">
        <f t="shared" si="128"/>
        <v>0</v>
      </c>
      <c r="BI81" t="str">
        <f t="shared" si="129"/>
        <v>0</v>
      </c>
      <c r="BJ81" t="str">
        <f t="shared" si="130"/>
        <v>0</v>
      </c>
      <c r="BK81" t="str">
        <f t="shared" si="131"/>
        <v>0</v>
      </c>
    </row>
    <row r="82" spans="1:63" x14ac:dyDescent="0.25">
      <c r="A82" s="176" t="s">
        <v>1</v>
      </c>
      <c r="B82" s="10">
        <f t="shared" si="99"/>
        <v>21</v>
      </c>
      <c r="C82" s="10" t="str">
        <f t="shared" si="93"/>
        <v>HOSP&lt;65 - 21</v>
      </c>
      <c r="D82" s="138">
        <f>'AUP Test Results - Table 1'!D82</f>
        <v>0</v>
      </c>
      <c r="E82" s="11">
        <f>'AUP Test Results - Table 1'!E82</f>
        <v>0</v>
      </c>
      <c r="F82" s="139">
        <f>'AUP Test Results - Table 1'!F82</f>
        <v>0</v>
      </c>
      <c r="G82" s="177">
        <f>'AUP Test Results - Table 1'!G82</f>
        <v>0</v>
      </c>
      <c r="H82" s="11">
        <f>'AUP Test Results - Table 1'!H82</f>
        <v>0</v>
      </c>
      <c r="I82" s="139">
        <f>'AUP Test Results - Table 1'!I82</f>
        <v>0</v>
      </c>
      <c r="J82" s="177">
        <f>'AUP Test Results - Table 1'!J82</f>
        <v>0</v>
      </c>
      <c r="K82" s="177">
        <f>'AUP Test Results - Table 1'!K82</f>
        <v>0</v>
      </c>
      <c r="L82" s="139">
        <f>'AUP Test Results - Table 1'!L82</f>
        <v>0</v>
      </c>
      <c r="M82" s="177" t="str">
        <f>'AUP Test Results - Table 1'!M82</f>
        <v/>
      </c>
      <c r="N82" s="177">
        <f>'AUP Test Results - Table 1'!N82</f>
        <v>0</v>
      </c>
      <c r="O82" s="139">
        <f>'AUP Test Results - Table 1'!O82</f>
        <v>0</v>
      </c>
      <c r="P82" s="177" t="str">
        <f>'AUP Test Results - Table 1'!P82</f>
        <v/>
      </c>
      <c r="Q82" s="138">
        <f>'AUP Test Results - Table 1'!Q82</f>
        <v>0</v>
      </c>
      <c r="R82" s="139">
        <f>'AUP Test Results - Table 1'!R82</f>
        <v>0</v>
      </c>
      <c r="S82" s="45">
        <f>'AUP Test Results - Table 1'!S82</f>
        <v>0</v>
      </c>
      <c r="T82" s="139">
        <f>'AUP Test Results - Table 1'!T82</f>
        <v>0</v>
      </c>
      <c r="U82" s="45">
        <f>'AUP Test Results - Table 1'!U82</f>
        <v>0</v>
      </c>
      <c r="V82" s="138">
        <f>'AUP Test Results - Table 1'!V82</f>
        <v>0</v>
      </c>
      <c r="W82" s="141" t="str">
        <f>'AUP Test Results - Table 1'!W82</f>
        <v>none</v>
      </c>
      <c r="X82" s="141">
        <f>'AUP Test Results - Table 1'!X82</f>
        <v>0</v>
      </c>
      <c r="Y82" s="178">
        <f>'AUP Test Results - Table 1'!Y82</f>
        <v>0</v>
      </c>
      <c r="Z82" s="89">
        <f>'AUP Test Results - Table 1'!Z82</f>
        <v>0</v>
      </c>
      <c r="AC82" t="str">
        <f t="shared" si="106"/>
        <v>HB Charges 2</v>
      </c>
      <c r="AD82" s="3">
        <f t="shared" si="100"/>
        <v>0</v>
      </c>
      <c r="AE82" s="3">
        <f t="shared" si="101"/>
        <v>0</v>
      </c>
      <c r="AF82" s="3" t="e">
        <f t="shared" si="102"/>
        <v>#DIV/0!</v>
      </c>
      <c r="AG82" s="2" t="e">
        <f t="shared" si="107"/>
        <v>#DIV/0!</v>
      </c>
      <c r="AH82" s="2" t="e">
        <f t="shared" si="108"/>
        <v>#DIV/0!</v>
      </c>
      <c r="AI82" s="2" t="e">
        <f t="shared" si="109"/>
        <v>#DIV/0!</v>
      </c>
      <c r="AJ82" s="2" t="e">
        <f t="shared" si="110"/>
        <v>#DIV/0!</v>
      </c>
      <c r="AK82" t="e">
        <f t="shared" si="111"/>
        <v>#DIV/0!</v>
      </c>
      <c r="AL82" t="str">
        <f t="shared" ref="AL82:AM82" si="143">IF(AY82=1,$AF82*$V79,"0")</f>
        <v>0</v>
      </c>
      <c r="AM82" t="str">
        <f t="shared" si="143"/>
        <v>0</v>
      </c>
      <c r="AN82" t="str">
        <f t="shared" si="113"/>
        <v>0</v>
      </c>
      <c r="AO82" t="str">
        <f t="shared" si="114"/>
        <v>0</v>
      </c>
      <c r="AP82" t="str">
        <f t="shared" si="115"/>
        <v>0</v>
      </c>
      <c r="AQ82" t="str">
        <f t="shared" si="116"/>
        <v>0</v>
      </c>
      <c r="AT82">
        <f t="shared" si="117"/>
        <v>0</v>
      </c>
      <c r="AU82">
        <f t="shared" si="118"/>
        <v>0</v>
      </c>
      <c r="AW82">
        <f t="shared" si="119"/>
        <v>0</v>
      </c>
      <c r="AY82">
        <f t="shared" si="120"/>
        <v>0</v>
      </c>
      <c r="AZ82">
        <f t="shared" si="121"/>
        <v>0</v>
      </c>
      <c r="BA82">
        <f t="shared" si="122"/>
        <v>0</v>
      </c>
      <c r="BB82">
        <f t="shared" si="123"/>
        <v>0</v>
      </c>
      <c r="BC82">
        <f t="shared" si="124"/>
        <v>0</v>
      </c>
      <c r="BD82">
        <f t="shared" si="125"/>
        <v>0</v>
      </c>
      <c r="BF82" t="str">
        <f t="shared" si="126"/>
        <v>0</v>
      </c>
      <c r="BG82" t="str">
        <f t="shared" si="127"/>
        <v>0</v>
      </c>
      <c r="BH82" t="str">
        <f t="shared" si="128"/>
        <v>0</v>
      </c>
      <c r="BI82" t="str">
        <f t="shared" si="129"/>
        <v>0</v>
      </c>
      <c r="BJ82" t="str">
        <f t="shared" si="130"/>
        <v>0</v>
      </c>
      <c r="BK82" t="str">
        <f t="shared" si="131"/>
        <v>0</v>
      </c>
    </row>
    <row r="83" spans="1:63" x14ac:dyDescent="0.25">
      <c r="A83" s="176" t="s">
        <v>1</v>
      </c>
      <c r="B83" s="10">
        <f t="shared" si="99"/>
        <v>22</v>
      </c>
      <c r="C83" s="10" t="str">
        <f t="shared" si="93"/>
        <v>HOSP&lt;65 - 22</v>
      </c>
      <c r="D83" s="138">
        <f>'AUP Test Results - Table 1'!D83</f>
        <v>0</v>
      </c>
      <c r="E83" s="11">
        <f>'AUP Test Results - Table 1'!E83</f>
        <v>0</v>
      </c>
      <c r="F83" s="139">
        <f>'AUP Test Results - Table 1'!F83</f>
        <v>0</v>
      </c>
      <c r="G83" s="177">
        <f>'AUP Test Results - Table 1'!G83</f>
        <v>0</v>
      </c>
      <c r="H83" s="11">
        <f>'AUP Test Results - Table 1'!H83</f>
        <v>0</v>
      </c>
      <c r="I83" s="139">
        <f>'AUP Test Results - Table 1'!I83</f>
        <v>0</v>
      </c>
      <c r="J83" s="177">
        <f>'AUP Test Results - Table 1'!J83</f>
        <v>0</v>
      </c>
      <c r="K83" s="177">
        <f>'AUP Test Results - Table 1'!K83</f>
        <v>0</v>
      </c>
      <c r="L83" s="139">
        <f>'AUP Test Results - Table 1'!L83</f>
        <v>0</v>
      </c>
      <c r="M83" s="177" t="str">
        <f>'AUP Test Results - Table 1'!M83</f>
        <v/>
      </c>
      <c r="N83" s="177">
        <f>'AUP Test Results - Table 1'!N83</f>
        <v>0</v>
      </c>
      <c r="O83" s="139">
        <f>'AUP Test Results - Table 1'!O83</f>
        <v>0</v>
      </c>
      <c r="P83" s="177" t="str">
        <f>'AUP Test Results - Table 1'!P83</f>
        <v/>
      </c>
      <c r="Q83" s="138">
        <f>'AUP Test Results - Table 1'!Q83</f>
        <v>0</v>
      </c>
      <c r="R83" s="139">
        <f>'AUP Test Results - Table 1'!R83</f>
        <v>0</v>
      </c>
      <c r="S83" s="45">
        <f>'AUP Test Results - Table 1'!S83</f>
        <v>0</v>
      </c>
      <c r="T83" s="139">
        <f>'AUP Test Results - Table 1'!T83</f>
        <v>0</v>
      </c>
      <c r="U83" s="45">
        <f>'AUP Test Results - Table 1'!U83</f>
        <v>0</v>
      </c>
      <c r="V83" s="138">
        <f>'AUP Test Results - Table 1'!V83</f>
        <v>0</v>
      </c>
      <c r="W83" s="141" t="str">
        <f>'AUP Test Results - Table 1'!W83</f>
        <v>none</v>
      </c>
      <c r="X83" s="141">
        <f>'AUP Test Results - Table 1'!X83</f>
        <v>0</v>
      </c>
      <c r="Y83" s="178">
        <f>'AUP Test Results - Table 1'!Y83</f>
        <v>0</v>
      </c>
      <c r="Z83" s="89">
        <f>'AUP Test Results - Table 1'!Z83</f>
        <v>0</v>
      </c>
      <c r="AC83" t="str">
        <f t="shared" si="106"/>
        <v>HB Charges 2</v>
      </c>
      <c r="AD83" s="3">
        <f t="shared" si="100"/>
        <v>0</v>
      </c>
      <c r="AE83" s="3">
        <f t="shared" si="101"/>
        <v>0</v>
      </c>
      <c r="AF83" s="3" t="e">
        <f t="shared" si="102"/>
        <v>#DIV/0!</v>
      </c>
      <c r="AG83" s="2" t="e">
        <f t="shared" si="107"/>
        <v>#DIV/0!</v>
      </c>
      <c r="AH83" s="2" t="e">
        <f t="shared" si="108"/>
        <v>#DIV/0!</v>
      </c>
      <c r="AI83" s="2" t="e">
        <f t="shared" si="109"/>
        <v>#DIV/0!</v>
      </c>
      <c r="AJ83" s="2" t="e">
        <f t="shared" si="110"/>
        <v>#DIV/0!</v>
      </c>
      <c r="AK83" t="e">
        <f t="shared" si="111"/>
        <v>#DIV/0!</v>
      </c>
      <c r="AL83" t="str">
        <f t="shared" ref="AL83:AM83" si="144">IF(AY83=1,$AF83*$V80,"0")</f>
        <v>0</v>
      </c>
      <c r="AM83" t="str">
        <f t="shared" si="144"/>
        <v>0</v>
      </c>
      <c r="AN83" t="str">
        <f t="shared" si="113"/>
        <v>0</v>
      </c>
      <c r="AO83" t="str">
        <f t="shared" si="114"/>
        <v>0</v>
      </c>
      <c r="AP83" t="str">
        <f t="shared" si="115"/>
        <v>0</v>
      </c>
      <c r="AQ83" t="str">
        <f t="shared" si="116"/>
        <v>0</v>
      </c>
      <c r="AT83">
        <f t="shared" si="117"/>
        <v>0</v>
      </c>
      <c r="AU83">
        <f t="shared" si="118"/>
        <v>0</v>
      </c>
      <c r="AW83">
        <f t="shared" si="119"/>
        <v>0</v>
      </c>
      <c r="AY83">
        <f t="shared" si="120"/>
        <v>0</v>
      </c>
      <c r="AZ83">
        <f t="shared" si="121"/>
        <v>0</v>
      </c>
      <c r="BA83">
        <f t="shared" si="122"/>
        <v>0</v>
      </c>
      <c r="BB83">
        <f t="shared" si="123"/>
        <v>0</v>
      </c>
      <c r="BC83">
        <f t="shared" si="124"/>
        <v>0</v>
      </c>
      <c r="BD83">
        <f t="shared" si="125"/>
        <v>0</v>
      </c>
      <c r="BF83" t="str">
        <f t="shared" si="126"/>
        <v>0</v>
      </c>
      <c r="BG83" t="str">
        <f t="shared" si="127"/>
        <v>0</v>
      </c>
      <c r="BH83" t="str">
        <f t="shared" si="128"/>
        <v>0</v>
      </c>
      <c r="BI83" t="str">
        <f t="shared" si="129"/>
        <v>0</v>
      </c>
      <c r="BJ83" t="str">
        <f t="shared" si="130"/>
        <v>0</v>
      </c>
      <c r="BK83" t="str">
        <f t="shared" si="131"/>
        <v>0</v>
      </c>
    </row>
    <row r="84" spans="1:63" x14ac:dyDescent="0.25">
      <c r="A84" s="176" t="s">
        <v>1</v>
      </c>
      <c r="B84" s="10">
        <f t="shared" si="99"/>
        <v>23</v>
      </c>
      <c r="C84" s="10" t="str">
        <f t="shared" si="93"/>
        <v>HOSP&lt;65 - 23</v>
      </c>
      <c r="D84" s="138">
        <f>'AUP Test Results - Table 1'!D84</f>
        <v>0</v>
      </c>
      <c r="E84" s="11">
        <f>'AUP Test Results - Table 1'!E84</f>
        <v>0</v>
      </c>
      <c r="F84" s="139">
        <f>'AUP Test Results - Table 1'!F84</f>
        <v>0</v>
      </c>
      <c r="G84" s="177">
        <f>'AUP Test Results - Table 1'!G84</f>
        <v>0</v>
      </c>
      <c r="H84" s="11">
        <f>'AUP Test Results - Table 1'!H84</f>
        <v>0</v>
      </c>
      <c r="I84" s="139">
        <f>'AUP Test Results - Table 1'!I84</f>
        <v>0</v>
      </c>
      <c r="J84" s="177">
        <f>'AUP Test Results - Table 1'!J84</f>
        <v>0</v>
      </c>
      <c r="K84" s="177">
        <f>'AUP Test Results - Table 1'!K84</f>
        <v>0</v>
      </c>
      <c r="L84" s="139">
        <f>'AUP Test Results - Table 1'!L84</f>
        <v>0</v>
      </c>
      <c r="M84" s="177" t="str">
        <f>'AUP Test Results - Table 1'!M84</f>
        <v/>
      </c>
      <c r="N84" s="177">
        <f>'AUP Test Results - Table 1'!N84</f>
        <v>0</v>
      </c>
      <c r="O84" s="139">
        <f>'AUP Test Results - Table 1'!O84</f>
        <v>0</v>
      </c>
      <c r="P84" s="177" t="str">
        <f>'AUP Test Results - Table 1'!P84</f>
        <v/>
      </c>
      <c r="Q84" s="138">
        <f>'AUP Test Results - Table 1'!Q84</f>
        <v>0</v>
      </c>
      <c r="R84" s="139">
        <f>'AUP Test Results - Table 1'!R84</f>
        <v>0</v>
      </c>
      <c r="S84" s="45">
        <f>'AUP Test Results - Table 1'!S84</f>
        <v>0</v>
      </c>
      <c r="T84" s="139">
        <f>'AUP Test Results - Table 1'!T84</f>
        <v>0</v>
      </c>
      <c r="U84" s="45">
        <f>'AUP Test Results - Table 1'!U84</f>
        <v>0</v>
      </c>
      <c r="V84" s="138">
        <f>'AUP Test Results - Table 1'!V84</f>
        <v>0</v>
      </c>
      <c r="W84" s="141" t="str">
        <f>'AUP Test Results - Table 1'!W84</f>
        <v>none</v>
      </c>
      <c r="X84" s="141">
        <f>'AUP Test Results - Table 1'!X84</f>
        <v>0</v>
      </c>
      <c r="Y84" s="178">
        <f>'AUP Test Results - Table 1'!Y84</f>
        <v>0</v>
      </c>
      <c r="Z84" s="89">
        <f>'AUP Test Results - Table 1'!Z84</f>
        <v>0</v>
      </c>
      <c r="AC84" t="str">
        <f t="shared" si="106"/>
        <v>HB Charges 2</v>
      </c>
      <c r="AD84" s="3">
        <f t="shared" si="100"/>
        <v>0</v>
      </c>
      <c r="AE84" s="3">
        <f t="shared" si="101"/>
        <v>0</v>
      </c>
      <c r="AF84" s="3" t="e">
        <f t="shared" si="102"/>
        <v>#DIV/0!</v>
      </c>
      <c r="AG84" s="2" t="e">
        <f t="shared" si="107"/>
        <v>#DIV/0!</v>
      </c>
      <c r="AH84" s="2" t="e">
        <f t="shared" si="108"/>
        <v>#DIV/0!</v>
      </c>
      <c r="AI84" s="2" t="e">
        <f t="shared" si="109"/>
        <v>#DIV/0!</v>
      </c>
      <c r="AJ84" s="2" t="e">
        <f t="shared" si="110"/>
        <v>#DIV/0!</v>
      </c>
      <c r="AK84" t="e">
        <f t="shared" si="111"/>
        <v>#DIV/0!</v>
      </c>
      <c r="AL84" t="str">
        <f t="shared" ref="AL84:AM84" si="145">IF(AY84=1,$AF84*$V81,"0")</f>
        <v>0</v>
      </c>
      <c r="AM84" t="str">
        <f t="shared" si="145"/>
        <v>0</v>
      </c>
      <c r="AN84" t="str">
        <f t="shared" si="113"/>
        <v>0</v>
      </c>
      <c r="AO84" t="str">
        <f t="shared" si="114"/>
        <v>0</v>
      </c>
      <c r="AP84" t="str">
        <f t="shared" si="115"/>
        <v>0</v>
      </c>
      <c r="AQ84" t="str">
        <f t="shared" si="116"/>
        <v>0</v>
      </c>
      <c r="AT84">
        <f t="shared" si="117"/>
        <v>0</v>
      </c>
      <c r="AU84">
        <f t="shared" si="118"/>
        <v>0</v>
      </c>
      <c r="AW84">
        <f t="shared" si="119"/>
        <v>0</v>
      </c>
      <c r="AY84">
        <f t="shared" si="120"/>
        <v>0</v>
      </c>
      <c r="AZ84">
        <f t="shared" si="121"/>
        <v>0</v>
      </c>
      <c r="BA84">
        <f t="shared" si="122"/>
        <v>0</v>
      </c>
      <c r="BB84">
        <f t="shared" si="123"/>
        <v>0</v>
      </c>
      <c r="BC84">
        <f t="shared" si="124"/>
        <v>0</v>
      </c>
      <c r="BD84">
        <f t="shared" si="125"/>
        <v>0</v>
      </c>
      <c r="BF84" t="str">
        <f t="shared" si="126"/>
        <v>0</v>
      </c>
      <c r="BG84" t="str">
        <f t="shared" si="127"/>
        <v>0</v>
      </c>
      <c r="BH84" t="str">
        <f t="shared" si="128"/>
        <v>0</v>
      </c>
      <c r="BI84" t="str">
        <f t="shared" si="129"/>
        <v>0</v>
      </c>
      <c r="BJ84" t="str">
        <f t="shared" si="130"/>
        <v>0</v>
      </c>
      <c r="BK84" t="str">
        <f t="shared" si="131"/>
        <v>0</v>
      </c>
    </row>
    <row r="85" spans="1:63" ht="15.6" customHeight="1" x14ac:dyDescent="0.25">
      <c r="A85" s="176" t="s">
        <v>1</v>
      </c>
      <c r="B85" s="10">
        <f t="shared" si="99"/>
        <v>24</v>
      </c>
      <c r="C85" s="10" t="str">
        <f t="shared" si="93"/>
        <v>HOSP&lt;65 - 24</v>
      </c>
      <c r="D85" s="138">
        <f>'AUP Test Results - Table 1'!D85</f>
        <v>0</v>
      </c>
      <c r="E85" s="11">
        <f>'AUP Test Results - Table 1'!E85</f>
        <v>0</v>
      </c>
      <c r="F85" s="139">
        <f>'AUP Test Results - Table 1'!F85</f>
        <v>0</v>
      </c>
      <c r="G85" s="177">
        <f>'AUP Test Results - Table 1'!G85</f>
        <v>0</v>
      </c>
      <c r="H85" s="11">
        <f>'AUP Test Results - Table 1'!H85</f>
        <v>0</v>
      </c>
      <c r="I85" s="139">
        <f>'AUP Test Results - Table 1'!I85</f>
        <v>0</v>
      </c>
      <c r="J85" s="177">
        <f>'AUP Test Results - Table 1'!J85</f>
        <v>0</v>
      </c>
      <c r="K85" s="177">
        <f>'AUP Test Results - Table 1'!K85</f>
        <v>0</v>
      </c>
      <c r="L85" s="139">
        <f>'AUP Test Results - Table 1'!L85</f>
        <v>0</v>
      </c>
      <c r="M85" s="177" t="str">
        <f>'AUP Test Results - Table 1'!M85</f>
        <v/>
      </c>
      <c r="N85" s="177">
        <f>'AUP Test Results - Table 1'!N85</f>
        <v>0</v>
      </c>
      <c r="O85" s="139">
        <f>'AUP Test Results - Table 1'!O85</f>
        <v>0</v>
      </c>
      <c r="P85" s="177" t="str">
        <f>'AUP Test Results - Table 1'!P85</f>
        <v/>
      </c>
      <c r="Q85" s="138">
        <f>'AUP Test Results - Table 1'!Q85</f>
        <v>0</v>
      </c>
      <c r="R85" s="139">
        <f>'AUP Test Results - Table 1'!R85</f>
        <v>0</v>
      </c>
      <c r="S85" s="45">
        <f>'AUP Test Results - Table 1'!S85</f>
        <v>0</v>
      </c>
      <c r="T85" s="139">
        <f>'AUP Test Results - Table 1'!T85</f>
        <v>0</v>
      </c>
      <c r="U85" s="45">
        <f>'AUP Test Results - Table 1'!U85</f>
        <v>0</v>
      </c>
      <c r="V85" s="138">
        <f>'AUP Test Results - Table 1'!V85</f>
        <v>0</v>
      </c>
      <c r="W85" s="141" t="str">
        <f>'AUP Test Results - Table 1'!W85</f>
        <v>none</v>
      </c>
      <c r="X85" s="141">
        <f>'AUP Test Results - Table 1'!X85</f>
        <v>0</v>
      </c>
      <c r="Y85" s="178">
        <f>'AUP Test Results - Table 1'!Y85</f>
        <v>0</v>
      </c>
      <c r="Z85" s="89">
        <f>'AUP Test Results - Table 1'!Z85</f>
        <v>0</v>
      </c>
      <c r="AC85" t="str">
        <f t="shared" si="106"/>
        <v>HB Charges 2</v>
      </c>
      <c r="AD85" s="3">
        <f t="shared" si="100"/>
        <v>0</v>
      </c>
      <c r="AE85" s="3">
        <f t="shared" si="101"/>
        <v>0</v>
      </c>
      <c r="AF85" s="3" t="e">
        <f t="shared" si="102"/>
        <v>#DIV/0!</v>
      </c>
      <c r="AG85" s="2" t="e">
        <f t="shared" si="107"/>
        <v>#DIV/0!</v>
      </c>
      <c r="AH85" s="2" t="e">
        <f t="shared" si="108"/>
        <v>#DIV/0!</v>
      </c>
      <c r="AI85" s="2" t="e">
        <f t="shared" si="109"/>
        <v>#DIV/0!</v>
      </c>
      <c r="AJ85" s="2" t="e">
        <f t="shared" si="110"/>
        <v>#DIV/0!</v>
      </c>
      <c r="AK85" t="e">
        <f t="shared" si="111"/>
        <v>#DIV/0!</v>
      </c>
      <c r="AL85" t="str">
        <f t="shared" ref="AL85:AM85" si="146">IF(AY85=1,$AF85*$V82,"0")</f>
        <v>0</v>
      </c>
      <c r="AM85" t="str">
        <f t="shared" si="146"/>
        <v>0</v>
      </c>
      <c r="AN85" t="str">
        <f t="shared" si="113"/>
        <v>0</v>
      </c>
      <c r="AO85" t="str">
        <f t="shared" si="114"/>
        <v>0</v>
      </c>
      <c r="AP85" t="str">
        <f t="shared" si="115"/>
        <v>0</v>
      </c>
      <c r="AQ85" t="str">
        <f t="shared" si="116"/>
        <v>0</v>
      </c>
      <c r="AT85">
        <f t="shared" si="117"/>
        <v>0</v>
      </c>
      <c r="AU85">
        <f t="shared" si="118"/>
        <v>0</v>
      </c>
      <c r="AW85">
        <f t="shared" si="119"/>
        <v>0</v>
      </c>
      <c r="AY85">
        <f t="shared" si="120"/>
        <v>0</v>
      </c>
      <c r="AZ85">
        <f t="shared" si="121"/>
        <v>0</v>
      </c>
      <c r="BA85">
        <f t="shared" si="122"/>
        <v>0</v>
      </c>
      <c r="BB85">
        <f t="shared" si="123"/>
        <v>0</v>
      </c>
      <c r="BC85">
        <f t="shared" si="124"/>
        <v>0</v>
      </c>
      <c r="BD85">
        <f t="shared" si="125"/>
        <v>0</v>
      </c>
      <c r="BF85" t="str">
        <f t="shared" si="126"/>
        <v>0</v>
      </c>
      <c r="BG85" t="str">
        <f t="shared" si="127"/>
        <v>0</v>
      </c>
      <c r="BH85" t="str">
        <f t="shared" si="128"/>
        <v>0</v>
      </c>
      <c r="BI85" t="str">
        <f t="shared" si="129"/>
        <v>0</v>
      </c>
      <c r="BJ85" t="str">
        <f t="shared" si="130"/>
        <v>0</v>
      </c>
      <c r="BK85" t="str">
        <f t="shared" si="131"/>
        <v>0</v>
      </c>
    </row>
    <row r="86" spans="1:63" x14ac:dyDescent="0.25">
      <c r="A86" s="176" t="s">
        <v>1</v>
      </c>
      <c r="B86" s="10">
        <f t="shared" si="99"/>
        <v>25</v>
      </c>
      <c r="C86" s="10" t="str">
        <f t="shared" si="93"/>
        <v>HOSP&lt;65 - 25</v>
      </c>
      <c r="D86" s="138">
        <f>'AUP Test Results - Table 1'!D86</f>
        <v>0</v>
      </c>
      <c r="E86" s="11">
        <f>'AUP Test Results - Table 1'!E86</f>
        <v>0</v>
      </c>
      <c r="F86" s="139">
        <f>'AUP Test Results - Table 1'!F86</f>
        <v>0</v>
      </c>
      <c r="G86" s="177">
        <f>'AUP Test Results - Table 1'!G86</f>
        <v>0</v>
      </c>
      <c r="H86" s="11">
        <f>'AUP Test Results - Table 1'!H86</f>
        <v>0</v>
      </c>
      <c r="I86" s="139">
        <f>'AUP Test Results - Table 1'!I86</f>
        <v>0</v>
      </c>
      <c r="J86" s="177">
        <f>'AUP Test Results - Table 1'!J86</f>
        <v>0</v>
      </c>
      <c r="K86" s="177">
        <f>'AUP Test Results - Table 1'!K86</f>
        <v>0</v>
      </c>
      <c r="L86" s="139">
        <f>'AUP Test Results - Table 1'!L86</f>
        <v>0</v>
      </c>
      <c r="M86" s="177" t="str">
        <f>'AUP Test Results - Table 1'!M86</f>
        <v/>
      </c>
      <c r="N86" s="177">
        <f>'AUP Test Results - Table 1'!N86</f>
        <v>0</v>
      </c>
      <c r="O86" s="139">
        <f>'AUP Test Results - Table 1'!O86</f>
        <v>0</v>
      </c>
      <c r="P86" s="177" t="str">
        <f>'AUP Test Results - Table 1'!P86</f>
        <v/>
      </c>
      <c r="Q86" s="138">
        <f>'AUP Test Results - Table 1'!Q86</f>
        <v>0</v>
      </c>
      <c r="R86" s="139">
        <f>'AUP Test Results - Table 1'!R86</f>
        <v>0</v>
      </c>
      <c r="S86" s="45">
        <f>'AUP Test Results - Table 1'!S86</f>
        <v>0</v>
      </c>
      <c r="T86" s="139">
        <f>'AUP Test Results - Table 1'!T86</f>
        <v>0</v>
      </c>
      <c r="U86" s="45">
        <f>'AUP Test Results - Table 1'!U86</f>
        <v>0</v>
      </c>
      <c r="V86" s="138">
        <f>'AUP Test Results - Table 1'!V86</f>
        <v>0</v>
      </c>
      <c r="W86" s="141" t="str">
        <f>'AUP Test Results - Table 1'!W86</f>
        <v>none</v>
      </c>
      <c r="X86" s="141">
        <f>'AUP Test Results - Table 1'!X86</f>
        <v>0</v>
      </c>
      <c r="Y86" s="178">
        <f>'AUP Test Results - Table 1'!Y86</f>
        <v>0</v>
      </c>
      <c r="Z86" s="89">
        <f>'AUP Test Results - Table 1'!Z86</f>
        <v>0</v>
      </c>
      <c r="AC86" t="str">
        <f t="shared" si="106"/>
        <v>HB Charges 2</v>
      </c>
      <c r="AD86" s="3">
        <f t="shared" si="100"/>
        <v>0</v>
      </c>
      <c r="AE86" s="3">
        <f t="shared" si="101"/>
        <v>0</v>
      </c>
      <c r="AF86" s="3" t="e">
        <f t="shared" si="102"/>
        <v>#DIV/0!</v>
      </c>
      <c r="AG86" s="2" t="e">
        <f t="shared" si="107"/>
        <v>#DIV/0!</v>
      </c>
      <c r="AH86" s="2" t="e">
        <f t="shared" si="108"/>
        <v>#DIV/0!</v>
      </c>
      <c r="AI86" s="2" t="e">
        <f t="shared" si="109"/>
        <v>#DIV/0!</v>
      </c>
      <c r="AJ86" s="2" t="e">
        <f t="shared" si="110"/>
        <v>#DIV/0!</v>
      </c>
      <c r="AK86" t="e">
        <f t="shared" si="111"/>
        <v>#DIV/0!</v>
      </c>
      <c r="AL86" t="str">
        <f t="shared" ref="AL86:AM86" si="147">IF(AY86=1,$AF86*$V83,"0")</f>
        <v>0</v>
      </c>
      <c r="AM86" t="str">
        <f t="shared" si="147"/>
        <v>0</v>
      </c>
      <c r="AN86" t="str">
        <f t="shared" si="113"/>
        <v>0</v>
      </c>
      <c r="AO86" t="str">
        <f t="shared" si="114"/>
        <v>0</v>
      </c>
      <c r="AP86" t="str">
        <f t="shared" si="115"/>
        <v>0</v>
      </c>
      <c r="AQ86" t="str">
        <f t="shared" si="116"/>
        <v>0</v>
      </c>
      <c r="AT86">
        <f t="shared" si="117"/>
        <v>0</v>
      </c>
      <c r="AU86">
        <f t="shared" si="118"/>
        <v>0</v>
      </c>
      <c r="AW86">
        <f t="shared" si="119"/>
        <v>0</v>
      </c>
      <c r="AY86">
        <f t="shared" si="120"/>
        <v>0</v>
      </c>
      <c r="AZ86">
        <f t="shared" si="121"/>
        <v>0</v>
      </c>
      <c r="BA86">
        <f t="shared" si="122"/>
        <v>0</v>
      </c>
      <c r="BB86">
        <f t="shared" si="123"/>
        <v>0</v>
      </c>
      <c r="BC86">
        <f t="shared" si="124"/>
        <v>0</v>
      </c>
      <c r="BD86">
        <f t="shared" si="125"/>
        <v>0</v>
      </c>
      <c r="BF86" t="str">
        <f t="shared" si="126"/>
        <v>0</v>
      </c>
      <c r="BG86" t="str">
        <f t="shared" si="127"/>
        <v>0</v>
      </c>
      <c r="BH86" t="str">
        <f t="shared" si="128"/>
        <v>0</v>
      </c>
      <c r="BI86" t="str">
        <f t="shared" si="129"/>
        <v>0</v>
      </c>
      <c r="BJ86" t="str">
        <f t="shared" si="130"/>
        <v>0</v>
      </c>
      <c r="BK86" t="str">
        <f t="shared" si="131"/>
        <v>0</v>
      </c>
    </row>
    <row r="87" spans="1:63" x14ac:dyDescent="0.25">
      <c r="A87" s="176" t="s">
        <v>1</v>
      </c>
      <c r="B87" s="10">
        <f t="shared" si="99"/>
        <v>26</v>
      </c>
      <c r="C87" s="10" t="str">
        <f t="shared" si="93"/>
        <v>HOSP&lt;65 - 26</v>
      </c>
      <c r="D87" s="138">
        <f>'AUP Test Results - Table 1'!D87</f>
        <v>0</v>
      </c>
      <c r="E87" s="11">
        <f>'AUP Test Results - Table 1'!E87</f>
        <v>0</v>
      </c>
      <c r="F87" s="139">
        <f>'AUP Test Results - Table 1'!F87</f>
        <v>0</v>
      </c>
      <c r="G87" s="177">
        <f>'AUP Test Results - Table 1'!G87</f>
        <v>0</v>
      </c>
      <c r="H87" s="11">
        <f>'AUP Test Results - Table 1'!H87</f>
        <v>0</v>
      </c>
      <c r="I87" s="139">
        <f>'AUP Test Results - Table 1'!I87</f>
        <v>0</v>
      </c>
      <c r="J87" s="177">
        <f>'AUP Test Results - Table 1'!J87</f>
        <v>0</v>
      </c>
      <c r="K87" s="177">
        <f>'AUP Test Results - Table 1'!K87</f>
        <v>0</v>
      </c>
      <c r="L87" s="139">
        <f>'AUP Test Results - Table 1'!L87</f>
        <v>0</v>
      </c>
      <c r="M87" s="177" t="str">
        <f>'AUP Test Results - Table 1'!M87</f>
        <v/>
      </c>
      <c r="N87" s="177">
        <f>'AUP Test Results - Table 1'!N87</f>
        <v>0</v>
      </c>
      <c r="O87" s="139">
        <f>'AUP Test Results - Table 1'!O87</f>
        <v>0</v>
      </c>
      <c r="P87" s="177" t="str">
        <f>'AUP Test Results - Table 1'!P87</f>
        <v/>
      </c>
      <c r="Q87" s="138">
        <f>'AUP Test Results - Table 1'!Q87</f>
        <v>0</v>
      </c>
      <c r="R87" s="139">
        <f>'AUP Test Results - Table 1'!R87</f>
        <v>0</v>
      </c>
      <c r="S87" s="45">
        <f>'AUP Test Results - Table 1'!S87</f>
        <v>0</v>
      </c>
      <c r="T87" s="139">
        <f>'AUP Test Results - Table 1'!T87</f>
        <v>0</v>
      </c>
      <c r="U87" s="45">
        <f>'AUP Test Results - Table 1'!U87</f>
        <v>0</v>
      </c>
      <c r="V87" s="138">
        <f>'AUP Test Results - Table 1'!V87</f>
        <v>0</v>
      </c>
      <c r="W87" s="141" t="str">
        <f>'AUP Test Results - Table 1'!W87</f>
        <v>none</v>
      </c>
      <c r="X87" s="141">
        <f>'AUP Test Results - Table 1'!X87</f>
        <v>0</v>
      </c>
      <c r="Y87" s="178">
        <f>'AUP Test Results - Table 1'!Y87</f>
        <v>0</v>
      </c>
      <c r="Z87" s="89">
        <f>'AUP Test Results - Table 1'!Z87</f>
        <v>0</v>
      </c>
      <c r="AC87" t="str">
        <f t="shared" si="106"/>
        <v>HB Charges 2</v>
      </c>
      <c r="AD87" s="3">
        <f t="shared" si="100"/>
        <v>0</v>
      </c>
      <c r="AE87" s="3">
        <f t="shared" si="101"/>
        <v>0</v>
      </c>
      <c r="AF87" s="3" t="e">
        <f t="shared" si="102"/>
        <v>#DIV/0!</v>
      </c>
      <c r="AG87" s="2" t="e">
        <f t="shared" si="107"/>
        <v>#DIV/0!</v>
      </c>
      <c r="AH87" s="2" t="e">
        <f t="shared" si="108"/>
        <v>#DIV/0!</v>
      </c>
      <c r="AI87" s="2" t="e">
        <f t="shared" si="109"/>
        <v>#DIV/0!</v>
      </c>
      <c r="AJ87" s="2" t="e">
        <f t="shared" si="110"/>
        <v>#DIV/0!</v>
      </c>
      <c r="AK87" t="e">
        <f t="shared" si="111"/>
        <v>#DIV/0!</v>
      </c>
      <c r="AL87" t="str">
        <f t="shared" ref="AL87:AM87" si="148">IF(AY87=1,$AF87*$V84,"0")</f>
        <v>0</v>
      </c>
      <c r="AM87" t="str">
        <f t="shared" si="148"/>
        <v>0</v>
      </c>
      <c r="AN87" t="str">
        <f t="shared" si="113"/>
        <v>0</v>
      </c>
      <c r="AO87" t="str">
        <f t="shared" si="114"/>
        <v>0</v>
      </c>
      <c r="AP87" t="str">
        <f t="shared" si="115"/>
        <v>0</v>
      </c>
      <c r="AQ87" t="str">
        <f t="shared" si="116"/>
        <v>0</v>
      </c>
      <c r="AT87">
        <f t="shared" si="117"/>
        <v>0</v>
      </c>
      <c r="AU87">
        <f t="shared" si="118"/>
        <v>0</v>
      </c>
      <c r="AW87">
        <f t="shared" si="119"/>
        <v>0</v>
      </c>
      <c r="AY87">
        <f t="shared" si="120"/>
        <v>0</v>
      </c>
      <c r="AZ87">
        <f t="shared" si="121"/>
        <v>0</v>
      </c>
      <c r="BA87">
        <f t="shared" si="122"/>
        <v>0</v>
      </c>
      <c r="BB87">
        <f t="shared" si="123"/>
        <v>0</v>
      </c>
      <c r="BC87">
        <f t="shared" si="124"/>
        <v>0</v>
      </c>
      <c r="BD87">
        <f t="shared" si="125"/>
        <v>0</v>
      </c>
      <c r="BF87" t="str">
        <f t="shared" si="126"/>
        <v>0</v>
      </c>
      <c r="BG87" t="str">
        <f t="shared" si="127"/>
        <v>0</v>
      </c>
      <c r="BH87" t="str">
        <f t="shared" si="128"/>
        <v>0</v>
      </c>
      <c r="BI87" t="str">
        <f t="shared" si="129"/>
        <v>0</v>
      </c>
      <c r="BJ87" t="str">
        <f t="shared" si="130"/>
        <v>0</v>
      </c>
      <c r="BK87" t="str">
        <f t="shared" si="131"/>
        <v>0</v>
      </c>
    </row>
    <row r="88" spans="1:63" x14ac:dyDescent="0.25">
      <c r="A88" s="176" t="s">
        <v>1</v>
      </c>
      <c r="B88" s="10">
        <f t="shared" si="99"/>
        <v>27</v>
      </c>
      <c r="C88" s="10" t="str">
        <f t="shared" si="93"/>
        <v>HOSP&lt;65 - 27</v>
      </c>
      <c r="D88" s="138">
        <f>'AUP Test Results - Table 1'!D88</f>
        <v>0</v>
      </c>
      <c r="E88" s="11">
        <f>'AUP Test Results - Table 1'!E88</f>
        <v>0</v>
      </c>
      <c r="F88" s="139">
        <f>'AUP Test Results - Table 1'!F88</f>
        <v>0</v>
      </c>
      <c r="G88" s="177">
        <f>'AUP Test Results - Table 1'!G88</f>
        <v>0</v>
      </c>
      <c r="H88" s="11">
        <f>'AUP Test Results - Table 1'!H88</f>
        <v>0</v>
      </c>
      <c r="I88" s="139">
        <f>'AUP Test Results - Table 1'!I88</f>
        <v>0</v>
      </c>
      <c r="J88" s="177">
        <f>'AUP Test Results - Table 1'!J88</f>
        <v>0</v>
      </c>
      <c r="K88" s="177">
        <f>'AUP Test Results - Table 1'!K88</f>
        <v>0</v>
      </c>
      <c r="L88" s="139">
        <f>'AUP Test Results - Table 1'!L88</f>
        <v>0</v>
      </c>
      <c r="M88" s="177" t="str">
        <f>'AUP Test Results - Table 1'!M88</f>
        <v/>
      </c>
      <c r="N88" s="177">
        <f>'AUP Test Results - Table 1'!N88</f>
        <v>0</v>
      </c>
      <c r="O88" s="139">
        <f>'AUP Test Results - Table 1'!O88</f>
        <v>0</v>
      </c>
      <c r="P88" s="177" t="str">
        <f>'AUP Test Results - Table 1'!P88</f>
        <v/>
      </c>
      <c r="Q88" s="138">
        <f>'AUP Test Results - Table 1'!Q88</f>
        <v>0</v>
      </c>
      <c r="R88" s="139">
        <f>'AUP Test Results - Table 1'!R88</f>
        <v>0</v>
      </c>
      <c r="S88" s="45">
        <f>'AUP Test Results - Table 1'!S88</f>
        <v>0</v>
      </c>
      <c r="T88" s="139">
        <f>'AUP Test Results - Table 1'!T88</f>
        <v>0</v>
      </c>
      <c r="U88" s="45">
        <f>'AUP Test Results - Table 1'!U88</f>
        <v>0</v>
      </c>
      <c r="V88" s="138">
        <f>'AUP Test Results - Table 1'!V88</f>
        <v>0</v>
      </c>
      <c r="W88" s="141" t="str">
        <f>'AUP Test Results - Table 1'!W88</f>
        <v>none</v>
      </c>
      <c r="X88" s="141">
        <f>'AUP Test Results - Table 1'!X88</f>
        <v>0</v>
      </c>
      <c r="Y88" s="178">
        <f>'AUP Test Results - Table 1'!Y88</f>
        <v>0</v>
      </c>
      <c r="Z88" s="89">
        <f>'AUP Test Results - Table 1'!Z88</f>
        <v>0</v>
      </c>
      <c r="AC88" t="str">
        <f t="shared" si="106"/>
        <v>HB Charges 2</v>
      </c>
      <c r="AD88" s="3">
        <f t="shared" si="100"/>
        <v>0</v>
      </c>
      <c r="AE88" s="3">
        <f t="shared" si="101"/>
        <v>0</v>
      </c>
      <c r="AF88" s="3" t="e">
        <f t="shared" si="102"/>
        <v>#DIV/0!</v>
      </c>
      <c r="AG88" s="2" t="e">
        <f t="shared" si="107"/>
        <v>#DIV/0!</v>
      </c>
      <c r="AH88" s="2" t="e">
        <f t="shared" si="108"/>
        <v>#DIV/0!</v>
      </c>
      <c r="AI88" s="2" t="e">
        <f t="shared" si="109"/>
        <v>#DIV/0!</v>
      </c>
      <c r="AJ88" s="2" t="e">
        <f t="shared" si="110"/>
        <v>#DIV/0!</v>
      </c>
      <c r="AK88" t="e">
        <f t="shared" si="111"/>
        <v>#DIV/0!</v>
      </c>
      <c r="AL88" t="str">
        <f t="shared" ref="AL88:AM88" si="149">IF(AY88=1,$AF88*$V85,"0")</f>
        <v>0</v>
      </c>
      <c r="AM88" t="str">
        <f t="shared" si="149"/>
        <v>0</v>
      </c>
      <c r="AN88" t="str">
        <f t="shared" si="113"/>
        <v>0</v>
      </c>
      <c r="AO88" t="str">
        <f t="shared" si="114"/>
        <v>0</v>
      </c>
      <c r="AP88" t="str">
        <f t="shared" si="115"/>
        <v>0</v>
      </c>
      <c r="AQ88" t="str">
        <f t="shared" si="116"/>
        <v>0</v>
      </c>
      <c r="AT88">
        <f t="shared" si="117"/>
        <v>0</v>
      </c>
      <c r="AU88">
        <f t="shared" si="118"/>
        <v>0</v>
      </c>
      <c r="AW88">
        <f t="shared" si="119"/>
        <v>0</v>
      </c>
      <c r="AY88">
        <f t="shared" si="120"/>
        <v>0</v>
      </c>
      <c r="AZ88">
        <f t="shared" si="121"/>
        <v>0</v>
      </c>
      <c r="BA88">
        <f t="shared" si="122"/>
        <v>0</v>
      </c>
      <c r="BB88">
        <f t="shared" si="123"/>
        <v>0</v>
      </c>
      <c r="BC88">
        <f t="shared" si="124"/>
        <v>0</v>
      </c>
      <c r="BD88">
        <f t="shared" si="125"/>
        <v>0</v>
      </c>
      <c r="BF88" t="str">
        <f t="shared" si="126"/>
        <v>0</v>
      </c>
      <c r="BG88" t="str">
        <f t="shared" si="127"/>
        <v>0</v>
      </c>
      <c r="BH88" t="str">
        <f t="shared" si="128"/>
        <v>0</v>
      </c>
      <c r="BI88" t="str">
        <f t="shared" si="129"/>
        <v>0</v>
      </c>
      <c r="BJ88" t="str">
        <f t="shared" si="130"/>
        <v>0</v>
      </c>
      <c r="BK88" t="str">
        <f t="shared" si="131"/>
        <v>0</v>
      </c>
    </row>
    <row r="89" spans="1:63" x14ac:dyDescent="0.25">
      <c r="A89" s="176" t="s">
        <v>1</v>
      </c>
      <c r="B89" s="10">
        <f t="shared" si="99"/>
        <v>28</v>
      </c>
      <c r="C89" s="10" t="str">
        <f t="shared" si="93"/>
        <v>HOSP&lt;65 - 28</v>
      </c>
      <c r="D89" s="138">
        <f>'AUP Test Results - Table 1'!D89</f>
        <v>0</v>
      </c>
      <c r="E89" s="11">
        <f>'AUP Test Results - Table 1'!E89</f>
        <v>0</v>
      </c>
      <c r="F89" s="139">
        <f>'AUP Test Results - Table 1'!F89</f>
        <v>0</v>
      </c>
      <c r="G89" s="177">
        <f>'AUP Test Results - Table 1'!G89</f>
        <v>0</v>
      </c>
      <c r="H89" s="11">
        <f>'AUP Test Results - Table 1'!H89</f>
        <v>0</v>
      </c>
      <c r="I89" s="139">
        <f>'AUP Test Results - Table 1'!I89</f>
        <v>0</v>
      </c>
      <c r="J89" s="177">
        <f>'AUP Test Results - Table 1'!J89</f>
        <v>0</v>
      </c>
      <c r="K89" s="177">
        <f>'AUP Test Results - Table 1'!K89</f>
        <v>0</v>
      </c>
      <c r="L89" s="139">
        <f>'AUP Test Results - Table 1'!L89</f>
        <v>0</v>
      </c>
      <c r="M89" s="177" t="str">
        <f>'AUP Test Results - Table 1'!M89</f>
        <v/>
      </c>
      <c r="N89" s="177">
        <f>'AUP Test Results - Table 1'!N89</f>
        <v>0</v>
      </c>
      <c r="O89" s="139">
        <f>'AUP Test Results - Table 1'!O89</f>
        <v>0</v>
      </c>
      <c r="P89" s="177" t="str">
        <f>'AUP Test Results - Table 1'!P89</f>
        <v/>
      </c>
      <c r="Q89" s="138">
        <f>'AUP Test Results - Table 1'!Q89</f>
        <v>0</v>
      </c>
      <c r="R89" s="139">
        <f>'AUP Test Results - Table 1'!R89</f>
        <v>0</v>
      </c>
      <c r="S89" s="45">
        <f>'AUP Test Results - Table 1'!S89</f>
        <v>0</v>
      </c>
      <c r="T89" s="139">
        <f>'AUP Test Results - Table 1'!T89</f>
        <v>0</v>
      </c>
      <c r="U89" s="45">
        <f>'AUP Test Results - Table 1'!U89</f>
        <v>0</v>
      </c>
      <c r="V89" s="138">
        <f>'AUP Test Results - Table 1'!V89</f>
        <v>0</v>
      </c>
      <c r="W89" s="141" t="str">
        <f>'AUP Test Results - Table 1'!W89</f>
        <v>none</v>
      </c>
      <c r="X89" s="141">
        <f>'AUP Test Results - Table 1'!X89</f>
        <v>0</v>
      </c>
      <c r="Y89" s="178">
        <f>'AUP Test Results - Table 1'!Y89</f>
        <v>0</v>
      </c>
      <c r="Z89" s="89">
        <f>'AUP Test Results - Table 1'!Z89</f>
        <v>0</v>
      </c>
      <c r="AC89" t="str">
        <f t="shared" si="106"/>
        <v>HB Charges 2</v>
      </c>
      <c r="AD89" s="3">
        <f t="shared" si="100"/>
        <v>0</v>
      </c>
      <c r="AE89" s="3">
        <f t="shared" si="101"/>
        <v>0</v>
      </c>
      <c r="AF89" s="3" t="e">
        <f t="shared" si="102"/>
        <v>#DIV/0!</v>
      </c>
      <c r="AG89" s="2" t="e">
        <f t="shared" si="107"/>
        <v>#DIV/0!</v>
      </c>
      <c r="AH89" s="2" t="e">
        <f t="shared" si="108"/>
        <v>#DIV/0!</v>
      </c>
      <c r="AI89" s="2" t="e">
        <f t="shared" si="109"/>
        <v>#DIV/0!</v>
      </c>
      <c r="AJ89" s="2" t="e">
        <f t="shared" si="110"/>
        <v>#DIV/0!</v>
      </c>
      <c r="AK89" t="e">
        <f t="shared" si="111"/>
        <v>#DIV/0!</v>
      </c>
      <c r="AL89" t="str">
        <f t="shared" ref="AL89:AM89" si="150">IF(AY89=1,$AF89*$V86,"0")</f>
        <v>0</v>
      </c>
      <c r="AM89" t="str">
        <f t="shared" si="150"/>
        <v>0</v>
      </c>
      <c r="AN89" t="str">
        <f t="shared" si="113"/>
        <v>0</v>
      </c>
      <c r="AO89" t="str">
        <f t="shared" si="114"/>
        <v>0</v>
      </c>
      <c r="AP89" t="str">
        <f t="shared" si="115"/>
        <v>0</v>
      </c>
      <c r="AQ89" t="str">
        <f t="shared" si="116"/>
        <v>0</v>
      </c>
      <c r="AT89">
        <f t="shared" si="117"/>
        <v>0</v>
      </c>
      <c r="AU89">
        <f t="shared" si="118"/>
        <v>0</v>
      </c>
      <c r="AW89">
        <f t="shared" si="119"/>
        <v>0</v>
      </c>
      <c r="AY89">
        <f t="shared" si="120"/>
        <v>0</v>
      </c>
      <c r="AZ89">
        <f t="shared" si="121"/>
        <v>0</v>
      </c>
      <c r="BA89">
        <f t="shared" si="122"/>
        <v>0</v>
      </c>
      <c r="BB89">
        <f t="shared" si="123"/>
        <v>0</v>
      </c>
      <c r="BC89">
        <f t="shared" si="124"/>
        <v>0</v>
      </c>
      <c r="BD89">
        <f t="shared" si="125"/>
        <v>0</v>
      </c>
      <c r="BF89" t="str">
        <f t="shared" si="126"/>
        <v>0</v>
      </c>
      <c r="BG89" t="str">
        <f t="shared" si="127"/>
        <v>0</v>
      </c>
      <c r="BH89" t="str">
        <f t="shared" si="128"/>
        <v>0</v>
      </c>
      <c r="BI89" t="str">
        <f t="shared" si="129"/>
        <v>0</v>
      </c>
      <c r="BJ89" t="str">
        <f t="shared" si="130"/>
        <v>0</v>
      </c>
      <c r="BK89" t="str">
        <f t="shared" si="131"/>
        <v>0</v>
      </c>
    </row>
    <row r="90" spans="1:63" x14ac:dyDescent="0.25">
      <c r="A90" s="176" t="s">
        <v>1</v>
      </c>
      <c r="B90" s="10">
        <f t="shared" si="99"/>
        <v>29</v>
      </c>
      <c r="C90" s="10" t="str">
        <f t="shared" si="93"/>
        <v>HOSP&lt;65 - 29</v>
      </c>
      <c r="D90" s="138">
        <f>'AUP Test Results - Table 1'!D90</f>
        <v>0</v>
      </c>
      <c r="E90" s="11">
        <f>'AUP Test Results - Table 1'!E90</f>
        <v>0</v>
      </c>
      <c r="F90" s="139">
        <f>'AUP Test Results - Table 1'!F90</f>
        <v>0</v>
      </c>
      <c r="G90" s="177">
        <f>'AUP Test Results - Table 1'!G90</f>
        <v>0</v>
      </c>
      <c r="H90" s="11">
        <f>'AUP Test Results - Table 1'!H90</f>
        <v>0</v>
      </c>
      <c r="I90" s="139">
        <f>'AUP Test Results - Table 1'!I90</f>
        <v>0</v>
      </c>
      <c r="J90" s="177">
        <f>'AUP Test Results - Table 1'!J90</f>
        <v>0</v>
      </c>
      <c r="K90" s="177">
        <f>'AUP Test Results - Table 1'!K90</f>
        <v>0</v>
      </c>
      <c r="L90" s="139">
        <f>'AUP Test Results - Table 1'!L90</f>
        <v>0</v>
      </c>
      <c r="M90" s="177" t="str">
        <f>'AUP Test Results - Table 1'!M90</f>
        <v/>
      </c>
      <c r="N90" s="177">
        <f>'AUP Test Results - Table 1'!N90</f>
        <v>0</v>
      </c>
      <c r="O90" s="139">
        <f>'AUP Test Results - Table 1'!O90</f>
        <v>0</v>
      </c>
      <c r="P90" s="177" t="str">
        <f>'AUP Test Results - Table 1'!P90</f>
        <v/>
      </c>
      <c r="Q90" s="138">
        <f>'AUP Test Results - Table 1'!Q90</f>
        <v>0</v>
      </c>
      <c r="R90" s="139">
        <f>'AUP Test Results - Table 1'!R90</f>
        <v>0</v>
      </c>
      <c r="S90" s="45">
        <f>'AUP Test Results - Table 1'!S90</f>
        <v>0</v>
      </c>
      <c r="T90" s="139">
        <f>'AUP Test Results - Table 1'!T90</f>
        <v>0</v>
      </c>
      <c r="U90" s="45">
        <f>'AUP Test Results - Table 1'!U90</f>
        <v>0</v>
      </c>
      <c r="V90" s="138">
        <f>'AUP Test Results - Table 1'!V90</f>
        <v>0</v>
      </c>
      <c r="W90" s="141" t="str">
        <f>'AUP Test Results - Table 1'!W90</f>
        <v>none</v>
      </c>
      <c r="X90" s="141">
        <f>'AUP Test Results - Table 1'!X90</f>
        <v>0</v>
      </c>
      <c r="Y90" s="178">
        <f>'AUP Test Results - Table 1'!Y90</f>
        <v>0</v>
      </c>
      <c r="Z90" s="89">
        <f>'AUP Test Results - Table 1'!Z90</f>
        <v>0</v>
      </c>
      <c r="AC90" t="str">
        <f t="shared" si="106"/>
        <v>HB Charges 2</v>
      </c>
      <c r="AD90" s="3">
        <f t="shared" si="100"/>
        <v>0</v>
      </c>
      <c r="AE90" s="3">
        <f t="shared" si="101"/>
        <v>0</v>
      </c>
      <c r="AF90" s="3" t="e">
        <f t="shared" si="102"/>
        <v>#DIV/0!</v>
      </c>
      <c r="AG90" s="2" t="e">
        <f t="shared" si="107"/>
        <v>#DIV/0!</v>
      </c>
      <c r="AH90" s="2" t="e">
        <f t="shared" si="108"/>
        <v>#DIV/0!</v>
      </c>
      <c r="AI90" s="2" t="e">
        <f t="shared" si="109"/>
        <v>#DIV/0!</v>
      </c>
      <c r="AJ90" s="2" t="e">
        <f t="shared" si="110"/>
        <v>#DIV/0!</v>
      </c>
      <c r="AK90" t="e">
        <f t="shared" si="111"/>
        <v>#DIV/0!</v>
      </c>
      <c r="AL90" t="str">
        <f t="shared" ref="AL90:AM90" si="151">IF(AY90=1,$AF90*$V87,"0")</f>
        <v>0</v>
      </c>
      <c r="AM90" t="str">
        <f t="shared" si="151"/>
        <v>0</v>
      </c>
      <c r="AN90" t="str">
        <f t="shared" si="113"/>
        <v>0</v>
      </c>
      <c r="AO90" t="str">
        <f t="shared" si="114"/>
        <v>0</v>
      </c>
      <c r="AP90" t="str">
        <f t="shared" si="115"/>
        <v>0</v>
      </c>
      <c r="AQ90" t="str">
        <f t="shared" si="116"/>
        <v>0</v>
      </c>
      <c r="AT90">
        <f t="shared" si="117"/>
        <v>0</v>
      </c>
      <c r="AU90">
        <f t="shared" si="118"/>
        <v>0</v>
      </c>
      <c r="AW90">
        <f t="shared" si="119"/>
        <v>0</v>
      </c>
      <c r="AY90">
        <f t="shared" si="120"/>
        <v>0</v>
      </c>
      <c r="AZ90">
        <f t="shared" si="121"/>
        <v>0</v>
      </c>
      <c r="BA90">
        <f t="shared" si="122"/>
        <v>0</v>
      </c>
      <c r="BB90">
        <f t="shared" si="123"/>
        <v>0</v>
      </c>
      <c r="BC90">
        <f t="shared" si="124"/>
        <v>0</v>
      </c>
      <c r="BD90">
        <f t="shared" si="125"/>
        <v>0</v>
      </c>
      <c r="BF90" t="str">
        <f t="shared" si="126"/>
        <v>0</v>
      </c>
      <c r="BG90" t="str">
        <f t="shared" si="127"/>
        <v>0</v>
      </c>
      <c r="BH90" t="str">
        <f t="shared" si="128"/>
        <v>0</v>
      </c>
      <c r="BI90" t="str">
        <f t="shared" si="129"/>
        <v>0</v>
      </c>
      <c r="BJ90" t="str">
        <f t="shared" si="130"/>
        <v>0</v>
      </c>
      <c r="BK90" t="str">
        <f t="shared" si="131"/>
        <v>0</v>
      </c>
    </row>
    <row r="91" spans="1:63" x14ac:dyDescent="0.25">
      <c r="A91" s="176" t="s">
        <v>1</v>
      </c>
      <c r="B91" s="10">
        <f t="shared" si="99"/>
        <v>30</v>
      </c>
      <c r="C91" s="10" t="str">
        <f t="shared" si="93"/>
        <v>HOSP&lt;65 - 30</v>
      </c>
      <c r="D91" s="138">
        <f>'AUP Test Results - Table 1'!D91</f>
        <v>0</v>
      </c>
      <c r="E91" s="11">
        <f>'AUP Test Results - Table 1'!E91</f>
        <v>0</v>
      </c>
      <c r="F91" s="139">
        <f>'AUP Test Results - Table 1'!F91</f>
        <v>0</v>
      </c>
      <c r="G91" s="177">
        <f>'AUP Test Results - Table 1'!G91</f>
        <v>0</v>
      </c>
      <c r="H91" s="11">
        <f>'AUP Test Results - Table 1'!H91</f>
        <v>0</v>
      </c>
      <c r="I91" s="139">
        <f>'AUP Test Results - Table 1'!I91</f>
        <v>0</v>
      </c>
      <c r="J91" s="177">
        <f>'AUP Test Results - Table 1'!J91</f>
        <v>0</v>
      </c>
      <c r="K91" s="177">
        <f>'AUP Test Results - Table 1'!K91</f>
        <v>0</v>
      </c>
      <c r="L91" s="139">
        <f>'AUP Test Results - Table 1'!L91</f>
        <v>0</v>
      </c>
      <c r="M91" s="177" t="str">
        <f>'AUP Test Results - Table 1'!M91</f>
        <v/>
      </c>
      <c r="N91" s="177">
        <f>'AUP Test Results - Table 1'!N91</f>
        <v>0</v>
      </c>
      <c r="O91" s="139">
        <f>'AUP Test Results - Table 1'!O91</f>
        <v>0</v>
      </c>
      <c r="P91" s="177" t="str">
        <f>'AUP Test Results - Table 1'!P91</f>
        <v/>
      </c>
      <c r="Q91" s="138">
        <f>'AUP Test Results - Table 1'!Q91</f>
        <v>0</v>
      </c>
      <c r="R91" s="139">
        <f>'AUP Test Results - Table 1'!R91</f>
        <v>0</v>
      </c>
      <c r="S91" s="45">
        <f>'AUP Test Results - Table 1'!S91</f>
        <v>0</v>
      </c>
      <c r="T91" s="139">
        <f>'AUP Test Results - Table 1'!T91</f>
        <v>0</v>
      </c>
      <c r="U91" s="45">
        <f>'AUP Test Results - Table 1'!U91</f>
        <v>0</v>
      </c>
      <c r="V91" s="138">
        <f>'AUP Test Results - Table 1'!V91</f>
        <v>0</v>
      </c>
      <c r="W91" s="141" t="str">
        <f>'AUP Test Results - Table 1'!W91</f>
        <v>none</v>
      </c>
      <c r="X91" s="141">
        <f>'AUP Test Results - Table 1'!X91</f>
        <v>0</v>
      </c>
      <c r="Y91" s="178">
        <f>'AUP Test Results - Table 1'!Y91</f>
        <v>0</v>
      </c>
      <c r="Z91" s="89">
        <f>'AUP Test Results - Table 1'!Z91</f>
        <v>0</v>
      </c>
      <c r="AC91" t="str">
        <f t="shared" si="106"/>
        <v>HB Charges 2</v>
      </c>
      <c r="AD91" s="3">
        <f t="shared" si="100"/>
        <v>0</v>
      </c>
      <c r="AE91" s="3">
        <f t="shared" si="101"/>
        <v>0</v>
      </c>
      <c r="AF91" s="3" t="e">
        <f t="shared" si="102"/>
        <v>#DIV/0!</v>
      </c>
      <c r="AG91" s="2" t="e">
        <f t="shared" si="107"/>
        <v>#DIV/0!</v>
      </c>
      <c r="AH91" s="2" t="e">
        <f t="shared" si="108"/>
        <v>#DIV/0!</v>
      </c>
      <c r="AI91" s="2" t="e">
        <f t="shared" si="109"/>
        <v>#DIV/0!</v>
      </c>
      <c r="AJ91" s="2" t="e">
        <f t="shared" si="110"/>
        <v>#DIV/0!</v>
      </c>
      <c r="AK91" t="e">
        <f t="shared" si="111"/>
        <v>#DIV/0!</v>
      </c>
      <c r="AL91" t="str">
        <f t="shared" ref="AL91:AM91" si="152">IF(AY91=1,$AF91*$V88,"0")</f>
        <v>0</v>
      </c>
      <c r="AM91" t="str">
        <f t="shared" si="152"/>
        <v>0</v>
      </c>
      <c r="AN91" t="str">
        <f t="shared" si="113"/>
        <v>0</v>
      </c>
      <c r="AO91" t="str">
        <f t="shared" si="114"/>
        <v>0</v>
      </c>
      <c r="AP91" t="str">
        <f t="shared" si="115"/>
        <v>0</v>
      </c>
      <c r="AQ91" t="str">
        <f t="shared" si="116"/>
        <v>0</v>
      </c>
      <c r="AT91">
        <f t="shared" si="117"/>
        <v>0</v>
      </c>
      <c r="AU91">
        <f t="shared" si="118"/>
        <v>0</v>
      </c>
      <c r="AW91">
        <f t="shared" si="119"/>
        <v>0</v>
      </c>
      <c r="AY91">
        <f t="shared" si="120"/>
        <v>0</v>
      </c>
      <c r="AZ91">
        <f t="shared" si="121"/>
        <v>0</v>
      </c>
      <c r="BA91">
        <f t="shared" si="122"/>
        <v>0</v>
      </c>
      <c r="BB91">
        <f t="shared" si="123"/>
        <v>0</v>
      </c>
      <c r="BC91">
        <f t="shared" si="124"/>
        <v>0</v>
      </c>
      <c r="BD91">
        <f t="shared" si="125"/>
        <v>0</v>
      </c>
      <c r="BF91" t="str">
        <f t="shared" si="126"/>
        <v>0</v>
      </c>
      <c r="BG91" t="str">
        <f t="shared" si="127"/>
        <v>0</v>
      </c>
      <c r="BH91" t="str">
        <f t="shared" si="128"/>
        <v>0</v>
      </c>
      <c r="BI91" t="str">
        <f t="shared" si="129"/>
        <v>0</v>
      </c>
      <c r="BJ91" t="str">
        <f t="shared" si="130"/>
        <v>0</v>
      </c>
      <c r="BK91" t="str">
        <f t="shared" si="131"/>
        <v>0</v>
      </c>
    </row>
    <row r="92" spans="1:63" x14ac:dyDescent="0.25">
      <c r="A92" s="176" t="s">
        <v>1</v>
      </c>
      <c r="B92" s="10">
        <f t="shared" si="99"/>
        <v>31</v>
      </c>
      <c r="C92" s="10" t="str">
        <f t="shared" si="93"/>
        <v>HOSP&lt;65 - 31</v>
      </c>
      <c r="D92" s="138">
        <f>'AUP Test Results - Table 1'!D92</f>
        <v>0</v>
      </c>
      <c r="E92" s="11">
        <f>'AUP Test Results - Table 1'!E92</f>
        <v>0</v>
      </c>
      <c r="F92" s="139">
        <f>'AUP Test Results - Table 1'!F92</f>
        <v>0</v>
      </c>
      <c r="G92" s="177">
        <f>'AUP Test Results - Table 1'!G92</f>
        <v>0</v>
      </c>
      <c r="H92" s="11">
        <f>'AUP Test Results - Table 1'!H92</f>
        <v>0</v>
      </c>
      <c r="I92" s="139">
        <f>'AUP Test Results - Table 1'!I92</f>
        <v>0</v>
      </c>
      <c r="J92" s="177">
        <f>'AUP Test Results - Table 1'!J92</f>
        <v>0</v>
      </c>
      <c r="K92" s="177">
        <f>'AUP Test Results - Table 1'!K92</f>
        <v>0</v>
      </c>
      <c r="L92" s="139">
        <f>'AUP Test Results - Table 1'!L92</f>
        <v>0</v>
      </c>
      <c r="M92" s="177" t="str">
        <f>'AUP Test Results - Table 1'!M92</f>
        <v/>
      </c>
      <c r="N92" s="177">
        <f>'AUP Test Results - Table 1'!N92</f>
        <v>0</v>
      </c>
      <c r="O92" s="139">
        <f>'AUP Test Results - Table 1'!O92</f>
        <v>0</v>
      </c>
      <c r="P92" s="177" t="str">
        <f>'AUP Test Results - Table 1'!P92</f>
        <v/>
      </c>
      <c r="Q92" s="138">
        <f>'AUP Test Results - Table 1'!Q92</f>
        <v>0</v>
      </c>
      <c r="R92" s="139">
        <f>'AUP Test Results - Table 1'!R92</f>
        <v>0</v>
      </c>
      <c r="S92" s="45">
        <f>'AUP Test Results - Table 1'!S92</f>
        <v>0</v>
      </c>
      <c r="T92" s="139">
        <f>'AUP Test Results - Table 1'!T92</f>
        <v>0</v>
      </c>
      <c r="U92" s="45">
        <f>'AUP Test Results - Table 1'!U92</f>
        <v>0</v>
      </c>
      <c r="V92" s="138">
        <f>'AUP Test Results - Table 1'!V92</f>
        <v>0</v>
      </c>
      <c r="W92" s="141" t="str">
        <f>'AUP Test Results - Table 1'!W92</f>
        <v>none</v>
      </c>
      <c r="X92" s="141">
        <f>'AUP Test Results - Table 1'!X92</f>
        <v>0</v>
      </c>
      <c r="Y92" s="178">
        <f>'AUP Test Results - Table 1'!Y92</f>
        <v>0</v>
      </c>
      <c r="Z92" s="89">
        <f>'AUP Test Results - Table 1'!Z92</f>
        <v>0</v>
      </c>
      <c r="AC92" t="str">
        <f t="shared" si="106"/>
        <v>HB Charges 2</v>
      </c>
      <c r="AD92" s="3">
        <f t="shared" si="100"/>
        <v>0</v>
      </c>
      <c r="AE92" s="3">
        <f t="shared" si="101"/>
        <v>0</v>
      </c>
      <c r="AF92" s="3" t="e">
        <f t="shared" si="102"/>
        <v>#DIV/0!</v>
      </c>
      <c r="AG92" s="2" t="e">
        <f t="shared" si="107"/>
        <v>#DIV/0!</v>
      </c>
      <c r="AH92" s="2" t="e">
        <f t="shared" si="108"/>
        <v>#DIV/0!</v>
      </c>
      <c r="AI92" s="2" t="e">
        <f t="shared" si="109"/>
        <v>#DIV/0!</v>
      </c>
      <c r="AJ92" s="2" t="e">
        <f t="shared" si="110"/>
        <v>#DIV/0!</v>
      </c>
      <c r="AK92" t="e">
        <f t="shared" si="111"/>
        <v>#DIV/0!</v>
      </c>
      <c r="AL92" t="str">
        <f t="shared" ref="AL92:AM92" si="153">IF(AY92=1,$AF92*$V89,"0")</f>
        <v>0</v>
      </c>
      <c r="AM92" t="str">
        <f t="shared" si="153"/>
        <v>0</v>
      </c>
      <c r="AN92" t="str">
        <f t="shared" si="113"/>
        <v>0</v>
      </c>
      <c r="AO92" t="str">
        <f t="shared" si="114"/>
        <v>0</v>
      </c>
      <c r="AP92" t="str">
        <f t="shared" si="115"/>
        <v>0</v>
      </c>
      <c r="AQ92" t="str">
        <f t="shared" si="116"/>
        <v>0</v>
      </c>
      <c r="AT92">
        <f t="shared" si="117"/>
        <v>0</v>
      </c>
      <c r="AU92">
        <f t="shared" si="118"/>
        <v>0</v>
      </c>
      <c r="AW92">
        <f t="shared" si="119"/>
        <v>0</v>
      </c>
      <c r="AY92">
        <f t="shared" si="120"/>
        <v>0</v>
      </c>
      <c r="AZ92">
        <f t="shared" si="121"/>
        <v>0</v>
      </c>
      <c r="BA92">
        <f t="shared" si="122"/>
        <v>0</v>
      </c>
      <c r="BB92">
        <f t="shared" si="123"/>
        <v>0</v>
      </c>
      <c r="BC92">
        <f t="shared" si="124"/>
        <v>0</v>
      </c>
      <c r="BD92">
        <f t="shared" si="125"/>
        <v>0</v>
      </c>
      <c r="BF92" t="str">
        <f t="shared" si="126"/>
        <v>0</v>
      </c>
      <c r="BG92" t="str">
        <f t="shared" si="127"/>
        <v>0</v>
      </c>
      <c r="BH92" t="str">
        <f t="shared" si="128"/>
        <v>0</v>
      </c>
      <c r="BI92" t="str">
        <f t="shared" si="129"/>
        <v>0</v>
      </c>
      <c r="BJ92" t="str">
        <f t="shared" si="130"/>
        <v>0</v>
      </c>
      <c r="BK92" t="str">
        <f t="shared" si="131"/>
        <v>0</v>
      </c>
    </row>
    <row r="93" spans="1:63" ht="15.6" customHeight="1" x14ac:dyDescent="0.25">
      <c r="A93" s="176" t="s">
        <v>1</v>
      </c>
      <c r="B93" s="10">
        <f t="shared" si="99"/>
        <v>32</v>
      </c>
      <c r="C93" s="10" t="str">
        <f t="shared" si="93"/>
        <v>HOSP&lt;65 - 32</v>
      </c>
      <c r="D93" s="138">
        <f>'AUP Test Results - Table 1'!D93</f>
        <v>0</v>
      </c>
      <c r="E93" s="11">
        <f>'AUP Test Results - Table 1'!E93</f>
        <v>0</v>
      </c>
      <c r="F93" s="139">
        <f>'AUP Test Results - Table 1'!F93</f>
        <v>0</v>
      </c>
      <c r="G93" s="177">
        <f>'AUP Test Results - Table 1'!G93</f>
        <v>0</v>
      </c>
      <c r="H93" s="11">
        <f>'AUP Test Results - Table 1'!H93</f>
        <v>0</v>
      </c>
      <c r="I93" s="139">
        <f>'AUP Test Results - Table 1'!I93</f>
        <v>0</v>
      </c>
      <c r="J93" s="177">
        <f>'AUP Test Results - Table 1'!J93</f>
        <v>0</v>
      </c>
      <c r="K93" s="177">
        <f>'AUP Test Results - Table 1'!K93</f>
        <v>0</v>
      </c>
      <c r="L93" s="139">
        <f>'AUP Test Results - Table 1'!L93</f>
        <v>0</v>
      </c>
      <c r="M93" s="177" t="str">
        <f>'AUP Test Results - Table 1'!M93</f>
        <v/>
      </c>
      <c r="N93" s="177">
        <f>'AUP Test Results - Table 1'!N93</f>
        <v>0</v>
      </c>
      <c r="O93" s="139">
        <f>'AUP Test Results - Table 1'!O93</f>
        <v>0</v>
      </c>
      <c r="P93" s="177" t="str">
        <f>'AUP Test Results - Table 1'!P93</f>
        <v/>
      </c>
      <c r="Q93" s="138">
        <f>'AUP Test Results - Table 1'!Q93</f>
        <v>0</v>
      </c>
      <c r="R93" s="139">
        <f>'AUP Test Results - Table 1'!R93</f>
        <v>0</v>
      </c>
      <c r="S93" s="45">
        <f>'AUP Test Results - Table 1'!S93</f>
        <v>0</v>
      </c>
      <c r="T93" s="139">
        <f>'AUP Test Results - Table 1'!T93</f>
        <v>0</v>
      </c>
      <c r="U93" s="45">
        <f>'AUP Test Results - Table 1'!U93</f>
        <v>0</v>
      </c>
      <c r="V93" s="138">
        <f>'AUP Test Results - Table 1'!V93</f>
        <v>0</v>
      </c>
      <c r="W93" s="141" t="str">
        <f>'AUP Test Results - Table 1'!W93</f>
        <v>none</v>
      </c>
      <c r="X93" s="141">
        <f>'AUP Test Results - Table 1'!X93</f>
        <v>0</v>
      </c>
      <c r="Y93" s="178">
        <f>'AUP Test Results - Table 1'!Y93</f>
        <v>0</v>
      </c>
      <c r="Z93" s="89">
        <f>'AUP Test Results - Table 1'!Z93</f>
        <v>0</v>
      </c>
      <c r="AC93" t="str">
        <f t="shared" si="106"/>
        <v>HB Charges 2</v>
      </c>
      <c r="AD93" s="3">
        <f t="shared" si="100"/>
        <v>0</v>
      </c>
      <c r="AE93" s="3">
        <f t="shared" si="101"/>
        <v>0</v>
      </c>
      <c r="AF93" s="3" t="e">
        <f t="shared" si="102"/>
        <v>#DIV/0!</v>
      </c>
      <c r="AG93" s="2" t="e">
        <f t="shared" si="107"/>
        <v>#DIV/0!</v>
      </c>
      <c r="AH93" s="2" t="e">
        <f t="shared" si="108"/>
        <v>#DIV/0!</v>
      </c>
      <c r="AI93" s="2" t="e">
        <f t="shared" si="109"/>
        <v>#DIV/0!</v>
      </c>
      <c r="AJ93" s="2" t="e">
        <f t="shared" si="110"/>
        <v>#DIV/0!</v>
      </c>
      <c r="AK93" t="e">
        <f t="shared" si="111"/>
        <v>#DIV/0!</v>
      </c>
      <c r="AL93" t="str">
        <f t="shared" ref="AL93:AM93" si="154">IF(AY93=1,$AF93*$V90,"0")</f>
        <v>0</v>
      </c>
      <c r="AM93" t="str">
        <f t="shared" si="154"/>
        <v>0</v>
      </c>
      <c r="AN93" t="str">
        <f t="shared" si="113"/>
        <v>0</v>
      </c>
      <c r="AO93" t="str">
        <f t="shared" si="114"/>
        <v>0</v>
      </c>
      <c r="AP93" t="str">
        <f t="shared" si="115"/>
        <v>0</v>
      </c>
      <c r="AQ93" t="str">
        <f t="shared" si="116"/>
        <v>0</v>
      </c>
      <c r="AT93">
        <f t="shared" si="117"/>
        <v>0</v>
      </c>
      <c r="AU93">
        <f t="shared" si="118"/>
        <v>0</v>
      </c>
      <c r="AW93">
        <f t="shared" si="119"/>
        <v>0</v>
      </c>
      <c r="AY93">
        <f t="shared" si="120"/>
        <v>0</v>
      </c>
      <c r="AZ93">
        <f t="shared" si="121"/>
        <v>0</v>
      </c>
      <c r="BA93">
        <f t="shared" si="122"/>
        <v>0</v>
      </c>
      <c r="BB93">
        <f t="shared" si="123"/>
        <v>0</v>
      </c>
      <c r="BC93">
        <f t="shared" si="124"/>
        <v>0</v>
      </c>
      <c r="BD93">
        <f t="shared" si="125"/>
        <v>0</v>
      </c>
      <c r="BF93" t="str">
        <f t="shared" si="126"/>
        <v>0</v>
      </c>
      <c r="BG93" t="str">
        <f t="shared" si="127"/>
        <v>0</v>
      </c>
      <c r="BH93" t="str">
        <f t="shared" si="128"/>
        <v>0</v>
      </c>
      <c r="BI93" t="str">
        <f t="shared" si="129"/>
        <v>0</v>
      </c>
      <c r="BJ93" t="str">
        <f t="shared" si="130"/>
        <v>0</v>
      </c>
      <c r="BK93" t="str">
        <f t="shared" si="131"/>
        <v>0</v>
      </c>
    </row>
    <row r="94" spans="1:63" x14ac:dyDescent="0.25">
      <c r="A94" s="176" t="s">
        <v>1</v>
      </c>
      <c r="B94" s="10">
        <f t="shared" si="99"/>
        <v>33</v>
      </c>
      <c r="C94" s="10" t="str">
        <f t="shared" si="93"/>
        <v>HOSP&lt;65 - 33</v>
      </c>
      <c r="D94" s="138">
        <f>'AUP Test Results - Table 1'!D94</f>
        <v>0</v>
      </c>
      <c r="E94" s="11">
        <f>'AUP Test Results - Table 1'!E94</f>
        <v>0</v>
      </c>
      <c r="F94" s="139">
        <f>'AUP Test Results - Table 1'!F94</f>
        <v>0</v>
      </c>
      <c r="G94" s="177">
        <f>'AUP Test Results - Table 1'!G94</f>
        <v>0</v>
      </c>
      <c r="H94" s="11">
        <f>'AUP Test Results - Table 1'!H94</f>
        <v>0</v>
      </c>
      <c r="I94" s="139">
        <f>'AUP Test Results - Table 1'!I94</f>
        <v>0</v>
      </c>
      <c r="J94" s="177">
        <f>'AUP Test Results - Table 1'!J94</f>
        <v>0</v>
      </c>
      <c r="K94" s="177">
        <f>'AUP Test Results - Table 1'!K94</f>
        <v>0</v>
      </c>
      <c r="L94" s="139">
        <f>'AUP Test Results - Table 1'!L94</f>
        <v>0</v>
      </c>
      <c r="M94" s="177" t="str">
        <f>'AUP Test Results - Table 1'!M94</f>
        <v/>
      </c>
      <c r="N94" s="177">
        <f>'AUP Test Results - Table 1'!N94</f>
        <v>0</v>
      </c>
      <c r="O94" s="139">
        <f>'AUP Test Results - Table 1'!O94</f>
        <v>0</v>
      </c>
      <c r="P94" s="177" t="str">
        <f>'AUP Test Results - Table 1'!P94</f>
        <v/>
      </c>
      <c r="Q94" s="138">
        <f>'AUP Test Results - Table 1'!Q94</f>
        <v>0</v>
      </c>
      <c r="R94" s="139">
        <f>'AUP Test Results - Table 1'!R94</f>
        <v>0</v>
      </c>
      <c r="S94" s="45">
        <f>'AUP Test Results - Table 1'!S94</f>
        <v>0</v>
      </c>
      <c r="T94" s="139">
        <f>'AUP Test Results - Table 1'!T94</f>
        <v>0</v>
      </c>
      <c r="U94" s="45">
        <f>'AUP Test Results - Table 1'!U94</f>
        <v>0</v>
      </c>
      <c r="V94" s="138">
        <f>'AUP Test Results - Table 1'!V94</f>
        <v>0</v>
      </c>
      <c r="W94" s="141" t="str">
        <f>'AUP Test Results - Table 1'!W94</f>
        <v>none</v>
      </c>
      <c r="X94" s="141">
        <f>'AUP Test Results - Table 1'!X94</f>
        <v>0</v>
      </c>
      <c r="Y94" s="178">
        <f>'AUP Test Results - Table 1'!Y94</f>
        <v>0</v>
      </c>
      <c r="Z94" s="89">
        <f>'AUP Test Results - Table 1'!Z94</f>
        <v>0</v>
      </c>
      <c r="AC94" t="str">
        <f t="shared" si="106"/>
        <v>HB Charges 2</v>
      </c>
      <c r="AD94" s="3">
        <f t="shared" si="100"/>
        <v>0</v>
      </c>
      <c r="AE94" s="3">
        <f t="shared" si="101"/>
        <v>0</v>
      </c>
      <c r="AF94" s="3" t="e">
        <f t="shared" si="102"/>
        <v>#DIV/0!</v>
      </c>
      <c r="AG94" s="2" t="e">
        <f t="shared" si="107"/>
        <v>#DIV/0!</v>
      </c>
      <c r="AH94" s="2" t="e">
        <f t="shared" si="108"/>
        <v>#DIV/0!</v>
      </c>
      <c r="AI94" s="2" t="e">
        <f t="shared" si="109"/>
        <v>#DIV/0!</v>
      </c>
      <c r="AJ94" s="2" t="e">
        <f t="shared" si="110"/>
        <v>#DIV/0!</v>
      </c>
      <c r="AK94" t="e">
        <f t="shared" si="111"/>
        <v>#DIV/0!</v>
      </c>
      <c r="AL94" t="str">
        <f t="shared" ref="AL94:AM94" si="155">IF(AY94=1,$AF94*$V91,"0")</f>
        <v>0</v>
      </c>
      <c r="AM94" t="str">
        <f t="shared" si="155"/>
        <v>0</v>
      </c>
      <c r="AN94" t="str">
        <f t="shared" si="113"/>
        <v>0</v>
      </c>
      <c r="AO94" t="str">
        <f t="shared" si="114"/>
        <v>0</v>
      </c>
      <c r="AP94" t="str">
        <f t="shared" si="115"/>
        <v>0</v>
      </c>
      <c r="AQ94" t="str">
        <f t="shared" si="116"/>
        <v>0</v>
      </c>
      <c r="AT94">
        <f t="shared" si="117"/>
        <v>0</v>
      </c>
      <c r="AU94">
        <f t="shared" si="118"/>
        <v>0</v>
      </c>
      <c r="AW94">
        <f t="shared" si="119"/>
        <v>0</v>
      </c>
      <c r="AY94">
        <f t="shared" si="120"/>
        <v>0</v>
      </c>
      <c r="AZ94">
        <f t="shared" si="121"/>
        <v>0</v>
      </c>
      <c r="BA94">
        <f t="shared" si="122"/>
        <v>0</v>
      </c>
      <c r="BB94">
        <f t="shared" si="123"/>
        <v>0</v>
      </c>
      <c r="BC94">
        <f t="shared" si="124"/>
        <v>0</v>
      </c>
      <c r="BD94">
        <f t="shared" si="125"/>
        <v>0</v>
      </c>
      <c r="BF94" t="str">
        <f t="shared" si="126"/>
        <v>0</v>
      </c>
      <c r="BG94" t="str">
        <f t="shared" si="127"/>
        <v>0</v>
      </c>
      <c r="BH94" t="str">
        <f t="shared" si="128"/>
        <v>0</v>
      </c>
      <c r="BI94" t="str">
        <f t="shared" si="129"/>
        <v>0</v>
      </c>
      <c r="BJ94" t="str">
        <f t="shared" si="130"/>
        <v>0</v>
      </c>
      <c r="BK94" t="str">
        <f t="shared" si="131"/>
        <v>0</v>
      </c>
    </row>
    <row r="95" spans="1:63" x14ac:dyDescent="0.25">
      <c r="A95" s="176" t="s">
        <v>1</v>
      </c>
      <c r="B95" s="10">
        <f t="shared" si="99"/>
        <v>34</v>
      </c>
      <c r="C95" s="10" t="str">
        <f t="shared" si="93"/>
        <v>HOSP&lt;65 - 34</v>
      </c>
      <c r="D95" s="138">
        <f>'AUP Test Results - Table 1'!D95</f>
        <v>0</v>
      </c>
      <c r="E95" s="11">
        <f>'AUP Test Results - Table 1'!E95</f>
        <v>0</v>
      </c>
      <c r="F95" s="139">
        <f>'AUP Test Results - Table 1'!F95</f>
        <v>0</v>
      </c>
      <c r="G95" s="177">
        <f>'AUP Test Results - Table 1'!G95</f>
        <v>0</v>
      </c>
      <c r="H95" s="11">
        <f>'AUP Test Results - Table 1'!H95</f>
        <v>0</v>
      </c>
      <c r="I95" s="139">
        <f>'AUP Test Results - Table 1'!I95</f>
        <v>0</v>
      </c>
      <c r="J95" s="177">
        <f>'AUP Test Results - Table 1'!J95</f>
        <v>0</v>
      </c>
      <c r="K95" s="177">
        <f>'AUP Test Results - Table 1'!K95</f>
        <v>0</v>
      </c>
      <c r="L95" s="139">
        <f>'AUP Test Results - Table 1'!L95</f>
        <v>0</v>
      </c>
      <c r="M95" s="177" t="str">
        <f>'AUP Test Results - Table 1'!M95</f>
        <v/>
      </c>
      <c r="N95" s="177">
        <f>'AUP Test Results - Table 1'!N95</f>
        <v>0</v>
      </c>
      <c r="O95" s="139">
        <f>'AUP Test Results - Table 1'!O95</f>
        <v>0</v>
      </c>
      <c r="P95" s="177" t="str">
        <f>'AUP Test Results - Table 1'!P95</f>
        <v/>
      </c>
      <c r="Q95" s="138">
        <f>'AUP Test Results - Table 1'!Q95</f>
        <v>0</v>
      </c>
      <c r="R95" s="139">
        <f>'AUP Test Results - Table 1'!R95</f>
        <v>0</v>
      </c>
      <c r="S95" s="45">
        <f>'AUP Test Results - Table 1'!S95</f>
        <v>0</v>
      </c>
      <c r="T95" s="139">
        <f>'AUP Test Results - Table 1'!T95</f>
        <v>0</v>
      </c>
      <c r="U95" s="45">
        <f>'AUP Test Results - Table 1'!U95</f>
        <v>0</v>
      </c>
      <c r="V95" s="138">
        <f>'AUP Test Results - Table 1'!V95</f>
        <v>0</v>
      </c>
      <c r="W95" s="141" t="str">
        <f>'AUP Test Results - Table 1'!W95</f>
        <v>none</v>
      </c>
      <c r="X95" s="141">
        <f>'AUP Test Results - Table 1'!X95</f>
        <v>0</v>
      </c>
      <c r="Y95" s="178">
        <f>'AUP Test Results - Table 1'!Y95</f>
        <v>0</v>
      </c>
      <c r="Z95" s="89">
        <f>'AUP Test Results - Table 1'!Z95</f>
        <v>0</v>
      </c>
      <c r="AC95" t="str">
        <f t="shared" si="106"/>
        <v>HB Charges 2</v>
      </c>
      <c r="AD95" s="3">
        <f t="shared" si="100"/>
        <v>0</v>
      </c>
      <c r="AE95" s="3">
        <f t="shared" si="101"/>
        <v>0</v>
      </c>
      <c r="AF95" s="3" t="e">
        <f t="shared" si="102"/>
        <v>#DIV/0!</v>
      </c>
      <c r="AG95" s="2" t="e">
        <f t="shared" si="107"/>
        <v>#DIV/0!</v>
      </c>
      <c r="AH95" s="2" t="e">
        <f t="shared" si="108"/>
        <v>#DIV/0!</v>
      </c>
      <c r="AI95" s="2" t="e">
        <f t="shared" si="109"/>
        <v>#DIV/0!</v>
      </c>
      <c r="AJ95" s="2" t="e">
        <f t="shared" si="110"/>
        <v>#DIV/0!</v>
      </c>
      <c r="AK95" t="e">
        <f t="shared" si="111"/>
        <v>#DIV/0!</v>
      </c>
      <c r="AL95" t="str">
        <f t="shared" ref="AL95:AM95" si="156">IF(AY95=1,$AF95*$V92,"0")</f>
        <v>0</v>
      </c>
      <c r="AM95" t="str">
        <f t="shared" si="156"/>
        <v>0</v>
      </c>
      <c r="AN95" t="str">
        <f t="shared" si="113"/>
        <v>0</v>
      </c>
      <c r="AO95" t="str">
        <f t="shared" si="114"/>
        <v>0</v>
      </c>
      <c r="AP95" t="str">
        <f t="shared" si="115"/>
        <v>0</v>
      </c>
      <c r="AQ95" t="str">
        <f t="shared" si="116"/>
        <v>0</v>
      </c>
      <c r="AT95">
        <f t="shared" si="117"/>
        <v>0</v>
      </c>
      <c r="AU95">
        <f t="shared" si="118"/>
        <v>0</v>
      </c>
      <c r="AW95">
        <f t="shared" si="119"/>
        <v>0</v>
      </c>
      <c r="AY95">
        <f t="shared" si="120"/>
        <v>0</v>
      </c>
      <c r="AZ95">
        <f t="shared" si="121"/>
        <v>0</v>
      </c>
      <c r="BA95">
        <f t="shared" si="122"/>
        <v>0</v>
      </c>
      <c r="BB95">
        <f t="shared" si="123"/>
        <v>0</v>
      </c>
      <c r="BC95">
        <f t="shared" si="124"/>
        <v>0</v>
      </c>
      <c r="BD95">
        <f t="shared" si="125"/>
        <v>0</v>
      </c>
      <c r="BF95" t="str">
        <f t="shared" si="126"/>
        <v>0</v>
      </c>
      <c r="BG95" t="str">
        <f t="shared" si="127"/>
        <v>0</v>
      </c>
      <c r="BH95" t="str">
        <f t="shared" si="128"/>
        <v>0</v>
      </c>
      <c r="BI95" t="str">
        <f t="shared" si="129"/>
        <v>0</v>
      </c>
      <c r="BJ95" t="str">
        <f t="shared" si="130"/>
        <v>0</v>
      </c>
      <c r="BK95" t="str">
        <f t="shared" si="131"/>
        <v>0</v>
      </c>
    </row>
    <row r="96" spans="1:63" x14ac:dyDescent="0.25">
      <c r="A96" s="176" t="s">
        <v>1</v>
      </c>
      <c r="B96" s="10">
        <f t="shared" si="99"/>
        <v>35</v>
      </c>
      <c r="C96" s="10" t="str">
        <f t="shared" si="93"/>
        <v>HOSP&lt;65 - 35</v>
      </c>
      <c r="D96" s="138">
        <f>'AUP Test Results - Table 1'!D96</f>
        <v>0</v>
      </c>
      <c r="E96" s="11">
        <f>'AUP Test Results - Table 1'!E96</f>
        <v>0</v>
      </c>
      <c r="F96" s="139">
        <f>'AUP Test Results - Table 1'!F96</f>
        <v>0</v>
      </c>
      <c r="G96" s="177">
        <f>'AUP Test Results - Table 1'!G96</f>
        <v>0</v>
      </c>
      <c r="H96" s="11">
        <f>'AUP Test Results - Table 1'!H96</f>
        <v>0</v>
      </c>
      <c r="I96" s="139">
        <f>'AUP Test Results - Table 1'!I96</f>
        <v>0</v>
      </c>
      <c r="J96" s="177">
        <f>'AUP Test Results - Table 1'!J96</f>
        <v>0</v>
      </c>
      <c r="K96" s="177">
        <f>'AUP Test Results - Table 1'!K96</f>
        <v>0</v>
      </c>
      <c r="L96" s="139">
        <f>'AUP Test Results - Table 1'!L96</f>
        <v>0</v>
      </c>
      <c r="M96" s="177" t="str">
        <f>'AUP Test Results - Table 1'!M96</f>
        <v/>
      </c>
      <c r="N96" s="177">
        <f>'AUP Test Results - Table 1'!N96</f>
        <v>0</v>
      </c>
      <c r="O96" s="139">
        <f>'AUP Test Results - Table 1'!O96</f>
        <v>0</v>
      </c>
      <c r="P96" s="177" t="str">
        <f>'AUP Test Results - Table 1'!P96</f>
        <v/>
      </c>
      <c r="Q96" s="138">
        <f>'AUP Test Results - Table 1'!Q96</f>
        <v>0</v>
      </c>
      <c r="R96" s="139">
        <f>'AUP Test Results - Table 1'!R96</f>
        <v>0</v>
      </c>
      <c r="S96" s="45">
        <f>'AUP Test Results - Table 1'!S96</f>
        <v>0</v>
      </c>
      <c r="T96" s="139">
        <f>'AUP Test Results - Table 1'!T96</f>
        <v>0</v>
      </c>
      <c r="U96" s="45">
        <f>'AUP Test Results - Table 1'!U96</f>
        <v>0</v>
      </c>
      <c r="V96" s="138">
        <f>'AUP Test Results - Table 1'!V96</f>
        <v>0</v>
      </c>
      <c r="W96" s="141" t="str">
        <f>'AUP Test Results - Table 1'!W96</f>
        <v>none</v>
      </c>
      <c r="X96" s="141">
        <f>'AUP Test Results - Table 1'!X96</f>
        <v>0</v>
      </c>
      <c r="Y96" s="178">
        <f>'AUP Test Results - Table 1'!Y96</f>
        <v>0</v>
      </c>
      <c r="Z96" s="89">
        <f>'AUP Test Results - Table 1'!Z96</f>
        <v>0</v>
      </c>
      <c r="AC96" t="str">
        <f t="shared" si="106"/>
        <v>HB Charges 2</v>
      </c>
      <c r="AD96" s="3">
        <f t="shared" si="100"/>
        <v>0</v>
      </c>
      <c r="AE96" s="3">
        <f t="shared" si="101"/>
        <v>0</v>
      </c>
      <c r="AF96" s="3" t="e">
        <f t="shared" si="102"/>
        <v>#DIV/0!</v>
      </c>
      <c r="AG96" s="2" t="e">
        <f t="shared" si="107"/>
        <v>#DIV/0!</v>
      </c>
      <c r="AH96" s="2" t="e">
        <f t="shared" si="108"/>
        <v>#DIV/0!</v>
      </c>
      <c r="AI96" s="2" t="e">
        <f t="shared" si="109"/>
        <v>#DIV/0!</v>
      </c>
      <c r="AJ96" s="2" t="e">
        <f t="shared" si="110"/>
        <v>#DIV/0!</v>
      </c>
      <c r="AK96" t="e">
        <f t="shared" si="111"/>
        <v>#DIV/0!</v>
      </c>
      <c r="AL96" t="str">
        <f t="shared" ref="AL96:AM96" si="157">IF(AY96=1,$AF96*$V93,"0")</f>
        <v>0</v>
      </c>
      <c r="AM96" t="str">
        <f t="shared" si="157"/>
        <v>0</v>
      </c>
      <c r="AN96" t="str">
        <f t="shared" si="113"/>
        <v>0</v>
      </c>
      <c r="AO96" t="str">
        <f t="shared" si="114"/>
        <v>0</v>
      </c>
      <c r="AP96" t="str">
        <f t="shared" si="115"/>
        <v>0</v>
      </c>
      <c r="AQ96" t="str">
        <f t="shared" si="116"/>
        <v>0</v>
      </c>
      <c r="AT96">
        <f t="shared" si="117"/>
        <v>0</v>
      </c>
      <c r="AU96">
        <f t="shared" si="118"/>
        <v>0</v>
      </c>
      <c r="AW96">
        <f t="shared" si="119"/>
        <v>0</v>
      </c>
      <c r="AY96">
        <f t="shared" si="120"/>
        <v>0</v>
      </c>
      <c r="AZ96">
        <f t="shared" si="121"/>
        <v>0</v>
      </c>
      <c r="BA96">
        <f t="shared" si="122"/>
        <v>0</v>
      </c>
      <c r="BB96">
        <f t="shared" si="123"/>
        <v>0</v>
      </c>
      <c r="BC96">
        <f t="shared" si="124"/>
        <v>0</v>
      </c>
      <c r="BD96">
        <f t="shared" si="125"/>
        <v>0</v>
      </c>
      <c r="BF96" t="str">
        <f t="shared" si="126"/>
        <v>0</v>
      </c>
      <c r="BG96" t="str">
        <f t="shared" si="127"/>
        <v>0</v>
      </c>
      <c r="BH96" t="str">
        <f t="shared" si="128"/>
        <v>0</v>
      </c>
      <c r="BI96" t="str">
        <f t="shared" si="129"/>
        <v>0</v>
      </c>
      <c r="BJ96" t="str">
        <f t="shared" si="130"/>
        <v>0</v>
      </c>
      <c r="BK96" t="str">
        <f t="shared" si="131"/>
        <v>0</v>
      </c>
    </row>
    <row r="97" spans="1:63" x14ac:dyDescent="0.25">
      <c r="A97" s="176" t="s">
        <v>1</v>
      </c>
      <c r="B97" s="10">
        <f t="shared" si="99"/>
        <v>36</v>
      </c>
      <c r="C97" s="10" t="str">
        <f t="shared" si="93"/>
        <v>HOSP&lt;65 - 36</v>
      </c>
      <c r="D97" s="138">
        <f>'AUP Test Results - Table 1'!D97</f>
        <v>0</v>
      </c>
      <c r="E97" s="11">
        <f>'AUP Test Results - Table 1'!E97</f>
        <v>0</v>
      </c>
      <c r="F97" s="139">
        <f>'AUP Test Results - Table 1'!F97</f>
        <v>0</v>
      </c>
      <c r="G97" s="177">
        <f>'AUP Test Results - Table 1'!G97</f>
        <v>0</v>
      </c>
      <c r="H97" s="11">
        <f>'AUP Test Results - Table 1'!H97</f>
        <v>0</v>
      </c>
      <c r="I97" s="139">
        <f>'AUP Test Results - Table 1'!I97</f>
        <v>0</v>
      </c>
      <c r="J97" s="177">
        <f>'AUP Test Results - Table 1'!J97</f>
        <v>0</v>
      </c>
      <c r="K97" s="177">
        <f>'AUP Test Results - Table 1'!K97</f>
        <v>0</v>
      </c>
      <c r="L97" s="139">
        <f>'AUP Test Results - Table 1'!L97</f>
        <v>0</v>
      </c>
      <c r="M97" s="177" t="str">
        <f>'AUP Test Results - Table 1'!M97</f>
        <v/>
      </c>
      <c r="N97" s="177">
        <f>'AUP Test Results - Table 1'!N97</f>
        <v>0</v>
      </c>
      <c r="O97" s="139">
        <f>'AUP Test Results - Table 1'!O97</f>
        <v>0</v>
      </c>
      <c r="P97" s="177" t="str">
        <f>'AUP Test Results - Table 1'!P97</f>
        <v/>
      </c>
      <c r="Q97" s="138">
        <f>'AUP Test Results - Table 1'!Q97</f>
        <v>0</v>
      </c>
      <c r="R97" s="139">
        <f>'AUP Test Results - Table 1'!R97</f>
        <v>0</v>
      </c>
      <c r="S97" s="45">
        <f>'AUP Test Results - Table 1'!S97</f>
        <v>0</v>
      </c>
      <c r="T97" s="139">
        <f>'AUP Test Results - Table 1'!T97</f>
        <v>0</v>
      </c>
      <c r="U97" s="45">
        <f>'AUP Test Results - Table 1'!U97</f>
        <v>0</v>
      </c>
      <c r="V97" s="138">
        <f>'AUP Test Results - Table 1'!V97</f>
        <v>0</v>
      </c>
      <c r="W97" s="141" t="str">
        <f>'AUP Test Results - Table 1'!W97</f>
        <v>none</v>
      </c>
      <c r="X97" s="141">
        <f>'AUP Test Results - Table 1'!X97</f>
        <v>0</v>
      </c>
      <c r="Y97" s="178">
        <f>'AUP Test Results - Table 1'!Y97</f>
        <v>0</v>
      </c>
      <c r="Z97" s="89">
        <f>'AUP Test Results - Table 1'!Z97</f>
        <v>0</v>
      </c>
      <c r="AC97" t="str">
        <f t="shared" si="106"/>
        <v>HB Charges 2</v>
      </c>
      <c r="AD97" s="3">
        <f t="shared" si="100"/>
        <v>0</v>
      </c>
      <c r="AE97" s="3">
        <f t="shared" si="101"/>
        <v>0</v>
      </c>
      <c r="AF97" s="3" t="e">
        <f t="shared" si="102"/>
        <v>#DIV/0!</v>
      </c>
      <c r="AG97" s="2" t="e">
        <f t="shared" si="107"/>
        <v>#DIV/0!</v>
      </c>
      <c r="AH97" s="2" t="e">
        <f t="shared" si="108"/>
        <v>#DIV/0!</v>
      </c>
      <c r="AI97" s="2" t="e">
        <f t="shared" si="109"/>
        <v>#DIV/0!</v>
      </c>
      <c r="AJ97" s="2" t="e">
        <f t="shared" si="110"/>
        <v>#DIV/0!</v>
      </c>
      <c r="AK97" t="e">
        <f t="shared" si="111"/>
        <v>#DIV/0!</v>
      </c>
      <c r="AL97" t="str">
        <f t="shared" ref="AL97:AM97" si="158">IF(AY97=1,$AF97*$V94,"0")</f>
        <v>0</v>
      </c>
      <c r="AM97" t="str">
        <f t="shared" si="158"/>
        <v>0</v>
      </c>
      <c r="AN97" t="str">
        <f t="shared" si="113"/>
        <v>0</v>
      </c>
      <c r="AO97" t="str">
        <f t="shared" si="114"/>
        <v>0</v>
      </c>
      <c r="AP97" t="str">
        <f t="shared" si="115"/>
        <v>0</v>
      </c>
      <c r="AQ97" t="str">
        <f t="shared" si="116"/>
        <v>0</v>
      </c>
      <c r="AT97">
        <f t="shared" si="117"/>
        <v>0</v>
      </c>
      <c r="AU97">
        <f t="shared" si="118"/>
        <v>0</v>
      </c>
      <c r="AW97">
        <f t="shared" si="119"/>
        <v>0</v>
      </c>
      <c r="AY97">
        <f t="shared" si="120"/>
        <v>0</v>
      </c>
      <c r="AZ97">
        <f t="shared" si="121"/>
        <v>0</v>
      </c>
      <c r="BA97">
        <f t="shared" si="122"/>
        <v>0</v>
      </c>
      <c r="BB97">
        <f t="shared" si="123"/>
        <v>0</v>
      </c>
      <c r="BC97">
        <f t="shared" si="124"/>
        <v>0</v>
      </c>
      <c r="BD97">
        <f t="shared" si="125"/>
        <v>0</v>
      </c>
      <c r="BF97" t="str">
        <f t="shared" si="126"/>
        <v>0</v>
      </c>
      <c r="BG97" t="str">
        <f t="shared" si="127"/>
        <v>0</v>
      </c>
      <c r="BH97" t="str">
        <f t="shared" si="128"/>
        <v>0</v>
      </c>
      <c r="BI97" t="str">
        <f t="shared" si="129"/>
        <v>0</v>
      </c>
      <c r="BJ97" t="str">
        <f t="shared" si="130"/>
        <v>0</v>
      </c>
      <c r="BK97" t="str">
        <f t="shared" si="131"/>
        <v>0</v>
      </c>
    </row>
    <row r="98" spans="1:63" x14ac:dyDescent="0.25">
      <c r="A98" s="176" t="s">
        <v>1</v>
      </c>
      <c r="B98" s="10">
        <f t="shared" si="99"/>
        <v>37</v>
      </c>
      <c r="C98" s="10" t="str">
        <f t="shared" si="93"/>
        <v>HOSP&lt;65 - 37</v>
      </c>
      <c r="D98" s="138">
        <f>'AUP Test Results - Table 1'!D98</f>
        <v>0</v>
      </c>
      <c r="E98" s="11">
        <f>'AUP Test Results - Table 1'!E98</f>
        <v>0</v>
      </c>
      <c r="F98" s="139">
        <f>'AUP Test Results - Table 1'!F98</f>
        <v>0</v>
      </c>
      <c r="G98" s="177">
        <f>'AUP Test Results - Table 1'!G98</f>
        <v>0</v>
      </c>
      <c r="H98" s="11">
        <f>'AUP Test Results - Table 1'!H98</f>
        <v>0</v>
      </c>
      <c r="I98" s="139">
        <f>'AUP Test Results - Table 1'!I98</f>
        <v>0</v>
      </c>
      <c r="J98" s="177">
        <f>'AUP Test Results - Table 1'!J98</f>
        <v>0</v>
      </c>
      <c r="K98" s="177">
        <f>'AUP Test Results - Table 1'!K98</f>
        <v>0</v>
      </c>
      <c r="L98" s="139">
        <f>'AUP Test Results - Table 1'!L98</f>
        <v>0</v>
      </c>
      <c r="M98" s="177" t="str">
        <f>'AUP Test Results - Table 1'!M98</f>
        <v/>
      </c>
      <c r="N98" s="177">
        <f>'AUP Test Results - Table 1'!N98</f>
        <v>0</v>
      </c>
      <c r="O98" s="139">
        <f>'AUP Test Results - Table 1'!O98</f>
        <v>0</v>
      </c>
      <c r="P98" s="177" t="str">
        <f>'AUP Test Results - Table 1'!P98</f>
        <v/>
      </c>
      <c r="Q98" s="138">
        <f>'AUP Test Results - Table 1'!Q98</f>
        <v>0</v>
      </c>
      <c r="R98" s="139">
        <f>'AUP Test Results - Table 1'!R98</f>
        <v>0</v>
      </c>
      <c r="S98" s="45">
        <f>'AUP Test Results - Table 1'!S98</f>
        <v>0</v>
      </c>
      <c r="T98" s="139">
        <f>'AUP Test Results - Table 1'!T98</f>
        <v>0</v>
      </c>
      <c r="U98" s="45">
        <f>'AUP Test Results - Table 1'!U98</f>
        <v>0</v>
      </c>
      <c r="V98" s="138">
        <f>'AUP Test Results - Table 1'!V98</f>
        <v>0</v>
      </c>
      <c r="W98" s="141" t="str">
        <f>'AUP Test Results - Table 1'!W98</f>
        <v>none</v>
      </c>
      <c r="X98" s="141">
        <f>'AUP Test Results - Table 1'!X98</f>
        <v>0</v>
      </c>
      <c r="Y98" s="178">
        <f>'AUP Test Results - Table 1'!Y98</f>
        <v>0</v>
      </c>
      <c r="Z98" s="89">
        <f>'AUP Test Results - Table 1'!Z98</f>
        <v>0</v>
      </c>
      <c r="AC98" t="str">
        <f t="shared" si="106"/>
        <v>HB Charges 2</v>
      </c>
      <c r="AD98" s="3">
        <f t="shared" si="100"/>
        <v>0</v>
      </c>
      <c r="AE98" s="3">
        <f t="shared" si="101"/>
        <v>0</v>
      </c>
      <c r="AF98" s="3" t="e">
        <f t="shared" si="102"/>
        <v>#DIV/0!</v>
      </c>
      <c r="AG98" s="2" t="e">
        <f t="shared" si="107"/>
        <v>#DIV/0!</v>
      </c>
      <c r="AH98" s="2" t="e">
        <f t="shared" si="108"/>
        <v>#DIV/0!</v>
      </c>
      <c r="AI98" s="2" t="e">
        <f t="shared" si="109"/>
        <v>#DIV/0!</v>
      </c>
      <c r="AJ98" s="2" t="e">
        <f t="shared" si="110"/>
        <v>#DIV/0!</v>
      </c>
      <c r="AK98" t="e">
        <f t="shared" si="111"/>
        <v>#DIV/0!</v>
      </c>
      <c r="AL98" t="str">
        <f t="shared" ref="AL98:AM98" si="159">IF(AY98=1,$AF98*$V95,"0")</f>
        <v>0</v>
      </c>
      <c r="AM98" t="str">
        <f t="shared" si="159"/>
        <v>0</v>
      </c>
      <c r="AN98" t="str">
        <f t="shared" si="113"/>
        <v>0</v>
      </c>
      <c r="AO98" t="str">
        <f t="shared" si="114"/>
        <v>0</v>
      </c>
      <c r="AP98" t="str">
        <f t="shared" si="115"/>
        <v>0</v>
      </c>
      <c r="AQ98" t="str">
        <f t="shared" si="116"/>
        <v>0</v>
      </c>
      <c r="AT98">
        <f t="shared" si="117"/>
        <v>0</v>
      </c>
      <c r="AU98">
        <f t="shared" si="118"/>
        <v>0</v>
      </c>
      <c r="AW98">
        <f t="shared" si="119"/>
        <v>0</v>
      </c>
      <c r="AY98">
        <f t="shared" si="120"/>
        <v>0</v>
      </c>
      <c r="AZ98">
        <f t="shared" si="121"/>
        <v>0</v>
      </c>
      <c r="BA98">
        <f t="shared" si="122"/>
        <v>0</v>
      </c>
      <c r="BB98">
        <f t="shared" si="123"/>
        <v>0</v>
      </c>
      <c r="BC98">
        <f t="shared" si="124"/>
        <v>0</v>
      </c>
      <c r="BD98">
        <f t="shared" si="125"/>
        <v>0</v>
      </c>
      <c r="BF98" t="str">
        <f t="shared" si="126"/>
        <v>0</v>
      </c>
      <c r="BG98" t="str">
        <f t="shared" si="127"/>
        <v>0</v>
      </c>
      <c r="BH98" t="str">
        <f t="shared" si="128"/>
        <v>0</v>
      </c>
      <c r="BI98" t="str">
        <f t="shared" si="129"/>
        <v>0</v>
      </c>
      <c r="BJ98" t="str">
        <f t="shared" si="130"/>
        <v>0</v>
      </c>
      <c r="BK98" t="str">
        <f t="shared" si="131"/>
        <v>0</v>
      </c>
    </row>
    <row r="99" spans="1:63" x14ac:dyDescent="0.25">
      <c r="A99" s="176" t="s">
        <v>1</v>
      </c>
      <c r="B99" s="10">
        <f t="shared" si="99"/>
        <v>38</v>
      </c>
      <c r="C99" s="10" t="str">
        <f t="shared" si="93"/>
        <v>HOSP&lt;65 - 38</v>
      </c>
      <c r="D99" s="138">
        <f>'AUP Test Results - Table 1'!D99</f>
        <v>0</v>
      </c>
      <c r="E99" s="11">
        <f>'AUP Test Results - Table 1'!E99</f>
        <v>0</v>
      </c>
      <c r="F99" s="139">
        <f>'AUP Test Results - Table 1'!F99</f>
        <v>0</v>
      </c>
      <c r="G99" s="177">
        <f>'AUP Test Results - Table 1'!G99</f>
        <v>0</v>
      </c>
      <c r="H99" s="11">
        <f>'AUP Test Results - Table 1'!H99</f>
        <v>0</v>
      </c>
      <c r="I99" s="139">
        <f>'AUP Test Results - Table 1'!I99</f>
        <v>0</v>
      </c>
      <c r="J99" s="177">
        <f>'AUP Test Results - Table 1'!J99</f>
        <v>0</v>
      </c>
      <c r="K99" s="177">
        <f>'AUP Test Results - Table 1'!K99</f>
        <v>0</v>
      </c>
      <c r="L99" s="139">
        <f>'AUP Test Results - Table 1'!L99</f>
        <v>0</v>
      </c>
      <c r="M99" s="177" t="str">
        <f>'AUP Test Results - Table 1'!M99</f>
        <v/>
      </c>
      <c r="N99" s="177">
        <f>'AUP Test Results - Table 1'!N99</f>
        <v>0</v>
      </c>
      <c r="O99" s="139">
        <f>'AUP Test Results - Table 1'!O99</f>
        <v>0</v>
      </c>
      <c r="P99" s="177" t="str">
        <f>'AUP Test Results - Table 1'!P99</f>
        <v/>
      </c>
      <c r="Q99" s="138">
        <f>'AUP Test Results - Table 1'!Q99</f>
        <v>0</v>
      </c>
      <c r="R99" s="139">
        <f>'AUP Test Results - Table 1'!R99</f>
        <v>0</v>
      </c>
      <c r="S99" s="45">
        <f>'AUP Test Results - Table 1'!S99</f>
        <v>0</v>
      </c>
      <c r="T99" s="139">
        <f>'AUP Test Results - Table 1'!T99</f>
        <v>0</v>
      </c>
      <c r="U99" s="45">
        <f>'AUP Test Results - Table 1'!U99</f>
        <v>0</v>
      </c>
      <c r="V99" s="138">
        <f>'AUP Test Results - Table 1'!V99</f>
        <v>0</v>
      </c>
      <c r="W99" s="141" t="str">
        <f>'AUP Test Results - Table 1'!W99</f>
        <v>none</v>
      </c>
      <c r="X99" s="141">
        <f>'AUP Test Results - Table 1'!X99</f>
        <v>0</v>
      </c>
      <c r="Y99" s="178">
        <f>'AUP Test Results - Table 1'!Y99</f>
        <v>0</v>
      </c>
      <c r="Z99" s="89">
        <f>'AUP Test Results - Table 1'!Z99</f>
        <v>0</v>
      </c>
      <c r="AC99" t="str">
        <f t="shared" si="106"/>
        <v>HB Charges 2</v>
      </c>
      <c r="AD99" s="3">
        <f t="shared" si="100"/>
        <v>0</v>
      </c>
      <c r="AE99" s="3">
        <f t="shared" si="101"/>
        <v>0</v>
      </c>
      <c r="AF99" s="3" t="e">
        <f t="shared" si="102"/>
        <v>#DIV/0!</v>
      </c>
      <c r="AG99" s="2" t="e">
        <f t="shared" si="107"/>
        <v>#DIV/0!</v>
      </c>
      <c r="AH99" s="2" t="e">
        <f t="shared" si="108"/>
        <v>#DIV/0!</v>
      </c>
      <c r="AI99" s="2" t="e">
        <f t="shared" si="109"/>
        <v>#DIV/0!</v>
      </c>
      <c r="AJ99" s="2" t="e">
        <f t="shared" si="110"/>
        <v>#DIV/0!</v>
      </c>
      <c r="AK99" t="e">
        <f t="shared" si="111"/>
        <v>#DIV/0!</v>
      </c>
      <c r="AL99" t="str">
        <f t="shared" ref="AL99:AM99" si="160">IF(AY99=1,$AF99*$V96,"0")</f>
        <v>0</v>
      </c>
      <c r="AM99" t="str">
        <f t="shared" si="160"/>
        <v>0</v>
      </c>
      <c r="AN99" t="str">
        <f t="shared" si="113"/>
        <v>0</v>
      </c>
      <c r="AO99" t="str">
        <f t="shared" si="114"/>
        <v>0</v>
      </c>
      <c r="AP99" t="str">
        <f t="shared" si="115"/>
        <v>0</v>
      </c>
      <c r="AQ99" t="str">
        <f t="shared" si="116"/>
        <v>0</v>
      </c>
      <c r="AT99">
        <f t="shared" si="117"/>
        <v>0</v>
      </c>
      <c r="AU99">
        <f t="shared" si="118"/>
        <v>0</v>
      </c>
      <c r="AW99">
        <f t="shared" si="119"/>
        <v>0</v>
      </c>
      <c r="AY99">
        <f t="shared" si="120"/>
        <v>0</v>
      </c>
      <c r="AZ99">
        <f t="shared" si="121"/>
        <v>0</v>
      </c>
      <c r="BA99">
        <f t="shared" si="122"/>
        <v>0</v>
      </c>
      <c r="BB99">
        <f t="shared" si="123"/>
        <v>0</v>
      </c>
      <c r="BC99">
        <f t="shared" si="124"/>
        <v>0</v>
      </c>
      <c r="BD99">
        <f t="shared" si="125"/>
        <v>0</v>
      </c>
      <c r="BF99" t="str">
        <f t="shared" si="126"/>
        <v>0</v>
      </c>
      <c r="BG99" t="str">
        <f t="shared" si="127"/>
        <v>0</v>
      </c>
      <c r="BH99" t="str">
        <f t="shared" si="128"/>
        <v>0</v>
      </c>
      <c r="BI99" t="str">
        <f t="shared" si="129"/>
        <v>0</v>
      </c>
      <c r="BJ99" t="str">
        <f t="shared" si="130"/>
        <v>0</v>
      </c>
      <c r="BK99" t="str">
        <f t="shared" si="131"/>
        <v>0</v>
      </c>
    </row>
    <row r="100" spans="1:63" x14ac:dyDescent="0.25">
      <c r="A100" s="176" t="s">
        <v>1</v>
      </c>
      <c r="B100" s="10">
        <f t="shared" si="99"/>
        <v>39</v>
      </c>
      <c r="C100" s="10" t="str">
        <f t="shared" si="93"/>
        <v>HOSP&lt;65 - 39</v>
      </c>
      <c r="D100" s="138">
        <f>'AUP Test Results - Table 1'!D100</f>
        <v>0</v>
      </c>
      <c r="E100" s="11">
        <f>'AUP Test Results - Table 1'!E100</f>
        <v>0</v>
      </c>
      <c r="F100" s="139">
        <f>'AUP Test Results - Table 1'!F100</f>
        <v>0</v>
      </c>
      <c r="G100" s="177">
        <f>'AUP Test Results - Table 1'!G100</f>
        <v>0</v>
      </c>
      <c r="H100" s="11">
        <f>'AUP Test Results - Table 1'!H100</f>
        <v>0</v>
      </c>
      <c r="I100" s="139">
        <f>'AUP Test Results - Table 1'!I100</f>
        <v>0</v>
      </c>
      <c r="J100" s="177">
        <f>'AUP Test Results - Table 1'!J100</f>
        <v>0</v>
      </c>
      <c r="K100" s="177">
        <f>'AUP Test Results - Table 1'!K100</f>
        <v>0</v>
      </c>
      <c r="L100" s="139">
        <f>'AUP Test Results - Table 1'!L100</f>
        <v>0</v>
      </c>
      <c r="M100" s="177" t="str">
        <f>'AUP Test Results - Table 1'!M100</f>
        <v/>
      </c>
      <c r="N100" s="177">
        <f>'AUP Test Results - Table 1'!N100</f>
        <v>0</v>
      </c>
      <c r="O100" s="139">
        <f>'AUP Test Results - Table 1'!O100</f>
        <v>0</v>
      </c>
      <c r="P100" s="177" t="str">
        <f>'AUP Test Results - Table 1'!P100</f>
        <v/>
      </c>
      <c r="Q100" s="138">
        <f>'AUP Test Results - Table 1'!Q100</f>
        <v>0</v>
      </c>
      <c r="R100" s="139">
        <f>'AUP Test Results - Table 1'!R100</f>
        <v>0</v>
      </c>
      <c r="S100" s="45">
        <f>'AUP Test Results - Table 1'!S100</f>
        <v>0</v>
      </c>
      <c r="T100" s="139">
        <f>'AUP Test Results - Table 1'!T100</f>
        <v>0</v>
      </c>
      <c r="U100" s="45">
        <f>'AUP Test Results - Table 1'!U100</f>
        <v>0</v>
      </c>
      <c r="V100" s="138">
        <f>'AUP Test Results - Table 1'!V100</f>
        <v>0</v>
      </c>
      <c r="W100" s="141" t="str">
        <f>'AUP Test Results - Table 1'!W100</f>
        <v>none</v>
      </c>
      <c r="X100" s="141">
        <f>'AUP Test Results - Table 1'!X100</f>
        <v>0</v>
      </c>
      <c r="Y100" s="178">
        <f>'AUP Test Results - Table 1'!Y100</f>
        <v>0</v>
      </c>
      <c r="Z100" s="89">
        <f>'AUP Test Results - Table 1'!Z100</f>
        <v>0</v>
      </c>
      <c r="AC100" t="str">
        <f t="shared" si="106"/>
        <v>HB Charges 2</v>
      </c>
      <c r="AD100" s="3">
        <f t="shared" si="100"/>
        <v>0</v>
      </c>
      <c r="AE100" s="3">
        <f t="shared" si="101"/>
        <v>0</v>
      </c>
      <c r="AF100" s="3" t="e">
        <f t="shared" si="102"/>
        <v>#DIV/0!</v>
      </c>
      <c r="AG100" s="2" t="e">
        <f t="shared" si="107"/>
        <v>#DIV/0!</v>
      </c>
      <c r="AH100" s="2" t="e">
        <f t="shared" si="108"/>
        <v>#DIV/0!</v>
      </c>
      <c r="AI100" s="2" t="e">
        <f t="shared" si="109"/>
        <v>#DIV/0!</v>
      </c>
      <c r="AJ100" s="2" t="e">
        <f t="shared" si="110"/>
        <v>#DIV/0!</v>
      </c>
      <c r="AK100" t="e">
        <f t="shared" si="111"/>
        <v>#DIV/0!</v>
      </c>
      <c r="AL100" t="str">
        <f t="shared" ref="AL100:AM100" si="161">IF(AY100=1,$AF100*$V97,"0")</f>
        <v>0</v>
      </c>
      <c r="AM100" t="str">
        <f t="shared" si="161"/>
        <v>0</v>
      </c>
      <c r="AN100" t="str">
        <f t="shared" si="113"/>
        <v>0</v>
      </c>
      <c r="AO100" t="str">
        <f t="shared" si="114"/>
        <v>0</v>
      </c>
      <c r="AP100" t="str">
        <f t="shared" si="115"/>
        <v>0</v>
      </c>
      <c r="AQ100" t="str">
        <f t="shared" si="116"/>
        <v>0</v>
      </c>
      <c r="AT100">
        <f t="shared" si="117"/>
        <v>0</v>
      </c>
      <c r="AU100">
        <f t="shared" si="118"/>
        <v>0</v>
      </c>
      <c r="AW100">
        <f t="shared" si="119"/>
        <v>0</v>
      </c>
      <c r="AY100">
        <f t="shared" si="120"/>
        <v>0</v>
      </c>
      <c r="AZ100">
        <f t="shared" si="121"/>
        <v>0</v>
      </c>
      <c r="BA100">
        <f t="shared" si="122"/>
        <v>0</v>
      </c>
      <c r="BB100">
        <f t="shared" si="123"/>
        <v>0</v>
      </c>
      <c r="BC100">
        <f t="shared" si="124"/>
        <v>0</v>
      </c>
      <c r="BD100">
        <f t="shared" si="125"/>
        <v>0</v>
      </c>
      <c r="BF100" t="str">
        <f t="shared" si="126"/>
        <v>0</v>
      </c>
      <c r="BG100" t="str">
        <f t="shared" si="127"/>
        <v>0</v>
      </c>
      <c r="BH100" t="str">
        <f t="shared" si="128"/>
        <v>0</v>
      </c>
      <c r="BI100" t="str">
        <f t="shared" si="129"/>
        <v>0</v>
      </c>
      <c r="BJ100" t="str">
        <f t="shared" si="130"/>
        <v>0</v>
      </c>
      <c r="BK100" t="str">
        <f t="shared" si="131"/>
        <v>0</v>
      </c>
    </row>
    <row r="101" spans="1:63" x14ac:dyDescent="0.25">
      <c r="A101" s="176" t="s">
        <v>1</v>
      </c>
      <c r="B101" s="10">
        <f t="shared" si="99"/>
        <v>40</v>
      </c>
      <c r="C101" s="10" t="str">
        <f t="shared" si="93"/>
        <v>HOSP&lt;65 - 40</v>
      </c>
      <c r="D101" s="138">
        <f>'AUP Test Results - Table 1'!D101</f>
        <v>0</v>
      </c>
      <c r="E101" s="11">
        <f>'AUP Test Results - Table 1'!E101</f>
        <v>0</v>
      </c>
      <c r="F101" s="139">
        <f>'AUP Test Results - Table 1'!F101</f>
        <v>0</v>
      </c>
      <c r="G101" s="177">
        <f>'AUP Test Results - Table 1'!G101</f>
        <v>0</v>
      </c>
      <c r="H101" s="11">
        <f>'AUP Test Results - Table 1'!H101</f>
        <v>0</v>
      </c>
      <c r="I101" s="139">
        <f>'AUP Test Results - Table 1'!I101</f>
        <v>0</v>
      </c>
      <c r="J101" s="177">
        <f>'AUP Test Results - Table 1'!J101</f>
        <v>0</v>
      </c>
      <c r="K101" s="177">
        <f>'AUP Test Results - Table 1'!K101</f>
        <v>0</v>
      </c>
      <c r="L101" s="139">
        <f>'AUP Test Results - Table 1'!L101</f>
        <v>0</v>
      </c>
      <c r="M101" s="177" t="str">
        <f>'AUP Test Results - Table 1'!M101</f>
        <v/>
      </c>
      <c r="N101" s="177">
        <f>'AUP Test Results - Table 1'!N101</f>
        <v>0</v>
      </c>
      <c r="O101" s="139">
        <f>'AUP Test Results - Table 1'!O101</f>
        <v>0</v>
      </c>
      <c r="P101" s="177" t="str">
        <f>'AUP Test Results - Table 1'!P101</f>
        <v/>
      </c>
      <c r="Q101" s="138">
        <f>'AUP Test Results - Table 1'!Q101</f>
        <v>0</v>
      </c>
      <c r="R101" s="139">
        <f>'AUP Test Results - Table 1'!R101</f>
        <v>0</v>
      </c>
      <c r="S101" s="45">
        <f>'AUP Test Results - Table 1'!S101</f>
        <v>0</v>
      </c>
      <c r="T101" s="139">
        <f>'AUP Test Results - Table 1'!T101</f>
        <v>0</v>
      </c>
      <c r="U101" s="45">
        <f>'AUP Test Results - Table 1'!U101</f>
        <v>0</v>
      </c>
      <c r="V101" s="138">
        <f>'AUP Test Results - Table 1'!V101</f>
        <v>0</v>
      </c>
      <c r="W101" s="141" t="str">
        <f>'AUP Test Results - Table 1'!W101</f>
        <v>none</v>
      </c>
      <c r="X101" s="141">
        <f>'AUP Test Results - Table 1'!X101</f>
        <v>0</v>
      </c>
      <c r="Y101" s="178">
        <f>'AUP Test Results - Table 1'!Y101</f>
        <v>0</v>
      </c>
      <c r="Z101" s="89">
        <f>'AUP Test Results - Table 1'!Z101</f>
        <v>0</v>
      </c>
      <c r="AC101" t="str">
        <f t="shared" si="106"/>
        <v>HB Charges 2</v>
      </c>
      <c r="AD101" s="3">
        <f t="shared" si="100"/>
        <v>0</v>
      </c>
      <c r="AE101" s="3">
        <f t="shared" si="101"/>
        <v>0</v>
      </c>
      <c r="AF101" s="3" t="e">
        <f t="shared" si="102"/>
        <v>#DIV/0!</v>
      </c>
      <c r="AG101" s="2" t="e">
        <f t="shared" si="107"/>
        <v>#DIV/0!</v>
      </c>
      <c r="AH101" s="2" t="e">
        <f t="shared" si="108"/>
        <v>#DIV/0!</v>
      </c>
      <c r="AI101" s="2" t="e">
        <f t="shared" si="109"/>
        <v>#DIV/0!</v>
      </c>
      <c r="AJ101" s="2" t="e">
        <f t="shared" si="110"/>
        <v>#DIV/0!</v>
      </c>
      <c r="AK101" t="e">
        <f t="shared" si="111"/>
        <v>#DIV/0!</v>
      </c>
      <c r="AL101" t="str">
        <f t="shared" ref="AL101:AM101" si="162">IF(AY101=1,$AF101*$V98,"0")</f>
        <v>0</v>
      </c>
      <c r="AM101" t="str">
        <f t="shared" si="162"/>
        <v>0</v>
      </c>
      <c r="AN101" t="str">
        <f t="shared" si="113"/>
        <v>0</v>
      </c>
      <c r="AO101" t="str">
        <f t="shared" si="114"/>
        <v>0</v>
      </c>
      <c r="AP101" t="str">
        <f t="shared" si="115"/>
        <v>0</v>
      </c>
      <c r="AQ101" t="str">
        <f t="shared" si="116"/>
        <v>0</v>
      </c>
      <c r="AT101">
        <f t="shared" si="117"/>
        <v>0</v>
      </c>
      <c r="AU101">
        <f t="shared" si="118"/>
        <v>0</v>
      </c>
      <c r="AW101">
        <f t="shared" si="119"/>
        <v>0</v>
      </c>
      <c r="AY101">
        <f t="shared" si="120"/>
        <v>0</v>
      </c>
      <c r="AZ101">
        <f t="shared" si="121"/>
        <v>0</v>
      </c>
      <c r="BA101">
        <f t="shared" si="122"/>
        <v>0</v>
      </c>
      <c r="BB101">
        <f t="shared" si="123"/>
        <v>0</v>
      </c>
      <c r="BC101">
        <f t="shared" si="124"/>
        <v>0</v>
      </c>
      <c r="BD101">
        <f t="shared" si="125"/>
        <v>0</v>
      </c>
      <c r="BF101" t="str">
        <f t="shared" si="126"/>
        <v>0</v>
      </c>
      <c r="BG101" t="str">
        <f t="shared" si="127"/>
        <v>0</v>
      </c>
      <c r="BH101" t="str">
        <f t="shared" si="128"/>
        <v>0</v>
      </c>
      <c r="BI101" t="str">
        <f t="shared" si="129"/>
        <v>0</v>
      </c>
      <c r="BJ101" t="str">
        <f t="shared" si="130"/>
        <v>0</v>
      </c>
      <c r="BK101" t="str">
        <f t="shared" si="131"/>
        <v>0</v>
      </c>
    </row>
    <row r="102" spans="1:63" x14ac:dyDescent="0.25">
      <c r="A102" s="176" t="s">
        <v>1</v>
      </c>
      <c r="B102" s="10">
        <f t="shared" si="99"/>
        <v>41</v>
      </c>
      <c r="C102" s="10" t="str">
        <f t="shared" si="93"/>
        <v>HOSP&lt;65 - 41</v>
      </c>
      <c r="D102" s="138">
        <f>'AUP Test Results - Table 1'!D102</f>
        <v>0</v>
      </c>
      <c r="E102" s="11">
        <f>'AUP Test Results - Table 1'!E102</f>
        <v>0</v>
      </c>
      <c r="F102" s="139">
        <f>'AUP Test Results - Table 1'!F102</f>
        <v>0</v>
      </c>
      <c r="G102" s="177">
        <f>'AUP Test Results - Table 1'!G102</f>
        <v>0</v>
      </c>
      <c r="H102" s="11">
        <f>'AUP Test Results - Table 1'!H102</f>
        <v>0</v>
      </c>
      <c r="I102" s="139">
        <f>'AUP Test Results - Table 1'!I102</f>
        <v>0</v>
      </c>
      <c r="J102" s="177">
        <f>'AUP Test Results - Table 1'!J102</f>
        <v>0</v>
      </c>
      <c r="K102" s="177">
        <f>'AUP Test Results - Table 1'!K102</f>
        <v>0</v>
      </c>
      <c r="L102" s="139">
        <f>'AUP Test Results - Table 1'!L102</f>
        <v>0</v>
      </c>
      <c r="M102" s="177" t="str">
        <f>'AUP Test Results - Table 1'!M102</f>
        <v/>
      </c>
      <c r="N102" s="177">
        <f>'AUP Test Results - Table 1'!N102</f>
        <v>0</v>
      </c>
      <c r="O102" s="139">
        <f>'AUP Test Results - Table 1'!O102</f>
        <v>0</v>
      </c>
      <c r="P102" s="177" t="str">
        <f>'AUP Test Results - Table 1'!P102</f>
        <v/>
      </c>
      <c r="Q102" s="138">
        <f>'AUP Test Results - Table 1'!Q102</f>
        <v>0</v>
      </c>
      <c r="R102" s="139">
        <f>'AUP Test Results - Table 1'!R102</f>
        <v>0</v>
      </c>
      <c r="S102" s="45">
        <f>'AUP Test Results - Table 1'!S102</f>
        <v>0</v>
      </c>
      <c r="T102" s="139">
        <f>'AUP Test Results - Table 1'!T102</f>
        <v>0</v>
      </c>
      <c r="U102" s="45">
        <f>'AUP Test Results - Table 1'!U102</f>
        <v>0</v>
      </c>
      <c r="V102" s="138">
        <f>'AUP Test Results - Table 1'!V102</f>
        <v>0</v>
      </c>
      <c r="W102" s="141" t="str">
        <f>'AUP Test Results - Table 1'!W102</f>
        <v>none</v>
      </c>
      <c r="X102" s="141">
        <f>'AUP Test Results - Table 1'!X102</f>
        <v>0</v>
      </c>
      <c r="Y102" s="178">
        <f>'AUP Test Results - Table 1'!Y102</f>
        <v>0</v>
      </c>
      <c r="Z102" s="89">
        <f>'AUP Test Results - Table 1'!Z102</f>
        <v>0</v>
      </c>
      <c r="AC102" t="str">
        <f t="shared" si="106"/>
        <v>HB Charges 2</v>
      </c>
      <c r="AD102" s="3">
        <f t="shared" si="100"/>
        <v>0</v>
      </c>
      <c r="AE102" s="3">
        <f t="shared" si="101"/>
        <v>0</v>
      </c>
      <c r="AF102" s="3" t="e">
        <f t="shared" si="102"/>
        <v>#DIV/0!</v>
      </c>
      <c r="AG102" s="2" t="e">
        <f t="shared" si="107"/>
        <v>#DIV/0!</v>
      </c>
      <c r="AH102" s="2" t="e">
        <f t="shared" si="108"/>
        <v>#DIV/0!</v>
      </c>
      <c r="AI102" s="2" t="e">
        <f t="shared" si="109"/>
        <v>#DIV/0!</v>
      </c>
      <c r="AJ102" s="2" t="e">
        <f t="shared" si="110"/>
        <v>#DIV/0!</v>
      </c>
      <c r="AK102" t="e">
        <f t="shared" si="111"/>
        <v>#DIV/0!</v>
      </c>
      <c r="AL102" t="str">
        <f t="shared" ref="AL102:AM102" si="163">IF(AY102=1,$AF102*$V99,"0")</f>
        <v>0</v>
      </c>
      <c r="AM102" t="str">
        <f t="shared" si="163"/>
        <v>0</v>
      </c>
      <c r="AN102" t="str">
        <f t="shared" si="113"/>
        <v>0</v>
      </c>
      <c r="AO102" t="str">
        <f t="shared" si="114"/>
        <v>0</v>
      </c>
      <c r="AP102" t="str">
        <f t="shared" si="115"/>
        <v>0</v>
      </c>
      <c r="AQ102" t="str">
        <f t="shared" si="116"/>
        <v>0</v>
      </c>
      <c r="AT102">
        <f t="shared" si="117"/>
        <v>0</v>
      </c>
      <c r="AU102">
        <f t="shared" si="118"/>
        <v>0</v>
      </c>
      <c r="AW102">
        <f t="shared" si="119"/>
        <v>0</v>
      </c>
      <c r="AY102">
        <f t="shared" si="120"/>
        <v>0</v>
      </c>
      <c r="AZ102">
        <f t="shared" si="121"/>
        <v>0</v>
      </c>
      <c r="BA102">
        <f t="shared" si="122"/>
        <v>0</v>
      </c>
      <c r="BB102">
        <f t="shared" si="123"/>
        <v>0</v>
      </c>
      <c r="BC102">
        <f t="shared" si="124"/>
        <v>0</v>
      </c>
      <c r="BD102">
        <f t="shared" si="125"/>
        <v>0</v>
      </c>
      <c r="BF102" t="str">
        <f t="shared" si="126"/>
        <v>0</v>
      </c>
      <c r="BG102" t="str">
        <f t="shared" si="127"/>
        <v>0</v>
      </c>
      <c r="BH102" t="str">
        <f t="shared" si="128"/>
        <v>0</v>
      </c>
      <c r="BI102" t="str">
        <f t="shared" si="129"/>
        <v>0</v>
      </c>
      <c r="BJ102" t="str">
        <f t="shared" si="130"/>
        <v>0</v>
      </c>
      <c r="BK102" t="str">
        <f t="shared" si="131"/>
        <v>0</v>
      </c>
    </row>
    <row r="103" spans="1:63" x14ac:dyDescent="0.25">
      <c r="A103" s="176" t="s">
        <v>1</v>
      </c>
      <c r="B103" s="10">
        <f t="shared" si="99"/>
        <v>42</v>
      </c>
      <c r="C103" s="10" t="str">
        <f t="shared" si="93"/>
        <v>HOSP&lt;65 - 42</v>
      </c>
      <c r="D103" s="138">
        <f>'AUP Test Results - Table 1'!D103</f>
        <v>0</v>
      </c>
      <c r="E103" s="11">
        <f>'AUP Test Results - Table 1'!E103</f>
        <v>0</v>
      </c>
      <c r="F103" s="139">
        <f>'AUP Test Results - Table 1'!F103</f>
        <v>0</v>
      </c>
      <c r="G103" s="177">
        <f>'AUP Test Results - Table 1'!G103</f>
        <v>0</v>
      </c>
      <c r="H103" s="11">
        <f>'AUP Test Results - Table 1'!H103</f>
        <v>0</v>
      </c>
      <c r="I103" s="139">
        <f>'AUP Test Results - Table 1'!I103</f>
        <v>0</v>
      </c>
      <c r="J103" s="177">
        <f>'AUP Test Results - Table 1'!J103</f>
        <v>0</v>
      </c>
      <c r="K103" s="177">
        <f>'AUP Test Results - Table 1'!K103</f>
        <v>0</v>
      </c>
      <c r="L103" s="139">
        <f>'AUP Test Results - Table 1'!L103</f>
        <v>0</v>
      </c>
      <c r="M103" s="177" t="str">
        <f>'AUP Test Results - Table 1'!M103</f>
        <v/>
      </c>
      <c r="N103" s="177">
        <f>'AUP Test Results - Table 1'!N103</f>
        <v>0</v>
      </c>
      <c r="O103" s="139">
        <f>'AUP Test Results - Table 1'!O103</f>
        <v>0</v>
      </c>
      <c r="P103" s="177" t="str">
        <f>'AUP Test Results - Table 1'!P103</f>
        <v/>
      </c>
      <c r="Q103" s="138">
        <f>'AUP Test Results - Table 1'!Q103</f>
        <v>0</v>
      </c>
      <c r="R103" s="139">
        <f>'AUP Test Results - Table 1'!R103</f>
        <v>0</v>
      </c>
      <c r="S103" s="45">
        <f>'AUP Test Results - Table 1'!S103</f>
        <v>0</v>
      </c>
      <c r="T103" s="139">
        <f>'AUP Test Results - Table 1'!T103</f>
        <v>0</v>
      </c>
      <c r="U103" s="45">
        <f>'AUP Test Results - Table 1'!U103</f>
        <v>0</v>
      </c>
      <c r="V103" s="138">
        <f>'AUP Test Results - Table 1'!V103</f>
        <v>0</v>
      </c>
      <c r="W103" s="141" t="str">
        <f>'AUP Test Results - Table 1'!W103</f>
        <v>none</v>
      </c>
      <c r="X103" s="141">
        <f>'AUP Test Results - Table 1'!X103</f>
        <v>0</v>
      </c>
      <c r="Y103" s="178">
        <f>'AUP Test Results - Table 1'!Y103</f>
        <v>0</v>
      </c>
      <c r="Z103" s="89">
        <f>'AUP Test Results - Table 1'!Z103</f>
        <v>0</v>
      </c>
      <c r="AC103" t="str">
        <f t="shared" si="106"/>
        <v>HB Charges 2</v>
      </c>
      <c r="AD103" s="3">
        <f t="shared" si="100"/>
        <v>0</v>
      </c>
      <c r="AE103" s="3">
        <f t="shared" si="101"/>
        <v>0</v>
      </c>
      <c r="AF103" s="3" t="e">
        <f t="shared" si="102"/>
        <v>#DIV/0!</v>
      </c>
      <c r="AG103" s="2" t="e">
        <f t="shared" si="107"/>
        <v>#DIV/0!</v>
      </c>
      <c r="AH103" s="2" t="e">
        <f t="shared" si="108"/>
        <v>#DIV/0!</v>
      </c>
      <c r="AI103" s="2" t="e">
        <f t="shared" si="109"/>
        <v>#DIV/0!</v>
      </c>
      <c r="AJ103" s="2" t="e">
        <f t="shared" si="110"/>
        <v>#DIV/0!</v>
      </c>
      <c r="AK103" t="e">
        <f t="shared" si="111"/>
        <v>#DIV/0!</v>
      </c>
      <c r="AL103" t="str">
        <f t="shared" ref="AL103:AM103" si="164">IF(AY103=1,$AF103*$V100,"0")</f>
        <v>0</v>
      </c>
      <c r="AM103" t="str">
        <f t="shared" si="164"/>
        <v>0</v>
      </c>
      <c r="AN103" t="str">
        <f t="shared" si="113"/>
        <v>0</v>
      </c>
      <c r="AO103" t="str">
        <f t="shared" si="114"/>
        <v>0</v>
      </c>
      <c r="AP103" t="str">
        <f t="shared" si="115"/>
        <v>0</v>
      </c>
      <c r="AQ103" t="str">
        <f t="shared" si="116"/>
        <v>0</v>
      </c>
      <c r="AT103">
        <f t="shared" si="117"/>
        <v>0</v>
      </c>
      <c r="AU103">
        <f t="shared" si="118"/>
        <v>0</v>
      </c>
      <c r="AW103">
        <f t="shared" si="119"/>
        <v>0</v>
      </c>
      <c r="AY103">
        <f t="shared" si="120"/>
        <v>0</v>
      </c>
      <c r="AZ103">
        <f t="shared" si="121"/>
        <v>0</v>
      </c>
      <c r="BA103">
        <f t="shared" si="122"/>
        <v>0</v>
      </c>
      <c r="BB103">
        <f t="shared" si="123"/>
        <v>0</v>
      </c>
      <c r="BC103">
        <f t="shared" si="124"/>
        <v>0</v>
      </c>
      <c r="BD103">
        <f t="shared" si="125"/>
        <v>0</v>
      </c>
      <c r="BF103" t="str">
        <f t="shared" si="126"/>
        <v>0</v>
      </c>
      <c r="BG103" t="str">
        <f t="shared" si="127"/>
        <v>0</v>
      </c>
      <c r="BH103" t="str">
        <f t="shared" si="128"/>
        <v>0</v>
      </c>
      <c r="BI103" t="str">
        <f t="shared" si="129"/>
        <v>0</v>
      </c>
      <c r="BJ103" t="str">
        <f t="shared" si="130"/>
        <v>0</v>
      </c>
      <c r="BK103" t="str">
        <f t="shared" si="131"/>
        <v>0</v>
      </c>
    </row>
    <row r="104" spans="1:63" x14ac:dyDescent="0.25">
      <c r="A104" s="176" t="s">
        <v>1</v>
      </c>
      <c r="B104" s="10">
        <f t="shared" si="99"/>
        <v>43</v>
      </c>
      <c r="C104" s="10" t="str">
        <f t="shared" si="93"/>
        <v>HOSP&lt;65 - 43</v>
      </c>
      <c r="D104" s="138">
        <f>'AUP Test Results - Table 1'!D104</f>
        <v>0</v>
      </c>
      <c r="E104" s="11">
        <f>'AUP Test Results - Table 1'!E104</f>
        <v>0</v>
      </c>
      <c r="F104" s="139">
        <f>'AUP Test Results - Table 1'!F104</f>
        <v>0</v>
      </c>
      <c r="G104" s="177">
        <f>'AUP Test Results - Table 1'!G104</f>
        <v>0</v>
      </c>
      <c r="H104" s="11">
        <f>'AUP Test Results - Table 1'!H104</f>
        <v>0</v>
      </c>
      <c r="I104" s="139">
        <f>'AUP Test Results - Table 1'!I104</f>
        <v>0</v>
      </c>
      <c r="J104" s="177">
        <f>'AUP Test Results - Table 1'!J104</f>
        <v>0</v>
      </c>
      <c r="K104" s="177">
        <f>'AUP Test Results - Table 1'!K104</f>
        <v>0</v>
      </c>
      <c r="L104" s="139">
        <f>'AUP Test Results - Table 1'!L104</f>
        <v>0</v>
      </c>
      <c r="M104" s="177" t="str">
        <f>'AUP Test Results - Table 1'!M104</f>
        <v/>
      </c>
      <c r="N104" s="177">
        <f>'AUP Test Results - Table 1'!N104</f>
        <v>0</v>
      </c>
      <c r="O104" s="139">
        <f>'AUP Test Results - Table 1'!O104</f>
        <v>0</v>
      </c>
      <c r="P104" s="177" t="str">
        <f>'AUP Test Results - Table 1'!P104</f>
        <v/>
      </c>
      <c r="Q104" s="138">
        <f>'AUP Test Results - Table 1'!Q104</f>
        <v>0</v>
      </c>
      <c r="R104" s="139">
        <f>'AUP Test Results - Table 1'!R104</f>
        <v>0</v>
      </c>
      <c r="S104" s="45">
        <f>'AUP Test Results - Table 1'!S104</f>
        <v>0</v>
      </c>
      <c r="T104" s="139">
        <f>'AUP Test Results - Table 1'!T104</f>
        <v>0</v>
      </c>
      <c r="U104" s="45">
        <f>'AUP Test Results - Table 1'!U104</f>
        <v>0</v>
      </c>
      <c r="V104" s="138">
        <f>'AUP Test Results - Table 1'!V104</f>
        <v>0</v>
      </c>
      <c r="W104" s="141" t="str">
        <f>'AUP Test Results - Table 1'!W104</f>
        <v>none</v>
      </c>
      <c r="X104" s="141">
        <f>'AUP Test Results - Table 1'!X104</f>
        <v>0</v>
      </c>
      <c r="Y104" s="178">
        <f>'AUP Test Results - Table 1'!Y104</f>
        <v>0</v>
      </c>
      <c r="Z104" s="89">
        <f>'AUP Test Results - Table 1'!Z104</f>
        <v>0</v>
      </c>
      <c r="AC104" t="str">
        <f t="shared" si="106"/>
        <v>HB Charges 2</v>
      </c>
      <c r="AD104" s="3">
        <f t="shared" si="100"/>
        <v>0</v>
      </c>
      <c r="AE104" s="3">
        <f t="shared" si="101"/>
        <v>0</v>
      </c>
      <c r="AF104" s="3" t="e">
        <f t="shared" si="102"/>
        <v>#DIV/0!</v>
      </c>
      <c r="AG104" s="2" t="e">
        <f t="shared" si="107"/>
        <v>#DIV/0!</v>
      </c>
      <c r="AH104" s="2" t="e">
        <f t="shared" si="108"/>
        <v>#DIV/0!</v>
      </c>
      <c r="AI104" s="2" t="e">
        <f t="shared" si="109"/>
        <v>#DIV/0!</v>
      </c>
      <c r="AJ104" s="2" t="e">
        <f t="shared" si="110"/>
        <v>#DIV/0!</v>
      </c>
      <c r="AK104" t="e">
        <f t="shared" si="111"/>
        <v>#DIV/0!</v>
      </c>
      <c r="AL104" t="str">
        <f t="shared" ref="AL104:AM104" si="165">IF(AY104=1,$AF104*$V101,"0")</f>
        <v>0</v>
      </c>
      <c r="AM104" t="str">
        <f t="shared" si="165"/>
        <v>0</v>
      </c>
      <c r="AN104" t="str">
        <f t="shared" si="113"/>
        <v>0</v>
      </c>
      <c r="AO104" t="str">
        <f t="shared" si="114"/>
        <v>0</v>
      </c>
      <c r="AP104" t="str">
        <f t="shared" si="115"/>
        <v>0</v>
      </c>
      <c r="AQ104" t="str">
        <f t="shared" si="116"/>
        <v>0</v>
      </c>
      <c r="AT104">
        <f t="shared" si="117"/>
        <v>0</v>
      </c>
      <c r="AU104">
        <f t="shared" si="118"/>
        <v>0</v>
      </c>
      <c r="AW104">
        <f t="shared" si="119"/>
        <v>0</v>
      </c>
      <c r="AY104">
        <f t="shared" si="120"/>
        <v>0</v>
      </c>
      <c r="AZ104">
        <f t="shared" si="121"/>
        <v>0</v>
      </c>
      <c r="BA104">
        <f t="shared" si="122"/>
        <v>0</v>
      </c>
      <c r="BB104">
        <f t="shared" si="123"/>
        <v>0</v>
      </c>
      <c r="BC104">
        <f t="shared" si="124"/>
        <v>0</v>
      </c>
      <c r="BD104">
        <f t="shared" si="125"/>
        <v>0</v>
      </c>
      <c r="BF104" t="str">
        <f t="shared" si="126"/>
        <v>0</v>
      </c>
      <c r="BG104" t="str">
        <f t="shared" si="127"/>
        <v>0</v>
      </c>
      <c r="BH104" t="str">
        <f t="shared" si="128"/>
        <v>0</v>
      </c>
      <c r="BI104" t="str">
        <f t="shared" si="129"/>
        <v>0</v>
      </c>
      <c r="BJ104" t="str">
        <f t="shared" si="130"/>
        <v>0</v>
      </c>
      <c r="BK104" t="str">
        <f t="shared" si="131"/>
        <v>0</v>
      </c>
    </row>
    <row r="105" spans="1:63" x14ac:dyDescent="0.25">
      <c r="A105" s="176" t="s">
        <v>1</v>
      </c>
      <c r="B105" s="10">
        <f t="shared" si="99"/>
        <v>44</v>
      </c>
      <c r="C105" s="10" t="str">
        <f t="shared" si="93"/>
        <v>HOSP&lt;65 - 44</v>
      </c>
      <c r="D105" s="138">
        <f>'AUP Test Results - Table 1'!D105</f>
        <v>0</v>
      </c>
      <c r="E105" s="11">
        <f>'AUP Test Results - Table 1'!E105</f>
        <v>0</v>
      </c>
      <c r="F105" s="139">
        <f>'AUP Test Results - Table 1'!F105</f>
        <v>0</v>
      </c>
      <c r="G105" s="177">
        <f>'AUP Test Results - Table 1'!G105</f>
        <v>0</v>
      </c>
      <c r="H105" s="11">
        <f>'AUP Test Results - Table 1'!H105</f>
        <v>0</v>
      </c>
      <c r="I105" s="139">
        <f>'AUP Test Results - Table 1'!I105</f>
        <v>0</v>
      </c>
      <c r="J105" s="177">
        <f>'AUP Test Results - Table 1'!J105</f>
        <v>0</v>
      </c>
      <c r="K105" s="177">
        <f>'AUP Test Results - Table 1'!K105</f>
        <v>0</v>
      </c>
      <c r="L105" s="139">
        <f>'AUP Test Results - Table 1'!L105</f>
        <v>0</v>
      </c>
      <c r="M105" s="177" t="str">
        <f>'AUP Test Results - Table 1'!M105</f>
        <v/>
      </c>
      <c r="N105" s="177">
        <f>'AUP Test Results - Table 1'!N105</f>
        <v>0</v>
      </c>
      <c r="O105" s="139">
        <f>'AUP Test Results - Table 1'!O105</f>
        <v>0</v>
      </c>
      <c r="P105" s="177" t="str">
        <f>'AUP Test Results - Table 1'!P105</f>
        <v/>
      </c>
      <c r="Q105" s="138">
        <f>'AUP Test Results - Table 1'!Q105</f>
        <v>0</v>
      </c>
      <c r="R105" s="139">
        <f>'AUP Test Results - Table 1'!R105</f>
        <v>0</v>
      </c>
      <c r="S105" s="45">
        <f>'AUP Test Results - Table 1'!S105</f>
        <v>0</v>
      </c>
      <c r="T105" s="139">
        <f>'AUP Test Results - Table 1'!T105</f>
        <v>0</v>
      </c>
      <c r="U105" s="45">
        <f>'AUP Test Results - Table 1'!U105</f>
        <v>0</v>
      </c>
      <c r="V105" s="138">
        <f>'AUP Test Results - Table 1'!V105</f>
        <v>0</v>
      </c>
      <c r="W105" s="141" t="str">
        <f>'AUP Test Results - Table 1'!W105</f>
        <v>none</v>
      </c>
      <c r="X105" s="141">
        <f>'AUP Test Results - Table 1'!X105</f>
        <v>0</v>
      </c>
      <c r="Y105" s="178">
        <f>'AUP Test Results - Table 1'!Y105</f>
        <v>0</v>
      </c>
      <c r="Z105" s="89">
        <f>'AUP Test Results - Table 1'!Z105</f>
        <v>0</v>
      </c>
      <c r="AC105" t="str">
        <f t="shared" si="106"/>
        <v>HB Charges 2</v>
      </c>
      <c r="AD105" s="3">
        <f t="shared" si="100"/>
        <v>0</v>
      </c>
      <c r="AE105" s="3">
        <f t="shared" si="101"/>
        <v>0</v>
      </c>
      <c r="AF105" s="3" t="e">
        <f t="shared" si="102"/>
        <v>#DIV/0!</v>
      </c>
      <c r="AG105" s="2" t="e">
        <f t="shared" si="107"/>
        <v>#DIV/0!</v>
      </c>
      <c r="AH105" s="2" t="e">
        <f t="shared" si="108"/>
        <v>#DIV/0!</v>
      </c>
      <c r="AI105" s="2" t="e">
        <f t="shared" si="109"/>
        <v>#DIV/0!</v>
      </c>
      <c r="AJ105" s="2" t="e">
        <f t="shared" si="110"/>
        <v>#DIV/0!</v>
      </c>
      <c r="AK105" t="e">
        <f t="shared" si="111"/>
        <v>#DIV/0!</v>
      </c>
      <c r="AL105" t="str">
        <f t="shared" ref="AL105:AM105" si="166">IF(AY105=1,$AF105*$V102,"0")</f>
        <v>0</v>
      </c>
      <c r="AM105" t="str">
        <f t="shared" si="166"/>
        <v>0</v>
      </c>
      <c r="AN105" t="str">
        <f t="shared" si="113"/>
        <v>0</v>
      </c>
      <c r="AO105" t="str">
        <f t="shared" si="114"/>
        <v>0</v>
      </c>
      <c r="AP105" t="str">
        <f t="shared" si="115"/>
        <v>0</v>
      </c>
      <c r="AQ105" t="str">
        <f t="shared" si="116"/>
        <v>0</v>
      </c>
      <c r="AT105">
        <f t="shared" si="117"/>
        <v>0</v>
      </c>
      <c r="AU105">
        <f t="shared" si="118"/>
        <v>0</v>
      </c>
      <c r="AW105">
        <f t="shared" si="119"/>
        <v>0</v>
      </c>
      <c r="AY105">
        <f t="shared" si="120"/>
        <v>0</v>
      </c>
      <c r="AZ105">
        <f t="shared" si="121"/>
        <v>0</v>
      </c>
      <c r="BA105">
        <f t="shared" si="122"/>
        <v>0</v>
      </c>
      <c r="BB105">
        <f t="shared" si="123"/>
        <v>0</v>
      </c>
      <c r="BC105">
        <f t="shared" si="124"/>
        <v>0</v>
      </c>
      <c r="BD105">
        <f t="shared" si="125"/>
        <v>0</v>
      </c>
      <c r="BF105" t="str">
        <f t="shared" si="126"/>
        <v>0</v>
      </c>
      <c r="BG105" t="str">
        <f t="shared" si="127"/>
        <v>0</v>
      </c>
      <c r="BH105" t="str">
        <f t="shared" si="128"/>
        <v>0</v>
      </c>
      <c r="BI105" t="str">
        <f t="shared" si="129"/>
        <v>0</v>
      </c>
      <c r="BJ105" t="str">
        <f t="shared" si="130"/>
        <v>0</v>
      </c>
      <c r="BK105" t="str">
        <f t="shared" si="131"/>
        <v>0</v>
      </c>
    </row>
    <row r="106" spans="1:63" x14ac:dyDescent="0.25">
      <c r="A106" s="176" t="s">
        <v>1</v>
      </c>
      <c r="B106" s="10">
        <f t="shared" si="99"/>
        <v>45</v>
      </c>
      <c r="C106" s="10" t="str">
        <f t="shared" si="93"/>
        <v>HOSP&lt;65 - 45</v>
      </c>
      <c r="D106" s="138">
        <f>'AUP Test Results - Table 1'!D106</f>
        <v>0</v>
      </c>
      <c r="E106" s="11">
        <f>'AUP Test Results - Table 1'!E106</f>
        <v>0</v>
      </c>
      <c r="F106" s="139">
        <f>'AUP Test Results - Table 1'!F106</f>
        <v>0</v>
      </c>
      <c r="G106" s="177">
        <f>'AUP Test Results - Table 1'!G106</f>
        <v>0</v>
      </c>
      <c r="H106" s="11">
        <f>'AUP Test Results - Table 1'!H106</f>
        <v>0</v>
      </c>
      <c r="I106" s="139">
        <f>'AUP Test Results - Table 1'!I106</f>
        <v>0</v>
      </c>
      <c r="J106" s="177">
        <f>'AUP Test Results - Table 1'!J106</f>
        <v>0</v>
      </c>
      <c r="K106" s="177">
        <f>'AUP Test Results - Table 1'!K106</f>
        <v>0</v>
      </c>
      <c r="L106" s="139">
        <f>'AUP Test Results - Table 1'!L106</f>
        <v>0</v>
      </c>
      <c r="M106" s="177" t="str">
        <f>'AUP Test Results - Table 1'!M106</f>
        <v/>
      </c>
      <c r="N106" s="177">
        <f>'AUP Test Results - Table 1'!N106</f>
        <v>0</v>
      </c>
      <c r="O106" s="139">
        <f>'AUP Test Results - Table 1'!O106</f>
        <v>0</v>
      </c>
      <c r="P106" s="177" t="str">
        <f>'AUP Test Results - Table 1'!P106</f>
        <v/>
      </c>
      <c r="Q106" s="138">
        <f>'AUP Test Results - Table 1'!Q106</f>
        <v>0</v>
      </c>
      <c r="R106" s="139">
        <f>'AUP Test Results - Table 1'!R106</f>
        <v>0</v>
      </c>
      <c r="S106" s="45">
        <f>'AUP Test Results - Table 1'!S106</f>
        <v>0</v>
      </c>
      <c r="T106" s="139">
        <f>'AUP Test Results - Table 1'!T106</f>
        <v>0</v>
      </c>
      <c r="U106" s="45">
        <f>'AUP Test Results - Table 1'!U106</f>
        <v>0</v>
      </c>
      <c r="V106" s="138">
        <f>'AUP Test Results - Table 1'!V106</f>
        <v>0</v>
      </c>
      <c r="W106" s="141" t="str">
        <f>'AUP Test Results - Table 1'!W106</f>
        <v>none</v>
      </c>
      <c r="X106" s="141">
        <f>'AUP Test Results - Table 1'!X106</f>
        <v>0</v>
      </c>
      <c r="Y106" s="178">
        <f>'AUP Test Results - Table 1'!Y106</f>
        <v>0</v>
      </c>
      <c r="Z106" s="89">
        <f>'AUP Test Results - Table 1'!Z106</f>
        <v>0</v>
      </c>
      <c r="AC106" t="str">
        <f t="shared" si="106"/>
        <v>HB Charges 2</v>
      </c>
      <c r="AD106" s="3">
        <f t="shared" si="100"/>
        <v>0</v>
      </c>
      <c r="AE106" s="3">
        <f t="shared" si="101"/>
        <v>0</v>
      </c>
      <c r="AF106" s="3" t="e">
        <f t="shared" si="102"/>
        <v>#DIV/0!</v>
      </c>
      <c r="AG106" s="2" t="e">
        <f t="shared" si="107"/>
        <v>#DIV/0!</v>
      </c>
      <c r="AH106" s="2" t="e">
        <f t="shared" si="108"/>
        <v>#DIV/0!</v>
      </c>
      <c r="AI106" s="2" t="e">
        <f t="shared" si="109"/>
        <v>#DIV/0!</v>
      </c>
      <c r="AJ106" s="2" t="e">
        <f t="shared" si="110"/>
        <v>#DIV/0!</v>
      </c>
      <c r="AK106" t="e">
        <f t="shared" si="111"/>
        <v>#DIV/0!</v>
      </c>
      <c r="AL106" t="str">
        <f t="shared" ref="AL106:AM106" si="167">IF(AY106=1,$AF106*$V103,"0")</f>
        <v>0</v>
      </c>
      <c r="AM106" t="str">
        <f t="shared" si="167"/>
        <v>0</v>
      </c>
      <c r="AN106" t="str">
        <f t="shared" si="113"/>
        <v>0</v>
      </c>
      <c r="AO106" t="str">
        <f t="shared" si="114"/>
        <v>0</v>
      </c>
      <c r="AP106" t="str">
        <f t="shared" si="115"/>
        <v>0</v>
      </c>
      <c r="AQ106" t="str">
        <f t="shared" si="116"/>
        <v>0</v>
      </c>
      <c r="AT106">
        <f t="shared" si="117"/>
        <v>0</v>
      </c>
      <c r="AU106">
        <f t="shared" si="118"/>
        <v>0</v>
      </c>
      <c r="AW106">
        <f t="shared" si="119"/>
        <v>0</v>
      </c>
      <c r="AY106">
        <f t="shared" si="120"/>
        <v>0</v>
      </c>
      <c r="AZ106">
        <f t="shared" si="121"/>
        <v>0</v>
      </c>
      <c r="BA106">
        <f t="shared" si="122"/>
        <v>0</v>
      </c>
      <c r="BB106">
        <f t="shared" si="123"/>
        <v>0</v>
      </c>
      <c r="BC106">
        <f t="shared" si="124"/>
        <v>0</v>
      </c>
      <c r="BD106">
        <f t="shared" si="125"/>
        <v>0</v>
      </c>
      <c r="BF106" t="str">
        <f t="shared" si="126"/>
        <v>0</v>
      </c>
      <c r="BG106" t="str">
        <f t="shared" si="127"/>
        <v>0</v>
      </c>
      <c r="BH106" t="str">
        <f t="shared" si="128"/>
        <v>0</v>
      </c>
      <c r="BI106" t="str">
        <f t="shared" si="129"/>
        <v>0</v>
      </c>
      <c r="BJ106" t="str">
        <f t="shared" si="130"/>
        <v>0</v>
      </c>
      <c r="BK106" t="str">
        <f t="shared" si="131"/>
        <v>0</v>
      </c>
    </row>
    <row r="107" spans="1:63" x14ac:dyDescent="0.25">
      <c r="A107" s="176" t="s">
        <v>1</v>
      </c>
      <c r="B107" s="10">
        <f t="shared" si="99"/>
        <v>46</v>
      </c>
      <c r="C107" s="10" t="str">
        <f t="shared" si="93"/>
        <v>HOSP&lt;65 - 46</v>
      </c>
      <c r="D107" s="138">
        <f>'AUP Test Results - Table 1'!D107</f>
        <v>0</v>
      </c>
      <c r="E107" s="11">
        <f>'AUP Test Results - Table 1'!E107</f>
        <v>0</v>
      </c>
      <c r="F107" s="139">
        <f>'AUP Test Results - Table 1'!F107</f>
        <v>0</v>
      </c>
      <c r="G107" s="177">
        <f>'AUP Test Results - Table 1'!G107</f>
        <v>0</v>
      </c>
      <c r="H107" s="11">
        <f>'AUP Test Results - Table 1'!H107</f>
        <v>0</v>
      </c>
      <c r="I107" s="139">
        <f>'AUP Test Results - Table 1'!I107</f>
        <v>0</v>
      </c>
      <c r="J107" s="177">
        <f>'AUP Test Results - Table 1'!J107</f>
        <v>0</v>
      </c>
      <c r="K107" s="177">
        <f>'AUP Test Results - Table 1'!K107</f>
        <v>0</v>
      </c>
      <c r="L107" s="139">
        <f>'AUP Test Results - Table 1'!L107</f>
        <v>0</v>
      </c>
      <c r="M107" s="177" t="str">
        <f>'AUP Test Results - Table 1'!M107</f>
        <v/>
      </c>
      <c r="N107" s="177">
        <f>'AUP Test Results - Table 1'!N107</f>
        <v>0</v>
      </c>
      <c r="O107" s="139">
        <f>'AUP Test Results - Table 1'!O107</f>
        <v>0</v>
      </c>
      <c r="P107" s="177" t="str">
        <f>'AUP Test Results - Table 1'!P107</f>
        <v/>
      </c>
      <c r="Q107" s="138">
        <f>'AUP Test Results - Table 1'!Q107</f>
        <v>0</v>
      </c>
      <c r="R107" s="139">
        <f>'AUP Test Results - Table 1'!R107</f>
        <v>0</v>
      </c>
      <c r="S107" s="45">
        <f>'AUP Test Results - Table 1'!S107</f>
        <v>0</v>
      </c>
      <c r="T107" s="139">
        <f>'AUP Test Results - Table 1'!T107</f>
        <v>0</v>
      </c>
      <c r="U107" s="45">
        <f>'AUP Test Results - Table 1'!U107</f>
        <v>0</v>
      </c>
      <c r="V107" s="138">
        <f>'AUP Test Results - Table 1'!V107</f>
        <v>0</v>
      </c>
      <c r="W107" s="141" t="str">
        <f>'AUP Test Results - Table 1'!W107</f>
        <v>none</v>
      </c>
      <c r="X107" s="141">
        <f>'AUP Test Results - Table 1'!X107</f>
        <v>0</v>
      </c>
      <c r="Y107" s="178">
        <f>'AUP Test Results - Table 1'!Y107</f>
        <v>0</v>
      </c>
      <c r="Z107" s="89">
        <f>'AUP Test Results - Table 1'!Z107</f>
        <v>0</v>
      </c>
      <c r="AC107" t="str">
        <f t="shared" si="106"/>
        <v>HB Charges 2</v>
      </c>
      <c r="AD107" s="3">
        <f t="shared" si="100"/>
        <v>0</v>
      </c>
      <c r="AE107" s="3">
        <f t="shared" si="101"/>
        <v>0</v>
      </c>
      <c r="AF107" s="3" t="e">
        <f t="shared" si="102"/>
        <v>#DIV/0!</v>
      </c>
      <c r="AG107" s="2" t="e">
        <f t="shared" si="107"/>
        <v>#DIV/0!</v>
      </c>
      <c r="AH107" s="2" t="e">
        <f t="shared" si="108"/>
        <v>#DIV/0!</v>
      </c>
      <c r="AI107" s="2" t="e">
        <f t="shared" si="109"/>
        <v>#DIV/0!</v>
      </c>
      <c r="AJ107" s="2" t="e">
        <f t="shared" si="110"/>
        <v>#DIV/0!</v>
      </c>
      <c r="AK107" t="e">
        <f t="shared" si="111"/>
        <v>#DIV/0!</v>
      </c>
      <c r="AL107" t="str">
        <f t="shared" ref="AL107:AM107" si="168">IF(AY107=1,$AF107*$V104,"0")</f>
        <v>0</v>
      </c>
      <c r="AM107" t="str">
        <f t="shared" si="168"/>
        <v>0</v>
      </c>
      <c r="AN107" t="str">
        <f t="shared" si="113"/>
        <v>0</v>
      </c>
      <c r="AO107" t="str">
        <f t="shared" si="114"/>
        <v>0</v>
      </c>
      <c r="AP107" t="str">
        <f t="shared" si="115"/>
        <v>0</v>
      </c>
      <c r="AQ107" t="str">
        <f t="shared" si="116"/>
        <v>0</v>
      </c>
      <c r="AT107">
        <f t="shared" si="117"/>
        <v>0</v>
      </c>
      <c r="AU107">
        <f t="shared" si="118"/>
        <v>0</v>
      </c>
      <c r="AW107">
        <f t="shared" si="119"/>
        <v>0</v>
      </c>
      <c r="AY107">
        <f t="shared" si="120"/>
        <v>0</v>
      </c>
      <c r="AZ107">
        <f t="shared" si="121"/>
        <v>0</v>
      </c>
      <c r="BA107">
        <f t="shared" si="122"/>
        <v>0</v>
      </c>
      <c r="BB107">
        <f t="shared" si="123"/>
        <v>0</v>
      </c>
      <c r="BC107">
        <f t="shared" si="124"/>
        <v>0</v>
      </c>
      <c r="BD107">
        <f t="shared" si="125"/>
        <v>0</v>
      </c>
      <c r="BF107" t="str">
        <f t="shared" si="126"/>
        <v>0</v>
      </c>
      <c r="BG107" t="str">
        <f t="shared" si="127"/>
        <v>0</v>
      </c>
      <c r="BH107" t="str">
        <f t="shared" si="128"/>
        <v>0</v>
      </c>
      <c r="BI107" t="str">
        <f t="shared" si="129"/>
        <v>0</v>
      </c>
      <c r="BJ107" t="str">
        <f t="shared" si="130"/>
        <v>0</v>
      </c>
      <c r="BK107" t="str">
        <f t="shared" si="131"/>
        <v>0</v>
      </c>
    </row>
    <row r="108" spans="1:63" x14ac:dyDescent="0.25">
      <c r="A108" s="176" t="s">
        <v>1</v>
      </c>
      <c r="B108" s="10">
        <f t="shared" si="99"/>
        <v>47</v>
      </c>
      <c r="C108" s="10" t="str">
        <f t="shared" si="93"/>
        <v>HOSP&lt;65 - 47</v>
      </c>
      <c r="D108" s="138">
        <f>'AUP Test Results - Table 1'!D108</f>
        <v>0</v>
      </c>
      <c r="E108" s="11">
        <f>'AUP Test Results - Table 1'!E108</f>
        <v>0</v>
      </c>
      <c r="F108" s="139">
        <f>'AUP Test Results - Table 1'!F108</f>
        <v>0</v>
      </c>
      <c r="G108" s="177">
        <f>'AUP Test Results - Table 1'!G108</f>
        <v>0</v>
      </c>
      <c r="H108" s="11">
        <f>'AUP Test Results - Table 1'!H108</f>
        <v>0</v>
      </c>
      <c r="I108" s="139">
        <f>'AUP Test Results - Table 1'!I108</f>
        <v>0</v>
      </c>
      <c r="J108" s="177">
        <f>'AUP Test Results - Table 1'!J108</f>
        <v>0</v>
      </c>
      <c r="K108" s="177">
        <f>'AUP Test Results - Table 1'!K108</f>
        <v>0</v>
      </c>
      <c r="L108" s="139">
        <f>'AUP Test Results - Table 1'!L108</f>
        <v>0</v>
      </c>
      <c r="M108" s="177" t="str">
        <f>'AUP Test Results - Table 1'!M108</f>
        <v/>
      </c>
      <c r="N108" s="177">
        <f>'AUP Test Results - Table 1'!N108</f>
        <v>0</v>
      </c>
      <c r="O108" s="139">
        <f>'AUP Test Results - Table 1'!O108</f>
        <v>0</v>
      </c>
      <c r="P108" s="177" t="str">
        <f>'AUP Test Results - Table 1'!P108</f>
        <v/>
      </c>
      <c r="Q108" s="138">
        <f>'AUP Test Results - Table 1'!Q108</f>
        <v>0</v>
      </c>
      <c r="R108" s="139">
        <f>'AUP Test Results - Table 1'!R108</f>
        <v>0</v>
      </c>
      <c r="S108" s="45">
        <f>'AUP Test Results - Table 1'!S108</f>
        <v>0</v>
      </c>
      <c r="T108" s="139">
        <f>'AUP Test Results - Table 1'!T108</f>
        <v>0</v>
      </c>
      <c r="U108" s="45">
        <f>'AUP Test Results - Table 1'!U108</f>
        <v>0</v>
      </c>
      <c r="V108" s="138">
        <f>'AUP Test Results - Table 1'!V108</f>
        <v>0</v>
      </c>
      <c r="W108" s="141" t="str">
        <f>'AUP Test Results - Table 1'!W108</f>
        <v>none</v>
      </c>
      <c r="X108" s="141">
        <f>'AUP Test Results - Table 1'!X108</f>
        <v>0</v>
      </c>
      <c r="Y108" s="178">
        <f>'AUP Test Results - Table 1'!Y108</f>
        <v>0</v>
      </c>
      <c r="Z108" s="89">
        <f>'AUP Test Results - Table 1'!Z108</f>
        <v>0</v>
      </c>
      <c r="AC108" t="str">
        <f t="shared" si="106"/>
        <v>HB Charges 2</v>
      </c>
      <c r="AD108" s="3">
        <f t="shared" si="100"/>
        <v>0</v>
      </c>
      <c r="AE108" s="3">
        <f t="shared" si="101"/>
        <v>0</v>
      </c>
      <c r="AF108" s="3" t="e">
        <f t="shared" si="102"/>
        <v>#DIV/0!</v>
      </c>
      <c r="AG108" s="2" t="e">
        <f t="shared" si="107"/>
        <v>#DIV/0!</v>
      </c>
      <c r="AH108" s="2" t="e">
        <f t="shared" si="108"/>
        <v>#DIV/0!</v>
      </c>
      <c r="AI108" s="2" t="e">
        <f t="shared" si="109"/>
        <v>#DIV/0!</v>
      </c>
      <c r="AJ108" s="2" t="e">
        <f t="shared" si="110"/>
        <v>#DIV/0!</v>
      </c>
      <c r="AK108" t="e">
        <f t="shared" si="111"/>
        <v>#DIV/0!</v>
      </c>
      <c r="AL108" t="str">
        <f t="shared" ref="AL108:AM108" si="169">IF(AY108=1,$AF108*$V105,"0")</f>
        <v>0</v>
      </c>
      <c r="AM108" t="str">
        <f t="shared" si="169"/>
        <v>0</v>
      </c>
      <c r="AN108" t="str">
        <f t="shared" si="113"/>
        <v>0</v>
      </c>
      <c r="AO108" t="str">
        <f t="shared" si="114"/>
        <v>0</v>
      </c>
      <c r="AP108" t="str">
        <f t="shared" si="115"/>
        <v>0</v>
      </c>
      <c r="AQ108" t="str">
        <f t="shared" si="116"/>
        <v>0</v>
      </c>
      <c r="AT108">
        <f t="shared" si="117"/>
        <v>0</v>
      </c>
      <c r="AU108">
        <f t="shared" si="118"/>
        <v>0</v>
      </c>
      <c r="AW108">
        <f t="shared" si="119"/>
        <v>0</v>
      </c>
      <c r="AY108">
        <f t="shared" si="120"/>
        <v>0</v>
      </c>
      <c r="AZ108">
        <f t="shared" si="121"/>
        <v>0</v>
      </c>
      <c r="BA108">
        <f t="shared" si="122"/>
        <v>0</v>
      </c>
      <c r="BB108">
        <f t="shared" si="123"/>
        <v>0</v>
      </c>
      <c r="BC108">
        <f t="shared" si="124"/>
        <v>0</v>
      </c>
      <c r="BD108">
        <f t="shared" si="125"/>
        <v>0</v>
      </c>
      <c r="BF108" t="str">
        <f t="shared" si="126"/>
        <v>0</v>
      </c>
      <c r="BG108" t="str">
        <f t="shared" si="127"/>
        <v>0</v>
      </c>
      <c r="BH108" t="str">
        <f t="shared" si="128"/>
        <v>0</v>
      </c>
      <c r="BI108" t="str">
        <f t="shared" si="129"/>
        <v>0</v>
      </c>
      <c r="BJ108" t="str">
        <f t="shared" si="130"/>
        <v>0</v>
      </c>
      <c r="BK108" t="str">
        <f t="shared" si="131"/>
        <v>0</v>
      </c>
    </row>
    <row r="109" spans="1:63" x14ac:dyDescent="0.25">
      <c r="A109" s="176" t="s">
        <v>1</v>
      </c>
      <c r="B109" s="10">
        <f t="shared" si="99"/>
        <v>48</v>
      </c>
      <c r="C109" s="10" t="str">
        <f t="shared" si="93"/>
        <v>HOSP&lt;65 - 48</v>
      </c>
      <c r="D109" s="138">
        <f>'AUP Test Results - Table 1'!D109</f>
        <v>0</v>
      </c>
      <c r="E109" s="11">
        <f>'AUP Test Results - Table 1'!E109</f>
        <v>0</v>
      </c>
      <c r="F109" s="139">
        <f>'AUP Test Results - Table 1'!F109</f>
        <v>0</v>
      </c>
      <c r="G109" s="177">
        <f>'AUP Test Results - Table 1'!G109</f>
        <v>0</v>
      </c>
      <c r="H109" s="11">
        <f>'AUP Test Results - Table 1'!H109</f>
        <v>0</v>
      </c>
      <c r="I109" s="139">
        <f>'AUP Test Results - Table 1'!I109</f>
        <v>0</v>
      </c>
      <c r="J109" s="177">
        <f>'AUP Test Results - Table 1'!J109</f>
        <v>0</v>
      </c>
      <c r="K109" s="177">
        <f>'AUP Test Results - Table 1'!K109</f>
        <v>0</v>
      </c>
      <c r="L109" s="139">
        <f>'AUP Test Results - Table 1'!L109</f>
        <v>0</v>
      </c>
      <c r="M109" s="177" t="str">
        <f>'AUP Test Results - Table 1'!M109</f>
        <v/>
      </c>
      <c r="N109" s="177">
        <f>'AUP Test Results - Table 1'!N109</f>
        <v>0</v>
      </c>
      <c r="O109" s="139">
        <f>'AUP Test Results - Table 1'!O109</f>
        <v>0</v>
      </c>
      <c r="P109" s="177" t="str">
        <f>'AUP Test Results - Table 1'!P109</f>
        <v/>
      </c>
      <c r="Q109" s="138">
        <f>'AUP Test Results - Table 1'!Q109</f>
        <v>0</v>
      </c>
      <c r="R109" s="139">
        <f>'AUP Test Results - Table 1'!R109</f>
        <v>0</v>
      </c>
      <c r="S109" s="45">
        <f>'AUP Test Results - Table 1'!S109</f>
        <v>0</v>
      </c>
      <c r="T109" s="139">
        <f>'AUP Test Results - Table 1'!T109</f>
        <v>0</v>
      </c>
      <c r="U109" s="45">
        <f>'AUP Test Results - Table 1'!U109</f>
        <v>0</v>
      </c>
      <c r="V109" s="138">
        <f>'AUP Test Results - Table 1'!V109</f>
        <v>0</v>
      </c>
      <c r="W109" s="141" t="str">
        <f>'AUP Test Results - Table 1'!W109</f>
        <v>none</v>
      </c>
      <c r="X109" s="141">
        <f>'AUP Test Results - Table 1'!X109</f>
        <v>0</v>
      </c>
      <c r="Y109" s="178">
        <f>'AUP Test Results - Table 1'!Y109</f>
        <v>0</v>
      </c>
      <c r="Z109" s="89">
        <f>'AUP Test Results - Table 1'!Z109</f>
        <v>0</v>
      </c>
      <c r="AC109" t="str">
        <f t="shared" si="106"/>
        <v>HB Charges 2</v>
      </c>
      <c r="AD109" s="3">
        <f t="shared" si="100"/>
        <v>0</v>
      </c>
      <c r="AE109" s="3">
        <f t="shared" si="101"/>
        <v>0</v>
      </c>
      <c r="AF109" s="3" t="e">
        <f t="shared" si="102"/>
        <v>#DIV/0!</v>
      </c>
      <c r="AG109" s="2" t="e">
        <f t="shared" si="107"/>
        <v>#DIV/0!</v>
      </c>
      <c r="AH109" s="2" t="e">
        <f t="shared" si="108"/>
        <v>#DIV/0!</v>
      </c>
      <c r="AI109" s="2" t="e">
        <f t="shared" si="109"/>
        <v>#DIV/0!</v>
      </c>
      <c r="AJ109" s="2" t="e">
        <f t="shared" si="110"/>
        <v>#DIV/0!</v>
      </c>
      <c r="AK109" t="e">
        <f t="shared" si="111"/>
        <v>#DIV/0!</v>
      </c>
      <c r="AL109" t="str">
        <f t="shared" ref="AL109:AM109" si="170">IF(AY109=1,$AF109*$V106,"0")</f>
        <v>0</v>
      </c>
      <c r="AM109" t="str">
        <f t="shared" si="170"/>
        <v>0</v>
      </c>
      <c r="AN109" t="str">
        <f t="shared" si="113"/>
        <v>0</v>
      </c>
      <c r="AO109" t="str">
        <f t="shared" si="114"/>
        <v>0</v>
      </c>
      <c r="AP109" t="str">
        <f t="shared" si="115"/>
        <v>0</v>
      </c>
      <c r="AQ109" t="str">
        <f t="shared" si="116"/>
        <v>0</v>
      </c>
      <c r="AT109">
        <f t="shared" si="117"/>
        <v>0</v>
      </c>
      <c r="AU109">
        <f t="shared" si="118"/>
        <v>0</v>
      </c>
      <c r="AW109">
        <f t="shared" si="119"/>
        <v>0</v>
      </c>
      <c r="AY109">
        <f t="shared" si="120"/>
        <v>0</v>
      </c>
      <c r="AZ109">
        <f t="shared" si="121"/>
        <v>0</v>
      </c>
      <c r="BA109">
        <f t="shared" si="122"/>
        <v>0</v>
      </c>
      <c r="BB109">
        <f t="shared" si="123"/>
        <v>0</v>
      </c>
      <c r="BC109">
        <f t="shared" si="124"/>
        <v>0</v>
      </c>
      <c r="BD109">
        <f t="shared" si="125"/>
        <v>0</v>
      </c>
      <c r="BF109" t="str">
        <f t="shared" si="126"/>
        <v>0</v>
      </c>
      <c r="BG109" t="str">
        <f t="shared" si="127"/>
        <v>0</v>
      </c>
      <c r="BH109" t="str">
        <f t="shared" si="128"/>
        <v>0</v>
      </c>
      <c r="BI109" t="str">
        <f t="shared" si="129"/>
        <v>0</v>
      </c>
      <c r="BJ109" t="str">
        <f t="shared" si="130"/>
        <v>0</v>
      </c>
      <c r="BK109" t="str">
        <f t="shared" si="131"/>
        <v>0</v>
      </c>
    </row>
    <row r="110" spans="1:63" x14ac:dyDescent="0.25">
      <c r="A110" s="176" t="s">
        <v>1</v>
      </c>
      <c r="B110" s="10">
        <f t="shared" si="99"/>
        <v>49</v>
      </c>
      <c r="C110" s="10" t="str">
        <f t="shared" si="93"/>
        <v>HOSP&lt;65 - 49</v>
      </c>
      <c r="D110" s="138">
        <f>'AUP Test Results - Table 1'!D110</f>
        <v>0</v>
      </c>
      <c r="E110" s="11">
        <f>'AUP Test Results - Table 1'!E110</f>
        <v>0</v>
      </c>
      <c r="F110" s="139">
        <f>'AUP Test Results - Table 1'!F110</f>
        <v>0</v>
      </c>
      <c r="G110" s="177">
        <f>'AUP Test Results - Table 1'!G110</f>
        <v>0</v>
      </c>
      <c r="H110" s="11">
        <f>'AUP Test Results - Table 1'!H110</f>
        <v>0</v>
      </c>
      <c r="I110" s="139">
        <f>'AUP Test Results - Table 1'!I110</f>
        <v>0</v>
      </c>
      <c r="J110" s="177">
        <f>'AUP Test Results - Table 1'!J110</f>
        <v>0</v>
      </c>
      <c r="K110" s="177">
        <f>'AUP Test Results - Table 1'!K110</f>
        <v>0</v>
      </c>
      <c r="L110" s="139">
        <f>'AUP Test Results - Table 1'!L110</f>
        <v>0</v>
      </c>
      <c r="M110" s="177" t="str">
        <f>'AUP Test Results - Table 1'!M110</f>
        <v/>
      </c>
      <c r="N110" s="177">
        <f>'AUP Test Results - Table 1'!N110</f>
        <v>0</v>
      </c>
      <c r="O110" s="139">
        <f>'AUP Test Results - Table 1'!O110</f>
        <v>0</v>
      </c>
      <c r="P110" s="177" t="str">
        <f>'AUP Test Results - Table 1'!P110</f>
        <v/>
      </c>
      <c r="Q110" s="138">
        <f>'AUP Test Results - Table 1'!Q110</f>
        <v>0</v>
      </c>
      <c r="R110" s="139">
        <f>'AUP Test Results - Table 1'!R110</f>
        <v>0</v>
      </c>
      <c r="S110" s="45">
        <f>'AUP Test Results - Table 1'!S110</f>
        <v>0</v>
      </c>
      <c r="T110" s="139">
        <f>'AUP Test Results - Table 1'!T110</f>
        <v>0</v>
      </c>
      <c r="U110" s="45">
        <f>'AUP Test Results - Table 1'!U110</f>
        <v>0</v>
      </c>
      <c r="V110" s="138">
        <f>'AUP Test Results - Table 1'!V110</f>
        <v>0</v>
      </c>
      <c r="W110" s="141" t="str">
        <f>'AUP Test Results - Table 1'!W110</f>
        <v>none</v>
      </c>
      <c r="X110" s="141">
        <f>'AUP Test Results - Table 1'!X110</f>
        <v>0</v>
      </c>
      <c r="Y110" s="178">
        <f>'AUP Test Results - Table 1'!Y110</f>
        <v>0</v>
      </c>
      <c r="Z110" s="89">
        <f>'AUP Test Results - Table 1'!Z110</f>
        <v>0</v>
      </c>
      <c r="AC110" t="str">
        <f t="shared" si="106"/>
        <v>HB Charges 2</v>
      </c>
      <c r="AD110" s="3">
        <f t="shared" si="100"/>
        <v>0</v>
      </c>
      <c r="AE110" s="3">
        <f t="shared" si="101"/>
        <v>0</v>
      </c>
      <c r="AF110" s="3" t="e">
        <f t="shared" si="102"/>
        <v>#DIV/0!</v>
      </c>
      <c r="AG110" s="2" t="e">
        <f t="shared" si="107"/>
        <v>#DIV/0!</v>
      </c>
      <c r="AH110" s="2" t="e">
        <f t="shared" si="108"/>
        <v>#DIV/0!</v>
      </c>
      <c r="AI110" s="2" t="e">
        <f t="shared" si="109"/>
        <v>#DIV/0!</v>
      </c>
      <c r="AJ110" s="2" t="e">
        <f t="shared" si="110"/>
        <v>#DIV/0!</v>
      </c>
      <c r="AK110" t="e">
        <f t="shared" si="111"/>
        <v>#DIV/0!</v>
      </c>
      <c r="AL110" t="str">
        <f t="shared" ref="AL110:AM110" si="171">IF(AY110=1,$AF110*$V107,"0")</f>
        <v>0</v>
      </c>
      <c r="AM110" t="str">
        <f t="shared" si="171"/>
        <v>0</v>
      </c>
      <c r="AN110" t="str">
        <f t="shared" si="113"/>
        <v>0</v>
      </c>
      <c r="AO110" t="str">
        <f t="shared" si="114"/>
        <v>0</v>
      </c>
      <c r="AP110" t="str">
        <f t="shared" si="115"/>
        <v>0</v>
      </c>
      <c r="AQ110" t="str">
        <f t="shared" si="116"/>
        <v>0</v>
      </c>
      <c r="AT110">
        <f t="shared" si="117"/>
        <v>0</v>
      </c>
      <c r="AU110">
        <f t="shared" si="118"/>
        <v>0</v>
      </c>
      <c r="AW110">
        <f t="shared" si="119"/>
        <v>0</v>
      </c>
      <c r="AY110">
        <f t="shared" si="120"/>
        <v>0</v>
      </c>
      <c r="AZ110">
        <f t="shared" si="121"/>
        <v>0</v>
      </c>
      <c r="BA110">
        <f t="shared" si="122"/>
        <v>0</v>
      </c>
      <c r="BB110">
        <f t="shared" si="123"/>
        <v>0</v>
      </c>
      <c r="BC110">
        <f t="shared" si="124"/>
        <v>0</v>
      </c>
      <c r="BD110">
        <f t="shared" si="125"/>
        <v>0</v>
      </c>
      <c r="BF110" t="str">
        <f t="shared" si="126"/>
        <v>0</v>
      </c>
      <c r="BG110" t="str">
        <f t="shared" si="127"/>
        <v>0</v>
      </c>
      <c r="BH110" t="str">
        <f t="shared" si="128"/>
        <v>0</v>
      </c>
      <c r="BI110" t="str">
        <f t="shared" si="129"/>
        <v>0</v>
      </c>
      <c r="BJ110" t="str">
        <f t="shared" si="130"/>
        <v>0</v>
      </c>
      <c r="BK110" t="str">
        <f t="shared" si="131"/>
        <v>0</v>
      </c>
    </row>
    <row r="111" spans="1:63" x14ac:dyDescent="0.25">
      <c r="A111" s="176" t="s">
        <v>1</v>
      </c>
      <c r="B111" s="10">
        <f t="shared" si="99"/>
        <v>50</v>
      </c>
      <c r="C111" s="10" t="str">
        <f t="shared" si="93"/>
        <v>HOSP&lt;65 - 50</v>
      </c>
      <c r="D111" s="138">
        <f>'AUP Test Results - Table 1'!D111</f>
        <v>0</v>
      </c>
      <c r="E111" s="11">
        <f>'AUP Test Results - Table 1'!E111</f>
        <v>0</v>
      </c>
      <c r="F111" s="139">
        <f>'AUP Test Results - Table 1'!F111</f>
        <v>0</v>
      </c>
      <c r="G111" s="177">
        <f>'AUP Test Results - Table 1'!G111</f>
        <v>0</v>
      </c>
      <c r="H111" s="11">
        <f>'AUP Test Results - Table 1'!H111</f>
        <v>0</v>
      </c>
      <c r="I111" s="139">
        <f>'AUP Test Results - Table 1'!I111</f>
        <v>0</v>
      </c>
      <c r="J111" s="177">
        <f>'AUP Test Results - Table 1'!J111</f>
        <v>0</v>
      </c>
      <c r="K111" s="177">
        <f>'AUP Test Results - Table 1'!K111</f>
        <v>0</v>
      </c>
      <c r="L111" s="139">
        <f>'AUP Test Results - Table 1'!L111</f>
        <v>0</v>
      </c>
      <c r="M111" s="177" t="str">
        <f>'AUP Test Results - Table 1'!M111</f>
        <v/>
      </c>
      <c r="N111" s="177">
        <f>'AUP Test Results - Table 1'!N111</f>
        <v>0</v>
      </c>
      <c r="O111" s="139">
        <f>'AUP Test Results - Table 1'!O111</f>
        <v>0</v>
      </c>
      <c r="P111" s="177" t="str">
        <f>'AUP Test Results - Table 1'!P111</f>
        <v/>
      </c>
      <c r="Q111" s="138">
        <f>'AUP Test Results - Table 1'!Q111</f>
        <v>0</v>
      </c>
      <c r="R111" s="139">
        <f>'AUP Test Results - Table 1'!R111</f>
        <v>0</v>
      </c>
      <c r="S111" s="45">
        <f>'AUP Test Results - Table 1'!S111</f>
        <v>0</v>
      </c>
      <c r="T111" s="139">
        <f>'AUP Test Results - Table 1'!T111</f>
        <v>0</v>
      </c>
      <c r="U111" s="45">
        <f>'AUP Test Results - Table 1'!U111</f>
        <v>0</v>
      </c>
      <c r="V111" s="138">
        <f>'AUP Test Results - Table 1'!V111</f>
        <v>0</v>
      </c>
      <c r="W111" s="141" t="str">
        <f>'AUP Test Results - Table 1'!W111</f>
        <v>none</v>
      </c>
      <c r="X111" s="141">
        <f>'AUP Test Results - Table 1'!X111</f>
        <v>0</v>
      </c>
      <c r="Y111" s="178">
        <f>'AUP Test Results - Table 1'!Y111</f>
        <v>0</v>
      </c>
      <c r="Z111" s="89">
        <f>'AUP Test Results - Table 1'!Z111</f>
        <v>0</v>
      </c>
      <c r="AC111" t="str">
        <f t="shared" si="106"/>
        <v>HB Charges 2</v>
      </c>
      <c r="AD111" s="3">
        <f t="shared" si="100"/>
        <v>0</v>
      </c>
      <c r="AE111" s="3">
        <f t="shared" si="101"/>
        <v>0</v>
      </c>
      <c r="AF111" s="3" t="e">
        <f t="shared" si="102"/>
        <v>#DIV/0!</v>
      </c>
      <c r="AG111" s="2" t="e">
        <f t="shared" si="107"/>
        <v>#DIV/0!</v>
      </c>
      <c r="AH111" s="2" t="e">
        <f t="shared" si="108"/>
        <v>#DIV/0!</v>
      </c>
      <c r="AI111" s="2" t="e">
        <f t="shared" si="109"/>
        <v>#DIV/0!</v>
      </c>
      <c r="AJ111" s="2" t="e">
        <f t="shared" si="110"/>
        <v>#DIV/0!</v>
      </c>
      <c r="AK111" t="e">
        <f t="shared" si="111"/>
        <v>#DIV/0!</v>
      </c>
      <c r="AL111" t="str">
        <f t="shared" ref="AL111:AM111" si="172">IF(AY111=1,$AF111*$V108,"0")</f>
        <v>0</v>
      </c>
      <c r="AM111" t="str">
        <f t="shared" si="172"/>
        <v>0</v>
      </c>
      <c r="AN111" t="str">
        <f t="shared" si="113"/>
        <v>0</v>
      </c>
      <c r="AO111" t="str">
        <f t="shared" si="114"/>
        <v>0</v>
      </c>
      <c r="AP111" t="str">
        <f t="shared" si="115"/>
        <v>0</v>
      </c>
      <c r="AQ111" t="str">
        <f t="shared" si="116"/>
        <v>0</v>
      </c>
      <c r="AT111">
        <f t="shared" si="117"/>
        <v>0</v>
      </c>
      <c r="AU111">
        <f t="shared" si="118"/>
        <v>0</v>
      </c>
      <c r="AW111">
        <f t="shared" si="119"/>
        <v>0</v>
      </c>
      <c r="AY111">
        <f t="shared" si="120"/>
        <v>0</v>
      </c>
      <c r="AZ111">
        <f t="shared" si="121"/>
        <v>0</v>
      </c>
      <c r="BA111">
        <f t="shared" si="122"/>
        <v>0</v>
      </c>
      <c r="BB111">
        <f t="shared" si="123"/>
        <v>0</v>
      </c>
      <c r="BC111">
        <f t="shared" si="124"/>
        <v>0</v>
      </c>
      <c r="BD111">
        <f t="shared" si="125"/>
        <v>0</v>
      </c>
      <c r="BF111" t="str">
        <f t="shared" si="126"/>
        <v>0</v>
      </c>
      <c r="BG111" t="str">
        <f t="shared" si="127"/>
        <v>0</v>
      </c>
      <c r="BH111" t="str">
        <f t="shared" si="128"/>
        <v>0</v>
      </c>
      <c r="BI111" t="str">
        <f t="shared" si="129"/>
        <v>0</v>
      </c>
      <c r="BJ111" t="str">
        <f t="shared" si="130"/>
        <v>0</v>
      </c>
      <c r="BK111" t="str">
        <f t="shared" si="131"/>
        <v>0</v>
      </c>
    </row>
    <row r="112" spans="1:63" x14ac:dyDescent="0.25">
      <c r="A112" s="176" t="s">
        <v>1</v>
      </c>
      <c r="B112" s="10">
        <f t="shared" si="99"/>
        <v>51</v>
      </c>
      <c r="C112" s="10" t="str">
        <f t="shared" si="93"/>
        <v>HOSP&lt;65 - 51</v>
      </c>
      <c r="D112" s="138">
        <f>'AUP Test Results - Table 1'!D112</f>
        <v>0</v>
      </c>
      <c r="E112" s="11">
        <f>'AUP Test Results - Table 1'!E112</f>
        <v>0</v>
      </c>
      <c r="F112" s="139">
        <f>'AUP Test Results - Table 1'!F112</f>
        <v>0</v>
      </c>
      <c r="G112" s="177">
        <f>'AUP Test Results - Table 1'!G112</f>
        <v>0</v>
      </c>
      <c r="H112" s="11">
        <f>'AUP Test Results - Table 1'!H112</f>
        <v>0</v>
      </c>
      <c r="I112" s="139">
        <f>'AUP Test Results - Table 1'!I112</f>
        <v>0</v>
      </c>
      <c r="J112" s="177">
        <f>'AUP Test Results - Table 1'!J112</f>
        <v>0</v>
      </c>
      <c r="K112" s="177">
        <f>'AUP Test Results - Table 1'!K112</f>
        <v>0</v>
      </c>
      <c r="L112" s="139">
        <f>'AUP Test Results - Table 1'!L112</f>
        <v>0</v>
      </c>
      <c r="M112" s="177" t="str">
        <f>'AUP Test Results - Table 1'!M112</f>
        <v/>
      </c>
      <c r="N112" s="177">
        <f>'AUP Test Results - Table 1'!N112</f>
        <v>0</v>
      </c>
      <c r="O112" s="139">
        <f>'AUP Test Results - Table 1'!O112</f>
        <v>0</v>
      </c>
      <c r="P112" s="177" t="str">
        <f>'AUP Test Results - Table 1'!P112</f>
        <v/>
      </c>
      <c r="Q112" s="138">
        <f>'AUP Test Results - Table 1'!Q112</f>
        <v>0</v>
      </c>
      <c r="R112" s="139">
        <f>'AUP Test Results - Table 1'!R112</f>
        <v>0</v>
      </c>
      <c r="S112" s="45">
        <f>'AUP Test Results - Table 1'!S112</f>
        <v>0</v>
      </c>
      <c r="T112" s="139">
        <f>'AUP Test Results - Table 1'!T112</f>
        <v>0</v>
      </c>
      <c r="U112" s="45">
        <f>'AUP Test Results - Table 1'!U112</f>
        <v>0</v>
      </c>
      <c r="V112" s="138">
        <f>'AUP Test Results - Table 1'!V112</f>
        <v>0</v>
      </c>
      <c r="W112" s="141" t="str">
        <f>'AUP Test Results - Table 1'!W112</f>
        <v>none</v>
      </c>
      <c r="X112" s="141">
        <f>'AUP Test Results - Table 1'!X112</f>
        <v>0</v>
      </c>
      <c r="Y112" s="178">
        <f>'AUP Test Results - Table 1'!Y112</f>
        <v>0</v>
      </c>
      <c r="Z112" s="89">
        <f>'AUP Test Results - Table 1'!Z112</f>
        <v>0</v>
      </c>
      <c r="AC112" t="str">
        <f t="shared" si="106"/>
        <v>HB Charges 2</v>
      </c>
      <c r="AD112" s="3">
        <f t="shared" si="100"/>
        <v>0</v>
      </c>
      <c r="AE112" s="3">
        <f t="shared" si="101"/>
        <v>0</v>
      </c>
      <c r="AF112" s="3" t="e">
        <f t="shared" si="102"/>
        <v>#DIV/0!</v>
      </c>
      <c r="AG112" s="2" t="e">
        <f t="shared" si="107"/>
        <v>#DIV/0!</v>
      </c>
      <c r="AH112" s="2" t="e">
        <f t="shared" si="108"/>
        <v>#DIV/0!</v>
      </c>
      <c r="AI112" s="2" t="e">
        <f t="shared" si="109"/>
        <v>#DIV/0!</v>
      </c>
      <c r="AJ112" s="2" t="e">
        <f t="shared" si="110"/>
        <v>#DIV/0!</v>
      </c>
      <c r="AK112" t="e">
        <f t="shared" si="111"/>
        <v>#DIV/0!</v>
      </c>
      <c r="AL112" t="str">
        <f t="shared" ref="AL112:AM112" si="173">IF(AY112=1,$AF112*$V109,"0")</f>
        <v>0</v>
      </c>
      <c r="AM112" t="str">
        <f t="shared" si="173"/>
        <v>0</v>
      </c>
      <c r="AN112" t="str">
        <f t="shared" si="113"/>
        <v>0</v>
      </c>
      <c r="AO112" t="str">
        <f t="shared" si="114"/>
        <v>0</v>
      </c>
      <c r="AP112" t="str">
        <f t="shared" si="115"/>
        <v>0</v>
      </c>
      <c r="AQ112" t="str">
        <f t="shared" si="116"/>
        <v>0</v>
      </c>
      <c r="AT112">
        <f t="shared" si="117"/>
        <v>0</v>
      </c>
      <c r="AU112">
        <f t="shared" si="118"/>
        <v>0</v>
      </c>
      <c r="AW112">
        <f t="shared" si="119"/>
        <v>0</v>
      </c>
      <c r="AY112">
        <f t="shared" si="120"/>
        <v>0</v>
      </c>
      <c r="AZ112">
        <f t="shared" si="121"/>
        <v>0</v>
      </c>
      <c r="BA112">
        <f t="shared" si="122"/>
        <v>0</v>
      </c>
      <c r="BB112">
        <f t="shared" si="123"/>
        <v>0</v>
      </c>
      <c r="BC112">
        <f t="shared" si="124"/>
        <v>0</v>
      </c>
      <c r="BD112">
        <f t="shared" si="125"/>
        <v>0</v>
      </c>
      <c r="BF112" t="str">
        <f t="shared" si="126"/>
        <v>0</v>
      </c>
      <c r="BG112" t="str">
        <f t="shared" si="127"/>
        <v>0</v>
      </c>
      <c r="BH112" t="str">
        <f t="shared" si="128"/>
        <v>0</v>
      </c>
      <c r="BI112" t="str">
        <f t="shared" si="129"/>
        <v>0</v>
      </c>
      <c r="BJ112" t="str">
        <f t="shared" si="130"/>
        <v>0</v>
      </c>
      <c r="BK112" t="str">
        <f t="shared" si="131"/>
        <v>0</v>
      </c>
    </row>
    <row r="113" spans="1:63" x14ac:dyDescent="0.25">
      <c r="A113" s="176" t="s">
        <v>1</v>
      </c>
      <c r="B113" s="10">
        <f t="shared" si="99"/>
        <v>52</v>
      </c>
      <c r="C113" s="10" t="str">
        <f t="shared" si="93"/>
        <v>HOSP&lt;65 - 52</v>
      </c>
      <c r="D113" s="138">
        <f>'AUP Test Results - Table 1'!D113</f>
        <v>0</v>
      </c>
      <c r="E113" s="11">
        <f>'AUP Test Results - Table 1'!E113</f>
        <v>0</v>
      </c>
      <c r="F113" s="139">
        <f>'AUP Test Results - Table 1'!F113</f>
        <v>0</v>
      </c>
      <c r="G113" s="177">
        <f>'AUP Test Results - Table 1'!G113</f>
        <v>0</v>
      </c>
      <c r="H113" s="11">
        <f>'AUP Test Results - Table 1'!H113</f>
        <v>0</v>
      </c>
      <c r="I113" s="139">
        <f>'AUP Test Results - Table 1'!I113</f>
        <v>0</v>
      </c>
      <c r="J113" s="177">
        <f>'AUP Test Results - Table 1'!J113</f>
        <v>0</v>
      </c>
      <c r="K113" s="177">
        <f>'AUP Test Results - Table 1'!K113</f>
        <v>0</v>
      </c>
      <c r="L113" s="139">
        <f>'AUP Test Results - Table 1'!L113</f>
        <v>0</v>
      </c>
      <c r="M113" s="177" t="str">
        <f>'AUP Test Results - Table 1'!M113</f>
        <v/>
      </c>
      <c r="N113" s="177">
        <f>'AUP Test Results - Table 1'!N113</f>
        <v>0</v>
      </c>
      <c r="O113" s="139">
        <f>'AUP Test Results - Table 1'!O113</f>
        <v>0</v>
      </c>
      <c r="P113" s="177" t="str">
        <f>'AUP Test Results - Table 1'!P113</f>
        <v/>
      </c>
      <c r="Q113" s="138">
        <f>'AUP Test Results - Table 1'!Q113</f>
        <v>0</v>
      </c>
      <c r="R113" s="139">
        <f>'AUP Test Results - Table 1'!R113</f>
        <v>0</v>
      </c>
      <c r="S113" s="45">
        <f>'AUP Test Results - Table 1'!S113</f>
        <v>0</v>
      </c>
      <c r="T113" s="139">
        <f>'AUP Test Results - Table 1'!T113</f>
        <v>0</v>
      </c>
      <c r="U113" s="45">
        <f>'AUP Test Results - Table 1'!U113</f>
        <v>0</v>
      </c>
      <c r="V113" s="138">
        <f>'AUP Test Results - Table 1'!V113</f>
        <v>0</v>
      </c>
      <c r="W113" s="141" t="str">
        <f>'AUP Test Results - Table 1'!W113</f>
        <v>none</v>
      </c>
      <c r="X113" s="141">
        <f>'AUP Test Results - Table 1'!X113</f>
        <v>0</v>
      </c>
      <c r="Y113" s="178">
        <f>'AUP Test Results - Table 1'!Y113</f>
        <v>0</v>
      </c>
      <c r="Z113" s="89">
        <f>'AUP Test Results - Table 1'!Z113</f>
        <v>0</v>
      </c>
      <c r="AC113" t="str">
        <f t="shared" si="106"/>
        <v>HB Charges 2</v>
      </c>
      <c r="AD113" s="3">
        <f t="shared" si="100"/>
        <v>0</v>
      </c>
      <c r="AE113" s="3">
        <f t="shared" si="101"/>
        <v>0</v>
      </c>
      <c r="AF113" s="3" t="e">
        <f t="shared" si="102"/>
        <v>#DIV/0!</v>
      </c>
      <c r="AG113" s="2" t="e">
        <f t="shared" si="107"/>
        <v>#DIV/0!</v>
      </c>
      <c r="AH113" s="2" t="e">
        <f t="shared" si="108"/>
        <v>#DIV/0!</v>
      </c>
      <c r="AI113" s="2" t="e">
        <f t="shared" si="109"/>
        <v>#DIV/0!</v>
      </c>
      <c r="AJ113" s="2" t="e">
        <f t="shared" si="110"/>
        <v>#DIV/0!</v>
      </c>
      <c r="AK113" t="e">
        <f t="shared" si="111"/>
        <v>#DIV/0!</v>
      </c>
      <c r="AL113" t="str">
        <f t="shared" ref="AL113:AM113" si="174">IF(AY113=1,$AF113*$V110,"0")</f>
        <v>0</v>
      </c>
      <c r="AM113" t="str">
        <f t="shared" si="174"/>
        <v>0</v>
      </c>
      <c r="AN113" t="str">
        <f t="shared" si="113"/>
        <v>0</v>
      </c>
      <c r="AO113" t="str">
        <f t="shared" si="114"/>
        <v>0</v>
      </c>
      <c r="AP113" t="str">
        <f t="shared" si="115"/>
        <v>0</v>
      </c>
      <c r="AQ113" t="str">
        <f t="shared" si="116"/>
        <v>0</v>
      </c>
      <c r="AT113">
        <f t="shared" si="117"/>
        <v>0</v>
      </c>
      <c r="AU113">
        <f t="shared" si="118"/>
        <v>0</v>
      </c>
      <c r="AW113">
        <f t="shared" si="119"/>
        <v>0</v>
      </c>
      <c r="AY113">
        <f t="shared" si="120"/>
        <v>0</v>
      </c>
      <c r="AZ113">
        <f t="shared" si="121"/>
        <v>0</v>
      </c>
      <c r="BA113">
        <f t="shared" si="122"/>
        <v>0</v>
      </c>
      <c r="BB113">
        <f t="shared" si="123"/>
        <v>0</v>
      </c>
      <c r="BC113">
        <f t="shared" si="124"/>
        <v>0</v>
      </c>
      <c r="BD113">
        <f t="shared" si="125"/>
        <v>0</v>
      </c>
      <c r="BF113" t="str">
        <f t="shared" si="126"/>
        <v>0</v>
      </c>
      <c r="BG113" t="str">
        <f t="shared" si="127"/>
        <v>0</v>
      </c>
      <c r="BH113" t="str">
        <f t="shared" si="128"/>
        <v>0</v>
      </c>
      <c r="BI113" t="str">
        <f t="shared" si="129"/>
        <v>0</v>
      </c>
      <c r="BJ113" t="str">
        <f t="shared" si="130"/>
        <v>0</v>
      </c>
      <c r="BK113" t="str">
        <f t="shared" si="131"/>
        <v>0</v>
      </c>
    </row>
    <row r="114" spans="1:63" x14ac:dyDescent="0.25">
      <c r="A114" s="176" t="s">
        <v>1</v>
      </c>
      <c r="B114" s="10">
        <f t="shared" si="99"/>
        <v>53</v>
      </c>
      <c r="C114" s="10" t="str">
        <f t="shared" si="93"/>
        <v>HOSP&lt;65 - 53</v>
      </c>
      <c r="D114" s="138">
        <f>'AUP Test Results - Table 1'!D114</f>
        <v>0</v>
      </c>
      <c r="E114" s="11">
        <f>'AUP Test Results - Table 1'!E114</f>
        <v>0</v>
      </c>
      <c r="F114" s="139">
        <f>'AUP Test Results - Table 1'!F114</f>
        <v>0</v>
      </c>
      <c r="G114" s="177">
        <f>'AUP Test Results - Table 1'!G114</f>
        <v>0</v>
      </c>
      <c r="H114" s="11">
        <f>'AUP Test Results - Table 1'!H114</f>
        <v>0</v>
      </c>
      <c r="I114" s="139">
        <f>'AUP Test Results - Table 1'!I114</f>
        <v>0</v>
      </c>
      <c r="J114" s="177">
        <f>'AUP Test Results - Table 1'!J114</f>
        <v>0</v>
      </c>
      <c r="K114" s="177">
        <f>'AUP Test Results - Table 1'!K114</f>
        <v>0</v>
      </c>
      <c r="L114" s="139">
        <f>'AUP Test Results - Table 1'!L114</f>
        <v>0</v>
      </c>
      <c r="M114" s="177" t="str">
        <f>'AUP Test Results - Table 1'!M114</f>
        <v/>
      </c>
      <c r="N114" s="177">
        <f>'AUP Test Results - Table 1'!N114</f>
        <v>0</v>
      </c>
      <c r="O114" s="139">
        <f>'AUP Test Results - Table 1'!O114</f>
        <v>0</v>
      </c>
      <c r="P114" s="177" t="str">
        <f>'AUP Test Results - Table 1'!P114</f>
        <v/>
      </c>
      <c r="Q114" s="138">
        <f>'AUP Test Results - Table 1'!Q114</f>
        <v>0</v>
      </c>
      <c r="R114" s="139">
        <f>'AUP Test Results - Table 1'!R114</f>
        <v>0</v>
      </c>
      <c r="S114" s="45">
        <f>'AUP Test Results - Table 1'!S114</f>
        <v>0</v>
      </c>
      <c r="T114" s="139">
        <f>'AUP Test Results - Table 1'!T114</f>
        <v>0</v>
      </c>
      <c r="U114" s="45">
        <f>'AUP Test Results - Table 1'!U114</f>
        <v>0</v>
      </c>
      <c r="V114" s="138">
        <f>'AUP Test Results - Table 1'!V114</f>
        <v>0</v>
      </c>
      <c r="W114" s="141" t="str">
        <f>'AUP Test Results - Table 1'!W114</f>
        <v>none</v>
      </c>
      <c r="X114" s="141">
        <f>'AUP Test Results - Table 1'!X114</f>
        <v>0</v>
      </c>
      <c r="Y114" s="178">
        <f>'AUP Test Results - Table 1'!Y114</f>
        <v>0</v>
      </c>
      <c r="Z114" s="89">
        <f>'AUP Test Results - Table 1'!Z114</f>
        <v>0</v>
      </c>
      <c r="AC114" t="str">
        <f t="shared" si="106"/>
        <v>HB Charges 2</v>
      </c>
      <c r="AD114" s="3">
        <f t="shared" si="100"/>
        <v>0</v>
      </c>
      <c r="AE114" s="3">
        <f t="shared" si="101"/>
        <v>0</v>
      </c>
      <c r="AF114" s="3" t="e">
        <f t="shared" si="102"/>
        <v>#DIV/0!</v>
      </c>
      <c r="AG114" s="2" t="e">
        <f t="shared" si="107"/>
        <v>#DIV/0!</v>
      </c>
      <c r="AH114" s="2" t="e">
        <f t="shared" si="108"/>
        <v>#DIV/0!</v>
      </c>
      <c r="AI114" s="2" t="e">
        <f t="shared" si="109"/>
        <v>#DIV/0!</v>
      </c>
      <c r="AJ114" s="2" t="e">
        <f t="shared" si="110"/>
        <v>#DIV/0!</v>
      </c>
      <c r="AK114" t="e">
        <f t="shared" si="111"/>
        <v>#DIV/0!</v>
      </c>
      <c r="AL114" t="str">
        <f t="shared" ref="AL114:AM114" si="175">IF(AY114=1,$AF114*$V111,"0")</f>
        <v>0</v>
      </c>
      <c r="AM114" t="str">
        <f t="shared" si="175"/>
        <v>0</v>
      </c>
      <c r="AN114" t="str">
        <f t="shared" si="113"/>
        <v>0</v>
      </c>
      <c r="AO114" t="str">
        <f t="shared" si="114"/>
        <v>0</v>
      </c>
      <c r="AP114" t="str">
        <f t="shared" si="115"/>
        <v>0</v>
      </c>
      <c r="AQ114" t="str">
        <f t="shared" si="116"/>
        <v>0</v>
      </c>
      <c r="AT114">
        <f t="shared" si="117"/>
        <v>0</v>
      </c>
      <c r="AU114">
        <f t="shared" si="118"/>
        <v>0</v>
      </c>
      <c r="AW114">
        <f t="shared" si="119"/>
        <v>0</v>
      </c>
      <c r="AY114">
        <f t="shared" si="120"/>
        <v>0</v>
      </c>
      <c r="AZ114">
        <f t="shared" si="121"/>
        <v>0</v>
      </c>
      <c r="BA114">
        <f t="shared" si="122"/>
        <v>0</v>
      </c>
      <c r="BB114">
        <f t="shared" si="123"/>
        <v>0</v>
      </c>
      <c r="BC114">
        <f t="shared" si="124"/>
        <v>0</v>
      </c>
      <c r="BD114">
        <f t="shared" si="125"/>
        <v>0</v>
      </c>
      <c r="BF114" t="str">
        <f t="shared" si="126"/>
        <v>0</v>
      </c>
      <c r="BG114" t="str">
        <f t="shared" si="127"/>
        <v>0</v>
      </c>
      <c r="BH114" t="str">
        <f t="shared" si="128"/>
        <v>0</v>
      </c>
      <c r="BI114" t="str">
        <f t="shared" si="129"/>
        <v>0</v>
      </c>
      <c r="BJ114" t="str">
        <f t="shared" si="130"/>
        <v>0</v>
      </c>
      <c r="BK114" t="str">
        <f t="shared" si="131"/>
        <v>0</v>
      </c>
    </row>
    <row r="115" spans="1:63" x14ac:dyDescent="0.25">
      <c r="A115" s="176" t="s">
        <v>1</v>
      </c>
      <c r="B115" s="10">
        <f t="shared" si="99"/>
        <v>54</v>
      </c>
      <c r="C115" s="10" t="str">
        <f t="shared" si="93"/>
        <v>HOSP&lt;65 - 54</v>
      </c>
      <c r="D115" s="138">
        <f>'AUP Test Results - Table 1'!D115</f>
        <v>0</v>
      </c>
      <c r="E115" s="11">
        <f>'AUP Test Results - Table 1'!E115</f>
        <v>0</v>
      </c>
      <c r="F115" s="139">
        <f>'AUP Test Results - Table 1'!F115</f>
        <v>0</v>
      </c>
      <c r="G115" s="177">
        <f>'AUP Test Results - Table 1'!G115</f>
        <v>0</v>
      </c>
      <c r="H115" s="11">
        <f>'AUP Test Results - Table 1'!H115</f>
        <v>0</v>
      </c>
      <c r="I115" s="139">
        <f>'AUP Test Results - Table 1'!I115</f>
        <v>0</v>
      </c>
      <c r="J115" s="177">
        <f>'AUP Test Results - Table 1'!J115</f>
        <v>0</v>
      </c>
      <c r="K115" s="177">
        <f>'AUP Test Results - Table 1'!K115</f>
        <v>0</v>
      </c>
      <c r="L115" s="139">
        <f>'AUP Test Results - Table 1'!L115</f>
        <v>0</v>
      </c>
      <c r="M115" s="177" t="str">
        <f>'AUP Test Results - Table 1'!M115</f>
        <v/>
      </c>
      <c r="N115" s="177">
        <f>'AUP Test Results - Table 1'!N115</f>
        <v>0</v>
      </c>
      <c r="O115" s="139">
        <f>'AUP Test Results - Table 1'!O115</f>
        <v>0</v>
      </c>
      <c r="P115" s="177" t="str">
        <f>'AUP Test Results - Table 1'!P115</f>
        <v/>
      </c>
      <c r="Q115" s="138">
        <f>'AUP Test Results - Table 1'!Q115</f>
        <v>0</v>
      </c>
      <c r="R115" s="139">
        <f>'AUP Test Results - Table 1'!R115</f>
        <v>0</v>
      </c>
      <c r="S115" s="45">
        <f>'AUP Test Results - Table 1'!S115</f>
        <v>0</v>
      </c>
      <c r="T115" s="139">
        <f>'AUP Test Results - Table 1'!T115</f>
        <v>0</v>
      </c>
      <c r="U115" s="45">
        <f>'AUP Test Results - Table 1'!U115</f>
        <v>0</v>
      </c>
      <c r="V115" s="138">
        <f>'AUP Test Results - Table 1'!V115</f>
        <v>0</v>
      </c>
      <c r="W115" s="141" t="str">
        <f>'AUP Test Results - Table 1'!W115</f>
        <v>none</v>
      </c>
      <c r="X115" s="141">
        <f>'AUP Test Results - Table 1'!X115</f>
        <v>0</v>
      </c>
      <c r="Y115" s="178">
        <f>'AUP Test Results - Table 1'!Y115</f>
        <v>0</v>
      </c>
      <c r="Z115" s="89">
        <f>'AUP Test Results - Table 1'!Z115</f>
        <v>0</v>
      </c>
      <c r="AC115" t="str">
        <f t="shared" si="106"/>
        <v>HB Charges 2</v>
      </c>
      <c r="AD115" s="3">
        <f t="shared" si="100"/>
        <v>0</v>
      </c>
      <c r="AE115" s="3">
        <f t="shared" si="101"/>
        <v>0</v>
      </c>
      <c r="AF115" s="3" t="e">
        <f t="shared" si="102"/>
        <v>#DIV/0!</v>
      </c>
      <c r="AG115" s="2" t="e">
        <f t="shared" si="107"/>
        <v>#DIV/0!</v>
      </c>
      <c r="AH115" s="2" t="e">
        <f t="shared" si="108"/>
        <v>#DIV/0!</v>
      </c>
      <c r="AI115" s="2" t="e">
        <f t="shared" si="109"/>
        <v>#DIV/0!</v>
      </c>
      <c r="AJ115" s="2" t="e">
        <f t="shared" si="110"/>
        <v>#DIV/0!</v>
      </c>
      <c r="AK115" t="e">
        <f t="shared" si="111"/>
        <v>#DIV/0!</v>
      </c>
      <c r="AL115" t="str">
        <f t="shared" ref="AL115:AM115" si="176">IF(AY115=1,$AF115*$V112,"0")</f>
        <v>0</v>
      </c>
      <c r="AM115" t="str">
        <f t="shared" si="176"/>
        <v>0</v>
      </c>
      <c r="AN115" t="str">
        <f t="shared" si="113"/>
        <v>0</v>
      </c>
      <c r="AO115" t="str">
        <f t="shared" si="114"/>
        <v>0</v>
      </c>
      <c r="AP115" t="str">
        <f t="shared" si="115"/>
        <v>0</v>
      </c>
      <c r="AQ115" t="str">
        <f t="shared" si="116"/>
        <v>0</v>
      </c>
      <c r="AT115">
        <f t="shared" si="117"/>
        <v>0</v>
      </c>
      <c r="AU115">
        <f t="shared" si="118"/>
        <v>0</v>
      </c>
      <c r="AW115">
        <f t="shared" si="119"/>
        <v>0</v>
      </c>
      <c r="AY115">
        <f t="shared" si="120"/>
        <v>0</v>
      </c>
      <c r="AZ115">
        <f t="shared" si="121"/>
        <v>0</v>
      </c>
      <c r="BA115">
        <f t="shared" si="122"/>
        <v>0</v>
      </c>
      <c r="BB115">
        <f t="shared" si="123"/>
        <v>0</v>
      </c>
      <c r="BC115">
        <f t="shared" si="124"/>
        <v>0</v>
      </c>
      <c r="BD115">
        <f t="shared" si="125"/>
        <v>0</v>
      </c>
      <c r="BF115" t="str">
        <f t="shared" si="126"/>
        <v>0</v>
      </c>
      <c r="BG115" t="str">
        <f t="shared" si="127"/>
        <v>0</v>
      </c>
      <c r="BH115" t="str">
        <f t="shared" si="128"/>
        <v>0</v>
      </c>
      <c r="BI115" t="str">
        <f t="shared" si="129"/>
        <v>0</v>
      </c>
      <c r="BJ115" t="str">
        <f t="shared" si="130"/>
        <v>0</v>
      </c>
      <c r="BK115" t="str">
        <f t="shared" si="131"/>
        <v>0</v>
      </c>
    </row>
    <row r="116" spans="1:63" x14ac:dyDescent="0.25">
      <c r="A116" s="176" t="s">
        <v>1</v>
      </c>
      <c r="B116" s="10">
        <f t="shared" si="99"/>
        <v>55</v>
      </c>
      <c r="C116" s="10" t="str">
        <f t="shared" si="93"/>
        <v>HOSP&lt;65 - 55</v>
      </c>
      <c r="D116" s="138">
        <f>'AUP Test Results - Table 1'!D116</f>
        <v>0</v>
      </c>
      <c r="E116" s="11">
        <f>'AUP Test Results - Table 1'!E116</f>
        <v>0</v>
      </c>
      <c r="F116" s="139">
        <f>'AUP Test Results - Table 1'!F116</f>
        <v>0</v>
      </c>
      <c r="G116" s="177">
        <f>'AUP Test Results - Table 1'!G116</f>
        <v>0</v>
      </c>
      <c r="H116" s="11">
        <f>'AUP Test Results - Table 1'!H116</f>
        <v>0</v>
      </c>
      <c r="I116" s="139">
        <f>'AUP Test Results - Table 1'!I116</f>
        <v>0</v>
      </c>
      <c r="J116" s="177">
        <f>'AUP Test Results - Table 1'!J116</f>
        <v>0</v>
      </c>
      <c r="K116" s="177">
        <f>'AUP Test Results - Table 1'!K116</f>
        <v>0</v>
      </c>
      <c r="L116" s="139">
        <f>'AUP Test Results - Table 1'!L116</f>
        <v>0</v>
      </c>
      <c r="M116" s="177" t="str">
        <f>'AUP Test Results - Table 1'!M116</f>
        <v/>
      </c>
      <c r="N116" s="177">
        <f>'AUP Test Results - Table 1'!N116</f>
        <v>0</v>
      </c>
      <c r="O116" s="139">
        <f>'AUP Test Results - Table 1'!O116</f>
        <v>0</v>
      </c>
      <c r="P116" s="177" t="str">
        <f>'AUP Test Results - Table 1'!P116</f>
        <v/>
      </c>
      <c r="Q116" s="138">
        <f>'AUP Test Results - Table 1'!Q116</f>
        <v>0</v>
      </c>
      <c r="R116" s="139">
        <f>'AUP Test Results - Table 1'!R116</f>
        <v>0</v>
      </c>
      <c r="S116" s="45">
        <f>'AUP Test Results - Table 1'!S116</f>
        <v>0</v>
      </c>
      <c r="T116" s="139">
        <f>'AUP Test Results - Table 1'!T116</f>
        <v>0</v>
      </c>
      <c r="U116" s="45">
        <f>'AUP Test Results - Table 1'!U116</f>
        <v>0</v>
      </c>
      <c r="V116" s="138">
        <f>'AUP Test Results - Table 1'!V116</f>
        <v>0</v>
      </c>
      <c r="W116" s="141" t="str">
        <f>'AUP Test Results - Table 1'!W116</f>
        <v>none</v>
      </c>
      <c r="X116" s="141">
        <f>'AUP Test Results - Table 1'!X116</f>
        <v>0</v>
      </c>
      <c r="Y116" s="178">
        <f>'AUP Test Results - Table 1'!Y116</f>
        <v>0</v>
      </c>
      <c r="Z116" s="89">
        <f>'AUP Test Results - Table 1'!Z116</f>
        <v>0</v>
      </c>
      <c r="AC116" t="str">
        <f t="shared" si="106"/>
        <v>HB Charges 2</v>
      </c>
      <c r="AD116" s="3">
        <f t="shared" si="100"/>
        <v>0</v>
      </c>
      <c r="AE116" s="3">
        <f t="shared" si="101"/>
        <v>0</v>
      </c>
      <c r="AF116" s="3" t="e">
        <f t="shared" si="102"/>
        <v>#DIV/0!</v>
      </c>
      <c r="AG116" s="2" t="e">
        <f t="shared" si="107"/>
        <v>#DIV/0!</v>
      </c>
      <c r="AH116" s="2" t="e">
        <f t="shared" si="108"/>
        <v>#DIV/0!</v>
      </c>
      <c r="AI116" s="2" t="e">
        <f t="shared" si="109"/>
        <v>#DIV/0!</v>
      </c>
      <c r="AJ116" s="2" t="e">
        <f t="shared" si="110"/>
        <v>#DIV/0!</v>
      </c>
      <c r="AK116" t="e">
        <f t="shared" si="111"/>
        <v>#DIV/0!</v>
      </c>
      <c r="AL116" t="str">
        <f t="shared" ref="AL116:AM116" si="177">IF(AY116=1,$AF116*$V113,"0")</f>
        <v>0</v>
      </c>
      <c r="AM116" t="str">
        <f t="shared" si="177"/>
        <v>0</v>
      </c>
      <c r="AN116" t="str">
        <f t="shared" si="113"/>
        <v>0</v>
      </c>
      <c r="AO116" t="str">
        <f t="shared" si="114"/>
        <v>0</v>
      </c>
      <c r="AP116" t="str">
        <f t="shared" si="115"/>
        <v>0</v>
      </c>
      <c r="AQ116" t="str">
        <f t="shared" si="116"/>
        <v>0</v>
      </c>
      <c r="AT116">
        <f t="shared" si="117"/>
        <v>0</v>
      </c>
      <c r="AU116">
        <f t="shared" si="118"/>
        <v>0</v>
      </c>
      <c r="AW116">
        <f t="shared" si="119"/>
        <v>0</v>
      </c>
      <c r="AY116">
        <f t="shared" si="120"/>
        <v>0</v>
      </c>
      <c r="AZ116">
        <f t="shared" si="121"/>
        <v>0</v>
      </c>
      <c r="BA116">
        <f t="shared" si="122"/>
        <v>0</v>
      </c>
      <c r="BB116">
        <f t="shared" si="123"/>
        <v>0</v>
      </c>
      <c r="BC116">
        <f t="shared" si="124"/>
        <v>0</v>
      </c>
      <c r="BD116">
        <f t="shared" si="125"/>
        <v>0</v>
      </c>
      <c r="BF116" t="str">
        <f t="shared" si="126"/>
        <v>0</v>
      </c>
      <c r="BG116" t="str">
        <f t="shared" si="127"/>
        <v>0</v>
      </c>
      <c r="BH116" t="str">
        <f t="shared" si="128"/>
        <v>0</v>
      </c>
      <c r="BI116" t="str">
        <f t="shared" si="129"/>
        <v>0</v>
      </c>
      <c r="BJ116" t="str">
        <f t="shared" si="130"/>
        <v>0</v>
      </c>
      <c r="BK116" t="str">
        <f t="shared" si="131"/>
        <v>0</v>
      </c>
    </row>
    <row r="117" spans="1:63" x14ac:dyDescent="0.25">
      <c r="A117" s="176" t="s">
        <v>1</v>
      </c>
      <c r="B117" s="10">
        <f t="shared" si="99"/>
        <v>56</v>
      </c>
      <c r="C117" s="10" t="str">
        <f t="shared" si="93"/>
        <v>HOSP&lt;65 - 56</v>
      </c>
      <c r="D117" s="138">
        <f>'AUP Test Results - Table 1'!D117</f>
        <v>0</v>
      </c>
      <c r="E117" s="11">
        <f>'AUP Test Results - Table 1'!E117</f>
        <v>0</v>
      </c>
      <c r="F117" s="139">
        <f>'AUP Test Results - Table 1'!F117</f>
        <v>0</v>
      </c>
      <c r="G117" s="177">
        <f>'AUP Test Results - Table 1'!G117</f>
        <v>0</v>
      </c>
      <c r="H117" s="11">
        <f>'AUP Test Results - Table 1'!H117</f>
        <v>0</v>
      </c>
      <c r="I117" s="139">
        <f>'AUP Test Results - Table 1'!I117</f>
        <v>0</v>
      </c>
      <c r="J117" s="177">
        <f>'AUP Test Results - Table 1'!J117</f>
        <v>0</v>
      </c>
      <c r="K117" s="177">
        <f>'AUP Test Results - Table 1'!K117</f>
        <v>0</v>
      </c>
      <c r="L117" s="139">
        <f>'AUP Test Results - Table 1'!L117</f>
        <v>0</v>
      </c>
      <c r="M117" s="177" t="str">
        <f>'AUP Test Results - Table 1'!M117</f>
        <v/>
      </c>
      <c r="N117" s="177">
        <f>'AUP Test Results - Table 1'!N117</f>
        <v>0</v>
      </c>
      <c r="O117" s="139">
        <f>'AUP Test Results - Table 1'!O117</f>
        <v>0</v>
      </c>
      <c r="P117" s="177" t="str">
        <f>'AUP Test Results - Table 1'!P117</f>
        <v/>
      </c>
      <c r="Q117" s="138">
        <f>'AUP Test Results - Table 1'!Q117</f>
        <v>0</v>
      </c>
      <c r="R117" s="139">
        <f>'AUP Test Results - Table 1'!R117</f>
        <v>0</v>
      </c>
      <c r="S117" s="45">
        <f>'AUP Test Results - Table 1'!S117</f>
        <v>0</v>
      </c>
      <c r="T117" s="139">
        <f>'AUP Test Results - Table 1'!T117</f>
        <v>0</v>
      </c>
      <c r="U117" s="45">
        <f>'AUP Test Results - Table 1'!U117</f>
        <v>0</v>
      </c>
      <c r="V117" s="138">
        <f>'AUP Test Results - Table 1'!V117</f>
        <v>0</v>
      </c>
      <c r="W117" s="141" t="str">
        <f>'AUP Test Results - Table 1'!W117</f>
        <v>none</v>
      </c>
      <c r="X117" s="141">
        <f>'AUP Test Results - Table 1'!X117</f>
        <v>0</v>
      </c>
      <c r="Y117" s="178">
        <f>'AUP Test Results - Table 1'!Y117</f>
        <v>0</v>
      </c>
      <c r="Z117" s="89">
        <f>'AUP Test Results - Table 1'!Z117</f>
        <v>0</v>
      </c>
      <c r="AC117" t="str">
        <f t="shared" si="106"/>
        <v>HB Charges 2</v>
      </c>
      <c r="AD117" s="3">
        <f t="shared" si="100"/>
        <v>0</v>
      </c>
      <c r="AE117" s="3">
        <f t="shared" si="101"/>
        <v>0</v>
      </c>
      <c r="AF117" s="3" t="e">
        <f t="shared" si="102"/>
        <v>#DIV/0!</v>
      </c>
      <c r="AG117" s="2" t="e">
        <f t="shared" si="107"/>
        <v>#DIV/0!</v>
      </c>
      <c r="AH117" s="2" t="e">
        <f t="shared" si="108"/>
        <v>#DIV/0!</v>
      </c>
      <c r="AI117" s="2" t="e">
        <f t="shared" si="109"/>
        <v>#DIV/0!</v>
      </c>
      <c r="AJ117" s="2" t="e">
        <f t="shared" si="110"/>
        <v>#DIV/0!</v>
      </c>
      <c r="AK117" t="e">
        <f t="shared" si="111"/>
        <v>#DIV/0!</v>
      </c>
      <c r="AL117" t="str">
        <f t="shared" ref="AL117:AM117" si="178">IF(AY117=1,$AF117*$V114,"0")</f>
        <v>0</v>
      </c>
      <c r="AM117" t="str">
        <f t="shared" si="178"/>
        <v>0</v>
      </c>
      <c r="AN117" t="str">
        <f t="shared" si="113"/>
        <v>0</v>
      </c>
      <c r="AO117" t="str">
        <f t="shared" si="114"/>
        <v>0</v>
      </c>
      <c r="AP117" t="str">
        <f t="shared" si="115"/>
        <v>0</v>
      </c>
      <c r="AQ117" t="str">
        <f t="shared" si="116"/>
        <v>0</v>
      </c>
      <c r="AT117">
        <f t="shared" si="117"/>
        <v>0</v>
      </c>
      <c r="AU117">
        <f t="shared" si="118"/>
        <v>0</v>
      </c>
      <c r="AW117">
        <f t="shared" si="119"/>
        <v>0</v>
      </c>
      <c r="AY117">
        <f t="shared" si="120"/>
        <v>0</v>
      </c>
      <c r="AZ117">
        <f t="shared" si="121"/>
        <v>0</v>
      </c>
      <c r="BA117">
        <f t="shared" si="122"/>
        <v>0</v>
      </c>
      <c r="BB117">
        <f t="shared" si="123"/>
        <v>0</v>
      </c>
      <c r="BC117">
        <f t="shared" si="124"/>
        <v>0</v>
      </c>
      <c r="BD117">
        <f t="shared" si="125"/>
        <v>0</v>
      </c>
      <c r="BF117" t="str">
        <f t="shared" si="126"/>
        <v>0</v>
      </c>
      <c r="BG117" t="str">
        <f t="shared" si="127"/>
        <v>0</v>
      </c>
      <c r="BH117" t="str">
        <f t="shared" si="128"/>
        <v>0</v>
      </c>
      <c r="BI117" t="str">
        <f t="shared" si="129"/>
        <v>0</v>
      </c>
      <c r="BJ117" t="str">
        <f t="shared" si="130"/>
        <v>0</v>
      </c>
      <c r="BK117" t="str">
        <f t="shared" si="131"/>
        <v>0</v>
      </c>
    </row>
    <row r="118" spans="1:63" x14ac:dyDescent="0.25">
      <c r="A118" s="176" t="s">
        <v>1</v>
      </c>
      <c r="B118" s="10">
        <f t="shared" si="99"/>
        <v>57</v>
      </c>
      <c r="C118" s="10" t="str">
        <f t="shared" si="93"/>
        <v>HOSP&lt;65 - 57</v>
      </c>
      <c r="D118" s="138">
        <f>'AUP Test Results - Table 1'!D118</f>
        <v>0</v>
      </c>
      <c r="E118" s="11">
        <f>'AUP Test Results - Table 1'!E118</f>
        <v>0</v>
      </c>
      <c r="F118" s="139">
        <f>'AUP Test Results - Table 1'!F118</f>
        <v>0</v>
      </c>
      <c r="G118" s="177">
        <f>'AUP Test Results - Table 1'!G118</f>
        <v>0</v>
      </c>
      <c r="H118" s="11">
        <f>'AUP Test Results - Table 1'!H118</f>
        <v>0</v>
      </c>
      <c r="I118" s="139">
        <f>'AUP Test Results - Table 1'!I118</f>
        <v>0</v>
      </c>
      <c r="J118" s="177">
        <f>'AUP Test Results - Table 1'!J118</f>
        <v>0</v>
      </c>
      <c r="K118" s="177">
        <f>'AUP Test Results - Table 1'!K118</f>
        <v>0</v>
      </c>
      <c r="L118" s="139">
        <f>'AUP Test Results - Table 1'!L118</f>
        <v>0</v>
      </c>
      <c r="M118" s="177" t="str">
        <f>'AUP Test Results - Table 1'!M118</f>
        <v/>
      </c>
      <c r="N118" s="177">
        <f>'AUP Test Results - Table 1'!N118</f>
        <v>0</v>
      </c>
      <c r="O118" s="139">
        <f>'AUP Test Results - Table 1'!O118</f>
        <v>0</v>
      </c>
      <c r="P118" s="177" t="str">
        <f>'AUP Test Results - Table 1'!P118</f>
        <v/>
      </c>
      <c r="Q118" s="138">
        <f>'AUP Test Results - Table 1'!Q118</f>
        <v>0</v>
      </c>
      <c r="R118" s="139">
        <f>'AUP Test Results - Table 1'!R118</f>
        <v>0</v>
      </c>
      <c r="S118" s="45">
        <f>'AUP Test Results - Table 1'!S118</f>
        <v>0</v>
      </c>
      <c r="T118" s="139">
        <f>'AUP Test Results - Table 1'!T118</f>
        <v>0</v>
      </c>
      <c r="U118" s="45">
        <f>'AUP Test Results - Table 1'!U118</f>
        <v>0</v>
      </c>
      <c r="V118" s="138">
        <f>'AUP Test Results - Table 1'!V118</f>
        <v>0</v>
      </c>
      <c r="W118" s="141" t="str">
        <f>'AUP Test Results - Table 1'!W118</f>
        <v>none</v>
      </c>
      <c r="X118" s="141">
        <f>'AUP Test Results - Table 1'!X118</f>
        <v>0</v>
      </c>
      <c r="Y118" s="178">
        <f>'AUP Test Results - Table 1'!Y118</f>
        <v>0</v>
      </c>
      <c r="Z118" s="89">
        <f>'AUP Test Results - Table 1'!Z118</f>
        <v>0</v>
      </c>
      <c r="AC118" t="str">
        <f t="shared" si="106"/>
        <v>HB Charges 2</v>
      </c>
      <c r="AD118" s="3">
        <f t="shared" si="100"/>
        <v>0</v>
      </c>
      <c r="AE118" s="3">
        <f t="shared" si="101"/>
        <v>0</v>
      </c>
      <c r="AF118" s="3" t="e">
        <f t="shared" si="102"/>
        <v>#DIV/0!</v>
      </c>
      <c r="AG118" s="2" t="e">
        <f t="shared" si="107"/>
        <v>#DIV/0!</v>
      </c>
      <c r="AH118" s="2" t="e">
        <f t="shared" si="108"/>
        <v>#DIV/0!</v>
      </c>
      <c r="AI118" s="2" t="e">
        <f t="shared" si="109"/>
        <v>#DIV/0!</v>
      </c>
      <c r="AJ118" s="2" t="e">
        <f t="shared" si="110"/>
        <v>#DIV/0!</v>
      </c>
      <c r="AK118" t="e">
        <f t="shared" si="111"/>
        <v>#DIV/0!</v>
      </c>
      <c r="AL118" t="str">
        <f t="shared" ref="AL118:AM118" si="179">IF(AY118=1,$AF118*$V115,"0")</f>
        <v>0</v>
      </c>
      <c r="AM118" t="str">
        <f t="shared" si="179"/>
        <v>0</v>
      </c>
      <c r="AN118" t="str">
        <f t="shared" si="113"/>
        <v>0</v>
      </c>
      <c r="AO118" t="str">
        <f t="shared" si="114"/>
        <v>0</v>
      </c>
      <c r="AP118" t="str">
        <f t="shared" si="115"/>
        <v>0</v>
      </c>
      <c r="AQ118" t="str">
        <f t="shared" si="116"/>
        <v>0</v>
      </c>
      <c r="AT118">
        <f t="shared" si="117"/>
        <v>0</v>
      </c>
      <c r="AU118">
        <f t="shared" si="118"/>
        <v>0</v>
      </c>
      <c r="AW118">
        <f t="shared" si="119"/>
        <v>0</v>
      </c>
      <c r="AY118">
        <f t="shared" si="120"/>
        <v>0</v>
      </c>
      <c r="AZ118">
        <f t="shared" si="121"/>
        <v>0</v>
      </c>
      <c r="BA118">
        <f t="shared" si="122"/>
        <v>0</v>
      </c>
      <c r="BB118">
        <f t="shared" si="123"/>
        <v>0</v>
      </c>
      <c r="BC118">
        <f t="shared" si="124"/>
        <v>0</v>
      </c>
      <c r="BD118">
        <f t="shared" si="125"/>
        <v>0</v>
      </c>
      <c r="BF118" t="str">
        <f t="shared" si="126"/>
        <v>0</v>
      </c>
      <c r="BG118" t="str">
        <f t="shared" si="127"/>
        <v>0</v>
      </c>
      <c r="BH118" t="str">
        <f t="shared" si="128"/>
        <v>0</v>
      </c>
      <c r="BI118" t="str">
        <f t="shared" si="129"/>
        <v>0</v>
      </c>
      <c r="BJ118" t="str">
        <f t="shared" si="130"/>
        <v>0</v>
      </c>
      <c r="BK118" t="str">
        <f t="shared" si="131"/>
        <v>0</v>
      </c>
    </row>
    <row r="119" spans="1:63" x14ac:dyDescent="0.25">
      <c r="A119" s="176" t="s">
        <v>1</v>
      </c>
      <c r="B119" s="10">
        <f t="shared" si="99"/>
        <v>58</v>
      </c>
      <c r="C119" s="10" t="str">
        <f t="shared" si="93"/>
        <v>HOSP&lt;65 - 58</v>
      </c>
      <c r="D119" s="138">
        <f>'AUP Test Results - Table 1'!D119</f>
        <v>0</v>
      </c>
      <c r="E119" s="11">
        <f>'AUP Test Results - Table 1'!E119</f>
        <v>0</v>
      </c>
      <c r="F119" s="139">
        <f>'AUP Test Results - Table 1'!F119</f>
        <v>0</v>
      </c>
      <c r="G119" s="177">
        <f>'AUP Test Results - Table 1'!G119</f>
        <v>0</v>
      </c>
      <c r="H119" s="11">
        <f>'AUP Test Results - Table 1'!H119</f>
        <v>0</v>
      </c>
      <c r="I119" s="139">
        <f>'AUP Test Results - Table 1'!I119</f>
        <v>0</v>
      </c>
      <c r="J119" s="177">
        <f>'AUP Test Results - Table 1'!J119</f>
        <v>0</v>
      </c>
      <c r="K119" s="177">
        <f>'AUP Test Results - Table 1'!K119</f>
        <v>0</v>
      </c>
      <c r="L119" s="139">
        <f>'AUP Test Results - Table 1'!L119</f>
        <v>0</v>
      </c>
      <c r="M119" s="177" t="str">
        <f>'AUP Test Results - Table 1'!M119</f>
        <v/>
      </c>
      <c r="N119" s="177">
        <f>'AUP Test Results - Table 1'!N119</f>
        <v>0</v>
      </c>
      <c r="O119" s="139">
        <f>'AUP Test Results - Table 1'!O119</f>
        <v>0</v>
      </c>
      <c r="P119" s="177" t="str">
        <f>'AUP Test Results - Table 1'!P119</f>
        <v/>
      </c>
      <c r="Q119" s="138">
        <f>'AUP Test Results - Table 1'!Q119</f>
        <v>0</v>
      </c>
      <c r="R119" s="139">
        <f>'AUP Test Results - Table 1'!R119</f>
        <v>0</v>
      </c>
      <c r="S119" s="45">
        <f>'AUP Test Results - Table 1'!S119</f>
        <v>0</v>
      </c>
      <c r="T119" s="139">
        <f>'AUP Test Results - Table 1'!T119</f>
        <v>0</v>
      </c>
      <c r="U119" s="45">
        <f>'AUP Test Results - Table 1'!U119</f>
        <v>0</v>
      </c>
      <c r="V119" s="138">
        <f>'AUP Test Results - Table 1'!V119</f>
        <v>0</v>
      </c>
      <c r="W119" s="141" t="str">
        <f>'AUP Test Results - Table 1'!W119</f>
        <v>none</v>
      </c>
      <c r="X119" s="141">
        <f>'AUP Test Results - Table 1'!X119</f>
        <v>0</v>
      </c>
      <c r="Y119" s="178">
        <f>'AUP Test Results - Table 1'!Y119</f>
        <v>0</v>
      </c>
      <c r="Z119" s="89">
        <f>'AUP Test Results - Table 1'!Z119</f>
        <v>0</v>
      </c>
      <c r="AC119" t="str">
        <f t="shared" si="106"/>
        <v>HB Charges 2</v>
      </c>
      <c r="AD119" s="3">
        <f t="shared" si="100"/>
        <v>0</v>
      </c>
      <c r="AE119" s="3">
        <f t="shared" si="101"/>
        <v>0</v>
      </c>
      <c r="AF119" s="3" t="e">
        <f t="shared" si="102"/>
        <v>#DIV/0!</v>
      </c>
      <c r="AG119" s="2" t="e">
        <f t="shared" si="107"/>
        <v>#DIV/0!</v>
      </c>
      <c r="AH119" s="2" t="e">
        <f t="shared" si="108"/>
        <v>#DIV/0!</v>
      </c>
      <c r="AI119" s="2" t="e">
        <f t="shared" si="109"/>
        <v>#DIV/0!</v>
      </c>
      <c r="AJ119" s="2" t="e">
        <f t="shared" si="110"/>
        <v>#DIV/0!</v>
      </c>
      <c r="AK119" t="e">
        <f t="shared" si="111"/>
        <v>#DIV/0!</v>
      </c>
      <c r="AL119" t="str">
        <f t="shared" ref="AL119:AM119" si="180">IF(AY119=1,$AF119*$V116,"0")</f>
        <v>0</v>
      </c>
      <c r="AM119" t="str">
        <f t="shared" si="180"/>
        <v>0</v>
      </c>
      <c r="AN119" t="str">
        <f t="shared" si="113"/>
        <v>0</v>
      </c>
      <c r="AO119" t="str">
        <f t="shared" si="114"/>
        <v>0</v>
      </c>
      <c r="AP119" t="str">
        <f t="shared" si="115"/>
        <v>0</v>
      </c>
      <c r="AQ119" t="str">
        <f t="shared" si="116"/>
        <v>0</v>
      </c>
      <c r="AT119">
        <f t="shared" si="117"/>
        <v>0</v>
      </c>
      <c r="AU119">
        <f t="shared" si="118"/>
        <v>0</v>
      </c>
      <c r="AW119">
        <f t="shared" si="119"/>
        <v>0</v>
      </c>
      <c r="AY119">
        <f t="shared" si="120"/>
        <v>0</v>
      </c>
      <c r="AZ119">
        <f t="shared" si="121"/>
        <v>0</v>
      </c>
      <c r="BA119">
        <f t="shared" si="122"/>
        <v>0</v>
      </c>
      <c r="BB119">
        <f t="shared" si="123"/>
        <v>0</v>
      </c>
      <c r="BC119">
        <f t="shared" si="124"/>
        <v>0</v>
      </c>
      <c r="BD119">
        <f t="shared" si="125"/>
        <v>0</v>
      </c>
      <c r="BF119" t="str">
        <f t="shared" si="126"/>
        <v>0</v>
      </c>
      <c r="BG119" t="str">
        <f t="shared" si="127"/>
        <v>0</v>
      </c>
      <c r="BH119" t="str">
        <f t="shared" si="128"/>
        <v>0</v>
      </c>
      <c r="BI119" t="str">
        <f t="shared" si="129"/>
        <v>0</v>
      </c>
      <c r="BJ119" t="str">
        <f t="shared" si="130"/>
        <v>0</v>
      </c>
      <c r="BK119" t="str">
        <f t="shared" si="131"/>
        <v>0</v>
      </c>
    </row>
    <row r="120" spans="1:63" x14ac:dyDescent="0.25">
      <c r="A120" s="176" t="s">
        <v>1</v>
      </c>
      <c r="B120" s="10">
        <f t="shared" si="99"/>
        <v>59</v>
      </c>
      <c r="C120" s="10" t="str">
        <f t="shared" si="93"/>
        <v>HOSP&lt;65 - 59</v>
      </c>
      <c r="D120" s="138">
        <f>'AUP Test Results - Table 1'!D120</f>
        <v>0</v>
      </c>
      <c r="E120" s="11">
        <f>'AUP Test Results - Table 1'!E120</f>
        <v>0</v>
      </c>
      <c r="F120" s="139">
        <f>'AUP Test Results - Table 1'!F120</f>
        <v>0</v>
      </c>
      <c r="G120" s="177">
        <f>'AUP Test Results - Table 1'!G120</f>
        <v>0</v>
      </c>
      <c r="H120" s="11">
        <f>'AUP Test Results - Table 1'!H120</f>
        <v>0</v>
      </c>
      <c r="I120" s="139">
        <f>'AUP Test Results - Table 1'!I120</f>
        <v>0</v>
      </c>
      <c r="J120" s="177">
        <f>'AUP Test Results - Table 1'!J120</f>
        <v>0</v>
      </c>
      <c r="K120" s="177">
        <f>'AUP Test Results - Table 1'!K120</f>
        <v>0</v>
      </c>
      <c r="L120" s="139">
        <f>'AUP Test Results - Table 1'!L120</f>
        <v>0</v>
      </c>
      <c r="M120" s="177" t="str">
        <f>'AUP Test Results - Table 1'!M120</f>
        <v/>
      </c>
      <c r="N120" s="177">
        <f>'AUP Test Results - Table 1'!N120</f>
        <v>0</v>
      </c>
      <c r="O120" s="139">
        <f>'AUP Test Results - Table 1'!O120</f>
        <v>0</v>
      </c>
      <c r="P120" s="177" t="str">
        <f>'AUP Test Results - Table 1'!P120</f>
        <v/>
      </c>
      <c r="Q120" s="138">
        <f>'AUP Test Results - Table 1'!Q120</f>
        <v>0</v>
      </c>
      <c r="R120" s="139">
        <f>'AUP Test Results - Table 1'!R120</f>
        <v>0</v>
      </c>
      <c r="S120" s="45">
        <f>'AUP Test Results - Table 1'!S120</f>
        <v>0</v>
      </c>
      <c r="T120" s="139">
        <f>'AUP Test Results - Table 1'!T120</f>
        <v>0</v>
      </c>
      <c r="U120" s="45">
        <f>'AUP Test Results - Table 1'!U120</f>
        <v>0</v>
      </c>
      <c r="V120" s="138">
        <f>'AUP Test Results - Table 1'!V120</f>
        <v>0</v>
      </c>
      <c r="W120" s="141" t="str">
        <f>'AUP Test Results - Table 1'!W120</f>
        <v>none</v>
      </c>
      <c r="X120" s="141">
        <f>'AUP Test Results - Table 1'!X120</f>
        <v>0</v>
      </c>
      <c r="Y120" s="178">
        <f>'AUP Test Results - Table 1'!Y120</f>
        <v>0</v>
      </c>
      <c r="Z120" s="89">
        <f>'AUP Test Results - Table 1'!Z120</f>
        <v>0</v>
      </c>
      <c r="AC120" t="str">
        <f t="shared" si="106"/>
        <v>HB Charges 2</v>
      </c>
      <c r="AD120" s="3">
        <f t="shared" si="100"/>
        <v>0</v>
      </c>
      <c r="AE120" s="3">
        <f t="shared" si="101"/>
        <v>0</v>
      </c>
      <c r="AF120" s="3" t="e">
        <f t="shared" si="102"/>
        <v>#DIV/0!</v>
      </c>
      <c r="AG120" s="2" t="e">
        <f t="shared" si="107"/>
        <v>#DIV/0!</v>
      </c>
      <c r="AH120" s="2" t="e">
        <f t="shared" si="108"/>
        <v>#DIV/0!</v>
      </c>
      <c r="AI120" s="2" t="e">
        <f t="shared" si="109"/>
        <v>#DIV/0!</v>
      </c>
      <c r="AJ120" s="2" t="e">
        <f t="shared" si="110"/>
        <v>#DIV/0!</v>
      </c>
      <c r="AK120" t="e">
        <f t="shared" si="111"/>
        <v>#DIV/0!</v>
      </c>
      <c r="AL120" t="str">
        <f t="shared" ref="AL120:AM120" si="181">IF(AY120=1,$AF120*$V117,"0")</f>
        <v>0</v>
      </c>
      <c r="AM120" t="str">
        <f t="shared" si="181"/>
        <v>0</v>
      </c>
      <c r="AN120" t="str">
        <f t="shared" si="113"/>
        <v>0</v>
      </c>
      <c r="AO120" t="str">
        <f t="shared" si="114"/>
        <v>0</v>
      </c>
      <c r="AP120" t="str">
        <f t="shared" si="115"/>
        <v>0</v>
      </c>
      <c r="AQ120" t="str">
        <f t="shared" si="116"/>
        <v>0</v>
      </c>
      <c r="AT120">
        <f t="shared" si="117"/>
        <v>0</v>
      </c>
      <c r="AU120">
        <f t="shared" si="118"/>
        <v>0</v>
      </c>
      <c r="AW120">
        <f t="shared" si="119"/>
        <v>0</v>
      </c>
      <c r="AY120">
        <f t="shared" si="120"/>
        <v>0</v>
      </c>
      <c r="AZ120">
        <f t="shared" si="121"/>
        <v>0</v>
      </c>
      <c r="BA120">
        <f t="shared" si="122"/>
        <v>0</v>
      </c>
      <c r="BB120">
        <f t="shared" si="123"/>
        <v>0</v>
      </c>
      <c r="BC120">
        <f t="shared" si="124"/>
        <v>0</v>
      </c>
      <c r="BD120">
        <f t="shared" si="125"/>
        <v>0</v>
      </c>
      <c r="BF120" t="str">
        <f t="shared" si="126"/>
        <v>0</v>
      </c>
      <c r="BG120" t="str">
        <f t="shared" si="127"/>
        <v>0</v>
      </c>
      <c r="BH120" t="str">
        <f t="shared" si="128"/>
        <v>0</v>
      </c>
      <c r="BI120" t="str">
        <f t="shared" si="129"/>
        <v>0</v>
      </c>
      <c r="BJ120" t="str">
        <f t="shared" si="130"/>
        <v>0</v>
      </c>
      <c r="BK120" t="str">
        <f t="shared" si="131"/>
        <v>0</v>
      </c>
    </row>
    <row r="121" spans="1:63" x14ac:dyDescent="0.25">
      <c r="A121" s="176" t="s">
        <v>1</v>
      </c>
      <c r="B121" s="10">
        <f t="shared" si="99"/>
        <v>60</v>
      </c>
      <c r="C121" s="10" t="str">
        <f t="shared" si="93"/>
        <v>HOSP&lt;65 - 60</v>
      </c>
      <c r="D121" s="138">
        <f>'AUP Test Results - Table 1'!D121</f>
        <v>0</v>
      </c>
      <c r="E121" s="11">
        <f>'AUP Test Results - Table 1'!E121</f>
        <v>0</v>
      </c>
      <c r="F121" s="139">
        <f>'AUP Test Results - Table 1'!F121</f>
        <v>0</v>
      </c>
      <c r="G121" s="177">
        <f>'AUP Test Results - Table 1'!G121</f>
        <v>0</v>
      </c>
      <c r="H121" s="11">
        <f>'AUP Test Results - Table 1'!H121</f>
        <v>0</v>
      </c>
      <c r="I121" s="139">
        <f>'AUP Test Results - Table 1'!I121</f>
        <v>0</v>
      </c>
      <c r="J121" s="177">
        <f>'AUP Test Results - Table 1'!J121</f>
        <v>0</v>
      </c>
      <c r="K121" s="177">
        <f>'AUP Test Results - Table 1'!K121</f>
        <v>0</v>
      </c>
      <c r="L121" s="139">
        <f>'AUP Test Results - Table 1'!L121</f>
        <v>0</v>
      </c>
      <c r="M121" s="177" t="str">
        <f>'AUP Test Results - Table 1'!M121</f>
        <v/>
      </c>
      <c r="N121" s="177">
        <f>'AUP Test Results - Table 1'!N121</f>
        <v>0</v>
      </c>
      <c r="O121" s="139">
        <f>'AUP Test Results - Table 1'!O121</f>
        <v>0</v>
      </c>
      <c r="P121" s="177" t="str">
        <f>'AUP Test Results - Table 1'!P121</f>
        <v/>
      </c>
      <c r="Q121" s="138">
        <f>'AUP Test Results - Table 1'!Q121</f>
        <v>0</v>
      </c>
      <c r="R121" s="139">
        <f>'AUP Test Results - Table 1'!R121</f>
        <v>0</v>
      </c>
      <c r="S121" s="45">
        <f>'AUP Test Results - Table 1'!S121</f>
        <v>0</v>
      </c>
      <c r="T121" s="139">
        <f>'AUP Test Results - Table 1'!T121</f>
        <v>0</v>
      </c>
      <c r="U121" s="45">
        <f>'AUP Test Results - Table 1'!U121</f>
        <v>0</v>
      </c>
      <c r="V121" s="138">
        <f>'AUP Test Results - Table 1'!V121</f>
        <v>0</v>
      </c>
      <c r="W121" s="141" t="str">
        <f>'AUP Test Results - Table 1'!W121</f>
        <v>none</v>
      </c>
      <c r="X121" s="141">
        <f>'AUP Test Results - Table 1'!X121</f>
        <v>0</v>
      </c>
      <c r="Y121" s="178">
        <f>'AUP Test Results - Table 1'!Y121</f>
        <v>0</v>
      </c>
      <c r="Z121" s="89">
        <f>'AUP Test Results - Table 1'!Z121</f>
        <v>0</v>
      </c>
      <c r="AC121" t="str">
        <f t="shared" si="106"/>
        <v>HB Charges 2</v>
      </c>
      <c r="AD121" s="3">
        <f t="shared" si="100"/>
        <v>0</v>
      </c>
      <c r="AE121" s="3">
        <f t="shared" si="101"/>
        <v>0</v>
      </c>
      <c r="AF121" s="3" t="e">
        <f t="shared" si="102"/>
        <v>#DIV/0!</v>
      </c>
      <c r="AG121" s="2" t="e">
        <f t="shared" si="107"/>
        <v>#DIV/0!</v>
      </c>
      <c r="AH121" s="2" t="e">
        <f t="shared" si="108"/>
        <v>#DIV/0!</v>
      </c>
      <c r="AI121" s="2" t="e">
        <f t="shared" si="109"/>
        <v>#DIV/0!</v>
      </c>
      <c r="AJ121" s="2" t="e">
        <f t="shared" si="110"/>
        <v>#DIV/0!</v>
      </c>
      <c r="AK121" t="e">
        <f t="shared" si="111"/>
        <v>#DIV/0!</v>
      </c>
      <c r="AL121" t="str">
        <f t="shared" ref="AL121:AM121" si="182">IF(AY121=1,$AF121*$V118,"0")</f>
        <v>0</v>
      </c>
      <c r="AM121" t="str">
        <f t="shared" si="182"/>
        <v>0</v>
      </c>
      <c r="AN121" t="str">
        <f t="shared" si="113"/>
        <v>0</v>
      </c>
      <c r="AO121" t="str">
        <f t="shared" si="114"/>
        <v>0</v>
      </c>
      <c r="AP121" t="str">
        <f t="shared" si="115"/>
        <v>0</v>
      </c>
      <c r="AQ121" t="str">
        <f t="shared" si="116"/>
        <v>0</v>
      </c>
      <c r="AT121">
        <f t="shared" si="117"/>
        <v>0</v>
      </c>
      <c r="AU121">
        <f t="shared" si="118"/>
        <v>0</v>
      </c>
      <c r="AW121">
        <f t="shared" si="119"/>
        <v>0</v>
      </c>
      <c r="AY121">
        <f t="shared" si="120"/>
        <v>0</v>
      </c>
      <c r="AZ121">
        <f t="shared" si="121"/>
        <v>0</v>
      </c>
      <c r="BA121">
        <f t="shared" si="122"/>
        <v>0</v>
      </c>
      <c r="BB121">
        <f t="shared" si="123"/>
        <v>0</v>
      </c>
      <c r="BC121">
        <f t="shared" si="124"/>
        <v>0</v>
      </c>
      <c r="BD121">
        <f t="shared" si="125"/>
        <v>0</v>
      </c>
      <c r="BF121" t="str">
        <f t="shared" si="126"/>
        <v>0</v>
      </c>
      <c r="BG121" t="str">
        <f t="shared" si="127"/>
        <v>0</v>
      </c>
      <c r="BH121" t="str">
        <f t="shared" si="128"/>
        <v>0</v>
      </c>
      <c r="BI121" t="str">
        <f t="shared" si="129"/>
        <v>0</v>
      </c>
      <c r="BJ121" t="str">
        <f t="shared" si="130"/>
        <v>0</v>
      </c>
      <c r="BK121" t="str">
        <f t="shared" si="131"/>
        <v>0</v>
      </c>
    </row>
    <row r="122" spans="1:63" x14ac:dyDescent="0.25">
      <c r="A122" s="176" t="s">
        <v>2</v>
      </c>
      <c r="B122" s="10">
        <v>1</v>
      </c>
      <c r="C122" s="10" t="str">
        <f>"RX&lt;65"&amp;" - "&amp;B122</f>
        <v>RX&lt;65 - 1</v>
      </c>
      <c r="D122" s="138">
        <f>'AUP Test Results - Table 1'!D122</f>
        <v>0</v>
      </c>
      <c r="E122" s="11">
        <f>'AUP Test Results - Table 1'!E122</f>
        <v>0</v>
      </c>
      <c r="F122" s="139">
        <f>'AUP Test Results - Table 1'!F122</f>
        <v>0</v>
      </c>
      <c r="G122" s="177">
        <f>'AUP Test Results - Table 1'!G122</f>
        <v>0</v>
      </c>
      <c r="H122" s="11">
        <f>'AUP Test Results - Table 1'!H122</f>
        <v>0</v>
      </c>
      <c r="I122" s="139">
        <f>'AUP Test Results - Table 1'!I122</f>
        <v>0</v>
      </c>
      <c r="J122" s="177">
        <f>'AUP Test Results - Table 1'!J122</f>
        <v>0</v>
      </c>
      <c r="K122" s="177">
        <f>'AUP Test Results - Table 1'!K122</f>
        <v>0</v>
      </c>
      <c r="L122" s="139">
        <f>'AUP Test Results - Table 1'!L122</f>
        <v>0</v>
      </c>
      <c r="M122" s="177" t="str">
        <f>'AUP Test Results - Table 1'!M122</f>
        <v/>
      </c>
      <c r="N122" s="177">
        <f>'AUP Test Results - Table 1'!N122</f>
        <v>0</v>
      </c>
      <c r="O122" s="139">
        <f>'AUP Test Results - Table 1'!O122</f>
        <v>0</v>
      </c>
      <c r="P122" s="177" t="str">
        <f>'AUP Test Results - Table 1'!P122</f>
        <v/>
      </c>
      <c r="Q122" s="138">
        <f>'AUP Test Results - Table 1'!Q122</f>
        <v>0</v>
      </c>
      <c r="R122" s="139">
        <f>'AUP Test Results - Table 1'!R122</f>
        <v>0</v>
      </c>
      <c r="S122" s="45">
        <f>'AUP Test Results - Table 1'!S122</f>
        <v>0</v>
      </c>
      <c r="T122" s="139">
        <f>'AUP Test Results - Table 1'!T122</f>
        <v>0</v>
      </c>
      <c r="U122" s="45">
        <f>'AUP Test Results - Table 1'!U122</f>
        <v>0</v>
      </c>
      <c r="V122" s="138">
        <f>'AUP Test Results - Table 1'!V122</f>
        <v>0</v>
      </c>
      <c r="W122" s="141" t="str">
        <f>'AUP Test Results - Table 1'!W122</f>
        <v>none</v>
      </c>
      <c r="X122" s="141">
        <f>'AUP Test Results - Table 1'!X122</f>
        <v>0</v>
      </c>
      <c r="Y122" s="178">
        <f>'AUP Test Results - Table 1'!Y122</f>
        <v>0</v>
      </c>
      <c r="Z122" s="89">
        <f>'AUP Test Results - Table 1'!Z122</f>
        <v>0</v>
      </c>
      <c r="AC122" t="str">
        <f t="shared" si="106"/>
        <v>HB Charges 2</v>
      </c>
      <c r="AD122" s="3">
        <f t="shared" si="100"/>
        <v>0</v>
      </c>
      <c r="AE122" s="3">
        <f t="shared" si="101"/>
        <v>0</v>
      </c>
      <c r="AF122" s="3" t="e">
        <f t="shared" si="102"/>
        <v>#DIV/0!</v>
      </c>
      <c r="AG122" s="2" t="e">
        <f t="shared" si="107"/>
        <v>#DIV/0!</v>
      </c>
      <c r="AH122" s="2" t="e">
        <f t="shared" si="108"/>
        <v>#DIV/0!</v>
      </c>
      <c r="AI122" s="2" t="e">
        <f t="shared" si="109"/>
        <v>#DIV/0!</v>
      </c>
      <c r="AJ122" s="2" t="e">
        <f t="shared" si="110"/>
        <v>#DIV/0!</v>
      </c>
      <c r="AK122" t="e">
        <f t="shared" si="111"/>
        <v>#DIV/0!</v>
      </c>
      <c r="AL122" t="str">
        <f t="shared" ref="AL122:AM122" si="183">IF(AY122=1,$AF122*$V119,"0")</f>
        <v>0</v>
      </c>
      <c r="AM122" t="str">
        <f t="shared" si="183"/>
        <v>0</v>
      </c>
      <c r="AN122" t="str">
        <f t="shared" si="113"/>
        <v>0</v>
      </c>
      <c r="AO122" t="str">
        <f t="shared" si="114"/>
        <v>0</v>
      </c>
      <c r="AP122" t="str">
        <f t="shared" si="115"/>
        <v>0</v>
      </c>
      <c r="AQ122" t="str">
        <f t="shared" si="116"/>
        <v>0</v>
      </c>
      <c r="AT122">
        <f t="shared" si="117"/>
        <v>0</v>
      </c>
      <c r="AU122">
        <f t="shared" si="118"/>
        <v>0</v>
      </c>
      <c r="AW122">
        <f t="shared" si="119"/>
        <v>0</v>
      </c>
      <c r="AY122">
        <f t="shared" si="120"/>
        <v>0</v>
      </c>
      <c r="AZ122">
        <f t="shared" si="121"/>
        <v>0</v>
      </c>
      <c r="BA122">
        <f t="shared" si="122"/>
        <v>0</v>
      </c>
      <c r="BB122">
        <f t="shared" si="123"/>
        <v>0</v>
      </c>
      <c r="BC122">
        <f t="shared" si="124"/>
        <v>0</v>
      </c>
      <c r="BD122">
        <f t="shared" si="125"/>
        <v>0</v>
      </c>
      <c r="BF122" t="str">
        <f t="shared" si="126"/>
        <v>0</v>
      </c>
      <c r="BG122" t="str">
        <f t="shared" si="127"/>
        <v>0</v>
      </c>
      <c r="BH122" t="str">
        <f t="shared" si="128"/>
        <v>0</v>
      </c>
      <c r="BI122" t="str">
        <f t="shared" si="129"/>
        <v>0</v>
      </c>
      <c r="BJ122" t="str">
        <f t="shared" si="130"/>
        <v>0</v>
      </c>
      <c r="BK122" t="str">
        <f t="shared" si="131"/>
        <v>0</v>
      </c>
    </row>
    <row r="123" spans="1:63" x14ac:dyDescent="0.25">
      <c r="A123" s="176" t="s">
        <v>2</v>
      </c>
      <c r="B123" s="10">
        <f t="shared" si="99"/>
        <v>2</v>
      </c>
      <c r="C123" s="10" t="str">
        <f t="shared" ref="C123:C181" si="184">"RX&lt;65"&amp;" - "&amp;B123</f>
        <v>RX&lt;65 - 2</v>
      </c>
      <c r="D123" s="138">
        <f>'AUP Test Results - Table 1'!D123</f>
        <v>0</v>
      </c>
      <c r="E123" s="11">
        <f>'AUP Test Results - Table 1'!E123</f>
        <v>0</v>
      </c>
      <c r="F123" s="139">
        <f>'AUP Test Results - Table 1'!F123</f>
        <v>0</v>
      </c>
      <c r="G123" s="177">
        <f>'AUP Test Results - Table 1'!G123</f>
        <v>0</v>
      </c>
      <c r="H123" s="11">
        <f>'AUP Test Results - Table 1'!H123</f>
        <v>0</v>
      </c>
      <c r="I123" s="139">
        <f>'AUP Test Results - Table 1'!I123</f>
        <v>0</v>
      </c>
      <c r="J123" s="177">
        <f>'AUP Test Results - Table 1'!J123</f>
        <v>0</v>
      </c>
      <c r="K123" s="177">
        <f>'AUP Test Results - Table 1'!K123</f>
        <v>0</v>
      </c>
      <c r="L123" s="139">
        <f>'AUP Test Results - Table 1'!L123</f>
        <v>0</v>
      </c>
      <c r="M123" s="177" t="str">
        <f>'AUP Test Results - Table 1'!M123</f>
        <v/>
      </c>
      <c r="N123" s="177">
        <f>'AUP Test Results - Table 1'!N123</f>
        <v>0</v>
      </c>
      <c r="O123" s="139">
        <f>'AUP Test Results - Table 1'!O123</f>
        <v>0</v>
      </c>
      <c r="P123" s="177" t="str">
        <f>'AUP Test Results - Table 1'!P123</f>
        <v/>
      </c>
      <c r="Q123" s="138">
        <f>'AUP Test Results - Table 1'!Q123</f>
        <v>0</v>
      </c>
      <c r="R123" s="139">
        <f>'AUP Test Results - Table 1'!R123</f>
        <v>0</v>
      </c>
      <c r="S123" s="45">
        <f>'AUP Test Results - Table 1'!S123</f>
        <v>0</v>
      </c>
      <c r="T123" s="139">
        <f>'AUP Test Results - Table 1'!T123</f>
        <v>0</v>
      </c>
      <c r="U123" s="45">
        <f>'AUP Test Results - Table 1'!U123</f>
        <v>0</v>
      </c>
      <c r="V123" s="138">
        <f>'AUP Test Results - Table 1'!V123</f>
        <v>0</v>
      </c>
      <c r="W123" s="141" t="str">
        <f>'AUP Test Results - Table 1'!W123</f>
        <v>none</v>
      </c>
      <c r="X123" s="141">
        <f>'AUP Test Results - Table 1'!X123</f>
        <v>0</v>
      </c>
      <c r="Y123" s="178">
        <f>'AUP Test Results - Table 1'!Y123</f>
        <v>0</v>
      </c>
      <c r="Z123" s="89">
        <f>'AUP Test Results - Table 1'!Z123</f>
        <v>0</v>
      </c>
      <c r="AC123" t="str">
        <f t="shared" si="106"/>
        <v>HB Charges 2</v>
      </c>
      <c r="AD123" s="3">
        <f t="shared" si="100"/>
        <v>0</v>
      </c>
      <c r="AE123" s="3">
        <f t="shared" si="101"/>
        <v>0</v>
      </c>
      <c r="AF123" s="3" t="e">
        <f t="shared" si="102"/>
        <v>#DIV/0!</v>
      </c>
      <c r="AG123" s="2" t="e">
        <f t="shared" si="107"/>
        <v>#DIV/0!</v>
      </c>
      <c r="AH123" s="2" t="e">
        <f t="shared" si="108"/>
        <v>#DIV/0!</v>
      </c>
      <c r="AI123" s="2" t="e">
        <f t="shared" si="109"/>
        <v>#DIV/0!</v>
      </c>
      <c r="AJ123" s="2" t="e">
        <f t="shared" si="110"/>
        <v>#DIV/0!</v>
      </c>
      <c r="AK123" t="e">
        <f t="shared" si="111"/>
        <v>#DIV/0!</v>
      </c>
      <c r="AL123" t="str">
        <f t="shared" ref="AL123:AM123" si="185">IF(AY123=1,$AF123*$V120,"0")</f>
        <v>0</v>
      </c>
      <c r="AM123" t="str">
        <f t="shared" si="185"/>
        <v>0</v>
      </c>
      <c r="AN123" t="str">
        <f t="shared" si="113"/>
        <v>0</v>
      </c>
      <c r="AO123" t="str">
        <f t="shared" si="114"/>
        <v>0</v>
      </c>
      <c r="AP123" t="str">
        <f t="shared" si="115"/>
        <v>0</v>
      </c>
      <c r="AQ123" t="str">
        <f t="shared" si="116"/>
        <v>0</v>
      </c>
      <c r="AT123">
        <f t="shared" si="117"/>
        <v>0</v>
      </c>
      <c r="AU123">
        <f t="shared" si="118"/>
        <v>0</v>
      </c>
      <c r="AW123">
        <f t="shared" si="119"/>
        <v>0</v>
      </c>
      <c r="AY123">
        <f t="shared" si="120"/>
        <v>0</v>
      </c>
      <c r="AZ123">
        <f t="shared" si="121"/>
        <v>0</v>
      </c>
      <c r="BA123">
        <f t="shared" si="122"/>
        <v>0</v>
      </c>
      <c r="BB123">
        <f t="shared" si="123"/>
        <v>0</v>
      </c>
      <c r="BC123">
        <f t="shared" si="124"/>
        <v>0</v>
      </c>
      <c r="BD123">
        <f t="shared" si="125"/>
        <v>0</v>
      </c>
      <c r="BF123" t="str">
        <f t="shared" si="126"/>
        <v>0</v>
      </c>
      <c r="BG123" t="str">
        <f t="shared" si="127"/>
        <v>0</v>
      </c>
      <c r="BH123" t="str">
        <f t="shared" si="128"/>
        <v>0</v>
      </c>
      <c r="BI123" t="str">
        <f t="shared" si="129"/>
        <v>0</v>
      </c>
      <c r="BJ123" t="str">
        <f t="shared" si="130"/>
        <v>0</v>
      </c>
      <c r="BK123" t="str">
        <f t="shared" si="131"/>
        <v>0</v>
      </c>
    </row>
    <row r="124" spans="1:63" x14ac:dyDescent="0.25">
      <c r="A124" s="176" t="s">
        <v>2</v>
      </c>
      <c r="B124" s="10">
        <f t="shared" si="99"/>
        <v>3</v>
      </c>
      <c r="C124" s="10" t="str">
        <f t="shared" si="184"/>
        <v>RX&lt;65 - 3</v>
      </c>
      <c r="D124" s="138">
        <f>'AUP Test Results - Table 1'!D124</f>
        <v>0</v>
      </c>
      <c r="E124" s="11">
        <f>'AUP Test Results - Table 1'!E124</f>
        <v>0</v>
      </c>
      <c r="F124" s="139">
        <f>'AUP Test Results - Table 1'!F124</f>
        <v>0</v>
      </c>
      <c r="G124" s="177">
        <f>'AUP Test Results - Table 1'!G124</f>
        <v>0</v>
      </c>
      <c r="H124" s="11">
        <f>'AUP Test Results - Table 1'!H124</f>
        <v>0</v>
      </c>
      <c r="I124" s="139">
        <f>'AUP Test Results - Table 1'!I124</f>
        <v>0</v>
      </c>
      <c r="J124" s="177">
        <f>'AUP Test Results - Table 1'!J124</f>
        <v>0</v>
      </c>
      <c r="K124" s="177">
        <f>'AUP Test Results - Table 1'!K124</f>
        <v>0</v>
      </c>
      <c r="L124" s="139">
        <f>'AUP Test Results - Table 1'!L124</f>
        <v>0</v>
      </c>
      <c r="M124" s="177" t="str">
        <f>'AUP Test Results - Table 1'!M124</f>
        <v/>
      </c>
      <c r="N124" s="177">
        <f>'AUP Test Results - Table 1'!N124</f>
        <v>0</v>
      </c>
      <c r="O124" s="139">
        <f>'AUP Test Results - Table 1'!O124</f>
        <v>0</v>
      </c>
      <c r="P124" s="177" t="str">
        <f>'AUP Test Results - Table 1'!P124</f>
        <v/>
      </c>
      <c r="Q124" s="138">
        <f>'AUP Test Results - Table 1'!Q124</f>
        <v>0</v>
      </c>
      <c r="R124" s="139">
        <f>'AUP Test Results - Table 1'!R124</f>
        <v>0</v>
      </c>
      <c r="S124" s="45">
        <f>'AUP Test Results - Table 1'!S124</f>
        <v>0</v>
      </c>
      <c r="T124" s="139">
        <f>'AUP Test Results - Table 1'!T124</f>
        <v>0</v>
      </c>
      <c r="U124" s="45">
        <f>'AUP Test Results - Table 1'!U124</f>
        <v>0</v>
      </c>
      <c r="V124" s="138">
        <f>'AUP Test Results - Table 1'!V124</f>
        <v>0</v>
      </c>
      <c r="W124" s="141" t="str">
        <f>'AUP Test Results - Table 1'!W124</f>
        <v>none</v>
      </c>
      <c r="X124" s="141">
        <f>'AUP Test Results - Table 1'!X124</f>
        <v>0</v>
      </c>
      <c r="Y124" s="178">
        <f>'AUP Test Results - Table 1'!Y124</f>
        <v>0</v>
      </c>
      <c r="Z124" s="89">
        <f>'AUP Test Results - Table 1'!Z124</f>
        <v>0</v>
      </c>
      <c r="AC124" t="str">
        <f t="shared" si="106"/>
        <v>HB Charges 2</v>
      </c>
      <c r="AD124" s="3">
        <f t="shared" si="100"/>
        <v>0</v>
      </c>
      <c r="AE124" s="3">
        <f t="shared" si="101"/>
        <v>0</v>
      </c>
      <c r="AF124" s="3" t="e">
        <f t="shared" si="102"/>
        <v>#DIV/0!</v>
      </c>
      <c r="AG124" s="2" t="e">
        <f t="shared" si="107"/>
        <v>#DIV/0!</v>
      </c>
      <c r="AH124" s="2" t="e">
        <f t="shared" si="108"/>
        <v>#DIV/0!</v>
      </c>
      <c r="AI124" s="2" t="e">
        <f t="shared" si="109"/>
        <v>#DIV/0!</v>
      </c>
      <c r="AJ124" s="2" t="e">
        <f t="shared" si="110"/>
        <v>#DIV/0!</v>
      </c>
      <c r="AK124" t="e">
        <f t="shared" si="111"/>
        <v>#DIV/0!</v>
      </c>
      <c r="AL124" t="str">
        <f t="shared" ref="AL124:AM124" si="186">IF(AY124=1,$AF124*$V121,"0")</f>
        <v>0</v>
      </c>
      <c r="AM124" t="str">
        <f t="shared" si="186"/>
        <v>0</v>
      </c>
      <c r="AN124" t="str">
        <f t="shared" si="113"/>
        <v>0</v>
      </c>
      <c r="AO124" t="str">
        <f t="shared" si="114"/>
        <v>0</v>
      </c>
      <c r="AP124" t="str">
        <f t="shared" si="115"/>
        <v>0</v>
      </c>
      <c r="AQ124" t="str">
        <f t="shared" si="116"/>
        <v>0</v>
      </c>
      <c r="AT124">
        <f t="shared" si="117"/>
        <v>0</v>
      </c>
      <c r="AU124">
        <f t="shared" si="118"/>
        <v>0</v>
      </c>
      <c r="AW124">
        <f t="shared" si="119"/>
        <v>0</v>
      </c>
      <c r="AY124">
        <f t="shared" si="120"/>
        <v>0</v>
      </c>
      <c r="AZ124">
        <f t="shared" si="121"/>
        <v>0</v>
      </c>
      <c r="BA124">
        <f t="shared" si="122"/>
        <v>0</v>
      </c>
      <c r="BB124">
        <f t="shared" si="123"/>
        <v>0</v>
      </c>
      <c r="BC124">
        <f t="shared" si="124"/>
        <v>0</v>
      </c>
      <c r="BD124">
        <f t="shared" si="125"/>
        <v>0</v>
      </c>
      <c r="BF124" t="str">
        <f t="shared" si="126"/>
        <v>0</v>
      </c>
      <c r="BG124" t="str">
        <f t="shared" si="127"/>
        <v>0</v>
      </c>
      <c r="BH124" t="str">
        <f t="shared" si="128"/>
        <v>0</v>
      </c>
      <c r="BI124" t="str">
        <f t="shared" si="129"/>
        <v>0</v>
      </c>
      <c r="BJ124" t="str">
        <f t="shared" si="130"/>
        <v>0</v>
      </c>
      <c r="BK124" t="str">
        <f t="shared" si="131"/>
        <v>0</v>
      </c>
    </row>
    <row r="125" spans="1:63" x14ac:dyDescent="0.25">
      <c r="A125" s="176" t="s">
        <v>2</v>
      </c>
      <c r="B125" s="10">
        <f t="shared" si="99"/>
        <v>4</v>
      </c>
      <c r="C125" s="10" t="str">
        <f t="shared" si="184"/>
        <v>RX&lt;65 - 4</v>
      </c>
      <c r="D125" s="138">
        <f>'AUP Test Results - Table 1'!D125</f>
        <v>0</v>
      </c>
      <c r="E125" s="11">
        <f>'AUP Test Results - Table 1'!E125</f>
        <v>0</v>
      </c>
      <c r="F125" s="139">
        <f>'AUP Test Results - Table 1'!F125</f>
        <v>0</v>
      </c>
      <c r="G125" s="177">
        <f>'AUP Test Results - Table 1'!G125</f>
        <v>0</v>
      </c>
      <c r="H125" s="11">
        <f>'AUP Test Results - Table 1'!H125</f>
        <v>0</v>
      </c>
      <c r="I125" s="139">
        <f>'AUP Test Results - Table 1'!I125</f>
        <v>0</v>
      </c>
      <c r="J125" s="177">
        <f>'AUP Test Results - Table 1'!J125</f>
        <v>0</v>
      </c>
      <c r="K125" s="177">
        <f>'AUP Test Results - Table 1'!K125</f>
        <v>0</v>
      </c>
      <c r="L125" s="139">
        <f>'AUP Test Results - Table 1'!L125</f>
        <v>0</v>
      </c>
      <c r="M125" s="177" t="str">
        <f>'AUP Test Results - Table 1'!M125</f>
        <v/>
      </c>
      <c r="N125" s="177">
        <f>'AUP Test Results - Table 1'!N125</f>
        <v>0</v>
      </c>
      <c r="O125" s="139">
        <f>'AUP Test Results - Table 1'!O125</f>
        <v>0</v>
      </c>
      <c r="P125" s="177" t="str">
        <f>'AUP Test Results - Table 1'!P125</f>
        <v/>
      </c>
      <c r="Q125" s="138">
        <f>'AUP Test Results - Table 1'!Q125</f>
        <v>0</v>
      </c>
      <c r="R125" s="139">
        <f>'AUP Test Results - Table 1'!R125</f>
        <v>0</v>
      </c>
      <c r="S125" s="45">
        <f>'AUP Test Results - Table 1'!S125</f>
        <v>0</v>
      </c>
      <c r="T125" s="139">
        <f>'AUP Test Results - Table 1'!T125</f>
        <v>0</v>
      </c>
      <c r="U125" s="45">
        <f>'AUP Test Results - Table 1'!U125</f>
        <v>0</v>
      </c>
      <c r="V125" s="138">
        <f>'AUP Test Results - Table 1'!V125</f>
        <v>0</v>
      </c>
      <c r="W125" s="141" t="str">
        <f>'AUP Test Results - Table 1'!W125</f>
        <v>none</v>
      </c>
      <c r="X125" s="141">
        <f>'AUP Test Results - Table 1'!X125</f>
        <v>0</v>
      </c>
      <c r="Y125" s="178">
        <f>'AUP Test Results - Table 1'!Y125</f>
        <v>0</v>
      </c>
      <c r="Z125" s="89">
        <f>'AUP Test Results - Table 1'!Z125</f>
        <v>0</v>
      </c>
      <c r="AC125" t="str">
        <f t="shared" si="106"/>
        <v>HB Charges 3</v>
      </c>
      <c r="AD125" s="3">
        <f>'IPs defined by Activity (3)'!$B$8</f>
        <v>0</v>
      </c>
      <c r="AE125">
        <f>'IPs defined by Activity (3)'!$D$8</f>
        <v>0</v>
      </c>
      <c r="AF125" s="3" t="e">
        <f>AD125/AE125</f>
        <v>#DIV/0!</v>
      </c>
      <c r="AG125" s="2" t="e">
        <f t="shared" si="107"/>
        <v>#DIV/0!</v>
      </c>
      <c r="AH125" s="2" t="e">
        <f t="shared" si="108"/>
        <v>#DIV/0!</v>
      </c>
      <c r="AI125" s="2" t="e">
        <f t="shared" si="109"/>
        <v>#DIV/0!</v>
      </c>
      <c r="AJ125" s="2" t="e">
        <f t="shared" si="110"/>
        <v>#DIV/0!</v>
      </c>
      <c r="AK125" t="e">
        <f t="shared" si="111"/>
        <v>#DIV/0!</v>
      </c>
      <c r="AL125" t="str">
        <f t="shared" ref="AL125:AM125" si="187">IF(AY125=1,$AF125*$V122,"0")</f>
        <v>0</v>
      </c>
      <c r="AM125" t="str">
        <f t="shared" si="187"/>
        <v>0</v>
      </c>
      <c r="AN125" t="str">
        <f t="shared" si="113"/>
        <v>0</v>
      </c>
      <c r="AO125" t="str">
        <f t="shared" si="114"/>
        <v>0</v>
      </c>
      <c r="AP125" t="str">
        <f t="shared" si="115"/>
        <v>0</v>
      </c>
      <c r="AQ125" t="str">
        <f t="shared" si="116"/>
        <v>0</v>
      </c>
      <c r="AT125">
        <f t="shared" si="117"/>
        <v>0</v>
      </c>
      <c r="AU125">
        <f t="shared" si="118"/>
        <v>0</v>
      </c>
      <c r="AW125">
        <f t="shared" si="119"/>
        <v>0</v>
      </c>
      <c r="AY125">
        <f t="shared" si="120"/>
        <v>0</v>
      </c>
      <c r="AZ125">
        <f t="shared" si="121"/>
        <v>0</v>
      </c>
      <c r="BA125">
        <f t="shared" si="122"/>
        <v>0</v>
      </c>
      <c r="BB125">
        <f t="shared" si="123"/>
        <v>0</v>
      </c>
      <c r="BC125">
        <f t="shared" si="124"/>
        <v>0</v>
      </c>
      <c r="BD125">
        <f t="shared" si="125"/>
        <v>0</v>
      </c>
      <c r="BF125" t="str">
        <f t="shared" si="126"/>
        <v>0</v>
      </c>
      <c r="BG125" t="str">
        <f t="shared" si="127"/>
        <v>0</v>
      </c>
      <c r="BH125" t="str">
        <f t="shared" si="128"/>
        <v>0</v>
      </c>
      <c r="BI125" t="str">
        <f t="shared" si="129"/>
        <v>0</v>
      </c>
      <c r="BJ125" t="str">
        <f t="shared" si="130"/>
        <v>0</v>
      </c>
      <c r="BK125" t="str">
        <f t="shared" si="131"/>
        <v>0</v>
      </c>
    </row>
    <row r="126" spans="1:63" x14ac:dyDescent="0.25">
      <c r="A126" s="176" t="s">
        <v>2</v>
      </c>
      <c r="B126" s="10">
        <f t="shared" si="99"/>
        <v>5</v>
      </c>
      <c r="C126" s="10" t="str">
        <f t="shared" si="184"/>
        <v>RX&lt;65 - 5</v>
      </c>
      <c r="D126" s="138">
        <f>'AUP Test Results - Table 1'!D126</f>
        <v>0</v>
      </c>
      <c r="E126" s="11">
        <f>'AUP Test Results - Table 1'!E126</f>
        <v>0</v>
      </c>
      <c r="F126" s="139">
        <f>'AUP Test Results - Table 1'!F126</f>
        <v>0</v>
      </c>
      <c r="G126" s="177">
        <f>'AUP Test Results - Table 1'!G126</f>
        <v>0</v>
      </c>
      <c r="H126" s="11">
        <f>'AUP Test Results - Table 1'!H126</f>
        <v>0</v>
      </c>
      <c r="I126" s="139">
        <f>'AUP Test Results - Table 1'!I126</f>
        <v>0</v>
      </c>
      <c r="J126" s="177">
        <f>'AUP Test Results - Table 1'!J126</f>
        <v>0</v>
      </c>
      <c r="K126" s="177">
        <f>'AUP Test Results - Table 1'!K126</f>
        <v>0</v>
      </c>
      <c r="L126" s="139">
        <f>'AUP Test Results - Table 1'!L126</f>
        <v>0</v>
      </c>
      <c r="M126" s="177" t="str">
        <f>'AUP Test Results - Table 1'!M126</f>
        <v/>
      </c>
      <c r="N126" s="177">
        <f>'AUP Test Results - Table 1'!N126</f>
        <v>0</v>
      </c>
      <c r="O126" s="139">
        <f>'AUP Test Results - Table 1'!O126</f>
        <v>0</v>
      </c>
      <c r="P126" s="177" t="str">
        <f>'AUP Test Results - Table 1'!P126</f>
        <v/>
      </c>
      <c r="Q126" s="138">
        <f>'AUP Test Results - Table 1'!Q126</f>
        <v>0</v>
      </c>
      <c r="R126" s="139">
        <f>'AUP Test Results - Table 1'!R126</f>
        <v>0</v>
      </c>
      <c r="S126" s="45">
        <f>'AUP Test Results - Table 1'!S126</f>
        <v>0</v>
      </c>
      <c r="T126" s="139">
        <f>'AUP Test Results - Table 1'!T126</f>
        <v>0</v>
      </c>
      <c r="U126" s="45">
        <f>'AUP Test Results - Table 1'!U126</f>
        <v>0</v>
      </c>
      <c r="V126" s="138">
        <f>'AUP Test Results - Table 1'!V126</f>
        <v>0</v>
      </c>
      <c r="W126" s="141" t="str">
        <f>'AUP Test Results - Table 1'!W126</f>
        <v>none</v>
      </c>
      <c r="X126" s="141">
        <f>'AUP Test Results - Table 1'!X126</f>
        <v>0</v>
      </c>
      <c r="Y126" s="178">
        <f>'AUP Test Results - Table 1'!Y126</f>
        <v>0</v>
      </c>
      <c r="Z126" s="89">
        <f>'AUP Test Results - Table 1'!Z126</f>
        <v>0</v>
      </c>
      <c r="AC126" t="str">
        <f t="shared" si="106"/>
        <v>HB Charges 3</v>
      </c>
      <c r="AD126" s="3">
        <f>AD125</f>
        <v>0</v>
      </c>
      <c r="AE126" s="3">
        <f t="shared" ref="AE126:AF126" si="188">AE125</f>
        <v>0</v>
      </c>
      <c r="AF126" s="3" t="e">
        <f t="shared" si="188"/>
        <v>#DIV/0!</v>
      </c>
      <c r="AG126" s="2" t="e">
        <f t="shared" si="107"/>
        <v>#DIV/0!</v>
      </c>
      <c r="AH126" s="2" t="e">
        <f t="shared" si="108"/>
        <v>#DIV/0!</v>
      </c>
      <c r="AI126" s="2" t="e">
        <f t="shared" si="109"/>
        <v>#DIV/0!</v>
      </c>
      <c r="AJ126" s="2" t="e">
        <f t="shared" si="110"/>
        <v>#DIV/0!</v>
      </c>
      <c r="AK126" t="e">
        <f t="shared" si="111"/>
        <v>#DIV/0!</v>
      </c>
      <c r="AL126" t="str">
        <f t="shared" ref="AL126:AM126" si="189">IF(AY126=1,$AF126*$V123,"0")</f>
        <v>0</v>
      </c>
      <c r="AM126" t="str">
        <f t="shared" si="189"/>
        <v>0</v>
      </c>
      <c r="AN126" t="str">
        <f t="shared" si="113"/>
        <v>0</v>
      </c>
      <c r="AO126" t="str">
        <f t="shared" si="114"/>
        <v>0</v>
      </c>
      <c r="AP126" t="str">
        <f t="shared" si="115"/>
        <v>0</v>
      </c>
      <c r="AQ126" t="str">
        <f t="shared" si="116"/>
        <v>0</v>
      </c>
      <c r="AT126">
        <f t="shared" si="117"/>
        <v>0</v>
      </c>
      <c r="AU126">
        <f t="shared" si="118"/>
        <v>0</v>
      </c>
      <c r="AW126">
        <f t="shared" si="119"/>
        <v>0</v>
      </c>
      <c r="AY126">
        <f t="shared" si="120"/>
        <v>0</v>
      </c>
      <c r="AZ126">
        <f t="shared" si="121"/>
        <v>0</v>
      </c>
      <c r="BA126">
        <f t="shared" si="122"/>
        <v>0</v>
      </c>
      <c r="BB126">
        <f t="shared" si="123"/>
        <v>0</v>
      </c>
      <c r="BC126">
        <f t="shared" si="124"/>
        <v>0</v>
      </c>
      <c r="BD126">
        <f t="shared" si="125"/>
        <v>0</v>
      </c>
      <c r="BF126" t="str">
        <f t="shared" si="126"/>
        <v>0</v>
      </c>
      <c r="BG126" t="str">
        <f t="shared" si="127"/>
        <v>0</v>
      </c>
      <c r="BH126" t="str">
        <f t="shared" si="128"/>
        <v>0</v>
      </c>
      <c r="BI126" t="str">
        <f t="shared" si="129"/>
        <v>0</v>
      </c>
      <c r="BJ126" t="str">
        <f t="shared" si="130"/>
        <v>0</v>
      </c>
      <c r="BK126" t="str">
        <f t="shared" si="131"/>
        <v>0</v>
      </c>
    </row>
    <row r="127" spans="1:63" x14ac:dyDescent="0.25">
      <c r="A127" s="176" t="s">
        <v>2</v>
      </c>
      <c r="B127" s="10">
        <f t="shared" si="99"/>
        <v>6</v>
      </c>
      <c r="C127" s="10" t="str">
        <f t="shared" si="184"/>
        <v>RX&lt;65 - 6</v>
      </c>
      <c r="D127" s="138">
        <f>'AUP Test Results - Table 1'!D127</f>
        <v>0</v>
      </c>
      <c r="E127" s="11">
        <f>'AUP Test Results - Table 1'!E127</f>
        <v>0</v>
      </c>
      <c r="F127" s="139">
        <f>'AUP Test Results - Table 1'!F127</f>
        <v>0</v>
      </c>
      <c r="G127" s="177">
        <f>'AUP Test Results - Table 1'!G127</f>
        <v>0</v>
      </c>
      <c r="H127" s="11">
        <f>'AUP Test Results - Table 1'!H127</f>
        <v>0</v>
      </c>
      <c r="I127" s="139">
        <f>'AUP Test Results - Table 1'!I127</f>
        <v>0</v>
      </c>
      <c r="J127" s="177">
        <f>'AUP Test Results - Table 1'!J127</f>
        <v>0</v>
      </c>
      <c r="K127" s="177">
        <f>'AUP Test Results - Table 1'!K127</f>
        <v>0</v>
      </c>
      <c r="L127" s="139">
        <f>'AUP Test Results - Table 1'!L127</f>
        <v>0</v>
      </c>
      <c r="M127" s="177" t="str">
        <f>'AUP Test Results - Table 1'!M127</f>
        <v/>
      </c>
      <c r="N127" s="177">
        <f>'AUP Test Results - Table 1'!N127</f>
        <v>0</v>
      </c>
      <c r="O127" s="139">
        <f>'AUP Test Results - Table 1'!O127</f>
        <v>0</v>
      </c>
      <c r="P127" s="177" t="str">
        <f>'AUP Test Results - Table 1'!P127</f>
        <v/>
      </c>
      <c r="Q127" s="138">
        <f>'AUP Test Results - Table 1'!Q127</f>
        <v>0</v>
      </c>
      <c r="R127" s="139">
        <f>'AUP Test Results - Table 1'!R127</f>
        <v>0</v>
      </c>
      <c r="S127" s="45">
        <f>'AUP Test Results - Table 1'!S127</f>
        <v>0</v>
      </c>
      <c r="T127" s="139">
        <f>'AUP Test Results - Table 1'!T127</f>
        <v>0</v>
      </c>
      <c r="U127" s="45">
        <f>'AUP Test Results - Table 1'!U127</f>
        <v>0</v>
      </c>
      <c r="V127" s="138">
        <f>'AUP Test Results - Table 1'!V127</f>
        <v>0</v>
      </c>
      <c r="W127" s="141" t="str">
        <f>'AUP Test Results - Table 1'!W127</f>
        <v>none</v>
      </c>
      <c r="X127" s="141">
        <f>'AUP Test Results - Table 1'!X127</f>
        <v>0</v>
      </c>
      <c r="Y127" s="178">
        <f>'AUP Test Results - Table 1'!Y127</f>
        <v>0</v>
      </c>
      <c r="Z127" s="89">
        <f>'AUP Test Results - Table 1'!Z127</f>
        <v>0</v>
      </c>
      <c r="AC127" t="str">
        <f t="shared" si="106"/>
        <v>HB Charges 3</v>
      </c>
      <c r="AD127" s="3">
        <f t="shared" ref="AD127:AD184" si="190">AD126</f>
        <v>0</v>
      </c>
      <c r="AE127" s="3">
        <f t="shared" ref="AE127:AE184" si="191">AE126</f>
        <v>0</v>
      </c>
      <c r="AF127" s="3" t="e">
        <f t="shared" ref="AF127:AF184" si="192">AF126</f>
        <v>#DIV/0!</v>
      </c>
      <c r="AG127" s="2" t="e">
        <f t="shared" si="107"/>
        <v>#DIV/0!</v>
      </c>
      <c r="AH127" s="2" t="e">
        <f t="shared" si="108"/>
        <v>#DIV/0!</v>
      </c>
      <c r="AI127" s="2" t="e">
        <f t="shared" si="109"/>
        <v>#DIV/0!</v>
      </c>
      <c r="AJ127" s="2" t="e">
        <f t="shared" si="110"/>
        <v>#DIV/0!</v>
      </c>
      <c r="AK127" t="e">
        <f t="shared" si="111"/>
        <v>#DIV/0!</v>
      </c>
      <c r="AL127" t="str">
        <f t="shared" ref="AL127:AM127" si="193">IF(AY127=1,$AF127*$V124,"0")</f>
        <v>0</v>
      </c>
      <c r="AM127" t="str">
        <f t="shared" si="193"/>
        <v>0</v>
      </c>
      <c r="AN127" t="str">
        <f t="shared" si="113"/>
        <v>0</v>
      </c>
      <c r="AO127" t="str">
        <f t="shared" si="114"/>
        <v>0</v>
      </c>
      <c r="AP127" t="str">
        <f t="shared" si="115"/>
        <v>0</v>
      </c>
      <c r="AQ127" t="str">
        <f t="shared" si="116"/>
        <v>0</v>
      </c>
      <c r="AT127">
        <f t="shared" si="117"/>
        <v>0</v>
      </c>
      <c r="AU127">
        <f t="shared" si="118"/>
        <v>0</v>
      </c>
      <c r="AW127">
        <f t="shared" si="119"/>
        <v>0</v>
      </c>
      <c r="AY127">
        <f t="shared" si="120"/>
        <v>0</v>
      </c>
      <c r="AZ127">
        <f t="shared" si="121"/>
        <v>0</v>
      </c>
      <c r="BA127">
        <f t="shared" si="122"/>
        <v>0</v>
      </c>
      <c r="BB127">
        <f t="shared" si="123"/>
        <v>0</v>
      </c>
      <c r="BC127">
        <f t="shared" si="124"/>
        <v>0</v>
      </c>
      <c r="BD127">
        <f t="shared" si="125"/>
        <v>0</v>
      </c>
      <c r="BF127" t="str">
        <f t="shared" si="126"/>
        <v>0</v>
      </c>
      <c r="BG127" t="str">
        <f t="shared" si="127"/>
        <v>0</v>
      </c>
      <c r="BH127" t="str">
        <f t="shared" si="128"/>
        <v>0</v>
      </c>
      <c r="BI127" t="str">
        <f t="shared" si="129"/>
        <v>0</v>
      </c>
      <c r="BJ127" t="str">
        <f t="shared" si="130"/>
        <v>0</v>
      </c>
      <c r="BK127" t="str">
        <f t="shared" si="131"/>
        <v>0</v>
      </c>
    </row>
    <row r="128" spans="1:63" x14ac:dyDescent="0.25">
      <c r="A128" s="176" t="s">
        <v>2</v>
      </c>
      <c r="B128" s="10">
        <f t="shared" si="99"/>
        <v>7</v>
      </c>
      <c r="C128" s="10" t="str">
        <f t="shared" si="184"/>
        <v>RX&lt;65 - 7</v>
      </c>
      <c r="D128" s="138">
        <f>'AUP Test Results - Table 1'!D128</f>
        <v>0</v>
      </c>
      <c r="E128" s="11">
        <f>'AUP Test Results - Table 1'!E128</f>
        <v>0</v>
      </c>
      <c r="F128" s="139">
        <f>'AUP Test Results - Table 1'!F128</f>
        <v>0</v>
      </c>
      <c r="G128" s="177">
        <f>'AUP Test Results - Table 1'!G128</f>
        <v>0</v>
      </c>
      <c r="H128" s="11">
        <f>'AUP Test Results - Table 1'!H128</f>
        <v>0</v>
      </c>
      <c r="I128" s="139">
        <f>'AUP Test Results - Table 1'!I128</f>
        <v>0</v>
      </c>
      <c r="J128" s="177">
        <f>'AUP Test Results - Table 1'!J128</f>
        <v>0</v>
      </c>
      <c r="K128" s="177">
        <f>'AUP Test Results - Table 1'!K128</f>
        <v>0</v>
      </c>
      <c r="L128" s="139">
        <f>'AUP Test Results - Table 1'!L128</f>
        <v>0</v>
      </c>
      <c r="M128" s="177" t="str">
        <f>'AUP Test Results - Table 1'!M128</f>
        <v/>
      </c>
      <c r="N128" s="177">
        <f>'AUP Test Results - Table 1'!N128</f>
        <v>0</v>
      </c>
      <c r="O128" s="139">
        <f>'AUP Test Results - Table 1'!O128</f>
        <v>0</v>
      </c>
      <c r="P128" s="177" t="str">
        <f>'AUP Test Results - Table 1'!P128</f>
        <v/>
      </c>
      <c r="Q128" s="138">
        <f>'AUP Test Results - Table 1'!Q128</f>
        <v>0</v>
      </c>
      <c r="R128" s="139">
        <f>'AUP Test Results - Table 1'!R128</f>
        <v>0</v>
      </c>
      <c r="S128" s="45">
        <f>'AUP Test Results - Table 1'!S128</f>
        <v>0</v>
      </c>
      <c r="T128" s="139">
        <f>'AUP Test Results - Table 1'!T128</f>
        <v>0</v>
      </c>
      <c r="U128" s="45">
        <f>'AUP Test Results - Table 1'!U128</f>
        <v>0</v>
      </c>
      <c r="V128" s="138">
        <f>'AUP Test Results - Table 1'!V128</f>
        <v>0</v>
      </c>
      <c r="W128" s="141" t="str">
        <f>'AUP Test Results - Table 1'!W128</f>
        <v>none</v>
      </c>
      <c r="X128" s="141">
        <f>'AUP Test Results - Table 1'!X128</f>
        <v>0</v>
      </c>
      <c r="Y128" s="178">
        <f>'AUP Test Results - Table 1'!Y128</f>
        <v>0</v>
      </c>
      <c r="Z128" s="89">
        <f>'AUP Test Results - Table 1'!Z128</f>
        <v>0</v>
      </c>
      <c r="AC128" t="str">
        <f t="shared" si="106"/>
        <v>HB Charges 3</v>
      </c>
      <c r="AD128" s="3">
        <f t="shared" si="190"/>
        <v>0</v>
      </c>
      <c r="AE128" s="3">
        <f t="shared" si="191"/>
        <v>0</v>
      </c>
      <c r="AF128" s="3" t="e">
        <f t="shared" si="192"/>
        <v>#DIV/0!</v>
      </c>
      <c r="AG128" s="2" t="e">
        <f t="shared" si="107"/>
        <v>#DIV/0!</v>
      </c>
      <c r="AH128" s="2" t="e">
        <f t="shared" si="108"/>
        <v>#DIV/0!</v>
      </c>
      <c r="AI128" s="2" t="e">
        <f t="shared" si="109"/>
        <v>#DIV/0!</v>
      </c>
      <c r="AJ128" s="2" t="e">
        <f t="shared" si="110"/>
        <v>#DIV/0!</v>
      </c>
      <c r="AK128" t="e">
        <f t="shared" si="111"/>
        <v>#DIV/0!</v>
      </c>
      <c r="AL128" t="str">
        <f t="shared" ref="AL128:AM128" si="194">IF(AY128=1,$AF128*$V125,"0")</f>
        <v>0</v>
      </c>
      <c r="AM128" t="str">
        <f t="shared" si="194"/>
        <v>0</v>
      </c>
      <c r="AN128" t="str">
        <f t="shared" si="113"/>
        <v>0</v>
      </c>
      <c r="AO128" t="str">
        <f t="shared" si="114"/>
        <v>0</v>
      </c>
      <c r="AP128" t="str">
        <f t="shared" si="115"/>
        <v>0</v>
      </c>
      <c r="AQ128" t="str">
        <f t="shared" si="116"/>
        <v>0</v>
      </c>
      <c r="AT128">
        <f t="shared" si="117"/>
        <v>0</v>
      </c>
      <c r="AU128">
        <f t="shared" si="118"/>
        <v>0</v>
      </c>
      <c r="AW128">
        <f t="shared" si="119"/>
        <v>0</v>
      </c>
      <c r="AY128">
        <f t="shared" si="120"/>
        <v>0</v>
      </c>
      <c r="AZ128">
        <f t="shared" si="121"/>
        <v>0</v>
      </c>
      <c r="BA128">
        <f t="shared" si="122"/>
        <v>0</v>
      </c>
      <c r="BB128">
        <f t="shared" si="123"/>
        <v>0</v>
      </c>
      <c r="BC128">
        <f t="shared" si="124"/>
        <v>0</v>
      </c>
      <c r="BD128">
        <f t="shared" si="125"/>
        <v>0</v>
      </c>
      <c r="BF128" t="str">
        <f t="shared" si="126"/>
        <v>0</v>
      </c>
      <c r="BG128" t="str">
        <f t="shared" si="127"/>
        <v>0</v>
      </c>
      <c r="BH128" t="str">
        <f t="shared" si="128"/>
        <v>0</v>
      </c>
      <c r="BI128" t="str">
        <f t="shared" si="129"/>
        <v>0</v>
      </c>
      <c r="BJ128" t="str">
        <f t="shared" si="130"/>
        <v>0</v>
      </c>
      <c r="BK128" t="str">
        <f t="shared" si="131"/>
        <v>0</v>
      </c>
    </row>
    <row r="129" spans="1:63" x14ac:dyDescent="0.25">
      <c r="A129" s="176" t="s">
        <v>2</v>
      </c>
      <c r="B129" s="10">
        <f t="shared" si="99"/>
        <v>8</v>
      </c>
      <c r="C129" s="10" t="str">
        <f t="shared" si="184"/>
        <v>RX&lt;65 - 8</v>
      </c>
      <c r="D129" s="138">
        <f>'AUP Test Results - Table 1'!D129</f>
        <v>0</v>
      </c>
      <c r="E129" s="11">
        <f>'AUP Test Results - Table 1'!E129</f>
        <v>0</v>
      </c>
      <c r="F129" s="139">
        <f>'AUP Test Results - Table 1'!F129</f>
        <v>0</v>
      </c>
      <c r="G129" s="177">
        <f>'AUP Test Results - Table 1'!G129</f>
        <v>0</v>
      </c>
      <c r="H129" s="11">
        <f>'AUP Test Results - Table 1'!H129</f>
        <v>0</v>
      </c>
      <c r="I129" s="139">
        <f>'AUP Test Results - Table 1'!I129</f>
        <v>0</v>
      </c>
      <c r="J129" s="177">
        <f>'AUP Test Results - Table 1'!J129</f>
        <v>0</v>
      </c>
      <c r="K129" s="177">
        <f>'AUP Test Results - Table 1'!K129</f>
        <v>0</v>
      </c>
      <c r="L129" s="139">
        <f>'AUP Test Results - Table 1'!L129</f>
        <v>0</v>
      </c>
      <c r="M129" s="177" t="str">
        <f>'AUP Test Results - Table 1'!M129</f>
        <v/>
      </c>
      <c r="N129" s="177">
        <f>'AUP Test Results - Table 1'!N129</f>
        <v>0</v>
      </c>
      <c r="O129" s="139">
        <f>'AUP Test Results - Table 1'!O129</f>
        <v>0</v>
      </c>
      <c r="P129" s="177" t="str">
        <f>'AUP Test Results - Table 1'!P129</f>
        <v/>
      </c>
      <c r="Q129" s="138">
        <f>'AUP Test Results - Table 1'!Q129</f>
        <v>0</v>
      </c>
      <c r="R129" s="139">
        <f>'AUP Test Results - Table 1'!R129</f>
        <v>0</v>
      </c>
      <c r="S129" s="45">
        <f>'AUP Test Results - Table 1'!S129</f>
        <v>0</v>
      </c>
      <c r="T129" s="139">
        <f>'AUP Test Results - Table 1'!T129</f>
        <v>0</v>
      </c>
      <c r="U129" s="45">
        <f>'AUP Test Results - Table 1'!U129</f>
        <v>0</v>
      </c>
      <c r="V129" s="138">
        <f>'AUP Test Results - Table 1'!V129</f>
        <v>0</v>
      </c>
      <c r="W129" s="141" t="str">
        <f>'AUP Test Results - Table 1'!W129</f>
        <v>none</v>
      </c>
      <c r="X129" s="141">
        <f>'AUP Test Results - Table 1'!X129</f>
        <v>0</v>
      </c>
      <c r="Y129" s="178">
        <f>'AUP Test Results - Table 1'!Y129</f>
        <v>0</v>
      </c>
      <c r="Z129" s="89">
        <f>'AUP Test Results - Table 1'!Z129</f>
        <v>0</v>
      </c>
      <c r="AC129" t="str">
        <f t="shared" si="106"/>
        <v>HB Charges 3</v>
      </c>
      <c r="AD129" s="3">
        <f t="shared" si="190"/>
        <v>0</v>
      </c>
      <c r="AE129" s="3">
        <f t="shared" si="191"/>
        <v>0</v>
      </c>
      <c r="AF129" s="3" t="e">
        <f t="shared" si="192"/>
        <v>#DIV/0!</v>
      </c>
      <c r="AG129" s="2" t="e">
        <f t="shared" si="107"/>
        <v>#DIV/0!</v>
      </c>
      <c r="AH129" s="2" t="e">
        <f t="shared" si="108"/>
        <v>#DIV/0!</v>
      </c>
      <c r="AI129" s="2" t="e">
        <f t="shared" si="109"/>
        <v>#DIV/0!</v>
      </c>
      <c r="AJ129" s="2" t="e">
        <f t="shared" si="110"/>
        <v>#DIV/0!</v>
      </c>
      <c r="AK129" t="e">
        <f t="shared" si="111"/>
        <v>#DIV/0!</v>
      </c>
      <c r="AL129" t="str">
        <f t="shared" ref="AL129:AM129" si="195">IF(AY129=1,$AF129*$V126,"0")</f>
        <v>0</v>
      </c>
      <c r="AM129" t="str">
        <f t="shared" si="195"/>
        <v>0</v>
      </c>
      <c r="AN129" t="str">
        <f t="shared" si="113"/>
        <v>0</v>
      </c>
      <c r="AO129" t="str">
        <f t="shared" si="114"/>
        <v>0</v>
      </c>
      <c r="AP129" t="str">
        <f t="shared" si="115"/>
        <v>0</v>
      </c>
      <c r="AQ129" t="str">
        <f t="shared" si="116"/>
        <v>0</v>
      </c>
      <c r="AT129">
        <f t="shared" si="117"/>
        <v>0</v>
      </c>
      <c r="AU129">
        <f t="shared" si="118"/>
        <v>0</v>
      </c>
      <c r="AW129">
        <f t="shared" si="119"/>
        <v>0</v>
      </c>
      <c r="AY129">
        <f t="shared" si="120"/>
        <v>0</v>
      </c>
      <c r="AZ129">
        <f t="shared" si="121"/>
        <v>0</v>
      </c>
      <c r="BA129">
        <f t="shared" si="122"/>
        <v>0</v>
      </c>
      <c r="BB129">
        <f t="shared" si="123"/>
        <v>0</v>
      </c>
      <c r="BC129">
        <f t="shared" si="124"/>
        <v>0</v>
      </c>
      <c r="BD129">
        <f t="shared" si="125"/>
        <v>0</v>
      </c>
      <c r="BF129" t="str">
        <f t="shared" si="126"/>
        <v>0</v>
      </c>
      <c r="BG129" t="str">
        <f t="shared" si="127"/>
        <v>0</v>
      </c>
      <c r="BH129" t="str">
        <f t="shared" si="128"/>
        <v>0</v>
      </c>
      <c r="BI129" t="str">
        <f t="shared" si="129"/>
        <v>0</v>
      </c>
      <c r="BJ129" t="str">
        <f t="shared" si="130"/>
        <v>0</v>
      </c>
      <c r="BK129" t="str">
        <f t="shared" si="131"/>
        <v>0</v>
      </c>
    </row>
    <row r="130" spans="1:63" x14ac:dyDescent="0.25">
      <c r="A130" s="176" t="s">
        <v>2</v>
      </c>
      <c r="B130" s="10">
        <f t="shared" si="99"/>
        <v>9</v>
      </c>
      <c r="C130" s="10" t="str">
        <f t="shared" si="184"/>
        <v>RX&lt;65 - 9</v>
      </c>
      <c r="D130" s="138">
        <f>'AUP Test Results - Table 1'!D130</f>
        <v>0</v>
      </c>
      <c r="E130" s="11">
        <f>'AUP Test Results - Table 1'!E130</f>
        <v>0</v>
      </c>
      <c r="F130" s="139">
        <f>'AUP Test Results - Table 1'!F130</f>
        <v>0</v>
      </c>
      <c r="G130" s="177">
        <f>'AUP Test Results - Table 1'!G130</f>
        <v>0</v>
      </c>
      <c r="H130" s="11">
        <f>'AUP Test Results - Table 1'!H130</f>
        <v>0</v>
      </c>
      <c r="I130" s="139">
        <f>'AUP Test Results - Table 1'!I130</f>
        <v>0</v>
      </c>
      <c r="J130" s="177">
        <f>'AUP Test Results - Table 1'!J130</f>
        <v>0</v>
      </c>
      <c r="K130" s="177">
        <f>'AUP Test Results - Table 1'!K130</f>
        <v>0</v>
      </c>
      <c r="L130" s="139">
        <f>'AUP Test Results - Table 1'!L130</f>
        <v>0</v>
      </c>
      <c r="M130" s="177" t="str">
        <f>'AUP Test Results - Table 1'!M130</f>
        <v/>
      </c>
      <c r="N130" s="177">
        <f>'AUP Test Results - Table 1'!N130</f>
        <v>0</v>
      </c>
      <c r="O130" s="139">
        <f>'AUP Test Results - Table 1'!O130</f>
        <v>0</v>
      </c>
      <c r="P130" s="177" t="str">
        <f>'AUP Test Results - Table 1'!P130</f>
        <v/>
      </c>
      <c r="Q130" s="138">
        <f>'AUP Test Results - Table 1'!Q130</f>
        <v>0</v>
      </c>
      <c r="R130" s="139">
        <f>'AUP Test Results - Table 1'!R130</f>
        <v>0</v>
      </c>
      <c r="S130" s="45">
        <f>'AUP Test Results - Table 1'!S130</f>
        <v>0</v>
      </c>
      <c r="T130" s="139">
        <f>'AUP Test Results - Table 1'!T130</f>
        <v>0</v>
      </c>
      <c r="U130" s="45">
        <f>'AUP Test Results - Table 1'!U130</f>
        <v>0</v>
      </c>
      <c r="V130" s="138">
        <f>'AUP Test Results - Table 1'!V130</f>
        <v>0</v>
      </c>
      <c r="W130" s="141" t="str">
        <f>'AUP Test Results - Table 1'!W130</f>
        <v>none</v>
      </c>
      <c r="X130" s="141">
        <f>'AUP Test Results - Table 1'!X130</f>
        <v>0</v>
      </c>
      <c r="Y130" s="178">
        <f>'AUP Test Results - Table 1'!Y130</f>
        <v>0</v>
      </c>
      <c r="Z130" s="89">
        <f>'AUP Test Results - Table 1'!Z130</f>
        <v>0</v>
      </c>
      <c r="AC130" t="str">
        <f t="shared" si="106"/>
        <v>HB Charges 3</v>
      </c>
      <c r="AD130" s="3">
        <f t="shared" si="190"/>
        <v>0</v>
      </c>
      <c r="AE130" s="3">
        <f t="shared" si="191"/>
        <v>0</v>
      </c>
      <c r="AF130" s="3" t="e">
        <f t="shared" si="192"/>
        <v>#DIV/0!</v>
      </c>
      <c r="AG130" s="2" t="e">
        <f t="shared" si="107"/>
        <v>#DIV/0!</v>
      </c>
      <c r="AH130" s="2" t="e">
        <f t="shared" si="108"/>
        <v>#DIV/0!</v>
      </c>
      <c r="AI130" s="2" t="e">
        <f t="shared" si="109"/>
        <v>#DIV/0!</v>
      </c>
      <c r="AJ130" s="2" t="e">
        <f t="shared" si="110"/>
        <v>#DIV/0!</v>
      </c>
      <c r="AK130" t="e">
        <f t="shared" si="111"/>
        <v>#DIV/0!</v>
      </c>
      <c r="AL130" t="str">
        <f t="shared" ref="AL130:AM130" si="196">IF(AY130=1,$AF130*$V127,"0")</f>
        <v>0</v>
      </c>
      <c r="AM130" t="str">
        <f t="shared" si="196"/>
        <v>0</v>
      </c>
      <c r="AN130" t="str">
        <f t="shared" si="113"/>
        <v>0</v>
      </c>
      <c r="AO130" t="str">
        <f t="shared" si="114"/>
        <v>0</v>
      </c>
      <c r="AP130" t="str">
        <f t="shared" si="115"/>
        <v>0</v>
      </c>
      <c r="AQ130" t="str">
        <f t="shared" si="116"/>
        <v>0</v>
      </c>
      <c r="AT130">
        <f t="shared" si="117"/>
        <v>0</v>
      </c>
      <c r="AU130">
        <f t="shared" si="118"/>
        <v>0</v>
      </c>
      <c r="AW130">
        <f t="shared" si="119"/>
        <v>0</v>
      </c>
      <c r="AY130">
        <f t="shared" si="120"/>
        <v>0</v>
      </c>
      <c r="AZ130">
        <f t="shared" si="121"/>
        <v>0</v>
      </c>
      <c r="BA130">
        <f t="shared" si="122"/>
        <v>0</v>
      </c>
      <c r="BB130">
        <f t="shared" si="123"/>
        <v>0</v>
      </c>
      <c r="BC130">
        <f t="shared" si="124"/>
        <v>0</v>
      </c>
      <c r="BD130">
        <f t="shared" si="125"/>
        <v>0</v>
      </c>
      <c r="BF130" t="str">
        <f t="shared" si="126"/>
        <v>0</v>
      </c>
      <c r="BG130" t="str">
        <f t="shared" si="127"/>
        <v>0</v>
      </c>
      <c r="BH130" t="str">
        <f t="shared" si="128"/>
        <v>0</v>
      </c>
      <c r="BI130" t="str">
        <f t="shared" si="129"/>
        <v>0</v>
      </c>
      <c r="BJ130" t="str">
        <f t="shared" si="130"/>
        <v>0</v>
      </c>
      <c r="BK130" t="str">
        <f t="shared" si="131"/>
        <v>0</v>
      </c>
    </row>
    <row r="131" spans="1:63" x14ac:dyDescent="0.25">
      <c r="A131" s="176" t="s">
        <v>2</v>
      </c>
      <c r="B131" s="10">
        <f t="shared" ref="B131:B194" si="197">B130+1</f>
        <v>10</v>
      </c>
      <c r="C131" s="10" t="str">
        <f t="shared" si="184"/>
        <v>RX&lt;65 - 10</v>
      </c>
      <c r="D131" s="138">
        <f>'AUP Test Results - Table 1'!D131</f>
        <v>0</v>
      </c>
      <c r="E131" s="11">
        <f>'AUP Test Results - Table 1'!E131</f>
        <v>0</v>
      </c>
      <c r="F131" s="139">
        <f>'AUP Test Results - Table 1'!F131</f>
        <v>0</v>
      </c>
      <c r="G131" s="177">
        <f>'AUP Test Results - Table 1'!G131</f>
        <v>0</v>
      </c>
      <c r="H131" s="11">
        <f>'AUP Test Results - Table 1'!H131</f>
        <v>0</v>
      </c>
      <c r="I131" s="139">
        <f>'AUP Test Results - Table 1'!I131</f>
        <v>0</v>
      </c>
      <c r="J131" s="177">
        <f>'AUP Test Results - Table 1'!J131</f>
        <v>0</v>
      </c>
      <c r="K131" s="177">
        <f>'AUP Test Results - Table 1'!K131</f>
        <v>0</v>
      </c>
      <c r="L131" s="139">
        <f>'AUP Test Results - Table 1'!L131</f>
        <v>0</v>
      </c>
      <c r="M131" s="177" t="str">
        <f>'AUP Test Results - Table 1'!M131</f>
        <v/>
      </c>
      <c r="N131" s="177">
        <f>'AUP Test Results - Table 1'!N131</f>
        <v>0</v>
      </c>
      <c r="O131" s="139">
        <f>'AUP Test Results - Table 1'!O131</f>
        <v>0</v>
      </c>
      <c r="P131" s="177" t="str">
        <f>'AUP Test Results - Table 1'!P131</f>
        <v/>
      </c>
      <c r="Q131" s="138">
        <f>'AUP Test Results - Table 1'!Q131</f>
        <v>0</v>
      </c>
      <c r="R131" s="139">
        <f>'AUP Test Results - Table 1'!R131</f>
        <v>0</v>
      </c>
      <c r="S131" s="45">
        <f>'AUP Test Results - Table 1'!S131</f>
        <v>0</v>
      </c>
      <c r="T131" s="139">
        <f>'AUP Test Results - Table 1'!T131</f>
        <v>0</v>
      </c>
      <c r="U131" s="45">
        <f>'AUP Test Results - Table 1'!U131</f>
        <v>0</v>
      </c>
      <c r="V131" s="138">
        <f>'AUP Test Results - Table 1'!V131</f>
        <v>0</v>
      </c>
      <c r="W131" s="141" t="str">
        <f>'AUP Test Results - Table 1'!W131</f>
        <v>none</v>
      </c>
      <c r="X131" s="141">
        <f>'AUP Test Results - Table 1'!X131</f>
        <v>0</v>
      </c>
      <c r="Y131" s="178">
        <f>'AUP Test Results - Table 1'!Y131</f>
        <v>0</v>
      </c>
      <c r="Z131" s="89">
        <f>'AUP Test Results - Table 1'!Z131</f>
        <v>0</v>
      </c>
      <c r="AC131" t="str">
        <f t="shared" si="106"/>
        <v>HB Charges 3</v>
      </c>
      <c r="AD131" s="3">
        <f t="shared" si="190"/>
        <v>0</v>
      </c>
      <c r="AE131" s="3">
        <f t="shared" si="191"/>
        <v>0</v>
      </c>
      <c r="AF131" s="3" t="e">
        <f t="shared" si="192"/>
        <v>#DIV/0!</v>
      </c>
      <c r="AG131" s="2" t="e">
        <f t="shared" si="107"/>
        <v>#DIV/0!</v>
      </c>
      <c r="AH131" s="2" t="e">
        <f t="shared" si="108"/>
        <v>#DIV/0!</v>
      </c>
      <c r="AI131" s="2" t="e">
        <f t="shared" si="109"/>
        <v>#DIV/0!</v>
      </c>
      <c r="AJ131" s="2" t="e">
        <f t="shared" si="110"/>
        <v>#DIV/0!</v>
      </c>
      <c r="AK131" t="e">
        <f t="shared" si="111"/>
        <v>#DIV/0!</v>
      </c>
      <c r="AL131" t="str">
        <f t="shared" ref="AL131:AM131" si="198">IF(AY131=1,$AF131*$V128,"0")</f>
        <v>0</v>
      </c>
      <c r="AM131" t="str">
        <f t="shared" si="198"/>
        <v>0</v>
      </c>
      <c r="AN131" t="str">
        <f t="shared" si="113"/>
        <v>0</v>
      </c>
      <c r="AO131" t="str">
        <f t="shared" si="114"/>
        <v>0</v>
      </c>
      <c r="AP131" t="str">
        <f t="shared" si="115"/>
        <v>0</v>
      </c>
      <c r="AQ131" t="str">
        <f t="shared" si="116"/>
        <v>0</v>
      </c>
      <c r="AT131">
        <f t="shared" si="117"/>
        <v>0</v>
      </c>
      <c r="AU131">
        <f t="shared" si="118"/>
        <v>0</v>
      </c>
      <c r="AW131">
        <f t="shared" si="119"/>
        <v>0</v>
      </c>
      <c r="AY131">
        <f t="shared" si="120"/>
        <v>0</v>
      </c>
      <c r="AZ131">
        <f t="shared" si="121"/>
        <v>0</v>
      </c>
      <c r="BA131">
        <f t="shared" si="122"/>
        <v>0</v>
      </c>
      <c r="BB131">
        <f t="shared" si="123"/>
        <v>0</v>
      </c>
      <c r="BC131">
        <f t="shared" si="124"/>
        <v>0</v>
      </c>
      <c r="BD131">
        <f t="shared" si="125"/>
        <v>0</v>
      </c>
      <c r="BF131" t="str">
        <f t="shared" si="126"/>
        <v>0</v>
      </c>
      <c r="BG131" t="str">
        <f t="shared" si="127"/>
        <v>0</v>
      </c>
      <c r="BH131" t="str">
        <f t="shared" si="128"/>
        <v>0</v>
      </c>
      <c r="BI131" t="str">
        <f t="shared" si="129"/>
        <v>0</v>
      </c>
      <c r="BJ131" t="str">
        <f t="shared" si="130"/>
        <v>0</v>
      </c>
      <c r="BK131" t="str">
        <f t="shared" si="131"/>
        <v>0</v>
      </c>
    </row>
    <row r="132" spans="1:63" x14ac:dyDescent="0.25">
      <c r="A132" s="176" t="s">
        <v>2</v>
      </c>
      <c r="B132" s="10">
        <f t="shared" si="197"/>
        <v>11</v>
      </c>
      <c r="C132" s="10" t="str">
        <f t="shared" si="184"/>
        <v>RX&lt;65 - 11</v>
      </c>
      <c r="D132" s="138">
        <f>'AUP Test Results - Table 1'!D132</f>
        <v>0</v>
      </c>
      <c r="E132" s="11">
        <f>'AUP Test Results - Table 1'!E132</f>
        <v>0</v>
      </c>
      <c r="F132" s="139">
        <f>'AUP Test Results - Table 1'!F132</f>
        <v>0</v>
      </c>
      <c r="G132" s="177">
        <f>'AUP Test Results - Table 1'!G132</f>
        <v>0</v>
      </c>
      <c r="H132" s="11">
        <f>'AUP Test Results - Table 1'!H132</f>
        <v>0</v>
      </c>
      <c r="I132" s="139">
        <f>'AUP Test Results - Table 1'!I132</f>
        <v>0</v>
      </c>
      <c r="J132" s="177">
        <f>'AUP Test Results - Table 1'!J132</f>
        <v>0</v>
      </c>
      <c r="K132" s="177">
        <f>'AUP Test Results - Table 1'!K132</f>
        <v>0</v>
      </c>
      <c r="L132" s="139">
        <f>'AUP Test Results - Table 1'!L132</f>
        <v>0</v>
      </c>
      <c r="M132" s="177" t="str">
        <f>'AUP Test Results - Table 1'!M132</f>
        <v/>
      </c>
      <c r="N132" s="177">
        <f>'AUP Test Results - Table 1'!N132</f>
        <v>0</v>
      </c>
      <c r="O132" s="139">
        <f>'AUP Test Results - Table 1'!O132</f>
        <v>0</v>
      </c>
      <c r="P132" s="177" t="str">
        <f>'AUP Test Results - Table 1'!P132</f>
        <v/>
      </c>
      <c r="Q132" s="138">
        <f>'AUP Test Results - Table 1'!Q132</f>
        <v>0</v>
      </c>
      <c r="R132" s="139">
        <f>'AUP Test Results - Table 1'!R132</f>
        <v>0</v>
      </c>
      <c r="S132" s="45">
        <f>'AUP Test Results - Table 1'!S132</f>
        <v>0</v>
      </c>
      <c r="T132" s="139">
        <f>'AUP Test Results - Table 1'!T132</f>
        <v>0</v>
      </c>
      <c r="U132" s="45">
        <f>'AUP Test Results - Table 1'!U132</f>
        <v>0</v>
      </c>
      <c r="V132" s="138">
        <f>'AUP Test Results - Table 1'!V132</f>
        <v>0</v>
      </c>
      <c r="W132" s="141" t="str">
        <f>'AUP Test Results - Table 1'!W132</f>
        <v>none</v>
      </c>
      <c r="X132" s="141">
        <f>'AUP Test Results - Table 1'!X132</f>
        <v>0</v>
      </c>
      <c r="Y132" s="178">
        <f>'AUP Test Results - Table 1'!Y132</f>
        <v>0</v>
      </c>
      <c r="Z132" s="89">
        <f>'AUP Test Results - Table 1'!Z132</f>
        <v>0</v>
      </c>
      <c r="AC132" t="str">
        <f t="shared" si="106"/>
        <v>HB Charges 3</v>
      </c>
      <c r="AD132" s="3">
        <f t="shared" si="190"/>
        <v>0</v>
      </c>
      <c r="AE132" s="3">
        <f t="shared" si="191"/>
        <v>0</v>
      </c>
      <c r="AF132" s="3" t="e">
        <f t="shared" si="192"/>
        <v>#DIV/0!</v>
      </c>
      <c r="AG132" s="2" t="e">
        <f t="shared" si="107"/>
        <v>#DIV/0!</v>
      </c>
      <c r="AH132" s="2" t="e">
        <f t="shared" si="108"/>
        <v>#DIV/0!</v>
      </c>
      <c r="AI132" s="2" t="e">
        <f t="shared" si="109"/>
        <v>#DIV/0!</v>
      </c>
      <c r="AJ132" s="2" t="e">
        <f t="shared" si="110"/>
        <v>#DIV/0!</v>
      </c>
      <c r="AK132" t="e">
        <f t="shared" si="111"/>
        <v>#DIV/0!</v>
      </c>
      <c r="AL132" t="str">
        <f t="shared" ref="AL132:AM132" si="199">IF(AY132=1,$AF132*$V129,"0")</f>
        <v>0</v>
      </c>
      <c r="AM132" t="str">
        <f t="shared" si="199"/>
        <v>0</v>
      </c>
      <c r="AN132" t="str">
        <f t="shared" si="113"/>
        <v>0</v>
      </c>
      <c r="AO132" t="str">
        <f t="shared" si="114"/>
        <v>0</v>
      </c>
      <c r="AP132" t="str">
        <f t="shared" si="115"/>
        <v>0</v>
      </c>
      <c r="AQ132" t="str">
        <f t="shared" si="116"/>
        <v>0</v>
      </c>
      <c r="AT132">
        <f t="shared" si="117"/>
        <v>0</v>
      </c>
      <c r="AU132">
        <f t="shared" si="118"/>
        <v>0</v>
      </c>
      <c r="AW132">
        <f t="shared" si="119"/>
        <v>0</v>
      </c>
      <c r="AY132">
        <f t="shared" si="120"/>
        <v>0</v>
      </c>
      <c r="AZ132">
        <f t="shared" si="121"/>
        <v>0</v>
      </c>
      <c r="BA132">
        <f t="shared" si="122"/>
        <v>0</v>
      </c>
      <c r="BB132">
        <f t="shared" si="123"/>
        <v>0</v>
      </c>
      <c r="BC132">
        <f t="shared" si="124"/>
        <v>0</v>
      </c>
      <c r="BD132">
        <f t="shared" si="125"/>
        <v>0</v>
      </c>
      <c r="BF132" t="str">
        <f t="shared" si="126"/>
        <v>0</v>
      </c>
      <c r="BG132" t="str">
        <f t="shared" si="127"/>
        <v>0</v>
      </c>
      <c r="BH132" t="str">
        <f t="shared" si="128"/>
        <v>0</v>
      </c>
      <c r="BI132" t="str">
        <f t="shared" si="129"/>
        <v>0</v>
      </c>
      <c r="BJ132" t="str">
        <f t="shared" si="130"/>
        <v>0</v>
      </c>
      <c r="BK132" t="str">
        <f t="shared" si="131"/>
        <v>0</v>
      </c>
    </row>
    <row r="133" spans="1:63" x14ac:dyDescent="0.25">
      <c r="A133" s="176" t="s">
        <v>2</v>
      </c>
      <c r="B133" s="10">
        <f t="shared" si="197"/>
        <v>12</v>
      </c>
      <c r="C133" s="10" t="str">
        <f t="shared" si="184"/>
        <v>RX&lt;65 - 12</v>
      </c>
      <c r="D133" s="138">
        <f>'AUP Test Results - Table 1'!D133</f>
        <v>0</v>
      </c>
      <c r="E133" s="11">
        <f>'AUP Test Results - Table 1'!E133</f>
        <v>0</v>
      </c>
      <c r="F133" s="139">
        <f>'AUP Test Results - Table 1'!F133</f>
        <v>0</v>
      </c>
      <c r="G133" s="177">
        <f>'AUP Test Results - Table 1'!G133</f>
        <v>0</v>
      </c>
      <c r="H133" s="11">
        <f>'AUP Test Results - Table 1'!H133</f>
        <v>0</v>
      </c>
      <c r="I133" s="139">
        <f>'AUP Test Results - Table 1'!I133</f>
        <v>0</v>
      </c>
      <c r="J133" s="177">
        <f>'AUP Test Results - Table 1'!J133</f>
        <v>0</v>
      </c>
      <c r="K133" s="177">
        <f>'AUP Test Results - Table 1'!K133</f>
        <v>0</v>
      </c>
      <c r="L133" s="139">
        <f>'AUP Test Results - Table 1'!L133</f>
        <v>0</v>
      </c>
      <c r="M133" s="177" t="str">
        <f>'AUP Test Results - Table 1'!M133</f>
        <v/>
      </c>
      <c r="N133" s="177">
        <f>'AUP Test Results - Table 1'!N133</f>
        <v>0</v>
      </c>
      <c r="O133" s="139">
        <f>'AUP Test Results - Table 1'!O133</f>
        <v>0</v>
      </c>
      <c r="P133" s="177" t="str">
        <f>'AUP Test Results - Table 1'!P133</f>
        <v/>
      </c>
      <c r="Q133" s="138">
        <f>'AUP Test Results - Table 1'!Q133</f>
        <v>0</v>
      </c>
      <c r="R133" s="139">
        <f>'AUP Test Results - Table 1'!R133</f>
        <v>0</v>
      </c>
      <c r="S133" s="45">
        <f>'AUP Test Results - Table 1'!S133</f>
        <v>0</v>
      </c>
      <c r="T133" s="139">
        <f>'AUP Test Results - Table 1'!T133</f>
        <v>0</v>
      </c>
      <c r="U133" s="45">
        <f>'AUP Test Results - Table 1'!U133</f>
        <v>0</v>
      </c>
      <c r="V133" s="138">
        <f>'AUP Test Results - Table 1'!V133</f>
        <v>0</v>
      </c>
      <c r="W133" s="141" t="str">
        <f>'AUP Test Results - Table 1'!W133</f>
        <v>none</v>
      </c>
      <c r="X133" s="141">
        <f>'AUP Test Results - Table 1'!X133</f>
        <v>0</v>
      </c>
      <c r="Y133" s="178">
        <f>'AUP Test Results - Table 1'!Y133</f>
        <v>0</v>
      </c>
      <c r="Z133" s="89">
        <f>'AUP Test Results - Table 1'!Z133</f>
        <v>0</v>
      </c>
      <c r="AC133" t="str">
        <f t="shared" si="106"/>
        <v>HB Charges 3</v>
      </c>
      <c r="AD133" s="3">
        <f t="shared" si="190"/>
        <v>0</v>
      </c>
      <c r="AE133" s="3">
        <f t="shared" si="191"/>
        <v>0</v>
      </c>
      <c r="AF133" s="3" t="e">
        <f t="shared" si="192"/>
        <v>#DIV/0!</v>
      </c>
      <c r="AG133" s="2" t="e">
        <f t="shared" si="107"/>
        <v>#DIV/0!</v>
      </c>
      <c r="AH133" s="2" t="e">
        <f t="shared" si="108"/>
        <v>#DIV/0!</v>
      </c>
      <c r="AI133" s="2" t="e">
        <f t="shared" si="109"/>
        <v>#DIV/0!</v>
      </c>
      <c r="AJ133" s="2" t="e">
        <f t="shared" si="110"/>
        <v>#DIV/0!</v>
      </c>
      <c r="AK133" t="e">
        <f t="shared" si="111"/>
        <v>#DIV/0!</v>
      </c>
      <c r="AL133" t="str">
        <f t="shared" ref="AL133:AM133" si="200">IF(AY133=1,$AF133*$V130,"0")</f>
        <v>0</v>
      </c>
      <c r="AM133" t="str">
        <f t="shared" si="200"/>
        <v>0</v>
      </c>
      <c r="AN133" t="str">
        <f t="shared" si="113"/>
        <v>0</v>
      </c>
      <c r="AO133" t="str">
        <f t="shared" si="114"/>
        <v>0</v>
      </c>
      <c r="AP133" t="str">
        <f t="shared" si="115"/>
        <v>0</v>
      </c>
      <c r="AQ133" t="str">
        <f t="shared" si="116"/>
        <v>0</v>
      </c>
      <c r="AT133">
        <f t="shared" si="117"/>
        <v>0</v>
      </c>
      <c r="AU133">
        <f t="shared" si="118"/>
        <v>0</v>
      </c>
      <c r="AW133">
        <f t="shared" si="119"/>
        <v>0</v>
      </c>
      <c r="AY133">
        <f t="shared" si="120"/>
        <v>0</v>
      </c>
      <c r="AZ133">
        <f t="shared" si="121"/>
        <v>0</v>
      </c>
      <c r="BA133">
        <f t="shared" si="122"/>
        <v>0</v>
      </c>
      <c r="BB133">
        <f t="shared" si="123"/>
        <v>0</v>
      </c>
      <c r="BC133">
        <f t="shared" si="124"/>
        <v>0</v>
      </c>
      <c r="BD133">
        <f t="shared" si="125"/>
        <v>0</v>
      </c>
      <c r="BF133" t="str">
        <f t="shared" si="126"/>
        <v>0</v>
      </c>
      <c r="BG133" t="str">
        <f t="shared" si="127"/>
        <v>0</v>
      </c>
      <c r="BH133" t="str">
        <f t="shared" si="128"/>
        <v>0</v>
      </c>
      <c r="BI133" t="str">
        <f t="shared" si="129"/>
        <v>0</v>
      </c>
      <c r="BJ133" t="str">
        <f t="shared" si="130"/>
        <v>0</v>
      </c>
      <c r="BK133" t="str">
        <f t="shared" si="131"/>
        <v>0</v>
      </c>
    </row>
    <row r="134" spans="1:63" x14ac:dyDescent="0.25">
      <c r="A134" s="176" t="s">
        <v>2</v>
      </c>
      <c r="B134" s="10">
        <f t="shared" si="197"/>
        <v>13</v>
      </c>
      <c r="C134" s="10" t="str">
        <f t="shared" si="184"/>
        <v>RX&lt;65 - 13</v>
      </c>
      <c r="D134" s="138">
        <f>'AUP Test Results - Table 1'!D134</f>
        <v>0</v>
      </c>
      <c r="E134" s="11">
        <f>'AUP Test Results - Table 1'!E134</f>
        <v>0</v>
      </c>
      <c r="F134" s="139">
        <f>'AUP Test Results - Table 1'!F134</f>
        <v>0</v>
      </c>
      <c r="G134" s="177">
        <f>'AUP Test Results - Table 1'!G134</f>
        <v>0</v>
      </c>
      <c r="H134" s="11">
        <f>'AUP Test Results - Table 1'!H134</f>
        <v>0</v>
      </c>
      <c r="I134" s="139">
        <f>'AUP Test Results - Table 1'!I134</f>
        <v>0</v>
      </c>
      <c r="J134" s="177">
        <f>'AUP Test Results - Table 1'!J134</f>
        <v>0</v>
      </c>
      <c r="K134" s="177">
        <f>'AUP Test Results - Table 1'!K134</f>
        <v>0</v>
      </c>
      <c r="L134" s="139">
        <f>'AUP Test Results - Table 1'!L134</f>
        <v>0</v>
      </c>
      <c r="M134" s="177" t="str">
        <f>'AUP Test Results - Table 1'!M134</f>
        <v/>
      </c>
      <c r="N134" s="177">
        <f>'AUP Test Results - Table 1'!N134</f>
        <v>0</v>
      </c>
      <c r="O134" s="139">
        <f>'AUP Test Results - Table 1'!O134</f>
        <v>0</v>
      </c>
      <c r="P134" s="177" t="str">
        <f>'AUP Test Results - Table 1'!P134</f>
        <v/>
      </c>
      <c r="Q134" s="138">
        <f>'AUP Test Results - Table 1'!Q134</f>
        <v>0</v>
      </c>
      <c r="R134" s="139">
        <f>'AUP Test Results - Table 1'!R134</f>
        <v>0</v>
      </c>
      <c r="S134" s="45">
        <f>'AUP Test Results - Table 1'!S134</f>
        <v>0</v>
      </c>
      <c r="T134" s="139">
        <f>'AUP Test Results - Table 1'!T134</f>
        <v>0</v>
      </c>
      <c r="U134" s="45">
        <f>'AUP Test Results - Table 1'!U134</f>
        <v>0</v>
      </c>
      <c r="V134" s="138">
        <f>'AUP Test Results - Table 1'!V134</f>
        <v>0</v>
      </c>
      <c r="W134" s="141" t="str">
        <f>'AUP Test Results - Table 1'!W134</f>
        <v>none</v>
      </c>
      <c r="X134" s="141">
        <f>'AUP Test Results - Table 1'!X134</f>
        <v>0</v>
      </c>
      <c r="Y134" s="178">
        <f>'AUP Test Results - Table 1'!Y134</f>
        <v>0</v>
      </c>
      <c r="Z134" s="89">
        <f>'AUP Test Results - Table 1'!Z134</f>
        <v>0</v>
      </c>
      <c r="AC134" t="str">
        <f t="shared" ref="AC134:AC197" si="201">A131</f>
        <v>HB Charges 3</v>
      </c>
      <c r="AD134" s="3">
        <f t="shared" si="190"/>
        <v>0</v>
      </c>
      <c r="AE134" s="3">
        <f t="shared" si="191"/>
        <v>0</v>
      </c>
      <c r="AF134" s="3" t="e">
        <f t="shared" si="192"/>
        <v>#DIV/0!</v>
      </c>
      <c r="AG134" s="2" t="e">
        <f t="shared" ref="AG134:AG197" si="202">V131*$AF134</f>
        <v>#DIV/0!</v>
      </c>
      <c r="AH134" s="2" t="e">
        <f t="shared" ref="AH134:AH197" si="203">R131*$AF134</f>
        <v>#DIV/0!</v>
      </c>
      <c r="AI134" s="2" t="e">
        <f t="shared" ref="AI134:AI197" si="204">Q131*$AF134</f>
        <v>#DIV/0!</v>
      </c>
      <c r="AJ134" s="2" t="e">
        <f t="shared" ref="AJ134:AJ197" si="205">T131*$AF134</f>
        <v>#DIV/0!</v>
      </c>
      <c r="AK134" t="e">
        <f t="shared" ref="AK134:AK197" si="206">O131*$AF134</f>
        <v>#DIV/0!</v>
      </c>
      <c r="AL134" t="str">
        <f t="shared" ref="AL134:AM134" si="207">IF(AY134=1,$AF134*$V131,"0")</f>
        <v>0</v>
      </c>
      <c r="AM134" t="str">
        <f t="shared" si="207"/>
        <v>0</v>
      </c>
      <c r="AN134" t="str">
        <f t="shared" ref="AN134:AN197" si="208">IF(BA134=1,$AF134*$V131,"0")</f>
        <v>0</v>
      </c>
      <c r="AO134" t="str">
        <f t="shared" ref="AO134:AO197" si="209">IF(BB134=1,$AF134*$V131,"0")</f>
        <v>0</v>
      </c>
      <c r="AP134" t="str">
        <f t="shared" ref="AP134:AP197" si="210">IF(BC134=1,$AF134*$V131,"0")</f>
        <v>0</v>
      </c>
      <c r="AQ134" t="str">
        <f t="shared" ref="AQ134:AQ197" si="211">IF(BD134=1,$AF134*$X131,"0")</f>
        <v>0</v>
      </c>
      <c r="AT134">
        <f t="shared" ref="AT134:AT197" si="212">COUNTIF(AH134:AH134,"&gt;0")</f>
        <v>0</v>
      </c>
      <c r="AU134">
        <f t="shared" ref="AU134:AU197" si="213">COUNTIF(AI134:AI134,"&gt;0")</f>
        <v>0</v>
      </c>
      <c r="AW134">
        <f t="shared" ref="AW134:AW197" si="214">COUNTIF(AK134:AK134,"&gt;0")</f>
        <v>0</v>
      </c>
      <c r="AY134">
        <f t="shared" ref="AY134:AY197" si="215">COUNTIF($W131:$W131,"SR")</f>
        <v>0</v>
      </c>
      <c r="AZ134">
        <f t="shared" ref="AZ134:AZ197" si="216">COUNTIF($W131:$W131,"UD")</f>
        <v>0</v>
      </c>
      <c r="BA134">
        <f t="shared" ref="BA134:BA197" si="217">COUNTIF($W131:$W131,"FA")</f>
        <v>0</v>
      </c>
      <c r="BB134">
        <f t="shared" ref="BB134:BB197" si="218">COUNTIF($W131:$W131,"DI")</f>
        <v>0</v>
      </c>
      <c r="BC134">
        <f t="shared" ref="BC134:BC197" si="219">COUNTIF($W131:$W131,"IA")</f>
        <v>0</v>
      </c>
      <c r="BD134">
        <f t="shared" ref="BD134:BD197" si="220">COUNTIF($X131:$X131,"&gt;.00")</f>
        <v>0</v>
      </c>
      <c r="BF134" t="str">
        <f t="shared" ref="BF134:BF197" si="221">IF(BA134=1,$AF134*F131,"0")</f>
        <v>0</v>
      </c>
      <c r="BG134" t="str">
        <f t="shared" ref="BG134:BG197" si="222">IF(BA134=1,$AF134*I131,"0")</f>
        <v>0</v>
      </c>
      <c r="BH134" t="str">
        <f t="shared" ref="BH134:BH197" si="223">IF(BB134=1,$AF134*F131,"0")</f>
        <v>0</v>
      </c>
      <c r="BI134" t="str">
        <f t="shared" ref="BI134:BI197" si="224">IF(BB134=1,$AF134*I131,"0")</f>
        <v>0</v>
      </c>
      <c r="BJ134" t="str">
        <f t="shared" ref="BJ134:BJ197" si="225">IF(BC134=1,$AF134*F131,"0")</f>
        <v>0</v>
      </c>
      <c r="BK134" t="str">
        <f t="shared" ref="BK134:BK197" si="226">IF(BC134=1,$AF134*I131,"0")</f>
        <v>0</v>
      </c>
    </row>
    <row r="135" spans="1:63" x14ac:dyDescent="0.25">
      <c r="A135" s="176" t="s">
        <v>2</v>
      </c>
      <c r="B135" s="10">
        <f t="shared" si="197"/>
        <v>14</v>
      </c>
      <c r="C135" s="10" t="str">
        <f t="shared" si="184"/>
        <v>RX&lt;65 - 14</v>
      </c>
      <c r="D135" s="138">
        <f>'AUP Test Results - Table 1'!D135</f>
        <v>0</v>
      </c>
      <c r="E135" s="11">
        <f>'AUP Test Results - Table 1'!E135</f>
        <v>0</v>
      </c>
      <c r="F135" s="139">
        <f>'AUP Test Results - Table 1'!F135</f>
        <v>0</v>
      </c>
      <c r="G135" s="177">
        <f>'AUP Test Results - Table 1'!G135</f>
        <v>0</v>
      </c>
      <c r="H135" s="11">
        <f>'AUP Test Results - Table 1'!H135</f>
        <v>0</v>
      </c>
      <c r="I135" s="139">
        <f>'AUP Test Results - Table 1'!I135</f>
        <v>0</v>
      </c>
      <c r="J135" s="177">
        <f>'AUP Test Results - Table 1'!J135</f>
        <v>0</v>
      </c>
      <c r="K135" s="177">
        <f>'AUP Test Results - Table 1'!K135</f>
        <v>0</v>
      </c>
      <c r="L135" s="139">
        <f>'AUP Test Results - Table 1'!L135</f>
        <v>0</v>
      </c>
      <c r="M135" s="177" t="str">
        <f>'AUP Test Results - Table 1'!M135</f>
        <v/>
      </c>
      <c r="N135" s="177">
        <f>'AUP Test Results - Table 1'!N135</f>
        <v>0</v>
      </c>
      <c r="O135" s="139">
        <f>'AUP Test Results - Table 1'!O135</f>
        <v>0</v>
      </c>
      <c r="P135" s="177" t="str">
        <f>'AUP Test Results - Table 1'!P135</f>
        <v/>
      </c>
      <c r="Q135" s="138">
        <f>'AUP Test Results - Table 1'!Q135</f>
        <v>0</v>
      </c>
      <c r="R135" s="139">
        <f>'AUP Test Results - Table 1'!R135</f>
        <v>0</v>
      </c>
      <c r="S135" s="45">
        <f>'AUP Test Results - Table 1'!S135</f>
        <v>0</v>
      </c>
      <c r="T135" s="139">
        <f>'AUP Test Results - Table 1'!T135</f>
        <v>0</v>
      </c>
      <c r="U135" s="45">
        <f>'AUP Test Results - Table 1'!U135</f>
        <v>0</v>
      </c>
      <c r="V135" s="138">
        <f>'AUP Test Results - Table 1'!V135</f>
        <v>0</v>
      </c>
      <c r="W135" s="141" t="str">
        <f>'AUP Test Results - Table 1'!W135</f>
        <v>none</v>
      </c>
      <c r="X135" s="141">
        <f>'AUP Test Results - Table 1'!X135</f>
        <v>0</v>
      </c>
      <c r="Y135" s="178">
        <f>'AUP Test Results - Table 1'!Y135</f>
        <v>0</v>
      </c>
      <c r="Z135" s="89">
        <f>'AUP Test Results - Table 1'!Z135</f>
        <v>0</v>
      </c>
      <c r="AC135" t="str">
        <f t="shared" si="201"/>
        <v>HB Charges 3</v>
      </c>
      <c r="AD135" s="3">
        <f t="shared" si="190"/>
        <v>0</v>
      </c>
      <c r="AE135" s="3">
        <f t="shared" si="191"/>
        <v>0</v>
      </c>
      <c r="AF135" s="3" t="e">
        <f t="shared" si="192"/>
        <v>#DIV/0!</v>
      </c>
      <c r="AG135" s="2" t="e">
        <f t="shared" si="202"/>
        <v>#DIV/0!</v>
      </c>
      <c r="AH135" s="2" t="e">
        <f t="shared" si="203"/>
        <v>#DIV/0!</v>
      </c>
      <c r="AI135" s="2" t="e">
        <f t="shared" si="204"/>
        <v>#DIV/0!</v>
      </c>
      <c r="AJ135" s="2" t="e">
        <f t="shared" si="205"/>
        <v>#DIV/0!</v>
      </c>
      <c r="AK135" t="e">
        <f t="shared" si="206"/>
        <v>#DIV/0!</v>
      </c>
      <c r="AL135" t="str">
        <f t="shared" ref="AL135:AM135" si="227">IF(AY135=1,$AF135*$V132,"0")</f>
        <v>0</v>
      </c>
      <c r="AM135" t="str">
        <f t="shared" si="227"/>
        <v>0</v>
      </c>
      <c r="AN135" t="str">
        <f t="shared" si="208"/>
        <v>0</v>
      </c>
      <c r="AO135" t="str">
        <f t="shared" si="209"/>
        <v>0</v>
      </c>
      <c r="AP135" t="str">
        <f t="shared" si="210"/>
        <v>0</v>
      </c>
      <c r="AQ135" t="str">
        <f t="shared" si="211"/>
        <v>0</v>
      </c>
      <c r="AT135">
        <f t="shared" si="212"/>
        <v>0</v>
      </c>
      <c r="AU135">
        <f t="shared" si="213"/>
        <v>0</v>
      </c>
      <c r="AW135">
        <f t="shared" si="214"/>
        <v>0</v>
      </c>
      <c r="AY135">
        <f t="shared" si="215"/>
        <v>0</v>
      </c>
      <c r="AZ135">
        <f t="shared" si="216"/>
        <v>0</v>
      </c>
      <c r="BA135">
        <f t="shared" si="217"/>
        <v>0</v>
      </c>
      <c r="BB135">
        <f t="shared" si="218"/>
        <v>0</v>
      </c>
      <c r="BC135">
        <f t="shared" si="219"/>
        <v>0</v>
      </c>
      <c r="BD135">
        <f t="shared" si="220"/>
        <v>0</v>
      </c>
      <c r="BF135" t="str">
        <f t="shared" si="221"/>
        <v>0</v>
      </c>
      <c r="BG135" t="str">
        <f t="shared" si="222"/>
        <v>0</v>
      </c>
      <c r="BH135" t="str">
        <f t="shared" si="223"/>
        <v>0</v>
      </c>
      <c r="BI135" t="str">
        <f t="shared" si="224"/>
        <v>0</v>
      </c>
      <c r="BJ135" t="str">
        <f t="shared" si="225"/>
        <v>0</v>
      </c>
      <c r="BK135" t="str">
        <f t="shared" si="226"/>
        <v>0</v>
      </c>
    </row>
    <row r="136" spans="1:63" x14ac:dyDescent="0.25">
      <c r="A136" s="176" t="s">
        <v>2</v>
      </c>
      <c r="B136" s="10">
        <f t="shared" si="197"/>
        <v>15</v>
      </c>
      <c r="C136" s="10" t="str">
        <f t="shared" si="184"/>
        <v>RX&lt;65 - 15</v>
      </c>
      <c r="D136" s="138">
        <f>'AUP Test Results - Table 1'!D136</f>
        <v>0</v>
      </c>
      <c r="E136" s="11">
        <f>'AUP Test Results - Table 1'!E136</f>
        <v>0</v>
      </c>
      <c r="F136" s="139">
        <f>'AUP Test Results - Table 1'!F136</f>
        <v>0</v>
      </c>
      <c r="G136" s="177">
        <f>'AUP Test Results - Table 1'!G136</f>
        <v>0</v>
      </c>
      <c r="H136" s="11">
        <f>'AUP Test Results - Table 1'!H136</f>
        <v>0</v>
      </c>
      <c r="I136" s="139">
        <f>'AUP Test Results - Table 1'!I136</f>
        <v>0</v>
      </c>
      <c r="J136" s="177">
        <f>'AUP Test Results - Table 1'!J136</f>
        <v>0</v>
      </c>
      <c r="K136" s="177">
        <f>'AUP Test Results - Table 1'!K136</f>
        <v>0</v>
      </c>
      <c r="L136" s="139">
        <f>'AUP Test Results - Table 1'!L136</f>
        <v>0</v>
      </c>
      <c r="M136" s="177" t="str">
        <f>'AUP Test Results - Table 1'!M136</f>
        <v/>
      </c>
      <c r="N136" s="177">
        <f>'AUP Test Results - Table 1'!N136</f>
        <v>0</v>
      </c>
      <c r="O136" s="139">
        <f>'AUP Test Results - Table 1'!O136</f>
        <v>0</v>
      </c>
      <c r="P136" s="177" t="str">
        <f>'AUP Test Results - Table 1'!P136</f>
        <v/>
      </c>
      <c r="Q136" s="138">
        <f>'AUP Test Results - Table 1'!Q136</f>
        <v>0</v>
      </c>
      <c r="R136" s="139">
        <f>'AUP Test Results - Table 1'!R136</f>
        <v>0</v>
      </c>
      <c r="S136" s="45">
        <f>'AUP Test Results - Table 1'!S136</f>
        <v>0</v>
      </c>
      <c r="T136" s="139">
        <f>'AUP Test Results - Table 1'!T136</f>
        <v>0</v>
      </c>
      <c r="U136" s="45">
        <f>'AUP Test Results - Table 1'!U136</f>
        <v>0</v>
      </c>
      <c r="V136" s="138">
        <f>'AUP Test Results - Table 1'!V136</f>
        <v>0</v>
      </c>
      <c r="W136" s="141" t="str">
        <f>'AUP Test Results - Table 1'!W136</f>
        <v>none</v>
      </c>
      <c r="X136" s="141">
        <f>'AUP Test Results - Table 1'!X136</f>
        <v>0</v>
      </c>
      <c r="Y136" s="178">
        <f>'AUP Test Results - Table 1'!Y136</f>
        <v>0</v>
      </c>
      <c r="Z136" s="89">
        <f>'AUP Test Results - Table 1'!Z136</f>
        <v>0</v>
      </c>
      <c r="AC136" t="str">
        <f t="shared" si="201"/>
        <v>HB Charges 3</v>
      </c>
      <c r="AD136" s="3">
        <f t="shared" si="190"/>
        <v>0</v>
      </c>
      <c r="AE136" s="3">
        <f t="shared" si="191"/>
        <v>0</v>
      </c>
      <c r="AF136" s="3" t="e">
        <f t="shared" si="192"/>
        <v>#DIV/0!</v>
      </c>
      <c r="AG136" s="2" t="e">
        <f t="shared" si="202"/>
        <v>#DIV/0!</v>
      </c>
      <c r="AH136" s="2" t="e">
        <f t="shared" si="203"/>
        <v>#DIV/0!</v>
      </c>
      <c r="AI136" s="2" t="e">
        <f t="shared" si="204"/>
        <v>#DIV/0!</v>
      </c>
      <c r="AJ136" s="2" t="e">
        <f t="shared" si="205"/>
        <v>#DIV/0!</v>
      </c>
      <c r="AK136" t="e">
        <f t="shared" si="206"/>
        <v>#DIV/0!</v>
      </c>
      <c r="AL136" t="str">
        <f t="shared" ref="AL136:AM136" si="228">IF(AY136=1,$AF136*$V133,"0")</f>
        <v>0</v>
      </c>
      <c r="AM136" t="str">
        <f t="shared" si="228"/>
        <v>0</v>
      </c>
      <c r="AN136" t="str">
        <f t="shared" si="208"/>
        <v>0</v>
      </c>
      <c r="AO136" t="str">
        <f t="shared" si="209"/>
        <v>0</v>
      </c>
      <c r="AP136" t="str">
        <f t="shared" si="210"/>
        <v>0</v>
      </c>
      <c r="AQ136" t="str">
        <f t="shared" si="211"/>
        <v>0</v>
      </c>
      <c r="AT136">
        <f t="shared" si="212"/>
        <v>0</v>
      </c>
      <c r="AU136">
        <f t="shared" si="213"/>
        <v>0</v>
      </c>
      <c r="AW136">
        <f t="shared" si="214"/>
        <v>0</v>
      </c>
      <c r="AY136">
        <f t="shared" si="215"/>
        <v>0</v>
      </c>
      <c r="AZ136">
        <f t="shared" si="216"/>
        <v>0</v>
      </c>
      <c r="BA136">
        <f t="shared" si="217"/>
        <v>0</v>
      </c>
      <c r="BB136">
        <f t="shared" si="218"/>
        <v>0</v>
      </c>
      <c r="BC136">
        <f t="shared" si="219"/>
        <v>0</v>
      </c>
      <c r="BD136">
        <f t="shared" si="220"/>
        <v>0</v>
      </c>
      <c r="BF136" t="str">
        <f t="shared" si="221"/>
        <v>0</v>
      </c>
      <c r="BG136" t="str">
        <f t="shared" si="222"/>
        <v>0</v>
      </c>
      <c r="BH136" t="str">
        <f t="shared" si="223"/>
        <v>0</v>
      </c>
      <c r="BI136" t="str">
        <f t="shared" si="224"/>
        <v>0</v>
      </c>
      <c r="BJ136" t="str">
        <f t="shared" si="225"/>
        <v>0</v>
      </c>
      <c r="BK136" t="str">
        <f t="shared" si="226"/>
        <v>0</v>
      </c>
    </row>
    <row r="137" spans="1:63" x14ac:dyDescent="0.25">
      <c r="A137" s="176" t="s">
        <v>2</v>
      </c>
      <c r="B137" s="10">
        <f t="shared" si="197"/>
        <v>16</v>
      </c>
      <c r="C137" s="10" t="str">
        <f t="shared" si="184"/>
        <v>RX&lt;65 - 16</v>
      </c>
      <c r="D137" s="138">
        <f>'AUP Test Results - Table 1'!D137</f>
        <v>0</v>
      </c>
      <c r="E137" s="11">
        <f>'AUP Test Results - Table 1'!E137</f>
        <v>0</v>
      </c>
      <c r="F137" s="139">
        <f>'AUP Test Results - Table 1'!F137</f>
        <v>0</v>
      </c>
      <c r="G137" s="177">
        <f>'AUP Test Results - Table 1'!G137</f>
        <v>0</v>
      </c>
      <c r="H137" s="11">
        <f>'AUP Test Results - Table 1'!H137</f>
        <v>0</v>
      </c>
      <c r="I137" s="139">
        <f>'AUP Test Results - Table 1'!I137</f>
        <v>0</v>
      </c>
      <c r="J137" s="177">
        <f>'AUP Test Results - Table 1'!J137</f>
        <v>0</v>
      </c>
      <c r="K137" s="177">
        <f>'AUP Test Results - Table 1'!K137</f>
        <v>0</v>
      </c>
      <c r="L137" s="139">
        <f>'AUP Test Results - Table 1'!L137</f>
        <v>0</v>
      </c>
      <c r="M137" s="177" t="str">
        <f>'AUP Test Results - Table 1'!M137</f>
        <v/>
      </c>
      <c r="N137" s="177">
        <f>'AUP Test Results - Table 1'!N137</f>
        <v>0</v>
      </c>
      <c r="O137" s="139">
        <f>'AUP Test Results - Table 1'!O137</f>
        <v>0</v>
      </c>
      <c r="P137" s="177" t="str">
        <f>'AUP Test Results - Table 1'!P137</f>
        <v/>
      </c>
      <c r="Q137" s="138">
        <f>'AUP Test Results - Table 1'!Q137</f>
        <v>0</v>
      </c>
      <c r="R137" s="139">
        <f>'AUP Test Results - Table 1'!R137</f>
        <v>0</v>
      </c>
      <c r="S137" s="45">
        <f>'AUP Test Results - Table 1'!S137</f>
        <v>0</v>
      </c>
      <c r="T137" s="139">
        <f>'AUP Test Results - Table 1'!T137</f>
        <v>0</v>
      </c>
      <c r="U137" s="45">
        <f>'AUP Test Results - Table 1'!U137</f>
        <v>0</v>
      </c>
      <c r="V137" s="138">
        <f>'AUP Test Results - Table 1'!V137</f>
        <v>0</v>
      </c>
      <c r="W137" s="141" t="str">
        <f>'AUP Test Results - Table 1'!W137</f>
        <v>none</v>
      </c>
      <c r="X137" s="141">
        <f>'AUP Test Results - Table 1'!X137</f>
        <v>0</v>
      </c>
      <c r="Y137" s="178">
        <f>'AUP Test Results - Table 1'!Y137</f>
        <v>0</v>
      </c>
      <c r="Z137" s="89">
        <f>'AUP Test Results - Table 1'!Z137</f>
        <v>0</v>
      </c>
      <c r="AC137" t="str">
        <f t="shared" si="201"/>
        <v>HB Charges 3</v>
      </c>
      <c r="AD137" s="3">
        <f t="shared" si="190"/>
        <v>0</v>
      </c>
      <c r="AE137" s="3">
        <f t="shared" si="191"/>
        <v>0</v>
      </c>
      <c r="AF137" s="3" t="e">
        <f t="shared" si="192"/>
        <v>#DIV/0!</v>
      </c>
      <c r="AG137" s="2" t="e">
        <f t="shared" si="202"/>
        <v>#DIV/0!</v>
      </c>
      <c r="AH137" s="2" t="e">
        <f t="shared" si="203"/>
        <v>#DIV/0!</v>
      </c>
      <c r="AI137" s="2" t="e">
        <f t="shared" si="204"/>
        <v>#DIV/0!</v>
      </c>
      <c r="AJ137" s="2" t="e">
        <f t="shared" si="205"/>
        <v>#DIV/0!</v>
      </c>
      <c r="AK137" t="e">
        <f t="shared" si="206"/>
        <v>#DIV/0!</v>
      </c>
      <c r="AL137" t="str">
        <f t="shared" ref="AL137:AM137" si="229">IF(AY137=1,$AF137*$V134,"0")</f>
        <v>0</v>
      </c>
      <c r="AM137" t="str">
        <f t="shared" si="229"/>
        <v>0</v>
      </c>
      <c r="AN137" t="str">
        <f t="shared" si="208"/>
        <v>0</v>
      </c>
      <c r="AO137" t="str">
        <f t="shared" si="209"/>
        <v>0</v>
      </c>
      <c r="AP137" t="str">
        <f t="shared" si="210"/>
        <v>0</v>
      </c>
      <c r="AQ137" t="str">
        <f t="shared" si="211"/>
        <v>0</v>
      </c>
      <c r="AT137">
        <f t="shared" si="212"/>
        <v>0</v>
      </c>
      <c r="AU137">
        <f t="shared" si="213"/>
        <v>0</v>
      </c>
      <c r="AW137">
        <f t="shared" si="214"/>
        <v>0</v>
      </c>
      <c r="AY137">
        <f t="shared" si="215"/>
        <v>0</v>
      </c>
      <c r="AZ137">
        <f t="shared" si="216"/>
        <v>0</v>
      </c>
      <c r="BA137">
        <f t="shared" si="217"/>
        <v>0</v>
      </c>
      <c r="BB137">
        <f t="shared" si="218"/>
        <v>0</v>
      </c>
      <c r="BC137">
        <f t="shared" si="219"/>
        <v>0</v>
      </c>
      <c r="BD137">
        <f t="shared" si="220"/>
        <v>0</v>
      </c>
      <c r="BF137" t="str">
        <f t="shared" si="221"/>
        <v>0</v>
      </c>
      <c r="BG137" t="str">
        <f t="shared" si="222"/>
        <v>0</v>
      </c>
      <c r="BH137" t="str">
        <f t="shared" si="223"/>
        <v>0</v>
      </c>
      <c r="BI137" t="str">
        <f t="shared" si="224"/>
        <v>0</v>
      </c>
      <c r="BJ137" t="str">
        <f t="shared" si="225"/>
        <v>0</v>
      </c>
      <c r="BK137" t="str">
        <f t="shared" si="226"/>
        <v>0</v>
      </c>
    </row>
    <row r="138" spans="1:63" x14ac:dyDescent="0.25">
      <c r="A138" s="176" t="s">
        <v>2</v>
      </c>
      <c r="B138" s="10">
        <f t="shared" si="197"/>
        <v>17</v>
      </c>
      <c r="C138" s="10" t="str">
        <f t="shared" si="184"/>
        <v>RX&lt;65 - 17</v>
      </c>
      <c r="D138" s="138">
        <f>'AUP Test Results - Table 1'!D138</f>
        <v>0</v>
      </c>
      <c r="E138" s="11">
        <f>'AUP Test Results - Table 1'!E138</f>
        <v>0</v>
      </c>
      <c r="F138" s="139">
        <f>'AUP Test Results - Table 1'!F138</f>
        <v>0</v>
      </c>
      <c r="G138" s="177">
        <f>'AUP Test Results - Table 1'!G138</f>
        <v>0</v>
      </c>
      <c r="H138" s="11">
        <f>'AUP Test Results - Table 1'!H138</f>
        <v>0</v>
      </c>
      <c r="I138" s="139">
        <f>'AUP Test Results - Table 1'!I138</f>
        <v>0</v>
      </c>
      <c r="J138" s="177">
        <f>'AUP Test Results - Table 1'!J138</f>
        <v>0</v>
      </c>
      <c r="K138" s="177">
        <f>'AUP Test Results - Table 1'!K138</f>
        <v>0</v>
      </c>
      <c r="L138" s="139">
        <f>'AUP Test Results - Table 1'!L138</f>
        <v>0</v>
      </c>
      <c r="M138" s="177" t="str">
        <f>'AUP Test Results - Table 1'!M138</f>
        <v/>
      </c>
      <c r="N138" s="177">
        <f>'AUP Test Results - Table 1'!N138</f>
        <v>0</v>
      </c>
      <c r="O138" s="139">
        <f>'AUP Test Results - Table 1'!O138</f>
        <v>0</v>
      </c>
      <c r="P138" s="177" t="str">
        <f>'AUP Test Results - Table 1'!P138</f>
        <v/>
      </c>
      <c r="Q138" s="138">
        <f>'AUP Test Results - Table 1'!Q138</f>
        <v>0</v>
      </c>
      <c r="R138" s="139">
        <f>'AUP Test Results - Table 1'!R138</f>
        <v>0</v>
      </c>
      <c r="S138" s="45">
        <f>'AUP Test Results - Table 1'!S138</f>
        <v>0</v>
      </c>
      <c r="T138" s="139">
        <f>'AUP Test Results - Table 1'!T138</f>
        <v>0</v>
      </c>
      <c r="U138" s="45">
        <f>'AUP Test Results - Table 1'!U138</f>
        <v>0</v>
      </c>
      <c r="V138" s="138">
        <f>'AUP Test Results - Table 1'!V138</f>
        <v>0</v>
      </c>
      <c r="W138" s="141" t="str">
        <f>'AUP Test Results - Table 1'!W138</f>
        <v>none</v>
      </c>
      <c r="X138" s="141">
        <f>'AUP Test Results - Table 1'!X138</f>
        <v>0</v>
      </c>
      <c r="Y138" s="178">
        <f>'AUP Test Results - Table 1'!Y138</f>
        <v>0</v>
      </c>
      <c r="Z138" s="89">
        <f>'AUP Test Results - Table 1'!Z138</f>
        <v>0</v>
      </c>
      <c r="AC138" t="str">
        <f t="shared" si="201"/>
        <v>HB Charges 3</v>
      </c>
      <c r="AD138" s="3">
        <f t="shared" si="190"/>
        <v>0</v>
      </c>
      <c r="AE138" s="3">
        <f t="shared" si="191"/>
        <v>0</v>
      </c>
      <c r="AF138" s="3" t="e">
        <f t="shared" si="192"/>
        <v>#DIV/0!</v>
      </c>
      <c r="AG138" s="2" t="e">
        <f t="shared" si="202"/>
        <v>#DIV/0!</v>
      </c>
      <c r="AH138" s="2" t="e">
        <f t="shared" si="203"/>
        <v>#DIV/0!</v>
      </c>
      <c r="AI138" s="2" t="e">
        <f t="shared" si="204"/>
        <v>#DIV/0!</v>
      </c>
      <c r="AJ138" s="2" t="e">
        <f t="shared" si="205"/>
        <v>#DIV/0!</v>
      </c>
      <c r="AK138" t="e">
        <f t="shared" si="206"/>
        <v>#DIV/0!</v>
      </c>
      <c r="AL138" t="str">
        <f t="shared" ref="AL138:AM138" si="230">IF(AY138=1,$AF138*$V135,"0")</f>
        <v>0</v>
      </c>
      <c r="AM138" t="str">
        <f t="shared" si="230"/>
        <v>0</v>
      </c>
      <c r="AN138" t="str">
        <f t="shared" si="208"/>
        <v>0</v>
      </c>
      <c r="AO138" t="str">
        <f t="shared" si="209"/>
        <v>0</v>
      </c>
      <c r="AP138" t="str">
        <f t="shared" si="210"/>
        <v>0</v>
      </c>
      <c r="AQ138" t="str">
        <f t="shared" si="211"/>
        <v>0</v>
      </c>
      <c r="AT138">
        <f t="shared" si="212"/>
        <v>0</v>
      </c>
      <c r="AU138">
        <f t="shared" si="213"/>
        <v>0</v>
      </c>
      <c r="AW138">
        <f t="shared" si="214"/>
        <v>0</v>
      </c>
      <c r="AY138">
        <f t="shared" si="215"/>
        <v>0</v>
      </c>
      <c r="AZ138">
        <f t="shared" si="216"/>
        <v>0</v>
      </c>
      <c r="BA138">
        <f t="shared" si="217"/>
        <v>0</v>
      </c>
      <c r="BB138">
        <f t="shared" si="218"/>
        <v>0</v>
      </c>
      <c r="BC138">
        <f t="shared" si="219"/>
        <v>0</v>
      </c>
      <c r="BD138">
        <f t="shared" si="220"/>
        <v>0</v>
      </c>
      <c r="BF138" t="str">
        <f t="shared" si="221"/>
        <v>0</v>
      </c>
      <c r="BG138" t="str">
        <f t="shared" si="222"/>
        <v>0</v>
      </c>
      <c r="BH138" t="str">
        <f t="shared" si="223"/>
        <v>0</v>
      </c>
      <c r="BI138" t="str">
        <f t="shared" si="224"/>
        <v>0</v>
      </c>
      <c r="BJ138" t="str">
        <f t="shared" si="225"/>
        <v>0</v>
      </c>
      <c r="BK138" t="str">
        <f t="shared" si="226"/>
        <v>0</v>
      </c>
    </row>
    <row r="139" spans="1:63" x14ac:dyDescent="0.25">
      <c r="A139" s="176" t="s">
        <v>2</v>
      </c>
      <c r="B139" s="10">
        <f t="shared" si="197"/>
        <v>18</v>
      </c>
      <c r="C139" s="10" t="str">
        <f t="shared" si="184"/>
        <v>RX&lt;65 - 18</v>
      </c>
      <c r="D139" s="138">
        <f>'AUP Test Results - Table 1'!D139</f>
        <v>0</v>
      </c>
      <c r="E139" s="11">
        <f>'AUP Test Results - Table 1'!E139</f>
        <v>0</v>
      </c>
      <c r="F139" s="139">
        <f>'AUP Test Results - Table 1'!F139</f>
        <v>0</v>
      </c>
      <c r="G139" s="177">
        <f>'AUP Test Results - Table 1'!G139</f>
        <v>0</v>
      </c>
      <c r="H139" s="11">
        <f>'AUP Test Results - Table 1'!H139</f>
        <v>0</v>
      </c>
      <c r="I139" s="139">
        <f>'AUP Test Results - Table 1'!I139</f>
        <v>0</v>
      </c>
      <c r="J139" s="177">
        <f>'AUP Test Results - Table 1'!J139</f>
        <v>0</v>
      </c>
      <c r="K139" s="177">
        <f>'AUP Test Results - Table 1'!K139</f>
        <v>0</v>
      </c>
      <c r="L139" s="139">
        <f>'AUP Test Results - Table 1'!L139</f>
        <v>0</v>
      </c>
      <c r="M139" s="177" t="str">
        <f>'AUP Test Results - Table 1'!M139</f>
        <v/>
      </c>
      <c r="N139" s="177">
        <f>'AUP Test Results - Table 1'!N139</f>
        <v>0</v>
      </c>
      <c r="O139" s="139">
        <f>'AUP Test Results - Table 1'!O139</f>
        <v>0</v>
      </c>
      <c r="P139" s="177" t="str">
        <f>'AUP Test Results - Table 1'!P139</f>
        <v/>
      </c>
      <c r="Q139" s="138">
        <f>'AUP Test Results - Table 1'!Q139</f>
        <v>0</v>
      </c>
      <c r="R139" s="139">
        <f>'AUP Test Results - Table 1'!R139</f>
        <v>0</v>
      </c>
      <c r="S139" s="45">
        <f>'AUP Test Results - Table 1'!S139</f>
        <v>0</v>
      </c>
      <c r="T139" s="139">
        <f>'AUP Test Results - Table 1'!T139</f>
        <v>0</v>
      </c>
      <c r="U139" s="45">
        <f>'AUP Test Results - Table 1'!U139</f>
        <v>0</v>
      </c>
      <c r="V139" s="138">
        <f>'AUP Test Results - Table 1'!V139</f>
        <v>0</v>
      </c>
      <c r="W139" s="141" t="str">
        <f>'AUP Test Results - Table 1'!W139</f>
        <v>none</v>
      </c>
      <c r="X139" s="141">
        <f>'AUP Test Results - Table 1'!X139</f>
        <v>0</v>
      </c>
      <c r="Y139" s="178">
        <f>'AUP Test Results - Table 1'!Y139</f>
        <v>0</v>
      </c>
      <c r="Z139" s="89">
        <f>'AUP Test Results - Table 1'!Z139</f>
        <v>0</v>
      </c>
      <c r="AC139" t="str">
        <f t="shared" si="201"/>
        <v>HB Charges 3</v>
      </c>
      <c r="AD139" s="3">
        <f t="shared" si="190"/>
        <v>0</v>
      </c>
      <c r="AE139" s="3">
        <f t="shared" si="191"/>
        <v>0</v>
      </c>
      <c r="AF139" s="3" t="e">
        <f t="shared" si="192"/>
        <v>#DIV/0!</v>
      </c>
      <c r="AG139" s="2" t="e">
        <f t="shared" si="202"/>
        <v>#DIV/0!</v>
      </c>
      <c r="AH139" s="2" t="e">
        <f t="shared" si="203"/>
        <v>#DIV/0!</v>
      </c>
      <c r="AI139" s="2" t="e">
        <f t="shared" si="204"/>
        <v>#DIV/0!</v>
      </c>
      <c r="AJ139" s="2" t="e">
        <f t="shared" si="205"/>
        <v>#DIV/0!</v>
      </c>
      <c r="AK139" t="e">
        <f t="shared" si="206"/>
        <v>#DIV/0!</v>
      </c>
      <c r="AL139" t="str">
        <f t="shared" ref="AL139:AM139" si="231">IF(AY139=1,$AF139*$V136,"0")</f>
        <v>0</v>
      </c>
      <c r="AM139" t="str">
        <f t="shared" si="231"/>
        <v>0</v>
      </c>
      <c r="AN139" t="str">
        <f t="shared" si="208"/>
        <v>0</v>
      </c>
      <c r="AO139" t="str">
        <f t="shared" si="209"/>
        <v>0</v>
      </c>
      <c r="AP139" t="str">
        <f t="shared" si="210"/>
        <v>0</v>
      </c>
      <c r="AQ139" t="str">
        <f t="shared" si="211"/>
        <v>0</v>
      </c>
      <c r="AT139">
        <f t="shared" si="212"/>
        <v>0</v>
      </c>
      <c r="AU139">
        <f t="shared" si="213"/>
        <v>0</v>
      </c>
      <c r="AW139">
        <f t="shared" si="214"/>
        <v>0</v>
      </c>
      <c r="AY139">
        <f t="shared" si="215"/>
        <v>0</v>
      </c>
      <c r="AZ139">
        <f t="shared" si="216"/>
        <v>0</v>
      </c>
      <c r="BA139">
        <f t="shared" si="217"/>
        <v>0</v>
      </c>
      <c r="BB139">
        <f t="shared" si="218"/>
        <v>0</v>
      </c>
      <c r="BC139">
        <f t="shared" si="219"/>
        <v>0</v>
      </c>
      <c r="BD139">
        <f t="shared" si="220"/>
        <v>0</v>
      </c>
      <c r="BF139" t="str">
        <f t="shared" si="221"/>
        <v>0</v>
      </c>
      <c r="BG139" t="str">
        <f t="shared" si="222"/>
        <v>0</v>
      </c>
      <c r="BH139" t="str">
        <f t="shared" si="223"/>
        <v>0</v>
      </c>
      <c r="BI139" t="str">
        <f t="shared" si="224"/>
        <v>0</v>
      </c>
      <c r="BJ139" t="str">
        <f t="shared" si="225"/>
        <v>0</v>
      </c>
      <c r="BK139" t="str">
        <f t="shared" si="226"/>
        <v>0</v>
      </c>
    </row>
    <row r="140" spans="1:63" x14ac:dyDescent="0.25">
      <c r="A140" s="176" t="s">
        <v>2</v>
      </c>
      <c r="B140" s="10">
        <f t="shared" si="197"/>
        <v>19</v>
      </c>
      <c r="C140" s="10" t="str">
        <f t="shared" si="184"/>
        <v>RX&lt;65 - 19</v>
      </c>
      <c r="D140" s="138">
        <f>'AUP Test Results - Table 1'!D140</f>
        <v>0</v>
      </c>
      <c r="E140" s="11">
        <f>'AUP Test Results - Table 1'!E140</f>
        <v>0</v>
      </c>
      <c r="F140" s="139">
        <f>'AUP Test Results - Table 1'!F140</f>
        <v>0</v>
      </c>
      <c r="G140" s="177">
        <f>'AUP Test Results - Table 1'!G140</f>
        <v>0</v>
      </c>
      <c r="H140" s="11">
        <f>'AUP Test Results - Table 1'!H140</f>
        <v>0</v>
      </c>
      <c r="I140" s="139">
        <f>'AUP Test Results - Table 1'!I140</f>
        <v>0</v>
      </c>
      <c r="J140" s="177">
        <f>'AUP Test Results - Table 1'!J140</f>
        <v>0</v>
      </c>
      <c r="K140" s="177">
        <f>'AUP Test Results - Table 1'!K140</f>
        <v>0</v>
      </c>
      <c r="L140" s="139">
        <f>'AUP Test Results - Table 1'!L140</f>
        <v>0</v>
      </c>
      <c r="M140" s="177" t="str">
        <f>'AUP Test Results - Table 1'!M140</f>
        <v/>
      </c>
      <c r="N140" s="177">
        <f>'AUP Test Results - Table 1'!N140</f>
        <v>0</v>
      </c>
      <c r="O140" s="139">
        <f>'AUP Test Results - Table 1'!O140</f>
        <v>0</v>
      </c>
      <c r="P140" s="177" t="str">
        <f>'AUP Test Results - Table 1'!P140</f>
        <v/>
      </c>
      <c r="Q140" s="138">
        <f>'AUP Test Results - Table 1'!Q140</f>
        <v>0</v>
      </c>
      <c r="R140" s="139">
        <f>'AUP Test Results - Table 1'!R140</f>
        <v>0</v>
      </c>
      <c r="S140" s="45">
        <f>'AUP Test Results - Table 1'!S140</f>
        <v>0</v>
      </c>
      <c r="T140" s="139">
        <f>'AUP Test Results - Table 1'!T140</f>
        <v>0</v>
      </c>
      <c r="U140" s="45">
        <f>'AUP Test Results - Table 1'!U140</f>
        <v>0</v>
      </c>
      <c r="V140" s="138">
        <f>'AUP Test Results - Table 1'!V140</f>
        <v>0</v>
      </c>
      <c r="W140" s="141" t="str">
        <f>'AUP Test Results - Table 1'!W140</f>
        <v>none</v>
      </c>
      <c r="X140" s="141">
        <f>'AUP Test Results - Table 1'!X140</f>
        <v>0</v>
      </c>
      <c r="Y140" s="178">
        <f>'AUP Test Results - Table 1'!Y140</f>
        <v>0</v>
      </c>
      <c r="Z140" s="89">
        <f>'AUP Test Results - Table 1'!Z140</f>
        <v>0</v>
      </c>
      <c r="AC140" t="str">
        <f t="shared" si="201"/>
        <v>HB Charges 3</v>
      </c>
      <c r="AD140" s="3">
        <f t="shared" si="190"/>
        <v>0</v>
      </c>
      <c r="AE140" s="3">
        <f t="shared" si="191"/>
        <v>0</v>
      </c>
      <c r="AF140" s="3" t="e">
        <f t="shared" si="192"/>
        <v>#DIV/0!</v>
      </c>
      <c r="AG140" s="2" t="e">
        <f t="shared" si="202"/>
        <v>#DIV/0!</v>
      </c>
      <c r="AH140" s="2" t="e">
        <f t="shared" si="203"/>
        <v>#DIV/0!</v>
      </c>
      <c r="AI140" s="2" t="e">
        <f t="shared" si="204"/>
        <v>#DIV/0!</v>
      </c>
      <c r="AJ140" s="2" t="e">
        <f t="shared" si="205"/>
        <v>#DIV/0!</v>
      </c>
      <c r="AK140" t="e">
        <f t="shared" si="206"/>
        <v>#DIV/0!</v>
      </c>
      <c r="AL140" t="str">
        <f t="shared" ref="AL140:AM140" si="232">IF(AY140=1,$AF140*$V137,"0")</f>
        <v>0</v>
      </c>
      <c r="AM140" t="str">
        <f t="shared" si="232"/>
        <v>0</v>
      </c>
      <c r="AN140" t="str">
        <f t="shared" si="208"/>
        <v>0</v>
      </c>
      <c r="AO140" t="str">
        <f t="shared" si="209"/>
        <v>0</v>
      </c>
      <c r="AP140" t="str">
        <f t="shared" si="210"/>
        <v>0</v>
      </c>
      <c r="AQ140" t="str">
        <f t="shared" si="211"/>
        <v>0</v>
      </c>
      <c r="AT140">
        <f t="shared" si="212"/>
        <v>0</v>
      </c>
      <c r="AU140">
        <f t="shared" si="213"/>
        <v>0</v>
      </c>
      <c r="AW140">
        <f t="shared" si="214"/>
        <v>0</v>
      </c>
      <c r="AY140">
        <f t="shared" si="215"/>
        <v>0</v>
      </c>
      <c r="AZ140">
        <f t="shared" si="216"/>
        <v>0</v>
      </c>
      <c r="BA140">
        <f t="shared" si="217"/>
        <v>0</v>
      </c>
      <c r="BB140">
        <f t="shared" si="218"/>
        <v>0</v>
      </c>
      <c r="BC140">
        <f t="shared" si="219"/>
        <v>0</v>
      </c>
      <c r="BD140">
        <f t="shared" si="220"/>
        <v>0</v>
      </c>
      <c r="BF140" t="str">
        <f t="shared" si="221"/>
        <v>0</v>
      </c>
      <c r="BG140" t="str">
        <f t="shared" si="222"/>
        <v>0</v>
      </c>
      <c r="BH140" t="str">
        <f t="shared" si="223"/>
        <v>0</v>
      </c>
      <c r="BI140" t="str">
        <f t="shared" si="224"/>
        <v>0</v>
      </c>
      <c r="BJ140" t="str">
        <f t="shared" si="225"/>
        <v>0</v>
      </c>
      <c r="BK140" t="str">
        <f t="shared" si="226"/>
        <v>0</v>
      </c>
    </row>
    <row r="141" spans="1:63" x14ac:dyDescent="0.25">
      <c r="A141" s="176" t="s">
        <v>2</v>
      </c>
      <c r="B141" s="10">
        <f t="shared" si="197"/>
        <v>20</v>
      </c>
      <c r="C141" s="10" t="str">
        <f t="shared" si="184"/>
        <v>RX&lt;65 - 20</v>
      </c>
      <c r="D141" s="138">
        <f>'AUP Test Results - Table 1'!D141</f>
        <v>0</v>
      </c>
      <c r="E141" s="11">
        <f>'AUP Test Results - Table 1'!E141</f>
        <v>0</v>
      </c>
      <c r="F141" s="139">
        <f>'AUP Test Results - Table 1'!F141</f>
        <v>0</v>
      </c>
      <c r="G141" s="177">
        <f>'AUP Test Results - Table 1'!G141</f>
        <v>0</v>
      </c>
      <c r="H141" s="11">
        <f>'AUP Test Results - Table 1'!H141</f>
        <v>0</v>
      </c>
      <c r="I141" s="139">
        <f>'AUP Test Results - Table 1'!I141</f>
        <v>0</v>
      </c>
      <c r="J141" s="177">
        <f>'AUP Test Results - Table 1'!J141</f>
        <v>0</v>
      </c>
      <c r="K141" s="177">
        <f>'AUP Test Results - Table 1'!K141</f>
        <v>0</v>
      </c>
      <c r="L141" s="139">
        <f>'AUP Test Results - Table 1'!L141</f>
        <v>0</v>
      </c>
      <c r="M141" s="177" t="str">
        <f>'AUP Test Results - Table 1'!M141</f>
        <v/>
      </c>
      <c r="N141" s="177">
        <f>'AUP Test Results - Table 1'!N141</f>
        <v>0</v>
      </c>
      <c r="O141" s="139">
        <f>'AUP Test Results - Table 1'!O141</f>
        <v>0</v>
      </c>
      <c r="P141" s="177" t="str">
        <f>'AUP Test Results - Table 1'!P141</f>
        <v/>
      </c>
      <c r="Q141" s="138">
        <f>'AUP Test Results - Table 1'!Q141</f>
        <v>0</v>
      </c>
      <c r="R141" s="139">
        <f>'AUP Test Results - Table 1'!R141</f>
        <v>0</v>
      </c>
      <c r="S141" s="45">
        <f>'AUP Test Results - Table 1'!S141</f>
        <v>0</v>
      </c>
      <c r="T141" s="139">
        <f>'AUP Test Results - Table 1'!T141</f>
        <v>0</v>
      </c>
      <c r="U141" s="45">
        <f>'AUP Test Results - Table 1'!U141</f>
        <v>0</v>
      </c>
      <c r="V141" s="138">
        <f>'AUP Test Results - Table 1'!V141</f>
        <v>0</v>
      </c>
      <c r="W141" s="141" t="str">
        <f>'AUP Test Results - Table 1'!W141</f>
        <v>none</v>
      </c>
      <c r="X141" s="141">
        <f>'AUP Test Results - Table 1'!X141</f>
        <v>0</v>
      </c>
      <c r="Y141" s="178">
        <f>'AUP Test Results - Table 1'!Y141</f>
        <v>0</v>
      </c>
      <c r="Z141" s="89">
        <f>'AUP Test Results - Table 1'!Z141</f>
        <v>0</v>
      </c>
      <c r="AC141" t="str">
        <f t="shared" si="201"/>
        <v>HB Charges 3</v>
      </c>
      <c r="AD141" s="3">
        <f t="shared" si="190"/>
        <v>0</v>
      </c>
      <c r="AE141" s="3">
        <f t="shared" si="191"/>
        <v>0</v>
      </c>
      <c r="AF141" s="3" t="e">
        <f t="shared" si="192"/>
        <v>#DIV/0!</v>
      </c>
      <c r="AG141" s="2" t="e">
        <f t="shared" si="202"/>
        <v>#DIV/0!</v>
      </c>
      <c r="AH141" s="2" t="e">
        <f t="shared" si="203"/>
        <v>#DIV/0!</v>
      </c>
      <c r="AI141" s="2" t="e">
        <f t="shared" si="204"/>
        <v>#DIV/0!</v>
      </c>
      <c r="AJ141" s="2" t="e">
        <f t="shared" si="205"/>
        <v>#DIV/0!</v>
      </c>
      <c r="AK141" t="e">
        <f t="shared" si="206"/>
        <v>#DIV/0!</v>
      </c>
      <c r="AL141" t="str">
        <f t="shared" ref="AL141:AM141" si="233">IF(AY141=1,$AF141*$V138,"0")</f>
        <v>0</v>
      </c>
      <c r="AM141" t="str">
        <f t="shared" si="233"/>
        <v>0</v>
      </c>
      <c r="AN141" t="str">
        <f t="shared" si="208"/>
        <v>0</v>
      </c>
      <c r="AO141" t="str">
        <f t="shared" si="209"/>
        <v>0</v>
      </c>
      <c r="AP141" t="str">
        <f t="shared" si="210"/>
        <v>0</v>
      </c>
      <c r="AQ141" t="str">
        <f t="shared" si="211"/>
        <v>0</v>
      </c>
      <c r="AT141">
        <f t="shared" si="212"/>
        <v>0</v>
      </c>
      <c r="AU141">
        <f t="shared" si="213"/>
        <v>0</v>
      </c>
      <c r="AW141">
        <f t="shared" si="214"/>
        <v>0</v>
      </c>
      <c r="AY141">
        <f t="shared" si="215"/>
        <v>0</v>
      </c>
      <c r="AZ141">
        <f t="shared" si="216"/>
        <v>0</v>
      </c>
      <c r="BA141">
        <f t="shared" si="217"/>
        <v>0</v>
      </c>
      <c r="BB141">
        <f t="shared" si="218"/>
        <v>0</v>
      </c>
      <c r="BC141">
        <f t="shared" si="219"/>
        <v>0</v>
      </c>
      <c r="BD141">
        <f t="shared" si="220"/>
        <v>0</v>
      </c>
      <c r="BF141" t="str">
        <f t="shared" si="221"/>
        <v>0</v>
      </c>
      <c r="BG141" t="str">
        <f t="shared" si="222"/>
        <v>0</v>
      </c>
      <c r="BH141" t="str">
        <f t="shared" si="223"/>
        <v>0</v>
      </c>
      <c r="BI141" t="str">
        <f t="shared" si="224"/>
        <v>0</v>
      </c>
      <c r="BJ141" t="str">
        <f t="shared" si="225"/>
        <v>0</v>
      </c>
      <c r="BK141" t="str">
        <f t="shared" si="226"/>
        <v>0</v>
      </c>
    </row>
    <row r="142" spans="1:63" x14ac:dyDescent="0.25">
      <c r="A142" s="176" t="s">
        <v>2</v>
      </c>
      <c r="B142" s="10">
        <f t="shared" si="197"/>
        <v>21</v>
      </c>
      <c r="C142" s="10" t="str">
        <f t="shared" si="184"/>
        <v>RX&lt;65 - 21</v>
      </c>
      <c r="D142" s="138">
        <f>'AUP Test Results - Table 1'!D142</f>
        <v>0</v>
      </c>
      <c r="E142" s="11">
        <f>'AUP Test Results - Table 1'!E142</f>
        <v>0</v>
      </c>
      <c r="F142" s="139">
        <f>'AUP Test Results - Table 1'!F142</f>
        <v>0</v>
      </c>
      <c r="G142" s="177">
        <f>'AUP Test Results - Table 1'!G142</f>
        <v>0</v>
      </c>
      <c r="H142" s="11">
        <f>'AUP Test Results - Table 1'!H142</f>
        <v>0</v>
      </c>
      <c r="I142" s="139">
        <f>'AUP Test Results - Table 1'!I142</f>
        <v>0</v>
      </c>
      <c r="J142" s="177">
        <f>'AUP Test Results - Table 1'!J142</f>
        <v>0</v>
      </c>
      <c r="K142" s="177">
        <f>'AUP Test Results - Table 1'!K142</f>
        <v>0</v>
      </c>
      <c r="L142" s="139">
        <f>'AUP Test Results - Table 1'!L142</f>
        <v>0</v>
      </c>
      <c r="M142" s="177" t="str">
        <f>'AUP Test Results - Table 1'!M142</f>
        <v/>
      </c>
      <c r="N142" s="177">
        <f>'AUP Test Results - Table 1'!N142</f>
        <v>0</v>
      </c>
      <c r="O142" s="139">
        <f>'AUP Test Results - Table 1'!O142</f>
        <v>0</v>
      </c>
      <c r="P142" s="177" t="str">
        <f>'AUP Test Results - Table 1'!P142</f>
        <v/>
      </c>
      <c r="Q142" s="138">
        <f>'AUP Test Results - Table 1'!Q142</f>
        <v>0</v>
      </c>
      <c r="R142" s="139">
        <f>'AUP Test Results - Table 1'!R142</f>
        <v>0</v>
      </c>
      <c r="S142" s="45">
        <f>'AUP Test Results - Table 1'!S142</f>
        <v>0</v>
      </c>
      <c r="T142" s="139">
        <f>'AUP Test Results - Table 1'!T142</f>
        <v>0</v>
      </c>
      <c r="U142" s="45">
        <f>'AUP Test Results - Table 1'!U142</f>
        <v>0</v>
      </c>
      <c r="V142" s="138">
        <f>'AUP Test Results - Table 1'!V142</f>
        <v>0</v>
      </c>
      <c r="W142" s="141" t="str">
        <f>'AUP Test Results - Table 1'!W142</f>
        <v>none</v>
      </c>
      <c r="X142" s="141">
        <f>'AUP Test Results - Table 1'!X142</f>
        <v>0</v>
      </c>
      <c r="Y142" s="178">
        <f>'AUP Test Results - Table 1'!Y142</f>
        <v>0</v>
      </c>
      <c r="Z142" s="89">
        <f>'AUP Test Results - Table 1'!Z142</f>
        <v>0</v>
      </c>
      <c r="AC142" t="str">
        <f t="shared" si="201"/>
        <v>HB Charges 3</v>
      </c>
      <c r="AD142" s="3">
        <f t="shared" si="190"/>
        <v>0</v>
      </c>
      <c r="AE142" s="3">
        <f t="shared" si="191"/>
        <v>0</v>
      </c>
      <c r="AF142" s="3" t="e">
        <f t="shared" si="192"/>
        <v>#DIV/0!</v>
      </c>
      <c r="AG142" s="2" t="e">
        <f t="shared" si="202"/>
        <v>#DIV/0!</v>
      </c>
      <c r="AH142" s="2" t="e">
        <f t="shared" si="203"/>
        <v>#DIV/0!</v>
      </c>
      <c r="AI142" s="2" t="e">
        <f t="shared" si="204"/>
        <v>#DIV/0!</v>
      </c>
      <c r="AJ142" s="2" t="e">
        <f t="shared" si="205"/>
        <v>#DIV/0!</v>
      </c>
      <c r="AK142" t="e">
        <f t="shared" si="206"/>
        <v>#DIV/0!</v>
      </c>
      <c r="AL142" t="str">
        <f t="shared" ref="AL142:AM142" si="234">IF(AY142=1,$AF142*$V139,"0")</f>
        <v>0</v>
      </c>
      <c r="AM142" t="str">
        <f t="shared" si="234"/>
        <v>0</v>
      </c>
      <c r="AN142" t="str">
        <f t="shared" si="208"/>
        <v>0</v>
      </c>
      <c r="AO142" t="str">
        <f t="shared" si="209"/>
        <v>0</v>
      </c>
      <c r="AP142" t="str">
        <f t="shared" si="210"/>
        <v>0</v>
      </c>
      <c r="AQ142" t="str">
        <f t="shared" si="211"/>
        <v>0</v>
      </c>
      <c r="AT142">
        <f t="shared" si="212"/>
        <v>0</v>
      </c>
      <c r="AU142">
        <f t="shared" si="213"/>
        <v>0</v>
      </c>
      <c r="AW142">
        <f t="shared" si="214"/>
        <v>0</v>
      </c>
      <c r="AY142">
        <f t="shared" si="215"/>
        <v>0</v>
      </c>
      <c r="AZ142">
        <f t="shared" si="216"/>
        <v>0</v>
      </c>
      <c r="BA142">
        <f t="shared" si="217"/>
        <v>0</v>
      </c>
      <c r="BB142">
        <f t="shared" si="218"/>
        <v>0</v>
      </c>
      <c r="BC142">
        <f t="shared" si="219"/>
        <v>0</v>
      </c>
      <c r="BD142">
        <f t="shared" si="220"/>
        <v>0</v>
      </c>
      <c r="BF142" t="str">
        <f t="shared" si="221"/>
        <v>0</v>
      </c>
      <c r="BG142" t="str">
        <f t="shared" si="222"/>
        <v>0</v>
      </c>
      <c r="BH142" t="str">
        <f t="shared" si="223"/>
        <v>0</v>
      </c>
      <c r="BI142" t="str">
        <f t="shared" si="224"/>
        <v>0</v>
      </c>
      <c r="BJ142" t="str">
        <f t="shared" si="225"/>
        <v>0</v>
      </c>
      <c r="BK142" t="str">
        <f t="shared" si="226"/>
        <v>0</v>
      </c>
    </row>
    <row r="143" spans="1:63" x14ac:dyDescent="0.25">
      <c r="A143" s="176" t="s">
        <v>2</v>
      </c>
      <c r="B143" s="10">
        <f t="shared" si="197"/>
        <v>22</v>
      </c>
      <c r="C143" s="10" t="str">
        <f t="shared" si="184"/>
        <v>RX&lt;65 - 22</v>
      </c>
      <c r="D143" s="138">
        <f>'AUP Test Results - Table 1'!D143</f>
        <v>0</v>
      </c>
      <c r="E143" s="11">
        <f>'AUP Test Results - Table 1'!E143</f>
        <v>0</v>
      </c>
      <c r="F143" s="139">
        <f>'AUP Test Results - Table 1'!F143</f>
        <v>0</v>
      </c>
      <c r="G143" s="177">
        <f>'AUP Test Results - Table 1'!G143</f>
        <v>0</v>
      </c>
      <c r="H143" s="11">
        <f>'AUP Test Results - Table 1'!H143</f>
        <v>0</v>
      </c>
      <c r="I143" s="139">
        <f>'AUP Test Results - Table 1'!I143</f>
        <v>0</v>
      </c>
      <c r="J143" s="177">
        <f>'AUP Test Results - Table 1'!J143</f>
        <v>0</v>
      </c>
      <c r="K143" s="177">
        <f>'AUP Test Results - Table 1'!K143</f>
        <v>0</v>
      </c>
      <c r="L143" s="139">
        <f>'AUP Test Results - Table 1'!L143</f>
        <v>0</v>
      </c>
      <c r="M143" s="177" t="str">
        <f>'AUP Test Results - Table 1'!M143</f>
        <v/>
      </c>
      <c r="N143" s="177">
        <f>'AUP Test Results - Table 1'!N143</f>
        <v>0</v>
      </c>
      <c r="O143" s="139">
        <f>'AUP Test Results - Table 1'!O143</f>
        <v>0</v>
      </c>
      <c r="P143" s="177" t="str">
        <f>'AUP Test Results - Table 1'!P143</f>
        <v/>
      </c>
      <c r="Q143" s="138">
        <f>'AUP Test Results - Table 1'!Q143</f>
        <v>0</v>
      </c>
      <c r="R143" s="139">
        <f>'AUP Test Results - Table 1'!R143</f>
        <v>0</v>
      </c>
      <c r="S143" s="45">
        <f>'AUP Test Results - Table 1'!S143</f>
        <v>0</v>
      </c>
      <c r="T143" s="139">
        <f>'AUP Test Results - Table 1'!T143</f>
        <v>0</v>
      </c>
      <c r="U143" s="45">
        <f>'AUP Test Results - Table 1'!U143</f>
        <v>0</v>
      </c>
      <c r="V143" s="138">
        <f>'AUP Test Results - Table 1'!V143</f>
        <v>0</v>
      </c>
      <c r="W143" s="141" t="str">
        <f>'AUP Test Results - Table 1'!W143</f>
        <v>none</v>
      </c>
      <c r="X143" s="141">
        <f>'AUP Test Results - Table 1'!X143</f>
        <v>0</v>
      </c>
      <c r="Y143" s="178">
        <f>'AUP Test Results - Table 1'!Y143</f>
        <v>0</v>
      </c>
      <c r="Z143" s="89">
        <f>'AUP Test Results - Table 1'!Z143</f>
        <v>0</v>
      </c>
      <c r="AC143" t="str">
        <f t="shared" si="201"/>
        <v>HB Charges 3</v>
      </c>
      <c r="AD143" s="3">
        <f t="shared" si="190"/>
        <v>0</v>
      </c>
      <c r="AE143" s="3">
        <f t="shared" si="191"/>
        <v>0</v>
      </c>
      <c r="AF143" s="3" t="e">
        <f t="shared" si="192"/>
        <v>#DIV/0!</v>
      </c>
      <c r="AG143" s="2" t="e">
        <f t="shared" si="202"/>
        <v>#DIV/0!</v>
      </c>
      <c r="AH143" s="2" t="e">
        <f t="shared" si="203"/>
        <v>#DIV/0!</v>
      </c>
      <c r="AI143" s="2" t="e">
        <f t="shared" si="204"/>
        <v>#DIV/0!</v>
      </c>
      <c r="AJ143" s="2" t="e">
        <f t="shared" si="205"/>
        <v>#DIV/0!</v>
      </c>
      <c r="AK143" t="e">
        <f t="shared" si="206"/>
        <v>#DIV/0!</v>
      </c>
      <c r="AL143" t="str">
        <f t="shared" ref="AL143:AM143" si="235">IF(AY143=1,$AF143*$V140,"0")</f>
        <v>0</v>
      </c>
      <c r="AM143" t="str">
        <f t="shared" si="235"/>
        <v>0</v>
      </c>
      <c r="AN143" t="str">
        <f t="shared" si="208"/>
        <v>0</v>
      </c>
      <c r="AO143" t="str">
        <f t="shared" si="209"/>
        <v>0</v>
      </c>
      <c r="AP143" t="str">
        <f t="shared" si="210"/>
        <v>0</v>
      </c>
      <c r="AQ143" t="str">
        <f t="shared" si="211"/>
        <v>0</v>
      </c>
      <c r="AT143">
        <f t="shared" si="212"/>
        <v>0</v>
      </c>
      <c r="AU143">
        <f t="shared" si="213"/>
        <v>0</v>
      </c>
      <c r="AW143">
        <f t="shared" si="214"/>
        <v>0</v>
      </c>
      <c r="AY143">
        <f t="shared" si="215"/>
        <v>0</v>
      </c>
      <c r="AZ143">
        <f t="shared" si="216"/>
        <v>0</v>
      </c>
      <c r="BA143">
        <f t="shared" si="217"/>
        <v>0</v>
      </c>
      <c r="BB143">
        <f t="shared" si="218"/>
        <v>0</v>
      </c>
      <c r="BC143">
        <f t="shared" si="219"/>
        <v>0</v>
      </c>
      <c r="BD143">
        <f t="shared" si="220"/>
        <v>0</v>
      </c>
      <c r="BF143" t="str">
        <f t="shared" si="221"/>
        <v>0</v>
      </c>
      <c r="BG143" t="str">
        <f t="shared" si="222"/>
        <v>0</v>
      </c>
      <c r="BH143" t="str">
        <f t="shared" si="223"/>
        <v>0</v>
      </c>
      <c r="BI143" t="str">
        <f t="shared" si="224"/>
        <v>0</v>
      </c>
      <c r="BJ143" t="str">
        <f t="shared" si="225"/>
        <v>0</v>
      </c>
      <c r="BK143" t="str">
        <f t="shared" si="226"/>
        <v>0</v>
      </c>
    </row>
    <row r="144" spans="1:63" x14ac:dyDescent="0.25">
      <c r="A144" s="176" t="s">
        <v>2</v>
      </c>
      <c r="B144" s="10">
        <f t="shared" si="197"/>
        <v>23</v>
      </c>
      <c r="C144" s="10" t="str">
        <f t="shared" si="184"/>
        <v>RX&lt;65 - 23</v>
      </c>
      <c r="D144" s="138">
        <f>'AUP Test Results - Table 1'!D144</f>
        <v>0</v>
      </c>
      <c r="E144" s="11">
        <f>'AUP Test Results - Table 1'!E144</f>
        <v>0</v>
      </c>
      <c r="F144" s="139">
        <f>'AUP Test Results - Table 1'!F144</f>
        <v>0</v>
      </c>
      <c r="G144" s="177">
        <f>'AUP Test Results - Table 1'!G144</f>
        <v>0</v>
      </c>
      <c r="H144" s="11">
        <f>'AUP Test Results - Table 1'!H144</f>
        <v>0</v>
      </c>
      <c r="I144" s="139">
        <f>'AUP Test Results - Table 1'!I144</f>
        <v>0</v>
      </c>
      <c r="J144" s="177">
        <f>'AUP Test Results - Table 1'!J144</f>
        <v>0</v>
      </c>
      <c r="K144" s="177">
        <f>'AUP Test Results - Table 1'!K144</f>
        <v>0</v>
      </c>
      <c r="L144" s="139">
        <f>'AUP Test Results - Table 1'!L144</f>
        <v>0</v>
      </c>
      <c r="M144" s="177" t="str">
        <f>'AUP Test Results - Table 1'!M144</f>
        <v/>
      </c>
      <c r="N144" s="177">
        <f>'AUP Test Results - Table 1'!N144</f>
        <v>0</v>
      </c>
      <c r="O144" s="139">
        <f>'AUP Test Results - Table 1'!O144</f>
        <v>0</v>
      </c>
      <c r="P144" s="177" t="str">
        <f>'AUP Test Results - Table 1'!P144</f>
        <v/>
      </c>
      <c r="Q144" s="138">
        <f>'AUP Test Results - Table 1'!Q144</f>
        <v>0</v>
      </c>
      <c r="R144" s="139">
        <f>'AUP Test Results - Table 1'!R144</f>
        <v>0</v>
      </c>
      <c r="S144" s="45">
        <f>'AUP Test Results - Table 1'!S144</f>
        <v>0</v>
      </c>
      <c r="T144" s="139">
        <f>'AUP Test Results - Table 1'!T144</f>
        <v>0</v>
      </c>
      <c r="U144" s="45">
        <f>'AUP Test Results - Table 1'!U144</f>
        <v>0</v>
      </c>
      <c r="V144" s="138">
        <f>'AUP Test Results - Table 1'!V144</f>
        <v>0</v>
      </c>
      <c r="W144" s="141" t="str">
        <f>'AUP Test Results - Table 1'!W144</f>
        <v>none</v>
      </c>
      <c r="X144" s="141">
        <f>'AUP Test Results - Table 1'!X144</f>
        <v>0</v>
      </c>
      <c r="Y144" s="178">
        <f>'AUP Test Results - Table 1'!Y144</f>
        <v>0</v>
      </c>
      <c r="Z144" s="89">
        <f>'AUP Test Results - Table 1'!Z144</f>
        <v>0</v>
      </c>
      <c r="AC144" t="str">
        <f t="shared" si="201"/>
        <v>HB Charges 3</v>
      </c>
      <c r="AD144" s="3">
        <f t="shared" si="190"/>
        <v>0</v>
      </c>
      <c r="AE144" s="3">
        <f t="shared" si="191"/>
        <v>0</v>
      </c>
      <c r="AF144" s="3" t="e">
        <f t="shared" si="192"/>
        <v>#DIV/0!</v>
      </c>
      <c r="AG144" s="2" t="e">
        <f t="shared" si="202"/>
        <v>#DIV/0!</v>
      </c>
      <c r="AH144" s="2" t="e">
        <f t="shared" si="203"/>
        <v>#DIV/0!</v>
      </c>
      <c r="AI144" s="2" t="e">
        <f t="shared" si="204"/>
        <v>#DIV/0!</v>
      </c>
      <c r="AJ144" s="2" t="e">
        <f t="shared" si="205"/>
        <v>#DIV/0!</v>
      </c>
      <c r="AK144" t="e">
        <f t="shared" si="206"/>
        <v>#DIV/0!</v>
      </c>
      <c r="AL144" t="str">
        <f t="shared" ref="AL144:AM144" si="236">IF(AY144=1,$AF144*$V141,"0")</f>
        <v>0</v>
      </c>
      <c r="AM144" t="str">
        <f t="shared" si="236"/>
        <v>0</v>
      </c>
      <c r="AN144" t="str">
        <f t="shared" si="208"/>
        <v>0</v>
      </c>
      <c r="AO144" t="str">
        <f t="shared" si="209"/>
        <v>0</v>
      </c>
      <c r="AP144" t="str">
        <f t="shared" si="210"/>
        <v>0</v>
      </c>
      <c r="AQ144" t="str">
        <f t="shared" si="211"/>
        <v>0</v>
      </c>
      <c r="AT144">
        <f t="shared" si="212"/>
        <v>0</v>
      </c>
      <c r="AU144">
        <f t="shared" si="213"/>
        <v>0</v>
      </c>
      <c r="AW144">
        <f t="shared" si="214"/>
        <v>0</v>
      </c>
      <c r="AY144">
        <f t="shared" si="215"/>
        <v>0</v>
      </c>
      <c r="AZ144">
        <f t="shared" si="216"/>
        <v>0</v>
      </c>
      <c r="BA144">
        <f t="shared" si="217"/>
        <v>0</v>
      </c>
      <c r="BB144">
        <f t="shared" si="218"/>
        <v>0</v>
      </c>
      <c r="BC144">
        <f t="shared" si="219"/>
        <v>0</v>
      </c>
      <c r="BD144">
        <f t="shared" si="220"/>
        <v>0</v>
      </c>
      <c r="BF144" t="str">
        <f t="shared" si="221"/>
        <v>0</v>
      </c>
      <c r="BG144" t="str">
        <f t="shared" si="222"/>
        <v>0</v>
      </c>
      <c r="BH144" t="str">
        <f t="shared" si="223"/>
        <v>0</v>
      </c>
      <c r="BI144" t="str">
        <f t="shared" si="224"/>
        <v>0</v>
      </c>
      <c r="BJ144" t="str">
        <f t="shared" si="225"/>
        <v>0</v>
      </c>
      <c r="BK144" t="str">
        <f t="shared" si="226"/>
        <v>0</v>
      </c>
    </row>
    <row r="145" spans="1:63" x14ac:dyDescent="0.25">
      <c r="A145" s="176" t="s">
        <v>2</v>
      </c>
      <c r="B145" s="10">
        <f t="shared" si="197"/>
        <v>24</v>
      </c>
      <c r="C145" s="10" t="str">
        <f t="shared" si="184"/>
        <v>RX&lt;65 - 24</v>
      </c>
      <c r="D145" s="138">
        <f>'AUP Test Results - Table 1'!D145</f>
        <v>0</v>
      </c>
      <c r="E145" s="11">
        <f>'AUP Test Results - Table 1'!E145</f>
        <v>0</v>
      </c>
      <c r="F145" s="139">
        <f>'AUP Test Results - Table 1'!F145</f>
        <v>0</v>
      </c>
      <c r="G145" s="177">
        <f>'AUP Test Results - Table 1'!G145</f>
        <v>0</v>
      </c>
      <c r="H145" s="11">
        <f>'AUP Test Results - Table 1'!H145</f>
        <v>0</v>
      </c>
      <c r="I145" s="139">
        <f>'AUP Test Results - Table 1'!I145</f>
        <v>0</v>
      </c>
      <c r="J145" s="177">
        <f>'AUP Test Results - Table 1'!J145</f>
        <v>0</v>
      </c>
      <c r="K145" s="177">
        <f>'AUP Test Results - Table 1'!K145</f>
        <v>0</v>
      </c>
      <c r="L145" s="139">
        <f>'AUP Test Results - Table 1'!L145</f>
        <v>0</v>
      </c>
      <c r="M145" s="177" t="str">
        <f>'AUP Test Results - Table 1'!M145</f>
        <v/>
      </c>
      <c r="N145" s="177">
        <f>'AUP Test Results - Table 1'!N145</f>
        <v>0</v>
      </c>
      <c r="O145" s="139">
        <f>'AUP Test Results - Table 1'!O145</f>
        <v>0</v>
      </c>
      <c r="P145" s="177" t="str">
        <f>'AUP Test Results - Table 1'!P145</f>
        <v/>
      </c>
      <c r="Q145" s="138">
        <f>'AUP Test Results - Table 1'!Q145</f>
        <v>0</v>
      </c>
      <c r="R145" s="139">
        <f>'AUP Test Results - Table 1'!R145</f>
        <v>0</v>
      </c>
      <c r="S145" s="45">
        <f>'AUP Test Results - Table 1'!S145</f>
        <v>0</v>
      </c>
      <c r="T145" s="139">
        <f>'AUP Test Results - Table 1'!T145</f>
        <v>0</v>
      </c>
      <c r="U145" s="45">
        <f>'AUP Test Results - Table 1'!U145</f>
        <v>0</v>
      </c>
      <c r="V145" s="138">
        <f>'AUP Test Results - Table 1'!V145</f>
        <v>0</v>
      </c>
      <c r="W145" s="141" t="str">
        <f>'AUP Test Results - Table 1'!W145</f>
        <v>none</v>
      </c>
      <c r="X145" s="141">
        <f>'AUP Test Results - Table 1'!X145</f>
        <v>0</v>
      </c>
      <c r="Y145" s="178">
        <f>'AUP Test Results - Table 1'!Y145</f>
        <v>0</v>
      </c>
      <c r="Z145" s="89">
        <f>'AUP Test Results - Table 1'!Z145</f>
        <v>0</v>
      </c>
      <c r="AC145" t="str">
        <f t="shared" si="201"/>
        <v>HB Charges 3</v>
      </c>
      <c r="AD145" s="3">
        <f t="shared" si="190"/>
        <v>0</v>
      </c>
      <c r="AE145" s="3">
        <f t="shared" si="191"/>
        <v>0</v>
      </c>
      <c r="AF145" s="3" t="e">
        <f t="shared" si="192"/>
        <v>#DIV/0!</v>
      </c>
      <c r="AG145" s="2" t="e">
        <f t="shared" si="202"/>
        <v>#DIV/0!</v>
      </c>
      <c r="AH145" s="2" t="e">
        <f t="shared" si="203"/>
        <v>#DIV/0!</v>
      </c>
      <c r="AI145" s="2" t="e">
        <f t="shared" si="204"/>
        <v>#DIV/0!</v>
      </c>
      <c r="AJ145" s="2" t="e">
        <f t="shared" si="205"/>
        <v>#DIV/0!</v>
      </c>
      <c r="AK145" t="e">
        <f t="shared" si="206"/>
        <v>#DIV/0!</v>
      </c>
      <c r="AL145" t="str">
        <f t="shared" ref="AL145:AM145" si="237">IF(AY145=1,$AF145*$V142,"0")</f>
        <v>0</v>
      </c>
      <c r="AM145" t="str">
        <f t="shared" si="237"/>
        <v>0</v>
      </c>
      <c r="AN145" t="str">
        <f t="shared" si="208"/>
        <v>0</v>
      </c>
      <c r="AO145" t="str">
        <f t="shared" si="209"/>
        <v>0</v>
      </c>
      <c r="AP145" t="str">
        <f t="shared" si="210"/>
        <v>0</v>
      </c>
      <c r="AQ145" t="str">
        <f t="shared" si="211"/>
        <v>0</v>
      </c>
      <c r="AT145">
        <f t="shared" si="212"/>
        <v>0</v>
      </c>
      <c r="AU145">
        <f t="shared" si="213"/>
        <v>0</v>
      </c>
      <c r="AW145">
        <f t="shared" si="214"/>
        <v>0</v>
      </c>
      <c r="AY145">
        <f t="shared" si="215"/>
        <v>0</v>
      </c>
      <c r="AZ145">
        <f t="shared" si="216"/>
        <v>0</v>
      </c>
      <c r="BA145">
        <f t="shared" si="217"/>
        <v>0</v>
      </c>
      <c r="BB145">
        <f t="shared" si="218"/>
        <v>0</v>
      </c>
      <c r="BC145">
        <f t="shared" si="219"/>
        <v>0</v>
      </c>
      <c r="BD145">
        <f t="shared" si="220"/>
        <v>0</v>
      </c>
      <c r="BF145" t="str">
        <f t="shared" si="221"/>
        <v>0</v>
      </c>
      <c r="BG145" t="str">
        <f t="shared" si="222"/>
        <v>0</v>
      </c>
      <c r="BH145" t="str">
        <f t="shared" si="223"/>
        <v>0</v>
      </c>
      <c r="BI145" t="str">
        <f t="shared" si="224"/>
        <v>0</v>
      </c>
      <c r="BJ145" t="str">
        <f t="shared" si="225"/>
        <v>0</v>
      </c>
      <c r="BK145" t="str">
        <f t="shared" si="226"/>
        <v>0</v>
      </c>
    </row>
    <row r="146" spans="1:63" x14ac:dyDescent="0.25">
      <c r="A146" s="176" t="s">
        <v>2</v>
      </c>
      <c r="B146" s="10">
        <f t="shared" si="197"/>
        <v>25</v>
      </c>
      <c r="C146" s="10" t="str">
        <f t="shared" si="184"/>
        <v>RX&lt;65 - 25</v>
      </c>
      <c r="D146" s="138">
        <f>'AUP Test Results - Table 1'!D146</f>
        <v>0</v>
      </c>
      <c r="E146" s="11">
        <f>'AUP Test Results - Table 1'!E146</f>
        <v>0</v>
      </c>
      <c r="F146" s="139">
        <f>'AUP Test Results - Table 1'!F146</f>
        <v>0</v>
      </c>
      <c r="G146" s="177">
        <f>'AUP Test Results - Table 1'!G146</f>
        <v>0</v>
      </c>
      <c r="H146" s="11">
        <f>'AUP Test Results - Table 1'!H146</f>
        <v>0</v>
      </c>
      <c r="I146" s="139">
        <f>'AUP Test Results - Table 1'!I146</f>
        <v>0</v>
      </c>
      <c r="J146" s="177">
        <f>'AUP Test Results - Table 1'!J146</f>
        <v>0</v>
      </c>
      <c r="K146" s="177">
        <f>'AUP Test Results - Table 1'!K146</f>
        <v>0</v>
      </c>
      <c r="L146" s="139">
        <f>'AUP Test Results - Table 1'!L146</f>
        <v>0</v>
      </c>
      <c r="M146" s="177" t="str">
        <f>'AUP Test Results - Table 1'!M146</f>
        <v/>
      </c>
      <c r="N146" s="177">
        <f>'AUP Test Results - Table 1'!N146</f>
        <v>0</v>
      </c>
      <c r="O146" s="139">
        <f>'AUP Test Results - Table 1'!O146</f>
        <v>0</v>
      </c>
      <c r="P146" s="177" t="str">
        <f>'AUP Test Results - Table 1'!P146</f>
        <v/>
      </c>
      <c r="Q146" s="138">
        <f>'AUP Test Results - Table 1'!Q146</f>
        <v>0</v>
      </c>
      <c r="R146" s="139">
        <f>'AUP Test Results - Table 1'!R146</f>
        <v>0</v>
      </c>
      <c r="S146" s="45">
        <f>'AUP Test Results - Table 1'!S146</f>
        <v>0</v>
      </c>
      <c r="T146" s="139">
        <f>'AUP Test Results - Table 1'!T146</f>
        <v>0</v>
      </c>
      <c r="U146" s="45">
        <f>'AUP Test Results - Table 1'!U146</f>
        <v>0</v>
      </c>
      <c r="V146" s="138">
        <f>'AUP Test Results - Table 1'!V146</f>
        <v>0</v>
      </c>
      <c r="W146" s="141" t="str">
        <f>'AUP Test Results - Table 1'!W146</f>
        <v>none</v>
      </c>
      <c r="X146" s="141">
        <f>'AUP Test Results - Table 1'!X146</f>
        <v>0</v>
      </c>
      <c r="Y146" s="178">
        <f>'AUP Test Results - Table 1'!Y146</f>
        <v>0</v>
      </c>
      <c r="Z146" s="89">
        <f>'AUP Test Results - Table 1'!Z146</f>
        <v>0</v>
      </c>
      <c r="AC146" t="str">
        <f t="shared" si="201"/>
        <v>HB Charges 3</v>
      </c>
      <c r="AD146" s="3">
        <f t="shared" si="190"/>
        <v>0</v>
      </c>
      <c r="AE146" s="3">
        <f t="shared" si="191"/>
        <v>0</v>
      </c>
      <c r="AF146" s="3" t="e">
        <f t="shared" si="192"/>
        <v>#DIV/0!</v>
      </c>
      <c r="AG146" s="2" t="e">
        <f t="shared" si="202"/>
        <v>#DIV/0!</v>
      </c>
      <c r="AH146" s="2" t="e">
        <f t="shared" si="203"/>
        <v>#DIV/0!</v>
      </c>
      <c r="AI146" s="2" t="e">
        <f t="shared" si="204"/>
        <v>#DIV/0!</v>
      </c>
      <c r="AJ146" s="2" t="e">
        <f t="shared" si="205"/>
        <v>#DIV/0!</v>
      </c>
      <c r="AK146" t="e">
        <f t="shared" si="206"/>
        <v>#DIV/0!</v>
      </c>
      <c r="AL146" t="str">
        <f t="shared" ref="AL146:AM146" si="238">IF(AY146=1,$AF146*$V143,"0")</f>
        <v>0</v>
      </c>
      <c r="AM146" t="str">
        <f t="shared" si="238"/>
        <v>0</v>
      </c>
      <c r="AN146" t="str">
        <f t="shared" si="208"/>
        <v>0</v>
      </c>
      <c r="AO146" t="str">
        <f t="shared" si="209"/>
        <v>0</v>
      </c>
      <c r="AP146" t="str">
        <f t="shared" si="210"/>
        <v>0</v>
      </c>
      <c r="AQ146" t="str">
        <f t="shared" si="211"/>
        <v>0</v>
      </c>
      <c r="AT146">
        <f t="shared" si="212"/>
        <v>0</v>
      </c>
      <c r="AU146">
        <f t="shared" si="213"/>
        <v>0</v>
      </c>
      <c r="AW146">
        <f t="shared" si="214"/>
        <v>0</v>
      </c>
      <c r="AY146">
        <f t="shared" si="215"/>
        <v>0</v>
      </c>
      <c r="AZ146">
        <f t="shared" si="216"/>
        <v>0</v>
      </c>
      <c r="BA146">
        <f t="shared" si="217"/>
        <v>0</v>
      </c>
      <c r="BB146">
        <f t="shared" si="218"/>
        <v>0</v>
      </c>
      <c r="BC146">
        <f t="shared" si="219"/>
        <v>0</v>
      </c>
      <c r="BD146">
        <f t="shared" si="220"/>
        <v>0</v>
      </c>
      <c r="BF146" t="str">
        <f t="shared" si="221"/>
        <v>0</v>
      </c>
      <c r="BG146" t="str">
        <f t="shared" si="222"/>
        <v>0</v>
      </c>
      <c r="BH146" t="str">
        <f t="shared" si="223"/>
        <v>0</v>
      </c>
      <c r="BI146" t="str">
        <f t="shared" si="224"/>
        <v>0</v>
      </c>
      <c r="BJ146" t="str">
        <f t="shared" si="225"/>
        <v>0</v>
      </c>
      <c r="BK146" t="str">
        <f t="shared" si="226"/>
        <v>0</v>
      </c>
    </row>
    <row r="147" spans="1:63" x14ac:dyDescent="0.25">
      <c r="A147" s="176" t="s">
        <v>2</v>
      </c>
      <c r="B147" s="10">
        <f t="shared" si="197"/>
        <v>26</v>
      </c>
      <c r="C147" s="10" t="str">
        <f t="shared" si="184"/>
        <v>RX&lt;65 - 26</v>
      </c>
      <c r="D147" s="138">
        <f>'AUP Test Results - Table 1'!D147</f>
        <v>0</v>
      </c>
      <c r="E147" s="11">
        <f>'AUP Test Results - Table 1'!E147</f>
        <v>0</v>
      </c>
      <c r="F147" s="139">
        <f>'AUP Test Results - Table 1'!F147</f>
        <v>0</v>
      </c>
      <c r="G147" s="177">
        <f>'AUP Test Results - Table 1'!G147</f>
        <v>0</v>
      </c>
      <c r="H147" s="11">
        <f>'AUP Test Results - Table 1'!H147</f>
        <v>0</v>
      </c>
      <c r="I147" s="139">
        <f>'AUP Test Results - Table 1'!I147</f>
        <v>0</v>
      </c>
      <c r="J147" s="177">
        <f>'AUP Test Results - Table 1'!J147</f>
        <v>0</v>
      </c>
      <c r="K147" s="177">
        <f>'AUP Test Results - Table 1'!K147</f>
        <v>0</v>
      </c>
      <c r="L147" s="139">
        <f>'AUP Test Results - Table 1'!L147</f>
        <v>0</v>
      </c>
      <c r="M147" s="177" t="str">
        <f>'AUP Test Results - Table 1'!M147</f>
        <v/>
      </c>
      <c r="N147" s="177">
        <f>'AUP Test Results - Table 1'!N147</f>
        <v>0</v>
      </c>
      <c r="O147" s="139">
        <f>'AUP Test Results - Table 1'!O147</f>
        <v>0</v>
      </c>
      <c r="P147" s="177" t="str">
        <f>'AUP Test Results - Table 1'!P147</f>
        <v/>
      </c>
      <c r="Q147" s="138">
        <f>'AUP Test Results - Table 1'!Q147</f>
        <v>0</v>
      </c>
      <c r="R147" s="139">
        <f>'AUP Test Results - Table 1'!R147</f>
        <v>0</v>
      </c>
      <c r="S147" s="45">
        <f>'AUP Test Results - Table 1'!S147</f>
        <v>0</v>
      </c>
      <c r="T147" s="139">
        <f>'AUP Test Results - Table 1'!T147</f>
        <v>0</v>
      </c>
      <c r="U147" s="45">
        <f>'AUP Test Results - Table 1'!U147</f>
        <v>0</v>
      </c>
      <c r="V147" s="138">
        <f>'AUP Test Results - Table 1'!V147</f>
        <v>0</v>
      </c>
      <c r="W147" s="141" t="str">
        <f>'AUP Test Results - Table 1'!W147</f>
        <v>none</v>
      </c>
      <c r="X147" s="141">
        <f>'AUP Test Results - Table 1'!X147</f>
        <v>0</v>
      </c>
      <c r="Y147" s="178">
        <f>'AUP Test Results - Table 1'!Y147</f>
        <v>0</v>
      </c>
      <c r="Z147" s="89">
        <f>'AUP Test Results - Table 1'!Z147</f>
        <v>0</v>
      </c>
      <c r="AC147" t="str">
        <f t="shared" si="201"/>
        <v>HB Charges 3</v>
      </c>
      <c r="AD147" s="3">
        <f t="shared" si="190"/>
        <v>0</v>
      </c>
      <c r="AE147" s="3">
        <f t="shared" si="191"/>
        <v>0</v>
      </c>
      <c r="AF147" s="3" t="e">
        <f t="shared" si="192"/>
        <v>#DIV/0!</v>
      </c>
      <c r="AG147" s="2" t="e">
        <f t="shared" si="202"/>
        <v>#DIV/0!</v>
      </c>
      <c r="AH147" s="2" t="e">
        <f t="shared" si="203"/>
        <v>#DIV/0!</v>
      </c>
      <c r="AI147" s="2" t="e">
        <f t="shared" si="204"/>
        <v>#DIV/0!</v>
      </c>
      <c r="AJ147" s="2" t="e">
        <f t="shared" si="205"/>
        <v>#DIV/0!</v>
      </c>
      <c r="AK147" t="e">
        <f t="shared" si="206"/>
        <v>#DIV/0!</v>
      </c>
      <c r="AL147" t="str">
        <f t="shared" ref="AL147:AM147" si="239">IF(AY147=1,$AF147*$V144,"0")</f>
        <v>0</v>
      </c>
      <c r="AM147" t="str">
        <f t="shared" si="239"/>
        <v>0</v>
      </c>
      <c r="AN147" t="str">
        <f t="shared" si="208"/>
        <v>0</v>
      </c>
      <c r="AO147" t="str">
        <f t="shared" si="209"/>
        <v>0</v>
      </c>
      <c r="AP147" t="str">
        <f t="shared" si="210"/>
        <v>0</v>
      </c>
      <c r="AQ147" t="str">
        <f t="shared" si="211"/>
        <v>0</v>
      </c>
      <c r="AT147">
        <f t="shared" si="212"/>
        <v>0</v>
      </c>
      <c r="AU147">
        <f t="shared" si="213"/>
        <v>0</v>
      </c>
      <c r="AW147">
        <f t="shared" si="214"/>
        <v>0</v>
      </c>
      <c r="AY147">
        <f t="shared" si="215"/>
        <v>0</v>
      </c>
      <c r="AZ147">
        <f t="shared" si="216"/>
        <v>0</v>
      </c>
      <c r="BA147">
        <f t="shared" si="217"/>
        <v>0</v>
      </c>
      <c r="BB147">
        <f t="shared" si="218"/>
        <v>0</v>
      </c>
      <c r="BC147">
        <f t="shared" si="219"/>
        <v>0</v>
      </c>
      <c r="BD147">
        <f t="shared" si="220"/>
        <v>0</v>
      </c>
      <c r="BF147" t="str">
        <f t="shared" si="221"/>
        <v>0</v>
      </c>
      <c r="BG147" t="str">
        <f t="shared" si="222"/>
        <v>0</v>
      </c>
      <c r="BH147" t="str">
        <f t="shared" si="223"/>
        <v>0</v>
      </c>
      <c r="BI147" t="str">
        <f t="shared" si="224"/>
        <v>0</v>
      </c>
      <c r="BJ147" t="str">
        <f t="shared" si="225"/>
        <v>0</v>
      </c>
      <c r="BK147" t="str">
        <f t="shared" si="226"/>
        <v>0</v>
      </c>
    </row>
    <row r="148" spans="1:63" x14ac:dyDescent="0.25">
      <c r="A148" s="176" t="s">
        <v>2</v>
      </c>
      <c r="B148" s="10">
        <f t="shared" si="197"/>
        <v>27</v>
      </c>
      <c r="C148" s="10" t="str">
        <f t="shared" si="184"/>
        <v>RX&lt;65 - 27</v>
      </c>
      <c r="D148" s="138">
        <f>'AUP Test Results - Table 1'!D148</f>
        <v>0</v>
      </c>
      <c r="E148" s="11">
        <f>'AUP Test Results - Table 1'!E148</f>
        <v>0</v>
      </c>
      <c r="F148" s="139">
        <f>'AUP Test Results - Table 1'!F148</f>
        <v>0</v>
      </c>
      <c r="G148" s="177">
        <f>'AUP Test Results - Table 1'!G148</f>
        <v>0</v>
      </c>
      <c r="H148" s="11">
        <f>'AUP Test Results - Table 1'!H148</f>
        <v>0</v>
      </c>
      <c r="I148" s="139">
        <f>'AUP Test Results - Table 1'!I148</f>
        <v>0</v>
      </c>
      <c r="J148" s="177">
        <f>'AUP Test Results - Table 1'!J148</f>
        <v>0</v>
      </c>
      <c r="K148" s="177">
        <f>'AUP Test Results - Table 1'!K148</f>
        <v>0</v>
      </c>
      <c r="L148" s="139">
        <f>'AUP Test Results - Table 1'!L148</f>
        <v>0</v>
      </c>
      <c r="M148" s="177" t="str">
        <f>'AUP Test Results - Table 1'!M148</f>
        <v/>
      </c>
      <c r="N148" s="177">
        <f>'AUP Test Results - Table 1'!N148</f>
        <v>0</v>
      </c>
      <c r="O148" s="139">
        <f>'AUP Test Results - Table 1'!O148</f>
        <v>0</v>
      </c>
      <c r="P148" s="177" t="str">
        <f>'AUP Test Results - Table 1'!P148</f>
        <v/>
      </c>
      <c r="Q148" s="138">
        <f>'AUP Test Results - Table 1'!Q148</f>
        <v>0</v>
      </c>
      <c r="R148" s="139">
        <f>'AUP Test Results - Table 1'!R148</f>
        <v>0</v>
      </c>
      <c r="S148" s="45">
        <f>'AUP Test Results - Table 1'!S148</f>
        <v>0</v>
      </c>
      <c r="T148" s="139">
        <f>'AUP Test Results - Table 1'!T148</f>
        <v>0</v>
      </c>
      <c r="U148" s="45">
        <f>'AUP Test Results - Table 1'!U148</f>
        <v>0</v>
      </c>
      <c r="V148" s="138">
        <f>'AUP Test Results - Table 1'!V148</f>
        <v>0</v>
      </c>
      <c r="W148" s="141" t="str">
        <f>'AUP Test Results - Table 1'!W148</f>
        <v>none</v>
      </c>
      <c r="X148" s="141">
        <f>'AUP Test Results - Table 1'!X148</f>
        <v>0</v>
      </c>
      <c r="Y148" s="178">
        <f>'AUP Test Results - Table 1'!Y148</f>
        <v>0</v>
      </c>
      <c r="Z148" s="89">
        <f>'AUP Test Results - Table 1'!Z148</f>
        <v>0</v>
      </c>
      <c r="AC148" t="str">
        <f t="shared" si="201"/>
        <v>HB Charges 3</v>
      </c>
      <c r="AD148" s="3">
        <f t="shared" si="190"/>
        <v>0</v>
      </c>
      <c r="AE148" s="3">
        <f t="shared" si="191"/>
        <v>0</v>
      </c>
      <c r="AF148" s="3" t="e">
        <f t="shared" si="192"/>
        <v>#DIV/0!</v>
      </c>
      <c r="AG148" s="2" t="e">
        <f t="shared" si="202"/>
        <v>#DIV/0!</v>
      </c>
      <c r="AH148" s="2" t="e">
        <f t="shared" si="203"/>
        <v>#DIV/0!</v>
      </c>
      <c r="AI148" s="2" t="e">
        <f t="shared" si="204"/>
        <v>#DIV/0!</v>
      </c>
      <c r="AJ148" s="2" t="e">
        <f t="shared" si="205"/>
        <v>#DIV/0!</v>
      </c>
      <c r="AK148" t="e">
        <f t="shared" si="206"/>
        <v>#DIV/0!</v>
      </c>
      <c r="AL148" t="str">
        <f t="shared" ref="AL148:AM148" si="240">IF(AY148=1,$AF148*$V145,"0")</f>
        <v>0</v>
      </c>
      <c r="AM148" t="str">
        <f t="shared" si="240"/>
        <v>0</v>
      </c>
      <c r="AN148" t="str">
        <f t="shared" si="208"/>
        <v>0</v>
      </c>
      <c r="AO148" t="str">
        <f t="shared" si="209"/>
        <v>0</v>
      </c>
      <c r="AP148" t="str">
        <f t="shared" si="210"/>
        <v>0</v>
      </c>
      <c r="AQ148" t="str">
        <f t="shared" si="211"/>
        <v>0</v>
      </c>
      <c r="AT148">
        <f t="shared" si="212"/>
        <v>0</v>
      </c>
      <c r="AU148">
        <f t="shared" si="213"/>
        <v>0</v>
      </c>
      <c r="AW148">
        <f t="shared" si="214"/>
        <v>0</v>
      </c>
      <c r="AY148">
        <f t="shared" si="215"/>
        <v>0</v>
      </c>
      <c r="AZ148">
        <f t="shared" si="216"/>
        <v>0</v>
      </c>
      <c r="BA148">
        <f t="shared" si="217"/>
        <v>0</v>
      </c>
      <c r="BB148">
        <f t="shared" si="218"/>
        <v>0</v>
      </c>
      <c r="BC148">
        <f t="shared" si="219"/>
        <v>0</v>
      </c>
      <c r="BD148">
        <f t="shared" si="220"/>
        <v>0</v>
      </c>
      <c r="BF148" t="str">
        <f t="shared" si="221"/>
        <v>0</v>
      </c>
      <c r="BG148" t="str">
        <f t="shared" si="222"/>
        <v>0</v>
      </c>
      <c r="BH148" t="str">
        <f t="shared" si="223"/>
        <v>0</v>
      </c>
      <c r="BI148" t="str">
        <f t="shared" si="224"/>
        <v>0</v>
      </c>
      <c r="BJ148" t="str">
        <f t="shared" si="225"/>
        <v>0</v>
      </c>
      <c r="BK148" t="str">
        <f t="shared" si="226"/>
        <v>0</v>
      </c>
    </row>
    <row r="149" spans="1:63" x14ac:dyDescent="0.25">
      <c r="A149" s="176" t="s">
        <v>2</v>
      </c>
      <c r="B149" s="10">
        <f t="shared" si="197"/>
        <v>28</v>
      </c>
      <c r="C149" s="10" t="str">
        <f t="shared" si="184"/>
        <v>RX&lt;65 - 28</v>
      </c>
      <c r="D149" s="138">
        <f>'AUP Test Results - Table 1'!D149</f>
        <v>0</v>
      </c>
      <c r="E149" s="11">
        <f>'AUP Test Results - Table 1'!E149</f>
        <v>0</v>
      </c>
      <c r="F149" s="139">
        <f>'AUP Test Results - Table 1'!F149</f>
        <v>0</v>
      </c>
      <c r="G149" s="177">
        <f>'AUP Test Results - Table 1'!G149</f>
        <v>0</v>
      </c>
      <c r="H149" s="11">
        <f>'AUP Test Results - Table 1'!H149</f>
        <v>0</v>
      </c>
      <c r="I149" s="139">
        <f>'AUP Test Results - Table 1'!I149</f>
        <v>0</v>
      </c>
      <c r="J149" s="177">
        <f>'AUP Test Results - Table 1'!J149</f>
        <v>0</v>
      </c>
      <c r="K149" s="177">
        <f>'AUP Test Results - Table 1'!K149</f>
        <v>0</v>
      </c>
      <c r="L149" s="139">
        <f>'AUP Test Results - Table 1'!L149</f>
        <v>0</v>
      </c>
      <c r="M149" s="177" t="str">
        <f>'AUP Test Results - Table 1'!M149</f>
        <v/>
      </c>
      <c r="N149" s="177">
        <f>'AUP Test Results - Table 1'!N149</f>
        <v>0</v>
      </c>
      <c r="O149" s="139">
        <f>'AUP Test Results - Table 1'!O149</f>
        <v>0</v>
      </c>
      <c r="P149" s="177" t="str">
        <f>'AUP Test Results - Table 1'!P149</f>
        <v/>
      </c>
      <c r="Q149" s="138">
        <f>'AUP Test Results - Table 1'!Q149</f>
        <v>0</v>
      </c>
      <c r="R149" s="139">
        <f>'AUP Test Results - Table 1'!R149</f>
        <v>0</v>
      </c>
      <c r="S149" s="45">
        <f>'AUP Test Results - Table 1'!S149</f>
        <v>0</v>
      </c>
      <c r="T149" s="139">
        <f>'AUP Test Results - Table 1'!T149</f>
        <v>0</v>
      </c>
      <c r="U149" s="45">
        <f>'AUP Test Results - Table 1'!U149</f>
        <v>0</v>
      </c>
      <c r="V149" s="138">
        <f>'AUP Test Results - Table 1'!V149</f>
        <v>0</v>
      </c>
      <c r="W149" s="141" t="str">
        <f>'AUP Test Results - Table 1'!W149</f>
        <v>none</v>
      </c>
      <c r="X149" s="141">
        <f>'AUP Test Results - Table 1'!X149</f>
        <v>0</v>
      </c>
      <c r="Y149" s="178">
        <f>'AUP Test Results - Table 1'!Y149</f>
        <v>0</v>
      </c>
      <c r="Z149" s="89">
        <f>'AUP Test Results - Table 1'!Z149</f>
        <v>0</v>
      </c>
      <c r="AC149" t="str">
        <f t="shared" si="201"/>
        <v>HB Charges 3</v>
      </c>
      <c r="AD149" s="3">
        <f t="shared" si="190"/>
        <v>0</v>
      </c>
      <c r="AE149" s="3">
        <f t="shared" si="191"/>
        <v>0</v>
      </c>
      <c r="AF149" s="3" t="e">
        <f t="shared" si="192"/>
        <v>#DIV/0!</v>
      </c>
      <c r="AG149" s="2" t="e">
        <f t="shared" si="202"/>
        <v>#DIV/0!</v>
      </c>
      <c r="AH149" s="2" t="e">
        <f t="shared" si="203"/>
        <v>#DIV/0!</v>
      </c>
      <c r="AI149" s="2" t="e">
        <f t="shared" si="204"/>
        <v>#DIV/0!</v>
      </c>
      <c r="AJ149" s="2" t="e">
        <f t="shared" si="205"/>
        <v>#DIV/0!</v>
      </c>
      <c r="AK149" t="e">
        <f t="shared" si="206"/>
        <v>#DIV/0!</v>
      </c>
      <c r="AL149" t="str">
        <f t="shared" ref="AL149:AM149" si="241">IF(AY149=1,$AF149*$V146,"0")</f>
        <v>0</v>
      </c>
      <c r="AM149" t="str">
        <f t="shared" si="241"/>
        <v>0</v>
      </c>
      <c r="AN149" t="str">
        <f t="shared" si="208"/>
        <v>0</v>
      </c>
      <c r="AO149" t="str">
        <f t="shared" si="209"/>
        <v>0</v>
      </c>
      <c r="AP149" t="str">
        <f t="shared" si="210"/>
        <v>0</v>
      </c>
      <c r="AQ149" t="str">
        <f t="shared" si="211"/>
        <v>0</v>
      </c>
      <c r="AT149">
        <f t="shared" si="212"/>
        <v>0</v>
      </c>
      <c r="AU149">
        <f t="shared" si="213"/>
        <v>0</v>
      </c>
      <c r="AW149">
        <f t="shared" si="214"/>
        <v>0</v>
      </c>
      <c r="AY149">
        <f t="shared" si="215"/>
        <v>0</v>
      </c>
      <c r="AZ149">
        <f t="shared" si="216"/>
        <v>0</v>
      </c>
      <c r="BA149">
        <f t="shared" si="217"/>
        <v>0</v>
      </c>
      <c r="BB149">
        <f t="shared" si="218"/>
        <v>0</v>
      </c>
      <c r="BC149">
        <f t="shared" si="219"/>
        <v>0</v>
      </c>
      <c r="BD149">
        <f t="shared" si="220"/>
        <v>0</v>
      </c>
      <c r="BF149" t="str">
        <f t="shared" si="221"/>
        <v>0</v>
      </c>
      <c r="BG149" t="str">
        <f t="shared" si="222"/>
        <v>0</v>
      </c>
      <c r="BH149" t="str">
        <f t="shared" si="223"/>
        <v>0</v>
      </c>
      <c r="BI149" t="str">
        <f t="shared" si="224"/>
        <v>0</v>
      </c>
      <c r="BJ149" t="str">
        <f t="shared" si="225"/>
        <v>0</v>
      </c>
      <c r="BK149" t="str">
        <f t="shared" si="226"/>
        <v>0</v>
      </c>
    </row>
    <row r="150" spans="1:63" x14ac:dyDescent="0.25">
      <c r="A150" s="176" t="s">
        <v>2</v>
      </c>
      <c r="B150" s="10">
        <f t="shared" si="197"/>
        <v>29</v>
      </c>
      <c r="C150" s="10" t="str">
        <f t="shared" si="184"/>
        <v>RX&lt;65 - 29</v>
      </c>
      <c r="D150" s="138">
        <f>'AUP Test Results - Table 1'!D150</f>
        <v>0</v>
      </c>
      <c r="E150" s="11">
        <f>'AUP Test Results - Table 1'!E150</f>
        <v>0</v>
      </c>
      <c r="F150" s="139">
        <f>'AUP Test Results - Table 1'!F150</f>
        <v>0</v>
      </c>
      <c r="G150" s="177">
        <f>'AUP Test Results - Table 1'!G150</f>
        <v>0</v>
      </c>
      <c r="H150" s="11">
        <f>'AUP Test Results - Table 1'!H150</f>
        <v>0</v>
      </c>
      <c r="I150" s="139">
        <f>'AUP Test Results - Table 1'!I150</f>
        <v>0</v>
      </c>
      <c r="J150" s="177">
        <f>'AUP Test Results - Table 1'!J150</f>
        <v>0</v>
      </c>
      <c r="K150" s="177">
        <f>'AUP Test Results - Table 1'!K150</f>
        <v>0</v>
      </c>
      <c r="L150" s="139">
        <f>'AUP Test Results - Table 1'!L150</f>
        <v>0</v>
      </c>
      <c r="M150" s="177" t="str">
        <f>'AUP Test Results - Table 1'!M150</f>
        <v/>
      </c>
      <c r="N150" s="177">
        <f>'AUP Test Results - Table 1'!N150</f>
        <v>0</v>
      </c>
      <c r="O150" s="139">
        <f>'AUP Test Results - Table 1'!O150</f>
        <v>0</v>
      </c>
      <c r="P150" s="177" t="str">
        <f>'AUP Test Results - Table 1'!P150</f>
        <v/>
      </c>
      <c r="Q150" s="138">
        <f>'AUP Test Results - Table 1'!Q150</f>
        <v>0</v>
      </c>
      <c r="R150" s="139">
        <f>'AUP Test Results - Table 1'!R150</f>
        <v>0</v>
      </c>
      <c r="S150" s="45">
        <f>'AUP Test Results - Table 1'!S150</f>
        <v>0</v>
      </c>
      <c r="T150" s="139">
        <f>'AUP Test Results - Table 1'!T150</f>
        <v>0</v>
      </c>
      <c r="U150" s="45">
        <f>'AUP Test Results - Table 1'!U150</f>
        <v>0</v>
      </c>
      <c r="V150" s="138">
        <f>'AUP Test Results - Table 1'!V150</f>
        <v>0</v>
      </c>
      <c r="W150" s="141" t="str">
        <f>'AUP Test Results - Table 1'!W150</f>
        <v>none</v>
      </c>
      <c r="X150" s="141">
        <f>'AUP Test Results - Table 1'!X150</f>
        <v>0</v>
      </c>
      <c r="Y150" s="178">
        <f>'AUP Test Results - Table 1'!Y150</f>
        <v>0</v>
      </c>
      <c r="Z150" s="89">
        <f>'AUP Test Results - Table 1'!Z150</f>
        <v>0</v>
      </c>
      <c r="AC150" t="str">
        <f t="shared" si="201"/>
        <v>HB Charges 3</v>
      </c>
      <c r="AD150" s="3">
        <f t="shared" si="190"/>
        <v>0</v>
      </c>
      <c r="AE150" s="3">
        <f t="shared" si="191"/>
        <v>0</v>
      </c>
      <c r="AF150" s="3" t="e">
        <f t="shared" si="192"/>
        <v>#DIV/0!</v>
      </c>
      <c r="AG150" s="2" t="e">
        <f t="shared" si="202"/>
        <v>#DIV/0!</v>
      </c>
      <c r="AH150" s="2" t="e">
        <f t="shared" si="203"/>
        <v>#DIV/0!</v>
      </c>
      <c r="AI150" s="2" t="e">
        <f t="shared" si="204"/>
        <v>#DIV/0!</v>
      </c>
      <c r="AJ150" s="2" t="e">
        <f t="shared" si="205"/>
        <v>#DIV/0!</v>
      </c>
      <c r="AK150" t="e">
        <f t="shared" si="206"/>
        <v>#DIV/0!</v>
      </c>
      <c r="AL150" t="str">
        <f t="shared" ref="AL150:AM150" si="242">IF(AY150=1,$AF150*$V147,"0")</f>
        <v>0</v>
      </c>
      <c r="AM150" t="str">
        <f t="shared" si="242"/>
        <v>0</v>
      </c>
      <c r="AN150" t="str">
        <f t="shared" si="208"/>
        <v>0</v>
      </c>
      <c r="AO150" t="str">
        <f t="shared" si="209"/>
        <v>0</v>
      </c>
      <c r="AP150" t="str">
        <f t="shared" si="210"/>
        <v>0</v>
      </c>
      <c r="AQ150" t="str">
        <f t="shared" si="211"/>
        <v>0</v>
      </c>
      <c r="AT150">
        <f t="shared" si="212"/>
        <v>0</v>
      </c>
      <c r="AU150">
        <f t="shared" si="213"/>
        <v>0</v>
      </c>
      <c r="AW150">
        <f t="shared" si="214"/>
        <v>0</v>
      </c>
      <c r="AY150">
        <f t="shared" si="215"/>
        <v>0</v>
      </c>
      <c r="AZ150">
        <f t="shared" si="216"/>
        <v>0</v>
      </c>
      <c r="BA150">
        <f t="shared" si="217"/>
        <v>0</v>
      </c>
      <c r="BB150">
        <f t="shared" si="218"/>
        <v>0</v>
      </c>
      <c r="BC150">
        <f t="shared" si="219"/>
        <v>0</v>
      </c>
      <c r="BD150">
        <f t="shared" si="220"/>
        <v>0</v>
      </c>
      <c r="BF150" t="str">
        <f t="shared" si="221"/>
        <v>0</v>
      </c>
      <c r="BG150" t="str">
        <f t="shared" si="222"/>
        <v>0</v>
      </c>
      <c r="BH150" t="str">
        <f t="shared" si="223"/>
        <v>0</v>
      </c>
      <c r="BI150" t="str">
        <f t="shared" si="224"/>
        <v>0</v>
      </c>
      <c r="BJ150" t="str">
        <f t="shared" si="225"/>
        <v>0</v>
      </c>
      <c r="BK150" t="str">
        <f t="shared" si="226"/>
        <v>0</v>
      </c>
    </row>
    <row r="151" spans="1:63" x14ac:dyDescent="0.25">
      <c r="A151" s="176" t="s">
        <v>2</v>
      </c>
      <c r="B151" s="10">
        <f t="shared" si="197"/>
        <v>30</v>
      </c>
      <c r="C151" s="10" t="str">
        <f t="shared" si="184"/>
        <v>RX&lt;65 - 30</v>
      </c>
      <c r="D151" s="138">
        <f>'AUP Test Results - Table 1'!D151</f>
        <v>0</v>
      </c>
      <c r="E151" s="11">
        <f>'AUP Test Results - Table 1'!E151</f>
        <v>0</v>
      </c>
      <c r="F151" s="139">
        <f>'AUP Test Results - Table 1'!F151</f>
        <v>0</v>
      </c>
      <c r="G151" s="177">
        <f>'AUP Test Results - Table 1'!G151</f>
        <v>0</v>
      </c>
      <c r="H151" s="11">
        <f>'AUP Test Results - Table 1'!H151</f>
        <v>0</v>
      </c>
      <c r="I151" s="139">
        <f>'AUP Test Results - Table 1'!I151</f>
        <v>0</v>
      </c>
      <c r="J151" s="177">
        <f>'AUP Test Results - Table 1'!J151</f>
        <v>0</v>
      </c>
      <c r="K151" s="177">
        <f>'AUP Test Results - Table 1'!K151</f>
        <v>0</v>
      </c>
      <c r="L151" s="139">
        <f>'AUP Test Results - Table 1'!L151</f>
        <v>0</v>
      </c>
      <c r="M151" s="177" t="str">
        <f>'AUP Test Results - Table 1'!M151</f>
        <v/>
      </c>
      <c r="N151" s="177">
        <f>'AUP Test Results - Table 1'!N151</f>
        <v>0</v>
      </c>
      <c r="O151" s="139">
        <f>'AUP Test Results - Table 1'!O151</f>
        <v>0</v>
      </c>
      <c r="P151" s="177" t="str">
        <f>'AUP Test Results - Table 1'!P151</f>
        <v/>
      </c>
      <c r="Q151" s="138">
        <f>'AUP Test Results - Table 1'!Q151</f>
        <v>0</v>
      </c>
      <c r="R151" s="139">
        <f>'AUP Test Results - Table 1'!R151</f>
        <v>0</v>
      </c>
      <c r="S151" s="45">
        <f>'AUP Test Results - Table 1'!S151</f>
        <v>0</v>
      </c>
      <c r="T151" s="139">
        <f>'AUP Test Results - Table 1'!T151</f>
        <v>0</v>
      </c>
      <c r="U151" s="45">
        <f>'AUP Test Results - Table 1'!U151</f>
        <v>0</v>
      </c>
      <c r="V151" s="138">
        <f>'AUP Test Results - Table 1'!V151</f>
        <v>0</v>
      </c>
      <c r="W151" s="141" t="str">
        <f>'AUP Test Results - Table 1'!W151</f>
        <v>none</v>
      </c>
      <c r="X151" s="141">
        <f>'AUP Test Results - Table 1'!X151</f>
        <v>0</v>
      </c>
      <c r="Y151" s="178">
        <f>'AUP Test Results - Table 1'!Y151</f>
        <v>0</v>
      </c>
      <c r="Z151" s="89">
        <f>'AUP Test Results - Table 1'!Z151</f>
        <v>0</v>
      </c>
      <c r="AC151" t="str">
        <f t="shared" si="201"/>
        <v>HB Charges 3</v>
      </c>
      <c r="AD151" s="3">
        <f t="shared" si="190"/>
        <v>0</v>
      </c>
      <c r="AE151" s="3">
        <f t="shared" si="191"/>
        <v>0</v>
      </c>
      <c r="AF151" s="3" t="e">
        <f t="shared" si="192"/>
        <v>#DIV/0!</v>
      </c>
      <c r="AG151" s="2" t="e">
        <f t="shared" si="202"/>
        <v>#DIV/0!</v>
      </c>
      <c r="AH151" s="2" t="e">
        <f t="shared" si="203"/>
        <v>#DIV/0!</v>
      </c>
      <c r="AI151" s="2" t="e">
        <f t="shared" si="204"/>
        <v>#DIV/0!</v>
      </c>
      <c r="AJ151" s="2" t="e">
        <f t="shared" si="205"/>
        <v>#DIV/0!</v>
      </c>
      <c r="AK151" t="e">
        <f t="shared" si="206"/>
        <v>#DIV/0!</v>
      </c>
      <c r="AL151" t="str">
        <f t="shared" ref="AL151:AM151" si="243">IF(AY151=1,$AF151*$V148,"0")</f>
        <v>0</v>
      </c>
      <c r="AM151" t="str">
        <f t="shared" si="243"/>
        <v>0</v>
      </c>
      <c r="AN151" t="str">
        <f t="shared" si="208"/>
        <v>0</v>
      </c>
      <c r="AO151" t="str">
        <f t="shared" si="209"/>
        <v>0</v>
      </c>
      <c r="AP151" t="str">
        <f t="shared" si="210"/>
        <v>0</v>
      </c>
      <c r="AQ151" t="str">
        <f t="shared" si="211"/>
        <v>0</v>
      </c>
      <c r="AT151">
        <f t="shared" si="212"/>
        <v>0</v>
      </c>
      <c r="AU151">
        <f t="shared" si="213"/>
        <v>0</v>
      </c>
      <c r="AW151">
        <f t="shared" si="214"/>
        <v>0</v>
      </c>
      <c r="AY151">
        <f t="shared" si="215"/>
        <v>0</v>
      </c>
      <c r="AZ151">
        <f t="shared" si="216"/>
        <v>0</v>
      </c>
      <c r="BA151">
        <f t="shared" si="217"/>
        <v>0</v>
      </c>
      <c r="BB151">
        <f t="shared" si="218"/>
        <v>0</v>
      </c>
      <c r="BC151">
        <f t="shared" si="219"/>
        <v>0</v>
      </c>
      <c r="BD151">
        <f t="shared" si="220"/>
        <v>0</v>
      </c>
      <c r="BF151" t="str">
        <f t="shared" si="221"/>
        <v>0</v>
      </c>
      <c r="BG151" t="str">
        <f t="shared" si="222"/>
        <v>0</v>
      </c>
      <c r="BH151" t="str">
        <f t="shared" si="223"/>
        <v>0</v>
      </c>
      <c r="BI151" t="str">
        <f t="shared" si="224"/>
        <v>0</v>
      </c>
      <c r="BJ151" t="str">
        <f t="shared" si="225"/>
        <v>0</v>
      </c>
      <c r="BK151" t="str">
        <f t="shared" si="226"/>
        <v>0</v>
      </c>
    </row>
    <row r="152" spans="1:63" x14ac:dyDescent="0.25">
      <c r="A152" s="176" t="s">
        <v>2</v>
      </c>
      <c r="B152" s="10">
        <f t="shared" si="197"/>
        <v>31</v>
      </c>
      <c r="C152" s="10" t="str">
        <f t="shared" si="184"/>
        <v>RX&lt;65 - 31</v>
      </c>
      <c r="D152" s="138">
        <f>'AUP Test Results - Table 1'!D152</f>
        <v>0</v>
      </c>
      <c r="E152" s="11">
        <f>'AUP Test Results - Table 1'!E152</f>
        <v>0</v>
      </c>
      <c r="F152" s="139">
        <f>'AUP Test Results - Table 1'!F152</f>
        <v>0</v>
      </c>
      <c r="G152" s="177">
        <f>'AUP Test Results - Table 1'!G152</f>
        <v>0</v>
      </c>
      <c r="H152" s="11">
        <f>'AUP Test Results - Table 1'!H152</f>
        <v>0</v>
      </c>
      <c r="I152" s="139">
        <f>'AUP Test Results - Table 1'!I152</f>
        <v>0</v>
      </c>
      <c r="J152" s="177">
        <f>'AUP Test Results - Table 1'!J152</f>
        <v>0</v>
      </c>
      <c r="K152" s="177">
        <f>'AUP Test Results - Table 1'!K152</f>
        <v>0</v>
      </c>
      <c r="L152" s="139">
        <f>'AUP Test Results - Table 1'!L152</f>
        <v>0</v>
      </c>
      <c r="M152" s="177" t="str">
        <f>'AUP Test Results - Table 1'!M152</f>
        <v/>
      </c>
      <c r="N152" s="177">
        <f>'AUP Test Results - Table 1'!N152</f>
        <v>0</v>
      </c>
      <c r="O152" s="139">
        <f>'AUP Test Results - Table 1'!O152</f>
        <v>0</v>
      </c>
      <c r="P152" s="177" t="str">
        <f>'AUP Test Results - Table 1'!P152</f>
        <v/>
      </c>
      <c r="Q152" s="138">
        <f>'AUP Test Results - Table 1'!Q152</f>
        <v>0</v>
      </c>
      <c r="R152" s="139">
        <f>'AUP Test Results - Table 1'!R152</f>
        <v>0</v>
      </c>
      <c r="S152" s="45">
        <f>'AUP Test Results - Table 1'!S152</f>
        <v>0</v>
      </c>
      <c r="T152" s="139">
        <f>'AUP Test Results - Table 1'!T152</f>
        <v>0</v>
      </c>
      <c r="U152" s="45">
        <f>'AUP Test Results - Table 1'!U152</f>
        <v>0</v>
      </c>
      <c r="V152" s="138">
        <f>'AUP Test Results - Table 1'!V152</f>
        <v>0</v>
      </c>
      <c r="W152" s="141" t="str">
        <f>'AUP Test Results - Table 1'!W152</f>
        <v>none</v>
      </c>
      <c r="X152" s="141">
        <f>'AUP Test Results - Table 1'!X152</f>
        <v>0</v>
      </c>
      <c r="Y152" s="178">
        <f>'AUP Test Results - Table 1'!Y152</f>
        <v>0</v>
      </c>
      <c r="Z152" s="89">
        <f>'AUP Test Results - Table 1'!Z152</f>
        <v>0</v>
      </c>
      <c r="AC152" t="str">
        <f t="shared" si="201"/>
        <v>HB Charges 3</v>
      </c>
      <c r="AD152" s="3">
        <f t="shared" si="190"/>
        <v>0</v>
      </c>
      <c r="AE152" s="3">
        <f t="shared" si="191"/>
        <v>0</v>
      </c>
      <c r="AF152" s="3" t="e">
        <f t="shared" si="192"/>
        <v>#DIV/0!</v>
      </c>
      <c r="AG152" s="2" t="e">
        <f t="shared" si="202"/>
        <v>#DIV/0!</v>
      </c>
      <c r="AH152" s="2" t="e">
        <f t="shared" si="203"/>
        <v>#DIV/0!</v>
      </c>
      <c r="AI152" s="2" t="e">
        <f t="shared" si="204"/>
        <v>#DIV/0!</v>
      </c>
      <c r="AJ152" s="2" t="e">
        <f t="shared" si="205"/>
        <v>#DIV/0!</v>
      </c>
      <c r="AK152" t="e">
        <f t="shared" si="206"/>
        <v>#DIV/0!</v>
      </c>
      <c r="AL152" t="str">
        <f t="shared" ref="AL152:AM152" si="244">IF(AY152=1,$AF152*$V149,"0")</f>
        <v>0</v>
      </c>
      <c r="AM152" t="str">
        <f t="shared" si="244"/>
        <v>0</v>
      </c>
      <c r="AN152" t="str">
        <f t="shared" si="208"/>
        <v>0</v>
      </c>
      <c r="AO152" t="str">
        <f t="shared" si="209"/>
        <v>0</v>
      </c>
      <c r="AP152" t="str">
        <f t="shared" si="210"/>
        <v>0</v>
      </c>
      <c r="AQ152" t="str">
        <f t="shared" si="211"/>
        <v>0</v>
      </c>
      <c r="AT152">
        <f t="shared" si="212"/>
        <v>0</v>
      </c>
      <c r="AU152">
        <f t="shared" si="213"/>
        <v>0</v>
      </c>
      <c r="AW152">
        <f t="shared" si="214"/>
        <v>0</v>
      </c>
      <c r="AY152">
        <f t="shared" si="215"/>
        <v>0</v>
      </c>
      <c r="AZ152">
        <f t="shared" si="216"/>
        <v>0</v>
      </c>
      <c r="BA152">
        <f t="shared" si="217"/>
        <v>0</v>
      </c>
      <c r="BB152">
        <f t="shared" si="218"/>
        <v>0</v>
      </c>
      <c r="BC152">
        <f t="shared" si="219"/>
        <v>0</v>
      </c>
      <c r="BD152">
        <f t="shared" si="220"/>
        <v>0</v>
      </c>
      <c r="BF152" t="str">
        <f t="shared" si="221"/>
        <v>0</v>
      </c>
      <c r="BG152" t="str">
        <f t="shared" si="222"/>
        <v>0</v>
      </c>
      <c r="BH152" t="str">
        <f t="shared" si="223"/>
        <v>0</v>
      </c>
      <c r="BI152" t="str">
        <f t="shared" si="224"/>
        <v>0</v>
      </c>
      <c r="BJ152" t="str">
        <f t="shared" si="225"/>
        <v>0</v>
      </c>
      <c r="BK152" t="str">
        <f t="shared" si="226"/>
        <v>0</v>
      </c>
    </row>
    <row r="153" spans="1:63" x14ac:dyDescent="0.25">
      <c r="A153" s="176" t="s">
        <v>2</v>
      </c>
      <c r="B153" s="10">
        <f t="shared" si="197"/>
        <v>32</v>
      </c>
      <c r="C153" s="10" t="str">
        <f t="shared" si="184"/>
        <v>RX&lt;65 - 32</v>
      </c>
      <c r="D153" s="138">
        <f>'AUP Test Results - Table 1'!D153</f>
        <v>0</v>
      </c>
      <c r="E153" s="11">
        <f>'AUP Test Results - Table 1'!E153</f>
        <v>0</v>
      </c>
      <c r="F153" s="139">
        <f>'AUP Test Results - Table 1'!F153</f>
        <v>0</v>
      </c>
      <c r="G153" s="177">
        <f>'AUP Test Results - Table 1'!G153</f>
        <v>0</v>
      </c>
      <c r="H153" s="11">
        <f>'AUP Test Results - Table 1'!H153</f>
        <v>0</v>
      </c>
      <c r="I153" s="139">
        <f>'AUP Test Results - Table 1'!I153</f>
        <v>0</v>
      </c>
      <c r="J153" s="177">
        <f>'AUP Test Results - Table 1'!J153</f>
        <v>0</v>
      </c>
      <c r="K153" s="177">
        <f>'AUP Test Results - Table 1'!K153</f>
        <v>0</v>
      </c>
      <c r="L153" s="139">
        <f>'AUP Test Results - Table 1'!L153</f>
        <v>0</v>
      </c>
      <c r="M153" s="177" t="str">
        <f>'AUP Test Results - Table 1'!M153</f>
        <v/>
      </c>
      <c r="N153" s="177">
        <f>'AUP Test Results - Table 1'!N153</f>
        <v>0</v>
      </c>
      <c r="O153" s="139">
        <f>'AUP Test Results - Table 1'!O153</f>
        <v>0</v>
      </c>
      <c r="P153" s="177" t="str">
        <f>'AUP Test Results - Table 1'!P153</f>
        <v/>
      </c>
      <c r="Q153" s="138">
        <f>'AUP Test Results - Table 1'!Q153</f>
        <v>0</v>
      </c>
      <c r="R153" s="139">
        <f>'AUP Test Results - Table 1'!R153</f>
        <v>0</v>
      </c>
      <c r="S153" s="45">
        <f>'AUP Test Results - Table 1'!S153</f>
        <v>0</v>
      </c>
      <c r="T153" s="139">
        <f>'AUP Test Results - Table 1'!T153</f>
        <v>0</v>
      </c>
      <c r="U153" s="45">
        <f>'AUP Test Results - Table 1'!U153</f>
        <v>0</v>
      </c>
      <c r="V153" s="138">
        <f>'AUP Test Results - Table 1'!V153</f>
        <v>0</v>
      </c>
      <c r="W153" s="141" t="str">
        <f>'AUP Test Results - Table 1'!W153</f>
        <v>none</v>
      </c>
      <c r="X153" s="141">
        <f>'AUP Test Results - Table 1'!X153</f>
        <v>0</v>
      </c>
      <c r="Y153" s="178">
        <f>'AUP Test Results - Table 1'!Y153</f>
        <v>0</v>
      </c>
      <c r="Z153" s="89">
        <f>'AUP Test Results - Table 1'!Z153</f>
        <v>0</v>
      </c>
      <c r="AC153" t="str">
        <f t="shared" si="201"/>
        <v>HB Charges 3</v>
      </c>
      <c r="AD153" s="3">
        <f t="shared" si="190"/>
        <v>0</v>
      </c>
      <c r="AE153" s="3">
        <f t="shared" si="191"/>
        <v>0</v>
      </c>
      <c r="AF153" s="3" t="e">
        <f t="shared" si="192"/>
        <v>#DIV/0!</v>
      </c>
      <c r="AG153" s="2" t="e">
        <f t="shared" si="202"/>
        <v>#DIV/0!</v>
      </c>
      <c r="AH153" s="2" t="e">
        <f t="shared" si="203"/>
        <v>#DIV/0!</v>
      </c>
      <c r="AI153" s="2" t="e">
        <f t="shared" si="204"/>
        <v>#DIV/0!</v>
      </c>
      <c r="AJ153" s="2" t="e">
        <f t="shared" si="205"/>
        <v>#DIV/0!</v>
      </c>
      <c r="AK153" t="e">
        <f t="shared" si="206"/>
        <v>#DIV/0!</v>
      </c>
      <c r="AL153" t="str">
        <f t="shared" ref="AL153:AM153" si="245">IF(AY153=1,$AF153*$V150,"0")</f>
        <v>0</v>
      </c>
      <c r="AM153" t="str">
        <f t="shared" si="245"/>
        <v>0</v>
      </c>
      <c r="AN153" t="str">
        <f t="shared" si="208"/>
        <v>0</v>
      </c>
      <c r="AO153" t="str">
        <f t="shared" si="209"/>
        <v>0</v>
      </c>
      <c r="AP153" t="str">
        <f t="shared" si="210"/>
        <v>0</v>
      </c>
      <c r="AQ153" t="str">
        <f t="shared" si="211"/>
        <v>0</v>
      </c>
      <c r="AT153">
        <f t="shared" si="212"/>
        <v>0</v>
      </c>
      <c r="AU153">
        <f t="shared" si="213"/>
        <v>0</v>
      </c>
      <c r="AW153">
        <f t="shared" si="214"/>
        <v>0</v>
      </c>
      <c r="AY153">
        <f t="shared" si="215"/>
        <v>0</v>
      </c>
      <c r="AZ153">
        <f t="shared" si="216"/>
        <v>0</v>
      </c>
      <c r="BA153">
        <f t="shared" si="217"/>
        <v>0</v>
      </c>
      <c r="BB153">
        <f t="shared" si="218"/>
        <v>0</v>
      </c>
      <c r="BC153">
        <f t="shared" si="219"/>
        <v>0</v>
      </c>
      <c r="BD153">
        <f t="shared" si="220"/>
        <v>0</v>
      </c>
      <c r="BF153" t="str">
        <f t="shared" si="221"/>
        <v>0</v>
      </c>
      <c r="BG153" t="str">
        <f t="shared" si="222"/>
        <v>0</v>
      </c>
      <c r="BH153" t="str">
        <f t="shared" si="223"/>
        <v>0</v>
      </c>
      <c r="BI153" t="str">
        <f t="shared" si="224"/>
        <v>0</v>
      </c>
      <c r="BJ153" t="str">
        <f t="shared" si="225"/>
        <v>0</v>
      </c>
      <c r="BK153" t="str">
        <f t="shared" si="226"/>
        <v>0</v>
      </c>
    </row>
    <row r="154" spans="1:63" x14ac:dyDescent="0.25">
      <c r="A154" s="176" t="s">
        <v>2</v>
      </c>
      <c r="B154" s="10">
        <f t="shared" si="197"/>
        <v>33</v>
      </c>
      <c r="C154" s="10" t="str">
        <f t="shared" si="184"/>
        <v>RX&lt;65 - 33</v>
      </c>
      <c r="D154" s="138">
        <f>'AUP Test Results - Table 1'!D154</f>
        <v>0</v>
      </c>
      <c r="E154" s="11">
        <f>'AUP Test Results - Table 1'!E154</f>
        <v>0</v>
      </c>
      <c r="F154" s="139">
        <f>'AUP Test Results - Table 1'!F154</f>
        <v>0</v>
      </c>
      <c r="G154" s="177">
        <f>'AUP Test Results - Table 1'!G154</f>
        <v>0</v>
      </c>
      <c r="H154" s="11">
        <f>'AUP Test Results - Table 1'!H154</f>
        <v>0</v>
      </c>
      <c r="I154" s="139">
        <f>'AUP Test Results - Table 1'!I154</f>
        <v>0</v>
      </c>
      <c r="J154" s="177">
        <f>'AUP Test Results - Table 1'!J154</f>
        <v>0</v>
      </c>
      <c r="K154" s="177">
        <f>'AUP Test Results - Table 1'!K154</f>
        <v>0</v>
      </c>
      <c r="L154" s="139">
        <f>'AUP Test Results - Table 1'!L154</f>
        <v>0</v>
      </c>
      <c r="M154" s="177" t="str">
        <f>'AUP Test Results - Table 1'!M154</f>
        <v/>
      </c>
      <c r="N154" s="177">
        <f>'AUP Test Results - Table 1'!N154</f>
        <v>0</v>
      </c>
      <c r="O154" s="139">
        <f>'AUP Test Results - Table 1'!O154</f>
        <v>0</v>
      </c>
      <c r="P154" s="177" t="str">
        <f>'AUP Test Results - Table 1'!P154</f>
        <v/>
      </c>
      <c r="Q154" s="138">
        <f>'AUP Test Results - Table 1'!Q154</f>
        <v>0</v>
      </c>
      <c r="R154" s="139">
        <f>'AUP Test Results - Table 1'!R154</f>
        <v>0</v>
      </c>
      <c r="S154" s="45">
        <f>'AUP Test Results - Table 1'!S154</f>
        <v>0</v>
      </c>
      <c r="T154" s="139">
        <f>'AUP Test Results - Table 1'!T154</f>
        <v>0</v>
      </c>
      <c r="U154" s="45">
        <f>'AUP Test Results - Table 1'!U154</f>
        <v>0</v>
      </c>
      <c r="V154" s="138">
        <f>'AUP Test Results - Table 1'!V154</f>
        <v>0</v>
      </c>
      <c r="W154" s="141" t="str">
        <f>'AUP Test Results - Table 1'!W154</f>
        <v>none</v>
      </c>
      <c r="X154" s="141">
        <f>'AUP Test Results - Table 1'!X154</f>
        <v>0</v>
      </c>
      <c r="Y154" s="178">
        <f>'AUP Test Results - Table 1'!Y154</f>
        <v>0</v>
      </c>
      <c r="Z154" s="89">
        <f>'AUP Test Results - Table 1'!Z154</f>
        <v>0</v>
      </c>
      <c r="AC154" t="str">
        <f t="shared" si="201"/>
        <v>HB Charges 3</v>
      </c>
      <c r="AD154" s="3">
        <f t="shared" si="190"/>
        <v>0</v>
      </c>
      <c r="AE154" s="3">
        <f t="shared" si="191"/>
        <v>0</v>
      </c>
      <c r="AF154" s="3" t="e">
        <f t="shared" si="192"/>
        <v>#DIV/0!</v>
      </c>
      <c r="AG154" s="2" t="e">
        <f t="shared" si="202"/>
        <v>#DIV/0!</v>
      </c>
      <c r="AH154" s="2" t="e">
        <f t="shared" si="203"/>
        <v>#DIV/0!</v>
      </c>
      <c r="AI154" s="2" t="e">
        <f t="shared" si="204"/>
        <v>#DIV/0!</v>
      </c>
      <c r="AJ154" s="2" t="e">
        <f t="shared" si="205"/>
        <v>#DIV/0!</v>
      </c>
      <c r="AK154" t="e">
        <f t="shared" si="206"/>
        <v>#DIV/0!</v>
      </c>
      <c r="AL154" t="str">
        <f t="shared" ref="AL154:AM154" si="246">IF(AY154=1,$AF154*$V151,"0")</f>
        <v>0</v>
      </c>
      <c r="AM154" t="str">
        <f t="shared" si="246"/>
        <v>0</v>
      </c>
      <c r="AN154" t="str">
        <f t="shared" si="208"/>
        <v>0</v>
      </c>
      <c r="AO154" t="str">
        <f t="shared" si="209"/>
        <v>0</v>
      </c>
      <c r="AP154" t="str">
        <f t="shared" si="210"/>
        <v>0</v>
      </c>
      <c r="AQ154" t="str">
        <f t="shared" si="211"/>
        <v>0</v>
      </c>
      <c r="AT154">
        <f t="shared" si="212"/>
        <v>0</v>
      </c>
      <c r="AU154">
        <f t="shared" si="213"/>
        <v>0</v>
      </c>
      <c r="AW154">
        <f t="shared" si="214"/>
        <v>0</v>
      </c>
      <c r="AY154">
        <f t="shared" si="215"/>
        <v>0</v>
      </c>
      <c r="AZ154">
        <f t="shared" si="216"/>
        <v>0</v>
      </c>
      <c r="BA154">
        <f t="shared" si="217"/>
        <v>0</v>
      </c>
      <c r="BB154">
        <f t="shared" si="218"/>
        <v>0</v>
      </c>
      <c r="BC154">
        <f t="shared" si="219"/>
        <v>0</v>
      </c>
      <c r="BD154">
        <f t="shared" si="220"/>
        <v>0</v>
      </c>
      <c r="BF154" t="str">
        <f t="shared" si="221"/>
        <v>0</v>
      </c>
      <c r="BG154" t="str">
        <f t="shared" si="222"/>
        <v>0</v>
      </c>
      <c r="BH154" t="str">
        <f t="shared" si="223"/>
        <v>0</v>
      </c>
      <c r="BI154" t="str">
        <f t="shared" si="224"/>
        <v>0</v>
      </c>
      <c r="BJ154" t="str">
        <f t="shared" si="225"/>
        <v>0</v>
      </c>
      <c r="BK154" t="str">
        <f t="shared" si="226"/>
        <v>0</v>
      </c>
    </row>
    <row r="155" spans="1:63" x14ac:dyDescent="0.25">
      <c r="A155" s="176" t="s">
        <v>2</v>
      </c>
      <c r="B155" s="10">
        <f t="shared" si="197"/>
        <v>34</v>
      </c>
      <c r="C155" s="10" t="str">
        <f t="shared" si="184"/>
        <v>RX&lt;65 - 34</v>
      </c>
      <c r="D155" s="138">
        <f>'AUP Test Results - Table 1'!D155</f>
        <v>0</v>
      </c>
      <c r="E155" s="11">
        <f>'AUP Test Results - Table 1'!E155</f>
        <v>0</v>
      </c>
      <c r="F155" s="139">
        <f>'AUP Test Results - Table 1'!F155</f>
        <v>0</v>
      </c>
      <c r="G155" s="177">
        <f>'AUP Test Results - Table 1'!G155</f>
        <v>0</v>
      </c>
      <c r="H155" s="11">
        <f>'AUP Test Results - Table 1'!H155</f>
        <v>0</v>
      </c>
      <c r="I155" s="139">
        <f>'AUP Test Results - Table 1'!I155</f>
        <v>0</v>
      </c>
      <c r="J155" s="177">
        <f>'AUP Test Results - Table 1'!J155</f>
        <v>0</v>
      </c>
      <c r="K155" s="177">
        <f>'AUP Test Results - Table 1'!K155</f>
        <v>0</v>
      </c>
      <c r="L155" s="139">
        <f>'AUP Test Results - Table 1'!L155</f>
        <v>0</v>
      </c>
      <c r="M155" s="177" t="str">
        <f>'AUP Test Results - Table 1'!M155</f>
        <v/>
      </c>
      <c r="N155" s="177">
        <f>'AUP Test Results - Table 1'!N155</f>
        <v>0</v>
      </c>
      <c r="O155" s="139">
        <f>'AUP Test Results - Table 1'!O155</f>
        <v>0</v>
      </c>
      <c r="P155" s="177" t="str">
        <f>'AUP Test Results - Table 1'!P155</f>
        <v/>
      </c>
      <c r="Q155" s="138">
        <f>'AUP Test Results - Table 1'!Q155</f>
        <v>0</v>
      </c>
      <c r="R155" s="139">
        <f>'AUP Test Results - Table 1'!R155</f>
        <v>0</v>
      </c>
      <c r="S155" s="45">
        <f>'AUP Test Results - Table 1'!S155</f>
        <v>0</v>
      </c>
      <c r="T155" s="139">
        <f>'AUP Test Results - Table 1'!T155</f>
        <v>0</v>
      </c>
      <c r="U155" s="45">
        <f>'AUP Test Results - Table 1'!U155</f>
        <v>0</v>
      </c>
      <c r="V155" s="138">
        <f>'AUP Test Results - Table 1'!V155</f>
        <v>0</v>
      </c>
      <c r="W155" s="141" t="str">
        <f>'AUP Test Results - Table 1'!W155</f>
        <v>none</v>
      </c>
      <c r="X155" s="141">
        <f>'AUP Test Results - Table 1'!X155</f>
        <v>0</v>
      </c>
      <c r="Y155" s="178">
        <f>'AUP Test Results - Table 1'!Y155</f>
        <v>0</v>
      </c>
      <c r="Z155" s="89">
        <f>'AUP Test Results - Table 1'!Z155</f>
        <v>0</v>
      </c>
      <c r="AC155" t="str">
        <f t="shared" si="201"/>
        <v>HB Charges 3</v>
      </c>
      <c r="AD155" s="3">
        <f t="shared" si="190"/>
        <v>0</v>
      </c>
      <c r="AE155" s="3">
        <f t="shared" si="191"/>
        <v>0</v>
      </c>
      <c r="AF155" s="3" t="e">
        <f t="shared" si="192"/>
        <v>#DIV/0!</v>
      </c>
      <c r="AG155" s="2" t="e">
        <f t="shared" si="202"/>
        <v>#DIV/0!</v>
      </c>
      <c r="AH155" s="2" t="e">
        <f t="shared" si="203"/>
        <v>#DIV/0!</v>
      </c>
      <c r="AI155" s="2" t="e">
        <f t="shared" si="204"/>
        <v>#DIV/0!</v>
      </c>
      <c r="AJ155" s="2" t="e">
        <f t="shared" si="205"/>
        <v>#DIV/0!</v>
      </c>
      <c r="AK155" t="e">
        <f t="shared" si="206"/>
        <v>#DIV/0!</v>
      </c>
      <c r="AL155" t="str">
        <f t="shared" ref="AL155:AM155" si="247">IF(AY155=1,$AF155*$V152,"0")</f>
        <v>0</v>
      </c>
      <c r="AM155" t="str">
        <f t="shared" si="247"/>
        <v>0</v>
      </c>
      <c r="AN155" t="str">
        <f t="shared" si="208"/>
        <v>0</v>
      </c>
      <c r="AO155" t="str">
        <f t="shared" si="209"/>
        <v>0</v>
      </c>
      <c r="AP155" t="str">
        <f t="shared" si="210"/>
        <v>0</v>
      </c>
      <c r="AQ155" t="str">
        <f t="shared" si="211"/>
        <v>0</v>
      </c>
      <c r="AT155">
        <f t="shared" si="212"/>
        <v>0</v>
      </c>
      <c r="AU155">
        <f t="shared" si="213"/>
        <v>0</v>
      </c>
      <c r="AW155">
        <f t="shared" si="214"/>
        <v>0</v>
      </c>
      <c r="AY155">
        <f t="shared" si="215"/>
        <v>0</v>
      </c>
      <c r="AZ155">
        <f t="shared" si="216"/>
        <v>0</v>
      </c>
      <c r="BA155">
        <f t="shared" si="217"/>
        <v>0</v>
      </c>
      <c r="BB155">
        <f t="shared" si="218"/>
        <v>0</v>
      </c>
      <c r="BC155">
        <f t="shared" si="219"/>
        <v>0</v>
      </c>
      <c r="BD155">
        <f t="shared" si="220"/>
        <v>0</v>
      </c>
      <c r="BF155" t="str">
        <f t="shared" si="221"/>
        <v>0</v>
      </c>
      <c r="BG155" t="str">
        <f t="shared" si="222"/>
        <v>0</v>
      </c>
      <c r="BH155" t="str">
        <f t="shared" si="223"/>
        <v>0</v>
      </c>
      <c r="BI155" t="str">
        <f t="shared" si="224"/>
        <v>0</v>
      </c>
      <c r="BJ155" t="str">
        <f t="shared" si="225"/>
        <v>0</v>
      </c>
      <c r="BK155" t="str">
        <f t="shared" si="226"/>
        <v>0</v>
      </c>
    </row>
    <row r="156" spans="1:63" x14ac:dyDescent="0.25">
      <c r="A156" s="176" t="s">
        <v>2</v>
      </c>
      <c r="B156" s="10">
        <f t="shared" si="197"/>
        <v>35</v>
      </c>
      <c r="C156" s="10" t="str">
        <f t="shared" si="184"/>
        <v>RX&lt;65 - 35</v>
      </c>
      <c r="D156" s="138">
        <f>'AUP Test Results - Table 1'!D156</f>
        <v>0</v>
      </c>
      <c r="E156" s="11">
        <f>'AUP Test Results - Table 1'!E156</f>
        <v>0</v>
      </c>
      <c r="F156" s="139">
        <f>'AUP Test Results - Table 1'!F156</f>
        <v>0</v>
      </c>
      <c r="G156" s="177">
        <f>'AUP Test Results - Table 1'!G156</f>
        <v>0</v>
      </c>
      <c r="H156" s="11">
        <f>'AUP Test Results - Table 1'!H156</f>
        <v>0</v>
      </c>
      <c r="I156" s="139">
        <f>'AUP Test Results - Table 1'!I156</f>
        <v>0</v>
      </c>
      <c r="J156" s="177">
        <f>'AUP Test Results - Table 1'!J156</f>
        <v>0</v>
      </c>
      <c r="K156" s="177">
        <f>'AUP Test Results - Table 1'!K156</f>
        <v>0</v>
      </c>
      <c r="L156" s="139">
        <f>'AUP Test Results - Table 1'!L156</f>
        <v>0</v>
      </c>
      <c r="M156" s="177" t="str">
        <f>'AUP Test Results - Table 1'!M156</f>
        <v/>
      </c>
      <c r="N156" s="177">
        <f>'AUP Test Results - Table 1'!N156</f>
        <v>0</v>
      </c>
      <c r="O156" s="139">
        <f>'AUP Test Results - Table 1'!O156</f>
        <v>0</v>
      </c>
      <c r="P156" s="177" t="str">
        <f>'AUP Test Results - Table 1'!P156</f>
        <v/>
      </c>
      <c r="Q156" s="138">
        <f>'AUP Test Results - Table 1'!Q156</f>
        <v>0</v>
      </c>
      <c r="R156" s="139">
        <f>'AUP Test Results - Table 1'!R156</f>
        <v>0</v>
      </c>
      <c r="S156" s="45">
        <f>'AUP Test Results - Table 1'!S156</f>
        <v>0</v>
      </c>
      <c r="T156" s="139">
        <f>'AUP Test Results - Table 1'!T156</f>
        <v>0</v>
      </c>
      <c r="U156" s="45">
        <f>'AUP Test Results - Table 1'!U156</f>
        <v>0</v>
      </c>
      <c r="V156" s="138">
        <f>'AUP Test Results - Table 1'!V156</f>
        <v>0</v>
      </c>
      <c r="W156" s="141" t="str">
        <f>'AUP Test Results - Table 1'!W156</f>
        <v>none</v>
      </c>
      <c r="X156" s="141">
        <f>'AUP Test Results - Table 1'!X156</f>
        <v>0</v>
      </c>
      <c r="Y156" s="178">
        <f>'AUP Test Results - Table 1'!Y156</f>
        <v>0</v>
      </c>
      <c r="Z156" s="89">
        <f>'AUP Test Results - Table 1'!Z156</f>
        <v>0</v>
      </c>
      <c r="AC156" t="str">
        <f t="shared" si="201"/>
        <v>HB Charges 3</v>
      </c>
      <c r="AD156" s="3">
        <f t="shared" si="190"/>
        <v>0</v>
      </c>
      <c r="AE156" s="3">
        <f t="shared" si="191"/>
        <v>0</v>
      </c>
      <c r="AF156" s="3" t="e">
        <f t="shared" si="192"/>
        <v>#DIV/0!</v>
      </c>
      <c r="AG156" s="2" t="e">
        <f t="shared" si="202"/>
        <v>#DIV/0!</v>
      </c>
      <c r="AH156" s="2" t="e">
        <f t="shared" si="203"/>
        <v>#DIV/0!</v>
      </c>
      <c r="AI156" s="2" t="e">
        <f t="shared" si="204"/>
        <v>#DIV/0!</v>
      </c>
      <c r="AJ156" s="2" t="e">
        <f t="shared" si="205"/>
        <v>#DIV/0!</v>
      </c>
      <c r="AK156" t="e">
        <f t="shared" si="206"/>
        <v>#DIV/0!</v>
      </c>
      <c r="AL156" t="str">
        <f t="shared" ref="AL156:AM156" si="248">IF(AY156=1,$AF156*$V153,"0")</f>
        <v>0</v>
      </c>
      <c r="AM156" t="str">
        <f t="shared" si="248"/>
        <v>0</v>
      </c>
      <c r="AN156" t="str">
        <f t="shared" si="208"/>
        <v>0</v>
      </c>
      <c r="AO156" t="str">
        <f t="shared" si="209"/>
        <v>0</v>
      </c>
      <c r="AP156" t="str">
        <f t="shared" si="210"/>
        <v>0</v>
      </c>
      <c r="AQ156" t="str">
        <f t="shared" si="211"/>
        <v>0</v>
      </c>
      <c r="AT156">
        <f t="shared" si="212"/>
        <v>0</v>
      </c>
      <c r="AU156">
        <f t="shared" si="213"/>
        <v>0</v>
      </c>
      <c r="AW156">
        <f t="shared" si="214"/>
        <v>0</v>
      </c>
      <c r="AY156">
        <f t="shared" si="215"/>
        <v>0</v>
      </c>
      <c r="AZ156">
        <f t="shared" si="216"/>
        <v>0</v>
      </c>
      <c r="BA156">
        <f t="shared" si="217"/>
        <v>0</v>
      </c>
      <c r="BB156">
        <f t="shared" si="218"/>
        <v>0</v>
      </c>
      <c r="BC156">
        <f t="shared" si="219"/>
        <v>0</v>
      </c>
      <c r="BD156">
        <f t="shared" si="220"/>
        <v>0</v>
      </c>
      <c r="BF156" t="str">
        <f t="shared" si="221"/>
        <v>0</v>
      </c>
      <c r="BG156" t="str">
        <f t="shared" si="222"/>
        <v>0</v>
      </c>
      <c r="BH156" t="str">
        <f t="shared" si="223"/>
        <v>0</v>
      </c>
      <c r="BI156" t="str">
        <f t="shared" si="224"/>
        <v>0</v>
      </c>
      <c r="BJ156" t="str">
        <f t="shared" si="225"/>
        <v>0</v>
      </c>
      <c r="BK156" t="str">
        <f t="shared" si="226"/>
        <v>0</v>
      </c>
    </row>
    <row r="157" spans="1:63" x14ac:dyDescent="0.25">
      <c r="A157" s="176" t="s">
        <v>2</v>
      </c>
      <c r="B157" s="10">
        <f t="shared" si="197"/>
        <v>36</v>
      </c>
      <c r="C157" s="10" t="str">
        <f t="shared" si="184"/>
        <v>RX&lt;65 - 36</v>
      </c>
      <c r="D157" s="138">
        <f>'AUP Test Results - Table 1'!D157</f>
        <v>0</v>
      </c>
      <c r="E157" s="11">
        <f>'AUP Test Results - Table 1'!E157</f>
        <v>0</v>
      </c>
      <c r="F157" s="139">
        <f>'AUP Test Results - Table 1'!F157</f>
        <v>0</v>
      </c>
      <c r="G157" s="177">
        <f>'AUP Test Results - Table 1'!G157</f>
        <v>0</v>
      </c>
      <c r="H157" s="11">
        <f>'AUP Test Results - Table 1'!H157</f>
        <v>0</v>
      </c>
      <c r="I157" s="139">
        <f>'AUP Test Results - Table 1'!I157</f>
        <v>0</v>
      </c>
      <c r="J157" s="177">
        <f>'AUP Test Results - Table 1'!J157</f>
        <v>0</v>
      </c>
      <c r="K157" s="177">
        <f>'AUP Test Results - Table 1'!K157</f>
        <v>0</v>
      </c>
      <c r="L157" s="139">
        <f>'AUP Test Results - Table 1'!L157</f>
        <v>0</v>
      </c>
      <c r="M157" s="177" t="str">
        <f>'AUP Test Results - Table 1'!M157</f>
        <v/>
      </c>
      <c r="N157" s="177">
        <f>'AUP Test Results - Table 1'!N157</f>
        <v>0</v>
      </c>
      <c r="O157" s="139">
        <f>'AUP Test Results - Table 1'!O157</f>
        <v>0</v>
      </c>
      <c r="P157" s="177" t="str">
        <f>'AUP Test Results - Table 1'!P157</f>
        <v/>
      </c>
      <c r="Q157" s="138">
        <f>'AUP Test Results - Table 1'!Q157</f>
        <v>0</v>
      </c>
      <c r="R157" s="139">
        <f>'AUP Test Results - Table 1'!R157</f>
        <v>0</v>
      </c>
      <c r="S157" s="45">
        <f>'AUP Test Results - Table 1'!S157</f>
        <v>0</v>
      </c>
      <c r="T157" s="139">
        <f>'AUP Test Results - Table 1'!T157</f>
        <v>0</v>
      </c>
      <c r="U157" s="45">
        <f>'AUP Test Results - Table 1'!U157</f>
        <v>0</v>
      </c>
      <c r="V157" s="138">
        <f>'AUP Test Results - Table 1'!V157</f>
        <v>0</v>
      </c>
      <c r="W157" s="141" t="str">
        <f>'AUP Test Results - Table 1'!W157</f>
        <v>none</v>
      </c>
      <c r="X157" s="141">
        <f>'AUP Test Results - Table 1'!X157</f>
        <v>0</v>
      </c>
      <c r="Y157" s="178">
        <f>'AUP Test Results - Table 1'!Y157</f>
        <v>0</v>
      </c>
      <c r="Z157" s="89">
        <f>'AUP Test Results - Table 1'!Z157</f>
        <v>0</v>
      </c>
      <c r="AC157" t="str">
        <f t="shared" si="201"/>
        <v>HB Charges 3</v>
      </c>
      <c r="AD157" s="3">
        <f t="shared" si="190"/>
        <v>0</v>
      </c>
      <c r="AE157" s="3">
        <f t="shared" si="191"/>
        <v>0</v>
      </c>
      <c r="AF157" s="3" t="e">
        <f t="shared" si="192"/>
        <v>#DIV/0!</v>
      </c>
      <c r="AG157" s="2" t="e">
        <f t="shared" si="202"/>
        <v>#DIV/0!</v>
      </c>
      <c r="AH157" s="2" t="e">
        <f t="shared" si="203"/>
        <v>#DIV/0!</v>
      </c>
      <c r="AI157" s="2" t="e">
        <f t="shared" si="204"/>
        <v>#DIV/0!</v>
      </c>
      <c r="AJ157" s="2" t="e">
        <f t="shared" si="205"/>
        <v>#DIV/0!</v>
      </c>
      <c r="AK157" t="e">
        <f t="shared" si="206"/>
        <v>#DIV/0!</v>
      </c>
      <c r="AL157" t="str">
        <f t="shared" ref="AL157:AM157" si="249">IF(AY157=1,$AF157*$V154,"0")</f>
        <v>0</v>
      </c>
      <c r="AM157" t="str">
        <f t="shared" si="249"/>
        <v>0</v>
      </c>
      <c r="AN157" t="str">
        <f t="shared" si="208"/>
        <v>0</v>
      </c>
      <c r="AO157" t="str">
        <f t="shared" si="209"/>
        <v>0</v>
      </c>
      <c r="AP157" t="str">
        <f t="shared" si="210"/>
        <v>0</v>
      </c>
      <c r="AQ157" t="str">
        <f t="shared" si="211"/>
        <v>0</v>
      </c>
      <c r="AT157">
        <f t="shared" si="212"/>
        <v>0</v>
      </c>
      <c r="AU157">
        <f t="shared" si="213"/>
        <v>0</v>
      </c>
      <c r="AW157">
        <f t="shared" si="214"/>
        <v>0</v>
      </c>
      <c r="AY157">
        <f t="shared" si="215"/>
        <v>0</v>
      </c>
      <c r="AZ157">
        <f t="shared" si="216"/>
        <v>0</v>
      </c>
      <c r="BA157">
        <f t="shared" si="217"/>
        <v>0</v>
      </c>
      <c r="BB157">
        <f t="shared" si="218"/>
        <v>0</v>
      </c>
      <c r="BC157">
        <f t="shared" si="219"/>
        <v>0</v>
      </c>
      <c r="BD157">
        <f t="shared" si="220"/>
        <v>0</v>
      </c>
      <c r="BF157" t="str">
        <f t="shared" si="221"/>
        <v>0</v>
      </c>
      <c r="BG157" t="str">
        <f t="shared" si="222"/>
        <v>0</v>
      </c>
      <c r="BH157" t="str">
        <f t="shared" si="223"/>
        <v>0</v>
      </c>
      <c r="BI157" t="str">
        <f t="shared" si="224"/>
        <v>0</v>
      </c>
      <c r="BJ157" t="str">
        <f t="shared" si="225"/>
        <v>0</v>
      </c>
      <c r="BK157" t="str">
        <f t="shared" si="226"/>
        <v>0</v>
      </c>
    </row>
    <row r="158" spans="1:63" x14ac:dyDescent="0.25">
      <c r="A158" s="176" t="s">
        <v>2</v>
      </c>
      <c r="B158" s="10">
        <f t="shared" si="197"/>
        <v>37</v>
      </c>
      <c r="C158" s="10" t="str">
        <f t="shared" si="184"/>
        <v>RX&lt;65 - 37</v>
      </c>
      <c r="D158" s="138">
        <f>'AUP Test Results - Table 1'!D158</f>
        <v>0</v>
      </c>
      <c r="E158" s="11">
        <f>'AUP Test Results - Table 1'!E158</f>
        <v>0</v>
      </c>
      <c r="F158" s="139">
        <f>'AUP Test Results - Table 1'!F158</f>
        <v>0</v>
      </c>
      <c r="G158" s="177">
        <f>'AUP Test Results - Table 1'!G158</f>
        <v>0</v>
      </c>
      <c r="H158" s="11">
        <f>'AUP Test Results - Table 1'!H158</f>
        <v>0</v>
      </c>
      <c r="I158" s="139">
        <f>'AUP Test Results - Table 1'!I158</f>
        <v>0</v>
      </c>
      <c r="J158" s="177">
        <f>'AUP Test Results - Table 1'!J158</f>
        <v>0</v>
      </c>
      <c r="K158" s="177">
        <f>'AUP Test Results - Table 1'!K158</f>
        <v>0</v>
      </c>
      <c r="L158" s="139">
        <f>'AUP Test Results - Table 1'!L158</f>
        <v>0</v>
      </c>
      <c r="M158" s="177" t="str">
        <f>'AUP Test Results - Table 1'!M158</f>
        <v/>
      </c>
      <c r="N158" s="177">
        <f>'AUP Test Results - Table 1'!N158</f>
        <v>0</v>
      </c>
      <c r="O158" s="139">
        <f>'AUP Test Results - Table 1'!O158</f>
        <v>0</v>
      </c>
      <c r="P158" s="177" t="str">
        <f>'AUP Test Results - Table 1'!P158</f>
        <v/>
      </c>
      <c r="Q158" s="138">
        <f>'AUP Test Results - Table 1'!Q158</f>
        <v>0</v>
      </c>
      <c r="R158" s="139">
        <f>'AUP Test Results - Table 1'!R158</f>
        <v>0</v>
      </c>
      <c r="S158" s="45">
        <f>'AUP Test Results - Table 1'!S158</f>
        <v>0</v>
      </c>
      <c r="T158" s="139">
        <f>'AUP Test Results - Table 1'!T158</f>
        <v>0</v>
      </c>
      <c r="U158" s="45">
        <f>'AUP Test Results - Table 1'!U158</f>
        <v>0</v>
      </c>
      <c r="V158" s="138">
        <f>'AUP Test Results - Table 1'!V158</f>
        <v>0</v>
      </c>
      <c r="W158" s="141" t="str">
        <f>'AUP Test Results - Table 1'!W158</f>
        <v>none</v>
      </c>
      <c r="X158" s="141">
        <f>'AUP Test Results - Table 1'!X158</f>
        <v>0</v>
      </c>
      <c r="Y158" s="178">
        <f>'AUP Test Results - Table 1'!Y158</f>
        <v>0</v>
      </c>
      <c r="Z158" s="89">
        <f>'AUP Test Results - Table 1'!Z158</f>
        <v>0</v>
      </c>
      <c r="AC158" t="str">
        <f t="shared" si="201"/>
        <v>HB Charges 3</v>
      </c>
      <c r="AD158" s="3">
        <f t="shared" si="190"/>
        <v>0</v>
      </c>
      <c r="AE158" s="3">
        <f t="shared" si="191"/>
        <v>0</v>
      </c>
      <c r="AF158" s="3" t="e">
        <f t="shared" si="192"/>
        <v>#DIV/0!</v>
      </c>
      <c r="AG158" s="2" t="e">
        <f t="shared" si="202"/>
        <v>#DIV/0!</v>
      </c>
      <c r="AH158" s="2" t="e">
        <f t="shared" si="203"/>
        <v>#DIV/0!</v>
      </c>
      <c r="AI158" s="2" t="e">
        <f t="shared" si="204"/>
        <v>#DIV/0!</v>
      </c>
      <c r="AJ158" s="2" t="e">
        <f t="shared" si="205"/>
        <v>#DIV/0!</v>
      </c>
      <c r="AK158" t="e">
        <f t="shared" si="206"/>
        <v>#DIV/0!</v>
      </c>
      <c r="AL158" t="str">
        <f t="shared" ref="AL158:AM158" si="250">IF(AY158=1,$AF158*$V155,"0")</f>
        <v>0</v>
      </c>
      <c r="AM158" t="str">
        <f t="shared" si="250"/>
        <v>0</v>
      </c>
      <c r="AN158" t="str">
        <f t="shared" si="208"/>
        <v>0</v>
      </c>
      <c r="AO158" t="str">
        <f t="shared" si="209"/>
        <v>0</v>
      </c>
      <c r="AP158" t="str">
        <f t="shared" si="210"/>
        <v>0</v>
      </c>
      <c r="AQ158" t="str">
        <f t="shared" si="211"/>
        <v>0</v>
      </c>
      <c r="AT158">
        <f t="shared" si="212"/>
        <v>0</v>
      </c>
      <c r="AU158">
        <f t="shared" si="213"/>
        <v>0</v>
      </c>
      <c r="AW158">
        <f t="shared" si="214"/>
        <v>0</v>
      </c>
      <c r="AY158">
        <f t="shared" si="215"/>
        <v>0</v>
      </c>
      <c r="AZ158">
        <f t="shared" si="216"/>
        <v>0</v>
      </c>
      <c r="BA158">
        <f t="shared" si="217"/>
        <v>0</v>
      </c>
      <c r="BB158">
        <f t="shared" si="218"/>
        <v>0</v>
      </c>
      <c r="BC158">
        <f t="shared" si="219"/>
        <v>0</v>
      </c>
      <c r="BD158">
        <f t="shared" si="220"/>
        <v>0</v>
      </c>
      <c r="BF158" t="str">
        <f t="shared" si="221"/>
        <v>0</v>
      </c>
      <c r="BG158" t="str">
        <f t="shared" si="222"/>
        <v>0</v>
      </c>
      <c r="BH158" t="str">
        <f t="shared" si="223"/>
        <v>0</v>
      </c>
      <c r="BI158" t="str">
        <f t="shared" si="224"/>
        <v>0</v>
      </c>
      <c r="BJ158" t="str">
        <f t="shared" si="225"/>
        <v>0</v>
      </c>
      <c r="BK158" t="str">
        <f t="shared" si="226"/>
        <v>0</v>
      </c>
    </row>
    <row r="159" spans="1:63" x14ac:dyDescent="0.25">
      <c r="A159" s="176" t="s">
        <v>2</v>
      </c>
      <c r="B159" s="10">
        <f t="shared" si="197"/>
        <v>38</v>
      </c>
      <c r="C159" s="10" t="str">
        <f t="shared" si="184"/>
        <v>RX&lt;65 - 38</v>
      </c>
      <c r="D159" s="138">
        <f>'AUP Test Results - Table 1'!D159</f>
        <v>0</v>
      </c>
      <c r="E159" s="11">
        <f>'AUP Test Results - Table 1'!E159</f>
        <v>0</v>
      </c>
      <c r="F159" s="139">
        <f>'AUP Test Results - Table 1'!F159</f>
        <v>0</v>
      </c>
      <c r="G159" s="177">
        <f>'AUP Test Results - Table 1'!G159</f>
        <v>0</v>
      </c>
      <c r="H159" s="11">
        <f>'AUP Test Results - Table 1'!H159</f>
        <v>0</v>
      </c>
      <c r="I159" s="139">
        <f>'AUP Test Results - Table 1'!I159</f>
        <v>0</v>
      </c>
      <c r="J159" s="177">
        <f>'AUP Test Results - Table 1'!J159</f>
        <v>0</v>
      </c>
      <c r="K159" s="177">
        <f>'AUP Test Results - Table 1'!K159</f>
        <v>0</v>
      </c>
      <c r="L159" s="139">
        <f>'AUP Test Results - Table 1'!L159</f>
        <v>0</v>
      </c>
      <c r="M159" s="177" t="str">
        <f>'AUP Test Results - Table 1'!M159</f>
        <v/>
      </c>
      <c r="N159" s="177">
        <f>'AUP Test Results - Table 1'!N159</f>
        <v>0</v>
      </c>
      <c r="O159" s="139">
        <f>'AUP Test Results - Table 1'!O159</f>
        <v>0</v>
      </c>
      <c r="P159" s="177" t="str">
        <f>'AUP Test Results - Table 1'!P159</f>
        <v/>
      </c>
      <c r="Q159" s="138">
        <f>'AUP Test Results - Table 1'!Q159</f>
        <v>0</v>
      </c>
      <c r="R159" s="139">
        <f>'AUP Test Results - Table 1'!R159</f>
        <v>0</v>
      </c>
      <c r="S159" s="45">
        <f>'AUP Test Results - Table 1'!S159</f>
        <v>0</v>
      </c>
      <c r="T159" s="139">
        <f>'AUP Test Results - Table 1'!T159</f>
        <v>0</v>
      </c>
      <c r="U159" s="45">
        <f>'AUP Test Results - Table 1'!U159</f>
        <v>0</v>
      </c>
      <c r="V159" s="138">
        <f>'AUP Test Results - Table 1'!V159</f>
        <v>0</v>
      </c>
      <c r="W159" s="141" t="str">
        <f>'AUP Test Results - Table 1'!W159</f>
        <v>none</v>
      </c>
      <c r="X159" s="141">
        <f>'AUP Test Results - Table 1'!X159</f>
        <v>0</v>
      </c>
      <c r="Y159" s="178">
        <f>'AUP Test Results - Table 1'!Y159</f>
        <v>0</v>
      </c>
      <c r="Z159" s="89">
        <f>'AUP Test Results - Table 1'!Z159</f>
        <v>0</v>
      </c>
      <c r="AC159" t="str">
        <f t="shared" si="201"/>
        <v>HB Charges 3</v>
      </c>
      <c r="AD159" s="3">
        <f t="shared" si="190"/>
        <v>0</v>
      </c>
      <c r="AE159" s="3">
        <f t="shared" si="191"/>
        <v>0</v>
      </c>
      <c r="AF159" s="3" t="e">
        <f t="shared" si="192"/>
        <v>#DIV/0!</v>
      </c>
      <c r="AG159" s="2" t="e">
        <f t="shared" si="202"/>
        <v>#DIV/0!</v>
      </c>
      <c r="AH159" s="2" t="e">
        <f t="shared" si="203"/>
        <v>#DIV/0!</v>
      </c>
      <c r="AI159" s="2" t="e">
        <f t="shared" si="204"/>
        <v>#DIV/0!</v>
      </c>
      <c r="AJ159" s="2" t="e">
        <f t="shared" si="205"/>
        <v>#DIV/0!</v>
      </c>
      <c r="AK159" t="e">
        <f t="shared" si="206"/>
        <v>#DIV/0!</v>
      </c>
      <c r="AL159" t="str">
        <f t="shared" ref="AL159:AM159" si="251">IF(AY159=1,$AF159*$V156,"0")</f>
        <v>0</v>
      </c>
      <c r="AM159" t="str">
        <f t="shared" si="251"/>
        <v>0</v>
      </c>
      <c r="AN159" t="str">
        <f t="shared" si="208"/>
        <v>0</v>
      </c>
      <c r="AO159" t="str">
        <f t="shared" si="209"/>
        <v>0</v>
      </c>
      <c r="AP159" t="str">
        <f t="shared" si="210"/>
        <v>0</v>
      </c>
      <c r="AQ159" t="str">
        <f t="shared" si="211"/>
        <v>0</v>
      </c>
      <c r="AT159">
        <f t="shared" si="212"/>
        <v>0</v>
      </c>
      <c r="AU159">
        <f t="shared" si="213"/>
        <v>0</v>
      </c>
      <c r="AW159">
        <f t="shared" si="214"/>
        <v>0</v>
      </c>
      <c r="AY159">
        <f t="shared" si="215"/>
        <v>0</v>
      </c>
      <c r="AZ159">
        <f t="shared" si="216"/>
        <v>0</v>
      </c>
      <c r="BA159">
        <f t="shared" si="217"/>
        <v>0</v>
      </c>
      <c r="BB159">
        <f t="shared" si="218"/>
        <v>0</v>
      </c>
      <c r="BC159">
        <f t="shared" si="219"/>
        <v>0</v>
      </c>
      <c r="BD159">
        <f t="shared" si="220"/>
        <v>0</v>
      </c>
      <c r="BF159" t="str">
        <f t="shared" si="221"/>
        <v>0</v>
      </c>
      <c r="BG159" t="str">
        <f t="shared" si="222"/>
        <v>0</v>
      </c>
      <c r="BH159" t="str">
        <f t="shared" si="223"/>
        <v>0</v>
      </c>
      <c r="BI159" t="str">
        <f t="shared" si="224"/>
        <v>0</v>
      </c>
      <c r="BJ159" t="str">
        <f t="shared" si="225"/>
        <v>0</v>
      </c>
      <c r="BK159" t="str">
        <f t="shared" si="226"/>
        <v>0</v>
      </c>
    </row>
    <row r="160" spans="1:63" x14ac:dyDescent="0.25">
      <c r="A160" s="176" t="s">
        <v>2</v>
      </c>
      <c r="B160" s="10">
        <f t="shared" si="197"/>
        <v>39</v>
      </c>
      <c r="C160" s="10" t="str">
        <f t="shared" si="184"/>
        <v>RX&lt;65 - 39</v>
      </c>
      <c r="D160" s="138">
        <f>'AUP Test Results - Table 1'!D160</f>
        <v>0</v>
      </c>
      <c r="E160" s="11">
        <f>'AUP Test Results - Table 1'!E160</f>
        <v>0</v>
      </c>
      <c r="F160" s="139">
        <f>'AUP Test Results - Table 1'!F160</f>
        <v>0</v>
      </c>
      <c r="G160" s="177">
        <f>'AUP Test Results - Table 1'!G160</f>
        <v>0</v>
      </c>
      <c r="H160" s="11">
        <f>'AUP Test Results - Table 1'!H160</f>
        <v>0</v>
      </c>
      <c r="I160" s="139">
        <f>'AUP Test Results - Table 1'!I160</f>
        <v>0</v>
      </c>
      <c r="J160" s="177">
        <f>'AUP Test Results - Table 1'!J160</f>
        <v>0</v>
      </c>
      <c r="K160" s="177">
        <f>'AUP Test Results - Table 1'!K160</f>
        <v>0</v>
      </c>
      <c r="L160" s="139">
        <f>'AUP Test Results - Table 1'!L160</f>
        <v>0</v>
      </c>
      <c r="M160" s="177" t="str">
        <f>'AUP Test Results - Table 1'!M160</f>
        <v/>
      </c>
      <c r="N160" s="177">
        <f>'AUP Test Results - Table 1'!N160</f>
        <v>0</v>
      </c>
      <c r="O160" s="139">
        <f>'AUP Test Results - Table 1'!O160</f>
        <v>0</v>
      </c>
      <c r="P160" s="177" t="str">
        <f>'AUP Test Results - Table 1'!P160</f>
        <v/>
      </c>
      <c r="Q160" s="138">
        <f>'AUP Test Results - Table 1'!Q160</f>
        <v>0</v>
      </c>
      <c r="R160" s="139">
        <f>'AUP Test Results - Table 1'!R160</f>
        <v>0</v>
      </c>
      <c r="S160" s="45">
        <f>'AUP Test Results - Table 1'!S160</f>
        <v>0</v>
      </c>
      <c r="T160" s="139">
        <f>'AUP Test Results - Table 1'!T160</f>
        <v>0</v>
      </c>
      <c r="U160" s="45">
        <f>'AUP Test Results - Table 1'!U160</f>
        <v>0</v>
      </c>
      <c r="V160" s="138">
        <f>'AUP Test Results - Table 1'!V160</f>
        <v>0</v>
      </c>
      <c r="W160" s="141" t="str">
        <f>'AUP Test Results - Table 1'!W160</f>
        <v>none</v>
      </c>
      <c r="X160" s="141">
        <f>'AUP Test Results - Table 1'!X160</f>
        <v>0</v>
      </c>
      <c r="Y160" s="178">
        <f>'AUP Test Results - Table 1'!Y160</f>
        <v>0</v>
      </c>
      <c r="Z160" s="89">
        <f>'AUP Test Results - Table 1'!Z160</f>
        <v>0</v>
      </c>
      <c r="AC160" t="str">
        <f t="shared" si="201"/>
        <v>HB Charges 3</v>
      </c>
      <c r="AD160" s="3">
        <f t="shared" si="190"/>
        <v>0</v>
      </c>
      <c r="AE160" s="3">
        <f t="shared" si="191"/>
        <v>0</v>
      </c>
      <c r="AF160" s="3" t="e">
        <f t="shared" si="192"/>
        <v>#DIV/0!</v>
      </c>
      <c r="AG160" s="2" t="e">
        <f t="shared" si="202"/>
        <v>#DIV/0!</v>
      </c>
      <c r="AH160" s="2" t="e">
        <f t="shared" si="203"/>
        <v>#DIV/0!</v>
      </c>
      <c r="AI160" s="2" t="e">
        <f t="shared" si="204"/>
        <v>#DIV/0!</v>
      </c>
      <c r="AJ160" s="2" t="e">
        <f t="shared" si="205"/>
        <v>#DIV/0!</v>
      </c>
      <c r="AK160" t="e">
        <f t="shared" si="206"/>
        <v>#DIV/0!</v>
      </c>
      <c r="AL160" t="str">
        <f t="shared" ref="AL160:AM160" si="252">IF(AY160=1,$AF160*$V157,"0")</f>
        <v>0</v>
      </c>
      <c r="AM160" t="str">
        <f t="shared" si="252"/>
        <v>0</v>
      </c>
      <c r="AN160" t="str">
        <f t="shared" si="208"/>
        <v>0</v>
      </c>
      <c r="AO160" t="str">
        <f t="shared" si="209"/>
        <v>0</v>
      </c>
      <c r="AP160" t="str">
        <f t="shared" si="210"/>
        <v>0</v>
      </c>
      <c r="AQ160" t="str">
        <f t="shared" si="211"/>
        <v>0</v>
      </c>
      <c r="AT160">
        <f t="shared" si="212"/>
        <v>0</v>
      </c>
      <c r="AU160">
        <f t="shared" si="213"/>
        <v>0</v>
      </c>
      <c r="AW160">
        <f t="shared" si="214"/>
        <v>0</v>
      </c>
      <c r="AY160">
        <f t="shared" si="215"/>
        <v>0</v>
      </c>
      <c r="AZ160">
        <f t="shared" si="216"/>
        <v>0</v>
      </c>
      <c r="BA160">
        <f t="shared" si="217"/>
        <v>0</v>
      </c>
      <c r="BB160">
        <f t="shared" si="218"/>
        <v>0</v>
      </c>
      <c r="BC160">
        <f t="shared" si="219"/>
        <v>0</v>
      </c>
      <c r="BD160">
        <f t="shared" si="220"/>
        <v>0</v>
      </c>
      <c r="BF160" t="str">
        <f t="shared" si="221"/>
        <v>0</v>
      </c>
      <c r="BG160" t="str">
        <f t="shared" si="222"/>
        <v>0</v>
      </c>
      <c r="BH160" t="str">
        <f t="shared" si="223"/>
        <v>0</v>
      </c>
      <c r="BI160" t="str">
        <f t="shared" si="224"/>
        <v>0</v>
      </c>
      <c r="BJ160" t="str">
        <f t="shared" si="225"/>
        <v>0</v>
      </c>
      <c r="BK160" t="str">
        <f t="shared" si="226"/>
        <v>0</v>
      </c>
    </row>
    <row r="161" spans="1:63" x14ac:dyDescent="0.25">
      <c r="A161" s="176" t="s">
        <v>2</v>
      </c>
      <c r="B161" s="10">
        <f t="shared" si="197"/>
        <v>40</v>
      </c>
      <c r="C161" s="10" t="str">
        <f t="shared" si="184"/>
        <v>RX&lt;65 - 40</v>
      </c>
      <c r="D161" s="138">
        <f>'AUP Test Results - Table 1'!D161</f>
        <v>0</v>
      </c>
      <c r="E161" s="11">
        <f>'AUP Test Results - Table 1'!E161</f>
        <v>0</v>
      </c>
      <c r="F161" s="139">
        <f>'AUP Test Results - Table 1'!F161</f>
        <v>0</v>
      </c>
      <c r="G161" s="177">
        <f>'AUP Test Results - Table 1'!G161</f>
        <v>0</v>
      </c>
      <c r="H161" s="11">
        <f>'AUP Test Results - Table 1'!H161</f>
        <v>0</v>
      </c>
      <c r="I161" s="139">
        <f>'AUP Test Results - Table 1'!I161</f>
        <v>0</v>
      </c>
      <c r="J161" s="177">
        <f>'AUP Test Results - Table 1'!J161</f>
        <v>0</v>
      </c>
      <c r="K161" s="177">
        <f>'AUP Test Results - Table 1'!K161</f>
        <v>0</v>
      </c>
      <c r="L161" s="139">
        <f>'AUP Test Results - Table 1'!L161</f>
        <v>0</v>
      </c>
      <c r="M161" s="177" t="str">
        <f>'AUP Test Results - Table 1'!M161</f>
        <v/>
      </c>
      <c r="N161" s="177">
        <f>'AUP Test Results - Table 1'!N161</f>
        <v>0</v>
      </c>
      <c r="O161" s="139">
        <f>'AUP Test Results - Table 1'!O161</f>
        <v>0</v>
      </c>
      <c r="P161" s="177" t="str">
        <f>'AUP Test Results - Table 1'!P161</f>
        <v/>
      </c>
      <c r="Q161" s="138">
        <f>'AUP Test Results - Table 1'!Q161</f>
        <v>0</v>
      </c>
      <c r="R161" s="139">
        <f>'AUP Test Results - Table 1'!R161</f>
        <v>0</v>
      </c>
      <c r="S161" s="45">
        <f>'AUP Test Results - Table 1'!S161</f>
        <v>0</v>
      </c>
      <c r="T161" s="139">
        <f>'AUP Test Results - Table 1'!T161</f>
        <v>0</v>
      </c>
      <c r="U161" s="45">
        <f>'AUP Test Results - Table 1'!U161</f>
        <v>0</v>
      </c>
      <c r="V161" s="138">
        <f>'AUP Test Results - Table 1'!V161</f>
        <v>0</v>
      </c>
      <c r="W161" s="141" t="str">
        <f>'AUP Test Results - Table 1'!W161</f>
        <v>none</v>
      </c>
      <c r="X161" s="141">
        <f>'AUP Test Results - Table 1'!X161</f>
        <v>0</v>
      </c>
      <c r="Y161" s="178">
        <f>'AUP Test Results - Table 1'!Y161</f>
        <v>0</v>
      </c>
      <c r="Z161" s="89">
        <f>'AUP Test Results - Table 1'!Z161</f>
        <v>0</v>
      </c>
      <c r="AC161" t="str">
        <f t="shared" si="201"/>
        <v>HB Charges 3</v>
      </c>
      <c r="AD161" s="3">
        <f t="shared" si="190"/>
        <v>0</v>
      </c>
      <c r="AE161" s="3">
        <f t="shared" si="191"/>
        <v>0</v>
      </c>
      <c r="AF161" s="3" t="e">
        <f t="shared" si="192"/>
        <v>#DIV/0!</v>
      </c>
      <c r="AG161" s="2" t="e">
        <f t="shared" si="202"/>
        <v>#DIV/0!</v>
      </c>
      <c r="AH161" s="2" t="e">
        <f t="shared" si="203"/>
        <v>#DIV/0!</v>
      </c>
      <c r="AI161" s="2" t="e">
        <f t="shared" si="204"/>
        <v>#DIV/0!</v>
      </c>
      <c r="AJ161" s="2" t="e">
        <f t="shared" si="205"/>
        <v>#DIV/0!</v>
      </c>
      <c r="AK161" t="e">
        <f t="shared" si="206"/>
        <v>#DIV/0!</v>
      </c>
      <c r="AL161" t="str">
        <f t="shared" ref="AL161:AM161" si="253">IF(AY161=1,$AF161*$V158,"0")</f>
        <v>0</v>
      </c>
      <c r="AM161" t="str">
        <f t="shared" si="253"/>
        <v>0</v>
      </c>
      <c r="AN161" t="str">
        <f t="shared" si="208"/>
        <v>0</v>
      </c>
      <c r="AO161" t="str">
        <f t="shared" si="209"/>
        <v>0</v>
      </c>
      <c r="AP161" t="str">
        <f t="shared" si="210"/>
        <v>0</v>
      </c>
      <c r="AQ161" t="str">
        <f t="shared" si="211"/>
        <v>0</v>
      </c>
      <c r="AT161">
        <f t="shared" si="212"/>
        <v>0</v>
      </c>
      <c r="AU161">
        <f t="shared" si="213"/>
        <v>0</v>
      </c>
      <c r="AW161">
        <f t="shared" si="214"/>
        <v>0</v>
      </c>
      <c r="AY161">
        <f t="shared" si="215"/>
        <v>0</v>
      </c>
      <c r="AZ161">
        <f t="shared" si="216"/>
        <v>0</v>
      </c>
      <c r="BA161">
        <f t="shared" si="217"/>
        <v>0</v>
      </c>
      <c r="BB161">
        <f t="shared" si="218"/>
        <v>0</v>
      </c>
      <c r="BC161">
        <f t="shared" si="219"/>
        <v>0</v>
      </c>
      <c r="BD161">
        <f t="shared" si="220"/>
        <v>0</v>
      </c>
      <c r="BF161" t="str">
        <f t="shared" si="221"/>
        <v>0</v>
      </c>
      <c r="BG161" t="str">
        <f t="shared" si="222"/>
        <v>0</v>
      </c>
      <c r="BH161" t="str">
        <f t="shared" si="223"/>
        <v>0</v>
      </c>
      <c r="BI161" t="str">
        <f t="shared" si="224"/>
        <v>0</v>
      </c>
      <c r="BJ161" t="str">
        <f t="shared" si="225"/>
        <v>0</v>
      </c>
      <c r="BK161" t="str">
        <f t="shared" si="226"/>
        <v>0</v>
      </c>
    </row>
    <row r="162" spans="1:63" x14ac:dyDescent="0.25">
      <c r="A162" s="176" t="s">
        <v>2</v>
      </c>
      <c r="B162" s="10">
        <f t="shared" si="197"/>
        <v>41</v>
      </c>
      <c r="C162" s="10" t="str">
        <f t="shared" si="184"/>
        <v>RX&lt;65 - 41</v>
      </c>
      <c r="D162" s="138">
        <f>'AUP Test Results - Table 1'!D162</f>
        <v>0</v>
      </c>
      <c r="E162" s="11">
        <f>'AUP Test Results - Table 1'!E162</f>
        <v>0</v>
      </c>
      <c r="F162" s="139">
        <f>'AUP Test Results - Table 1'!F162</f>
        <v>0</v>
      </c>
      <c r="G162" s="177">
        <f>'AUP Test Results - Table 1'!G162</f>
        <v>0</v>
      </c>
      <c r="H162" s="11">
        <f>'AUP Test Results - Table 1'!H162</f>
        <v>0</v>
      </c>
      <c r="I162" s="139">
        <f>'AUP Test Results - Table 1'!I162</f>
        <v>0</v>
      </c>
      <c r="J162" s="177">
        <f>'AUP Test Results - Table 1'!J162</f>
        <v>0</v>
      </c>
      <c r="K162" s="177">
        <f>'AUP Test Results - Table 1'!K162</f>
        <v>0</v>
      </c>
      <c r="L162" s="139">
        <f>'AUP Test Results - Table 1'!L162</f>
        <v>0</v>
      </c>
      <c r="M162" s="177" t="str">
        <f>'AUP Test Results - Table 1'!M162</f>
        <v/>
      </c>
      <c r="N162" s="177">
        <f>'AUP Test Results - Table 1'!N162</f>
        <v>0</v>
      </c>
      <c r="O162" s="139">
        <f>'AUP Test Results - Table 1'!O162</f>
        <v>0</v>
      </c>
      <c r="P162" s="177" t="str">
        <f>'AUP Test Results - Table 1'!P162</f>
        <v/>
      </c>
      <c r="Q162" s="138">
        <f>'AUP Test Results - Table 1'!Q162</f>
        <v>0</v>
      </c>
      <c r="R162" s="139">
        <f>'AUP Test Results - Table 1'!R162</f>
        <v>0</v>
      </c>
      <c r="S162" s="45">
        <f>'AUP Test Results - Table 1'!S162</f>
        <v>0</v>
      </c>
      <c r="T162" s="139">
        <f>'AUP Test Results - Table 1'!T162</f>
        <v>0</v>
      </c>
      <c r="U162" s="45">
        <f>'AUP Test Results - Table 1'!U162</f>
        <v>0</v>
      </c>
      <c r="V162" s="138">
        <f>'AUP Test Results - Table 1'!V162</f>
        <v>0</v>
      </c>
      <c r="W162" s="141" t="str">
        <f>'AUP Test Results - Table 1'!W162</f>
        <v>none</v>
      </c>
      <c r="X162" s="141">
        <f>'AUP Test Results - Table 1'!X162</f>
        <v>0</v>
      </c>
      <c r="Y162" s="178">
        <f>'AUP Test Results - Table 1'!Y162</f>
        <v>0</v>
      </c>
      <c r="Z162" s="89">
        <f>'AUP Test Results - Table 1'!Z162</f>
        <v>0</v>
      </c>
      <c r="AC162" t="str">
        <f t="shared" si="201"/>
        <v>HB Charges 3</v>
      </c>
      <c r="AD162" s="3">
        <f t="shared" si="190"/>
        <v>0</v>
      </c>
      <c r="AE162" s="3">
        <f t="shared" si="191"/>
        <v>0</v>
      </c>
      <c r="AF162" s="3" t="e">
        <f t="shared" si="192"/>
        <v>#DIV/0!</v>
      </c>
      <c r="AG162" s="2" t="e">
        <f t="shared" si="202"/>
        <v>#DIV/0!</v>
      </c>
      <c r="AH162" s="2" t="e">
        <f t="shared" si="203"/>
        <v>#DIV/0!</v>
      </c>
      <c r="AI162" s="2" t="e">
        <f t="shared" si="204"/>
        <v>#DIV/0!</v>
      </c>
      <c r="AJ162" s="2" t="e">
        <f t="shared" si="205"/>
        <v>#DIV/0!</v>
      </c>
      <c r="AK162" t="e">
        <f t="shared" si="206"/>
        <v>#DIV/0!</v>
      </c>
      <c r="AL162" t="str">
        <f t="shared" ref="AL162:AM162" si="254">IF(AY162=1,$AF162*$V159,"0")</f>
        <v>0</v>
      </c>
      <c r="AM162" t="str">
        <f t="shared" si="254"/>
        <v>0</v>
      </c>
      <c r="AN162" t="str">
        <f t="shared" si="208"/>
        <v>0</v>
      </c>
      <c r="AO162" t="str">
        <f t="shared" si="209"/>
        <v>0</v>
      </c>
      <c r="AP162" t="str">
        <f t="shared" si="210"/>
        <v>0</v>
      </c>
      <c r="AQ162" t="str">
        <f t="shared" si="211"/>
        <v>0</v>
      </c>
      <c r="AT162">
        <f t="shared" si="212"/>
        <v>0</v>
      </c>
      <c r="AU162">
        <f t="shared" si="213"/>
        <v>0</v>
      </c>
      <c r="AW162">
        <f t="shared" si="214"/>
        <v>0</v>
      </c>
      <c r="AY162">
        <f t="shared" si="215"/>
        <v>0</v>
      </c>
      <c r="AZ162">
        <f t="shared" si="216"/>
        <v>0</v>
      </c>
      <c r="BA162">
        <f t="shared" si="217"/>
        <v>0</v>
      </c>
      <c r="BB162">
        <f t="shared" si="218"/>
        <v>0</v>
      </c>
      <c r="BC162">
        <f t="shared" si="219"/>
        <v>0</v>
      </c>
      <c r="BD162">
        <f t="shared" si="220"/>
        <v>0</v>
      </c>
      <c r="BF162" t="str">
        <f t="shared" si="221"/>
        <v>0</v>
      </c>
      <c r="BG162" t="str">
        <f t="shared" si="222"/>
        <v>0</v>
      </c>
      <c r="BH162" t="str">
        <f t="shared" si="223"/>
        <v>0</v>
      </c>
      <c r="BI162" t="str">
        <f t="shared" si="224"/>
        <v>0</v>
      </c>
      <c r="BJ162" t="str">
        <f t="shared" si="225"/>
        <v>0</v>
      </c>
      <c r="BK162" t="str">
        <f t="shared" si="226"/>
        <v>0</v>
      </c>
    </row>
    <row r="163" spans="1:63" x14ac:dyDescent="0.25">
      <c r="A163" s="176" t="s">
        <v>2</v>
      </c>
      <c r="B163" s="10">
        <f t="shared" si="197"/>
        <v>42</v>
      </c>
      <c r="C163" s="10" t="str">
        <f t="shared" si="184"/>
        <v>RX&lt;65 - 42</v>
      </c>
      <c r="D163" s="138">
        <f>'AUP Test Results - Table 1'!D163</f>
        <v>0</v>
      </c>
      <c r="E163" s="11">
        <f>'AUP Test Results - Table 1'!E163</f>
        <v>0</v>
      </c>
      <c r="F163" s="139">
        <f>'AUP Test Results - Table 1'!F163</f>
        <v>0</v>
      </c>
      <c r="G163" s="177">
        <f>'AUP Test Results - Table 1'!G163</f>
        <v>0</v>
      </c>
      <c r="H163" s="11">
        <f>'AUP Test Results - Table 1'!H163</f>
        <v>0</v>
      </c>
      <c r="I163" s="139">
        <f>'AUP Test Results - Table 1'!I163</f>
        <v>0</v>
      </c>
      <c r="J163" s="177">
        <f>'AUP Test Results - Table 1'!J163</f>
        <v>0</v>
      </c>
      <c r="K163" s="177">
        <f>'AUP Test Results - Table 1'!K163</f>
        <v>0</v>
      </c>
      <c r="L163" s="139">
        <f>'AUP Test Results - Table 1'!L163</f>
        <v>0</v>
      </c>
      <c r="M163" s="177" t="str">
        <f>'AUP Test Results - Table 1'!M163</f>
        <v/>
      </c>
      <c r="N163" s="177">
        <f>'AUP Test Results - Table 1'!N163</f>
        <v>0</v>
      </c>
      <c r="O163" s="139">
        <f>'AUP Test Results - Table 1'!O163</f>
        <v>0</v>
      </c>
      <c r="P163" s="177" t="str">
        <f>'AUP Test Results - Table 1'!P163</f>
        <v/>
      </c>
      <c r="Q163" s="138">
        <f>'AUP Test Results - Table 1'!Q163</f>
        <v>0</v>
      </c>
      <c r="R163" s="139">
        <f>'AUP Test Results - Table 1'!R163</f>
        <v>0</v>
      </c>
      <c r="S163" s="45">
        <f>'AUP Test Results - Table 1'!S163</f>
        <v>0</v>
      </c>
      <c r="T163" s="139">
        <f>'AUP Test Results - Table 1'!T163</f>
        <v>0</v>
      </c>
      <c r="U163" s="45">
        <f>'AUP Test Results - Table 1'!U163</f>
        <v>0</v>
      </c>
      <c r="V163" s="138">
        <f>'AUP Test Results - Table 1'!V163</f>
        <v>0</v>
      </c>
      <c r="W163" s="141" t="str">
        <f>'AUP Test Results - Table 1'!W163</f>
        <v>none</v>
      </c>
      <c r="X163" s="141">
        <f>'AUP Test Results - Table 1'!X163</f>
        <v>0</v>
      </c>
      <c r="Y163" s="178">
        <f>'AUP Test Results - Table 1'!Y163</f>
        <v>0</v>
      </c>
      <c r="Z163" s="89">
        <f>'AUP Test Results - Table 1'!Z163</f>
        <v>0</v>
      </c>
      <c r="AC163" t="str">
        <f t="shared" si="201"/>
        <v>HB Charges 3</v>
      </c>
      <c r="AD163" s="3">
        <f t="shared" si="190"/>
        <v>0</v>
      </c>
      <c r="AE163" s="3">
        <f t="shared" si="191"/>
        <v>0</v>
      </c>
      <c r="AF163" s="3" t="e">
        <f t="shared" si="192"/>
        <v>#DIV/0!</v>
      </c>
      <c r="AG163" s="2" t="e">
        <f t="shared" si="202"/>
        <v>#DIV/0!</v>
      </c>
      <c r="AH163" s="2" t="e">
        <f t="shared" si="203"/>
        <v>#DIV/0!</v>
      </c>
      <c r="AI163" s="2" t="e">
        <f t="shared" si="204"/>
        <v>#DIV/0!</v>
      </c>
      <c r="AJ163" s="2" t="e">
        <f t="shared" si="205"/>
        <v>#DIV/0!</v>
      </c>
      <c r="AK163" t="e">
        <f t="shared" si="206"/>
        <v>#DIV/0!</v>
      </c>
      <c r="AL163" t="str">
        <f t="shared" ref="AL163:AM163" si="255">IF(AY163=1,$AF163*$V160,"0")</f>
        <v>0</v>
      </c>
      <c r="AM163" t="str">
        <f t="shared" si="255"/>
        <v>0</v>
      </c>
      <c r="AN163" t="str">
        <f t="shared" si="208"/>
        <v>0</v>
      </c>
      <c r="AO163" t="str">
        <f t="shared" si="209"/>
        <v>0</v>
      </c>
      <c r="AP163" t="str">
        <f t="shared" si="210"/>
        <v>0</v>
      </c>
      <c r="AQ163" t="str">
        <f t="shared" si="211"/>
        <v>0</v>
      </c>
      <c r="AT163">
        <f t="shared" si="212"/>
        <v>0</v>
      </c>
      <c r="AU163">
        <f t="shared" si="213"/>
        <v>0</v>
      </c>
      <c r="AW163">
        <f t="shared" si="214"/>
        <v>0</v>
      </c>
      <c r="AY163">
        <f t="shared" si="215"/>
        <v>0</v>
      </c>
      <c r="AZ163">
        <f t="shared" si="216"/>
        <v>0</v>
      </c>
      <c r="BA163">
        <f t="shared" si="217"/>
        <v>0</v>
      </c>
      <c r="BB163">
        <f t="shared" si="218"/>
        <v>0</v>
      </c>
      <c r="BC163">
        <f t="shared" si="219"/>
        <v>0</v>
      </c>
      <c r="BD163">
        <f t="shared" si="220"/>
        <v>0</v>
      </c>
      <c r="BF163" t="str">
        <f t="shared" si="221"/>
        <v>0</v>
      </c>
      <c r="BG163" t="str">
        <f t="shared" si="222"/>
        <v>0</v>
      </c>
      <c r="BH163" t="str">
        <f t="shared" si="223"/>
        <v>0</v>
      </c>
      <c r="BI163" t="str">
        <f t="shared" si="224"/>
        <v>0</v>
      </c>
      <c r="BJ163" t="str">
        <f t="shared" si="225"/>
        <v>0</v>
      </c>
      <c r="BK163" t="str">
        <f t="shared" si="226"/>
        <v>0</v>
      </c>
    </row>
    <row r="164" spans="1:63" x14ac:dyDescent="0.25">
      <c r="A164" s="176" t="s">
        <v>2</v>
      </c>
      <c r="B164" s="10">
        <f t="shared" si="197"/>
        <v>43</v>
      </c>
      <c r="C164" s="10" t="str">
        <f t="shared" si="184"/>
        <v>RX&lt;65 - 43</v>
      </c>
      <c r="D164" s="138">
        <f>'AUP Test Results - Table 1'!D164</f>
        <v>0</v>
      </c>
      <c r="E164" s="11">
        <f>'AUP Test Results - Table 1'!E164</f>
        <v>0</v>
      </c>
      <c r="F164" s="139">
        <f>'AUP Test Results - Table 1'!F164</f>
        <v>0</v>
      </c>
      <c r="G164" s="177">
        <f>'AUP Test Results - Table 1'!G164</f>
        <v>0</v>
      </c>
      <c r="H164" s="11">
        <f>'AUP Test Results - Table 1'!H164</f>
        <v>0</v>
      </c>
      <c r="I164" s="139">
        <f>'AUP Test Results - Table 1'!I164</f>
        <v>0</v>
      </c>
      <c r="J164" s="177">
        <f>'AUP Test Results - Table 1'!J164</f>
        <v>0</v>
      </c>
      <c r="K164" s="177">
        <f>'AUP Test Results - Table 1'!K164</f>
        <v>0</v>
      </c>
      <c r="L164" s="139">
        <f>'AUP Test Results - Table 1'!L164</f>
        <v>0</v>
      </c>
      <c r="M164" s="177" t="str">
        <f>'AUP Test Results - Table 1'!M164</f>
        <v/>
      </c>
      <c r="N164" s="177">
        <f>'AUP Test Results - Table 1'!N164</f>
        <v>0</v>
      </c>
      <c r="O164" s="139">
        <f>'AUP Test Results - Table 1'!O164</f>
        <v>0</v>
      </c>
      <c r="P164" s="177" t="str">
        <f>'AUP Test Results - Table 1'!P164</f>
        <v/>
      </c>
      <c r="Q164" s="138">
        <f>'AUP Test Results - Table 1'!Q164</f>
        <v>0</v>
      </c>
      <c r="R164" s="139">
        <f>'AUP Test Results - Table 1'!R164</f>
        <v>0</v>
      </c>
      <c r="S164" s="45">
        <f>'AUP Test Results - Table 1'!S164</f>
        <v>0</v>
      </c>
      <c r="T164" s="139">
        <f>'AUP Test Results - Table 1'!T164</f>
        <v>0</v>
      </c>
      <c r="U164" s="45">
        <f>'AUP Test Results - Table 1'!U164</f>
        <v>0</v>
      </c>
      <c r="V164" s="138">
        <f>'AUP Test Results - Table 1'!V164</f>
        <v>0</v>
      </c>
      <c r="W164" s="141" t="str">
        <f>'AUP Test Results - Table 1'!W164</f>
        <v>none</v>
      </c>
      <c r="X164" s="141">
        <f>'AUP Test Results - Table 1'!X164</f>
        <v>0</v>
      </c>
      <c r="Y164" s="178">
        <f>'AUP Test Results - Table 1'!Y164</f>
        <v>0</v>
      </c>
      <c r="Z164" s="89">
        <f>'AUP Test Results - Table 1'!Z164</f>
        <v>0</v>
      </c>
      <c r="AC164" t="str">
        <f t="shared" si="201"/>
        <v>HB Charges 3</v>
      </c>
      <c r="AD164" s="3">
        <f t="shared" si="190"/>
        <v>0</v>
      </c>
      <c r="AE164" s="3">
        <f t="shared" si="191"/>
        <v>0</v>
      </c>
      <c r="AF164" s="3" t="e">
        <f t="shared" si="192"/>
        <v>#DIV/0!</v>
      </c>
      <c r="AG164" s="2" t="e">
        <f t="shared" si="202"/>
        <v>#DIV/0!</v>
      </c>
      <c r="AH164" s="2" t="e">
        <f t="shared" si="203"/>
        <v>#DIV/0!</v>
      </c>
      <c r="AI164" s="2" t="e">
        <f t="shared" si="204"/>
        <v>#DIV/0!</v>
      </c>
      <c r="AJ164" s="2" t="e">
        <f t="shared" si="205"/>
        <v>#DIV/0!</v>
      </c>
      <c r="AK164" t="e">
        <f t="shared" si="206"/>
        <v>#DIV/0!</v>
      </c>
      <c r="AL164" t="str">
        <f t="shared" ref="AL164:AM164" si="256">IF(AY164=1,$AF164*$V161,"0")</f>
        <v>0</v>
      </c>
      <c r="AM164" t="str">
        <f t="shared" si="256"/>
        <v>0</v>
      </c>
      <c r="AN164" t="str">
        <f t="shared" si="208"/>
        <v>0</v>
      </c>
      <c r="AO164" t="str">
        <f t="shared" si="209"/>
        <v>0</v>
      </c>
      <c r="AP164" t="str">
        <f t="shared" si="210"/>
        <v>0</v>
      </c>
      <c r="AQ164" t="str">
        <f t="shared" si="211"/>
        <v>0</v>
      </c>
      <c r="AT164">
        <f t="shared" si="212"/>
        <v>0</v>
      </c>
      <c r="AU164">
        <f t="shared" si="213"/>
        <v>0</v>
      </c>
      <c r="AW164">
        <f t="shared" si="214"/>
        <v>0</v>
      </c>
      <c r="AY164">
        <f t="shared" si="215"/>
        <v>0</v>
      </c>
      <c r="AZ164">
        <f t="shared" si="216"/>
        <v>0</v>
      </c>
      <c r="BA164">
        <f t="shared" si="217"/>
        <v>0</v>
      </c>
      <c r="BB164">
        <f t="shared" si="218"/>
        <v>0</v>
      </c>
      <c r="BC164">
        <f t="shared" si="219"/>
        <v>0</v>
      </c>
      <c r="BD164">
        <f t="shared" si="220"/>
        <v>0</v>
      </c>
      <c r="BF164" t="str">
        <f t="shared" si="221"/>
        <v>0</v>
      </c>
      <c r="BG164" t="str">
        <f t="shared" si="222"/>
        <v>0</v>
      </c>
      <c r="BH164" t="str">
        <f t="shared" si="223"/>
        <v>0</v>
      </c>
      <c r="BI164" t="str">
        <f t="shared" si="224"/>
        <v>0</v>
      </c>
      <c r="BJ164" t="str">
        <f t="shared" si="225"/>
        <v>0</v>
      </c>
      <c r="BK164" t="str">
        <f t="shared" si="226"/>
        <v>0</v>
      </c>
    </row>
    <row r="165" spans="1:63" x14ac:dyDescent="0.25">
      <c r="A165" s="176" t="s">
        <v>2</v>
      </c>
      <c r="B165" s="10">
        <f t="shared" si="197"/>
        <v>44</v>
      </c>
      <c r="C165" s="10" t="str">
        <f t="shared" si="184"/>
        <v>RX&lt;65 - 44</v>
      </c>
      <c r="D165" s="138">
        <f>'AUP Test Results - Table 1'!D165</f>
        <v>0</v>
      </c>
      <c r="E165" s="11">
        <f>'AUP Test Results - Table 1'!E165</f>
        <v>0</v>
      </c>
      <c r="F165" s="139">
        <f>'AUP Test Results - Table 1'!F165</f>
        <v>0</v>
      </c>
      <c r="G165" s="177">
        <f>'AUP Test Results - Table 1'!G165</f>
        <v>0</v>
      </c>
      <c r="H165" s="11">
        <f>'AUP Test Results - Table 1'!H165</f>
        <v>0</v>
      </c>
      <c r="I165" s="139">
        <f>'AUP Test Results - Table 1'!I165</f>
        <v>0</v>
      </c>
      <c r="J165" s="177">
        <f>'AUP Test Results - Table 1'!J165</f>
        <v>0</v>
      </c>
      <c r="K165" s="177">
        <f>'AUP Test Results - Table 1'!K165</f>
        <v>0</v>
      </c>
      <c r="L165" s="139">
        <f>'AUP Test Results - Table 1'!L165</f>
        <v>0</v>
      </c>
      <c r="M165" s="177" t="str">
        <f>'AUP Test Results - Table 1'!M165</f>
        <v/>
      </c>
      <c r="N165" s="177">
        <f>'AUP Test Results - Table 1'!N165</f>
        <v>0</v>
      </c>
      <c r="O165" s="139">
        <f>'AUP Test Results - Table 1'!O165</f>
        <v>0</v>
      </c>
      <c r="P165" s="177" t="str">
        <f>'AUP Test Results - Table 1'!P165</f>
        <v/>
      </c>
      <c r="Q165" s="138">
        <f>'AUP Test Results - Table 1'!Q165</f>
        <v>0</v>
      </c>
      <c r="R165" s="139">
        <f>'AUP Test Results - Table 1'!R165</f>
        <v>0</v>
      </c>
      <c r="S165" s="45">
        <f>'AUP Test Results - Table 1'!S165</f>
        <v>0</v>
      </c>
      <c r="T165" s="139">
        <f>'AUP Test Results - Table 1'!T165</f>
        <v>0</v>
      </c>
      <c r="U165" s="45">
        <f>'AUP Test Results - Table 1'!U165</f>
        <v>0</v>
      </c>
      <c r="V165" s="138">
        <f>'AUP Test Results - Table 1'!V165</f>
        <v>0</v>
      </c>
      <c r="W165" s="141" t="str">
        <f>'AUP Test Results - Table 1'!W165</f>
        <v>none</v>
      </c>
      <c r="X165" s="141">
        <f>'AUP Test Results - Table 1'!X165</f>
        <v>0</v>
      </c>
      <c r="Y165" s="178">
        <f>'AUP Test Results - Table 1'!Y165</f>
        <v>0</v>
      </c>
      <c r="Z165" s="89">
        <f>'AUP Test Results - Table 1'!Z165</f>
        <v>0</v>
      </c>
      <c r="AC165" t="str">
        <f t="shared" si="201"/>
        <v>HB Charges 3</v>
      </c>
      <c r="AD165" s="3">
        <f t="shared" si="190"/>
        <v>0</v>
      </c>
      <c r="AE165" s="3">
        <f t="shared" si="191"/>
        <v>0</v>
      </c>
      <c r="AF165" s="3" t="e">
        <f t="shared" si="192"/>
        <v>#DIV/0!</v>
      </c>
      <c r="AG165" s="2" t="e">
        <f t="shared" si="202"/>
        <v>#DIV/0!</v>
      </c>
      <c r="AH165" s="2" t="e">
        <f t="shared" si="203"/>
        <v>#DIV/0!</v>
      </c>
      <c r="AI165" s="2" t="e">
        <f t="shared" si="204"/>
        <v>#DIV/0!</v>
      </c>
      <c r="AJ165" s="2" t="e">
        <f t="shared" si="205"/>
        <v>#DIV/0!</v>
      </c>
      <c r="AK165" t="e">
        <f t="shared" si="206"/>
        <v>#DIV/0!</v>
      </c>
      <c r="AL165" t="str">
        <f t="shared" ref="AL165:AM165" si="257">IF(AY165=1,$AF165*$V162,"0")</f>
        <v>0</v>
      </c>
      <c r="AM165" t="str">
        <f t="shared" si="257"/>
        <v>0</v>
      </c>
      <c r="AN165" t="str">
        <f t="shared" si="208"/>
        <v>0</v>
      </c>
      <c r="AO165" t="str">
        <f t="shared" si="209"/>
        <v>0</v>
      </c>
      <c r="AP165" t="str">
        <f t="shared" si="210"/>
        <v>0</v>
      </c>
      <c r="AQ165" t="str">
        <f t="shared" si="211"/>
        <v>0</v>
      </c>
      <c r="AT165">
        <f t="shared" si="212"/>
        <v>0</v>
      </c>
      <c r="AU165">
        <f t="shared" si="213"/>
        <v>0</v>
      </c>
      <c r="AW165">
        <f t="shared" si="214"/>
        <v>0</v>
      </c>
      <c r="AY165">
        <f t="shared" si="215"/>
        <v>0</v>
      </c>
      <c r="AZ165">
        <f t="shared" si="216"/>
        <v>0</v>
      </c>
      <c r="BA165">
        <f t="shared" si="217"/>
        <v>0</v>
      </c>
      <c r="BB165">
        <f t="shared" si="218"/>
        <v>0</v>
      </c>
      <c r="BC165">
        <f t="shared" si="219"/>
        <v>0</v>
      </c>
      <c r="BD165">
        <f t="shared" si="220"/>
        <v>0</v>
      </c>
      <c r="BF165" t="str">
        <f t="shared" si="221"/>
        <v>0</v>
      </c>
      <c r="BG165" t="str">
        <f t="shared" si="222"/>
        <v>0</v>
      </c>
      <c r="BH165" t="str">
        <f t="shared" si="223"/>
        <v>0</v>
      </c>
      <c r="BI165" t="str">
        <f t="shared" si="224"/>
        <v>0</v>
      </c>
      <c r="BJ165" t="str">
        <f t="shared" si="225"/>
        <v>0</v>
      </c>
      <c r="BK165" t="str">
        <f t="shared" si="226"/>
        <v>0</v>
      </c>
    </row>
    <row r="166" spans="1:63" x14ac:dyDescent="0.25">
      <c r="A166" s="176" t="s">
        <v>2</v>
      </c>
      <c r="B166" s="10">
        <f t="shared" si="197"/>
        <v>45</v>
      </c>
      <c r="C166" s="10" t="str">
        <f t="shared" si="184"/>
        <v>RX&lt;65 - 45</v>
      </c>
      <c r="D166" s="138">
        <f>'AUP Test Results - Table 1'!D166</f>
        <v>0</v>
      </c>
      <c r="E166" s="11">
        <f>'AUP Test Results - Table 1'!E166</f>
        <v>0</v>
      </c>
      <c r="F166" s="139">
        <f>'AUP Test Results - Table 1'!F166</f>
        <v>0</v>
      </c>
      <c r="G166" s="177">
        <f>'AUP Test Results - Table 1'!G166</f>
        <v>0</v>
      </c>
      <c r="H166" s="11">
        <f>'AUP Test Results - Table 1'!H166</f>
        <v>0</v>
      </c>
      <c r="I166" s="139">
        <f>'AUP Test Results - Table 1'!I166</f>
        <v>0</v>
      </c>
      <c r="J166" s="177">
        <f>'AUP Test Results - Table 1'!J166</f>
        <v>0</v>
      </c>
      <c r="K166" s="177">
        <f>'AUP Test Results - Table 1'!K166</f>
        <v>0</v>
      </c>
      <c r="L166" s="139">
        <f>'AUP Test Results - Table 1'!L166</f>
        <v>0</v>
      </c>
      <c r="M166" s="177" t="str">
        <f>'AUP Test Results - Table 1'!M166</f>
        <v/>
      </c>
      <c r="N166" s="177">
        <f>'AUP Test Results - Table 1'!N166</f>
        <v>0</v>
      </c>
      <c r="O166" s="139">
        <f>'AUP Test Results - Table 1'!O166</f>
        <v>0</v>
      </c>
      <c r="P166" s="177" t="str">
        <f>'AUP Test Results - Table 1'!P166</f>
        <v/>
      </c>
      <c r="Q166" s="138">
        <f>'AUP Test Results - Table 1'!Q166</f>
        <v>0</v>
      </c>
      <c r="R166" s="139">
        <f>'AUP Test Results - Table 1'!R166</f>
        <v>0</v>
      </c>
      <c r="S166" s="45">
        <f>'AUP Test Results - Table 1'!S166</f>
        <v>0</v>
      </c>
      <c r="T166" s="139">
        <f>'AUP Test Results - Table 1'!T166</f>
        <v>0</v>
      </c>
      <c r="U166" s="45">
        <f>'AUP Test Results - Table 1'!U166</f>
        <v>0</v>
      </c>
      <c r="V166" s="138">
        <f>'AUP Test Results - Table 1'!V166</f>
        <v>0</v>
      </c>
      <c r="W166" s="141" t="str">
        <f>'AUP Test Results - Table 1'!W166</f>
        <v>none</v>
      </c>
      <c r="X166" s="141">
        <f>'AUP Test Results - Table 1'!X166</f>
        <v>0</v>
      </c>
      <c r="Y166" s="178">
        <f>'AUP Test Results - Table 1'!Y166</f>
        <v>0</v>
      </c>
      <c r="Z166" s="89">
        <f>'AUP Test Results - Table 1'!Z166</f>
        <v>0</v>
      </c>
      <c r="AC166" t="str">
        <f t="shared" si="201"/>
        <v>HB Charges 3</v>
      </c>
      <c r="AD166" s="3">
        <f t="shared" si="190"/>
        <v>0</v>
      </c>
      <c r="AE166" s="3">
        <f t="shared" si="191"/>
        <v>0</v>
      </c>
      <c r="AF166" s="3" t="e">
        <f t="shared" si="192"/>
        <v>#DIV/0!</v>
      </c>
      <c r="AG166" s="2" t="e">
        <f t="shared" si="202"/>
        <v>#DIV/0!</v>
      </c>
      <c r="AH166" s="2" t="e">
        <f t="shared" si="203"/>
        <v>#DIV/0!</v>
      </c>
      <c r="AI166" s="2" t="e">
        <f t="shared" si="204"/>
        <v>#DIV/0!</v>
      </c>
      <c r="AJ166" s="2" t="e">
        <f t="shared" si="205"/>
        <v>#DIV/0!</v>
      </c>
      <c r="AK166" t="e">
        <f t="shared" si="206"/>
        <v>#DIV/0!</v>
      </c>
      <c r="AL166" t="str">
        <f t="shared" ref="AL166:AM166" si="258">IF(AY166=1,$AF166*$V163,"0")</f>
        <v>0</v>
      </c>
      <c r="AM166" t="str">
        <f t="shared" si="258"/>
        <v>0</v>
      </c>
      <c r="AN166" t="str">
        <f t="shared" si="208"/>
        <v>0</v>
      </c>
      <c r="AO166" t="str">
        <f t="shared" si="209"/>
        <v>0</v>
      </c>
      <c r="AP166" t="str">
        <f t="shared" si="210"/>
        <v>0</v>
      </c>
      <c r="AQ166" t="str">
        <f t="shared" si="211"/>
        <v>0</v>
      </c>
      <c r="AT166">
        <f t="shared" si="212"/>
        <v>0</v>
      </c>
      <c r="AU166">
        <f t="shared" si="213"/>
        <v>0</v>
      </c>
      <c r="AW166">
        <f t="shared" si="214"/>
        <v>0</v>
      </c>
      <c r="AY166">
        <f t="shared" si="215"/>
        <v>0</v>
      </c>
      <c r="AZ166">
        <f t="shared" si="216"/>
        <v>0</v>
      </c>
      <c r="BA166">
        <f t="shared" si="217"/>
        <v>0</v>
      </c>
      <c r="BB166">
        <f t="shared" si="218"/>
        <v>0</v>
      </c>
      <c r="BC166">
        <f t="shared" si="219"/>
        <v>0</v>
      </c>
      <c r="BD166">
        <f t="shared" si="220"/>
        <v>0</v>
      </c>
      <c r="BF166" t="str">
        <f t="shared" si="221"/>
        <v>0</v>
      </c>
      <c r="BG166" t="str">
        <f t="shared" si="222"/>
        <v>0</v>
      </c>
      <c r="BH166" t="str">
        <f t="shared" si="223"/>
        <v>0</v>
      </c>
      <c r="BI166" t="str">
        <f t="shared" si="224"/>
        <v>0</v>
      </c>
      <c r="BJ166" t="str">
        <f t="shared" si="225"/>
        <v>0</v>
      </c>
      <c r="BK166" t="str">
        <f t="shared" si="226"/>
        <v>0</v>
      </c>
    </row>
    <row r="167" spans="1:63" x14ac:dyDescent="0.25">
      <c r="A167" s="176" t="s">
        <v>2</v>
      </c>
      <c r="B167" s="10">
        <f t="shared" si="197"/>
        <v>46</v>
      </c>
      <c r="C167" s="10" t="str">
        <f t="shared" si="184"/>
        <v>RX&lt;65 - 46</v>
      </c>
      <c r="D167" s="138">
        <f>'AUP Test Results - Table 1'!D167</f>
        <v>0</v>
      </c>
      <c r="E167" s="11">
        <f>'AUP Test Results - Table 1'!E167</f>
        <v>0</v>
      </c>
      <c r="F167" s="139">
        <f>'AUP Test Results - Table 1'!F167</f>
        <v>0</v>
      </c>
      <c r="G167" s="177">
        <f>'AUP Test Results - Table 1'!G167</f>
        <v>0</v>
      </c>
      <c r="H167" s="11">
        <f>'AUP Test Results - Table 1'!H167</f>
        <v>0</v>
      </c>
      <c r="I167" s="139">
        <f>'AUP Test Results - Table 1'!I167</f>
        <v>0</v>
      </c>
      <c r="J167" s="177">
        <f>'AUP Test Results - Table 1'!J167</f>
        <v>0</v>
      </c>
      <c r="K167" s="177">
        <f>'AUP Test Results - Table 1'!K167</f>
        <v>0</v>
      </c>
      <c r="L167" s="139">
        <f>'AUP Test Results - Table 1'!L167</f>
        <v>0</v>
      </c>
      <c r="M167" s="177" t="str">
        <f>'AUP Test Results - Table 1'!M167</f>
        <v/>
      </c>
      <c r="N167" s="177">
        <f>'AUP Test Results - Table 1'!N167</f>
        <v>0</v>
      </c>
      <c r="O167" s="139">
        <f>'AUP Test Results - Table 1'!O167</f>
        <v>0</v>
      </c>
      <c r="P167" s="177" t="str">
        <f>'AUP Test Results - Table 1'!P167</f>
        <v/>
      </c>
      <c r="Q167" s="138">
        <f>'AUP Test Results - Table 1'!Q167</f>
        <v>0</v>
      </c>
      <c r="R167" s="139">
        <f>'AUP Test Results - Table 1'!R167</f>
        <v>0</v>
      </c>
      <c r="S167" s="45">
        <f>'AUP Test Results - Table 1'!S167</f>
        <v>0</v>
      </c>
      <c r="T167" s="139">
        <f>'AUP Test Results - Table 1'!T167</f>
        <v>0</v>
      </c>
      <c r="U167" s="45">
        <f>'AUP Test Results - Table 1'!U167</f>
        <v>0</v>
      </c>
      <c r="V167" s="138">
        <f>'AUP Test Results - Table 1'!V167</f>
        <v>0</v>
      </c>
      <c r="W167" s="141" t="str">
        <f>'AUP Test Results - Table 1'!W167</f>
        <v>none</v>
      </c>
      <c r="X167" s="141">
        <f>'AUP Test Results - Table 1'!X167</f>
        <v>0</v>
      </c>
      <c r="Y167" s="178">
        <f>'AUP Test Results - Table 1'!Y167</f>
        <v>0</v>
      </c>
      <c r="Z167" s="89">
        <f>'AUP Test Results - Table 1'!Z167</f>
        <v>0</v>
      </c>
      <c r="AC167" t="str">
        <f t="shared" si="201"/>
        <v>HB Charges 3</v>
      </c>
      <c r="AD167" s="3">
        <f t="shared" si="190"/>
        <v>0</v>
      </c>
      <c r="AE167" s="3">
        <f t="shared" si="191"/>
        <v>0</v>
      </c>
      <c r="AF167" s="3" t="e">
        <f t="shared" si="192"/>
        <v>#DIV/0!</v>
      </c>
      <c r="AG167" s="2" t="e">
        <f t="shared" si="202"/>
        <v>#DIV/0!</v>
      </c>
      <c r="AH167" s="2" t="e">
        <f t="shared" si="203"/>
        <v>#DIV/0!</v>
      </c>
      <c r="AI167" s="2" t="e">
        <f t="shared" si="204"/>
        <v>#DIV/0!</v>
      </c>
      <c r="AJ167" s="2" t="e">
        <f t="shared" si="205"/>
        <v>#DIV/0!</v>
      </c>
      <c r="AK167" t="e">
        <f t="shared" si="206"/>
        <v>#DIV/0!</v>
      </c>
      <c r="AL167" t="str">
        <f t="shared" ref="AL167:AM167" si="259">IF(AY167=1,$AF167*$V164,"0")</f>
        <v>0</v>
      </c>
      <c r="AM167" t="str">
        <f t="shared" si="259"/>
        <v>0</v>
      </c>
      <c r="AN167" t="str">
        <f t="shared" si="208"/>
        <v>0</v>
      </c>
      <c r="AO167" t="str">
        <f t="shared" si="209"/>
        <v>0</v>
      </c>
      <c r="AP167" t="str">
        <f t="shared" si="210"/>
        <v>0</v>
      </c>
      <c r="AQ167" t="str">
        <f t="shared" si="211"/>
        <v>0</v>
      </c>
      <c r="AT167">
        <f t="shared" si="212"/>
        <v>0</v>
      </c>
      <c r="AU167">
        <f t="shared" si="213"/>
        <v>0</v>
      </c>
      <c r="AW167">
        <f t="shared" si="214"/>
        <v>0</v>
      </c>
      <c r="AY167">
        <f t="shared" si="215"/>
        <v>0</v>
      </c>
      <c r="AZ167">
        <f t="shared" si="216"/>
        <v>0</v>
      </c>
      <c r="BA167">
        <f t="shared" si="217"/>
        <v>0</v>
      </c>
      <c r="BB167">
        <f t="shared" si="218"/>
        <v>0</v>
      </c>
      <c r="BC167">
        <f t="shared" si="219"/>
        <v>0</v>
      </c>
      <c r="BD167">
        <f t="shared" si="220"/>
        <v>0</v>
      </c>
      <c r="BF167" t="str">
        <f t="shared" si="221"/>
        <v>0</v>
      </c>
      <c r="BG167" t="str">
        <f t="shared" si="222"/>
        <v>0</v>
      </c>
      <c r="BH167" t="str">
        <f t="shared" si="223"/>
        <v>0</v>
      </c>
      <c r="BI167" t="str">
        <f t="shared" si="224"/>
        <v>0</v>
      </c>
      <c r="BJ167" t="str">
        <f t="shared" si="225"/>
        <v>0</v>
      </c>
      <c r="BK167" t="str">
        <f t="shared" si="226"/>
        <v>0</v>
      </c>
    </row>
    <row r="168" spans="1:63" x14ac:dyDescent="0.25">
      <c r="A168" s="176" t="s">
        <v>2</v>
      </c>
      <c r="B168" s="10">
        <f t="shared" si="197"/>
        <v>47</v>
      </c>
      <c r="C168" s="10" t="str">
        <f t="shared" si="184"/>
        <v>RX&lt;65 - 47</v>
      </c>
      <c r="D168" s="138">
        <f>'AUP Test Results - Table 1'!D168</f>
        <v>0</v>
      </c>
      <c r="E168" s="11">
        <f>'AUP Test Results - Table 1'!E168</f>
        <v>0</v>
      </c>
      <c r="F168" s="139">
        <f>'AUP Test Results - Table 1'!F168</f>
        <v>0</v>
      </c>
      <c r="G168" s="177">
        <f>'AUP Test Results - Table 1'!G168</f>
        <v>0</v>
      </c>
      <c r="H168" s="11">
        <f>'AUP Test Results - Table 1'!H168</f>
        <v>0</v>
      </c>
      <c r="I168" s="139">
        <f>'AUP Test Results - Table 1'!I168</f>
        <v>0</v>
      </c>
      <c r="J168" s="177">
        <f>'AUP Test Results - Table 1'!J168</f>
        <v>0</v>
      </c>
      <c r="K168" s="177">
        <f>'AUP Test Results - Table 1'!K168</f>
        <v>0</v>
      </c>
      <c r="L168" s="139">
        <f>'AUP Test Results - Table 1'!L168</f>
        <v>0</v>
      </c>
      <c r="M168" s="177" t="str">
        <f>'AUP Test Results - Table 1'!M168</f>
        <v/>
      </c>
      <c r="N168" s="177">
        <f>'AUP Test Results - Table 1'!N168</f>
        <v>0</v>
      </c>
      <c r="O168" s="139">
        <f>'AUP Test Results - Table 1'!O168</f>
        <v>0</v>
      </c>
      <c r="P168" s="177" t="str">
        <f>'AUP Test Results - Table 1'!P168</f>
        <v/>
      </c>
      <c r="Q168" s="138">
        <f>'AUP Test Results - Table 1'!Q168</f>
        <v>0</v>
      </c>
      <c r="R168" s="139">
        <f>'AUP Test Results - Table 1'!R168</f>
        <v>0</v>
      </c>
      <c r="S168" s="45">
        <f>'AUP Test Results - Table 1'!S168</f>
        <v>0</v>
      </c>
      <c r="T168" s="139">
        <f>'AUP Test Results - Table 1'!T168</f>
        <v>0</v>
      </c>
      <c r="U168" s="45">
        <f>'AUP Test Results - Table 1'!U168</f>
        <v>0</v>
      </c>
      <c r="V168" s="138">
        <f>'AUP Test Results - Table 1'!V168</f>
        <v>0</v>
      </c>
      <c r="W168" s="141" t="str">
        <f>'AUP Test Results - Table 1'!W168</f>
        <v>none</v>
      </c>
      <c r="X168" s="141">
        <f>'AUP Test Results - Table 1'!X168</f>
        <v>0</v>
      </c>
      <c r="Y168" s="178">
        <f>'AUP Test Results - Table 1'!Y168</f>
        <v>0</v>
      </c>
      <c r="Z168" s="89">
        <f>'AUP Test Results - Table 1'!Z168</f>
        <v>0</v>
      </c>
      <c r="AC168" t="str">
        <f t="shared" si="201"/>
        <v>HB Charges 3</v>
      </c>
      <c r="AD168" s="3">
        <f t="shared" si="190"/>
        <v>0</v>
      </c>
      <c r="AE168" s="3">
        <f t="shared" si="191"/>
        <v>0</v>
      </c>
      <c r="AF168" s="3" t="e">
        <f t="shared" si="192"/>
        <v>#DIV/0!</v>
      </c>
      <c r="AG168" s="2" t="e">
        <f t="shared" si="202"/>
        <v>#DIV/0!</v>
      </c>
      <c r="AH168" s="2" t="e">
        <f t="shared" si="203"/>
        <v>#DIV/0!</v>
      </c>
      <c r="AI168" s="2" t="e">
        <f t="shared" si="204"/>
        <v>#DIV/0!</v>
      </c>
      <c r="AJ168" s="2" t="e">
        <f t="shared" si="205"/>
        <v>#DIV/0!</v>
      </c>
      <c r="AK168" t="e">
        <f t="shared" si="206"/>
        <v>#DIV/0!</v>
      </c>
      <c r="AL168" t="str">
        <f t="shared" ref="AL168:AM168" si="260">IF(AY168=1,$AF168*$V165,"0")</f>
        <v>0</v>
      </c>
      <c r="AM168" t="str">
        <f t="shared" si="260"/>
        <v>0</v>
      </c>
      <c r="AN168" t="str">
        <f t="shared" si="208"/>
        <v>0</v>
      </c>
      <c r="AO168" t="str">
        <f t="shared" si="209"/>
        <v>0</v>
      </c>
      <c r="AP168" t="str">
        <f t="shared" si="210"/>
        <v>0</v>
      </c>
      <c r="AQ168" t="str">
        <f t="shared" si="211"/>
        <v>0</v>
      </c>
      <c r="AT168">
        <f t="shared" si="212"/>
        <v>0</v>
      </c>
      <c r="AU168">
        <f t="shared" si="213"/>
        <v>0</v>
      </c>
      <c r="AW168">
        <f t="shared" si="214"/>
        <v>0</v>
      </c>
      <c r="AY168">
        <f t="shared" si="215"/>
        <v>0</v>
      </c>
      <c r="AZ168">
        <f t="shared" si="216"/>
        <v>0</v>
      </c>
      <c r="BA168">
        <f t="shared" si="217"/>
        <v>0</v>
      </c>
      <c r="BB168">
        <f t="shared" si="218"/>
        <v>0</v>
      </c>
      <c r="BC168">
        <f t="shared" si="219"/>
        <v>0</v>
      </c>
      <c r="BD168">
        <f t="shared" si="220"/>
        <v>0</v>
      </c>
      <c r="BF168" t="str">
        <f t="shared" si="221"/>
        <v>0</v>
      </c>
      <c r="BG168" t="str">
        <f t="shared" si="222"/>
        <v>0</v>
      </c>
      <c r="BH168" t="str">
        <f t="shared" si="223"/>
        <v>0</v>
      </c>
      <c r="BI168" t="str">
        <f t="shared" si="224"/>
        <v>0</v>
      </c>
      <c r="BJ168" t="str">
        <f t="shared" si="225"/>
        <v>0</v>
      </c>
      <c r="BK168" t="str">
        <f t="shared" si="226"/>
        <v>0</v>
      </c>
    </row>
    <row r="169" spans="1:63" x14ac:dyDescent="0.25">
      <c r="A169" s="176" t="s">
        <v>2</v>
      </c>
      <c r="B169" s="10">
        <f t="shared" si="197"/>
        <v>48</v>
      </c>
      <c r="C169" s="10" t="str">
        <f t="shared" si="184"/>
        <v>RX&lt;65 - 48</v>
      </c>
      <c r="D169" s="138">
        <f>'AUP Test Results - Table 1'!D169</f>
        <v>0</v>
      </c>
      <c r="E169" s="11">
        <f>'AUP Test Results - Table 1'!E169</f>
        <v>0</v>
      </c>
      <c r="F169" s="139">
        <f>'AUP Test Results - Table 1'!F169</f>
        <v>0</v>
      </c>
      <c r="G169" s="177">
        <f>'AUP Test Results - Table 1'!G169</f>
        <v>0</v>
      </c>
      <c r="H169" s="11">
        <f>'AUP Test Results - Table 1'!H169</f>
        <v>0</v>
      </c>
      <c r="I169" s="139">
        <f>'AUP Test Results - Table 1'!I169</f>
        <v>0</v>
      </c>
      <c r="J169" s="177">
        <f>'AUP Test Results - Table 1'!J169</f>
        <v>0</v>
      </c>
      <c r="K169" s="177">
        <f>'AUP Test Results - Table 1'!K169</f>
        <v>0</v>
      </c>
      <c r="L169" s="139">
        <f>'AUP Test Results - Table 1'!L169</f>
        <v>0</v>
      </c>
      <c r="M169" s="177" t="str">
        <f>'AUP Test Results - Table 1'!M169</f>
        <v/>
      </c>
      <c r="N169" s="177">
        <f>'AUP Test Results - Table 1'!N169</f>
        <v>0</v>
      </c>
      <c r="O169" s="139">
        <f>'AUP Test Results - Table 1'!O169</f>
        <v>0</v>
      </c>
      <c r="P169" s="177" t="str">
        <f>'AUP Test Results - Table 1'!P169</f>
        <v/>
      </c>
      <c r="Q169" s="138">
        <f>'AUP Test Results - Table 1'!Q169</f>
        <v>0</v>
      </c>
      <c r="R169" s="139">
        <f>'AUP Test Results - Table 1'!R169</f>
        <v>0</v>
      </c>
      <c r="S169" s="45">
        <f>'AUP Test Results - Table 1'!S169</f>
        <v>0</v>
      </c>
      <c r="T169" s="139">
        <f>'AUP Test Results - Table 1'!T169</f>
        <v>0</v>
      </c>
      <c r="U169" s="45">
        <f>'AUP Test Results - Table 1'!U169</f>
        <v>0</v>
      </c>
      <c r="V169" s="138">
        <f>'AUP Test Results - Table 1'!V169</f>
        <v>0</v>
      </c>
      <c r="W169" s="141" t="str">
        <f>'AUP Test Results - Table 1'!W169</f>
        <v>none</v>
      </c>
      <c r="X169" s="141">
        <f>'AUP Test Results - Table 1'!X169</f>
        <v>0</v>
      </c>
      <c r="Y169" s="178">
        <f>'AUP Test Results - Table 1'!Y169</f>
        <v>0</v>
      </c>
      <c r="Z169" s="89">
        <f>'AUP Test Results - Table 1'!Z169</f>
        <v>0</v>
      </c>
      <c r="AC169" t="str">
        <f t="shared" si="201"/>
        <v>HB Charges 3</v>
      </c>
      <c r="AD169" s="3">
        <f t="shared" si="190"/>
        <v>0</v>
      </c>
      <c r="AE169" s="3">
        <f t="shared" si="191"/>
        <v>0</v>
      </c>
      <c r="AF169" s="3" t="e">
        <f t="shared" si="192"/>
        <v>#DIV/0!</v>
      </c>
      <c r="AG169" s="2" t="e">
        <f t="shared" si="202"/>
        <v>#DIV/0!</v>
      </c>
      <c r="AH169" s="2" t="e">
        <f t="shared" si="203"/>
        <v>#DIV/0!</v>
      </c>
      <c r="AI169" s="2" t="e">
        <f t="shared" si="204"/>
        <v>#DIV/0!</v>
      </c>
      <c r="AJ169" s="2" t="e">
        <f t="shared" si="205"/>
        <v>#DIV/0!</v>
      </c>
      <c r="AK169" t="e">
        <f t="shared" si="206"/>
        <v>#DIV/0!</v>
      </c>
      <c r="AL169" t="str">
        <f t="shared" ref="AL169:AM169" si="261">IF(AY169=1,$AF169*$V166,"0")</f>
        <v>0</v>
      </c>
      <c r="AM169" t="str">
        <f t="shared" si="261"/>
        <v>0</v>
      </c>
      <c r="AN169" t="str">
        <f t="shared" si="208"/>
        <v>0</v>
      </c>
      <c r="AO169" t="str">
        <f t="shared" si="209"/>
        <v>0</v>
      </c>
      <c r="AP169" t="str">
        <f t="shared" si="210"/>
        <v>0</v>
      </c>
      <c r="AQ169" t="str">
        <f t="shared" si="211"/>
        <v>0</v>
      </c>
      <c r="AT169">
        <f t="shared" si="212"/>
        <v>0</v>
      </c>
      <c r="AU169">
        <f t="shared" si="213"/>
        <v>0</v>
      </c>
      <c r="AW169">
        <f t="shared" si="214"/>
        <v>0</v>
      </c>
      <c r="AY169">
        <f t="shared" si="215"/>
        <v>0</v>
      </c>
      <c r="AZ169">
        <f t="shared" si="216"/>
        <v>0</v>
      </c>
      <c r="BA169">
        <f t="shared" si="217"/>
        <v>0</v>
      </c>
      <c r="BB169">
        <f t="shared" si="218"/>
        <v>0</v>
      </c>
      <c r="BC169">
        <f t="shared" si="219"/>
        <v>0</v>
      </c>
      <c r="BD169">
        <f t="shared" si="220"/>
        <v>0</v>
      </c>
      <c r="BF169" t="str">
        <f t="shared" si="221"/>
        <v>0</v>
      </c>
      <c r="BG169" t="str">
        <f t="shared" si="222"/>
        <v>0</v>
      </c>
      <c r="BH169" t="str">
        <f t="shared" si="223"/>
        <v>0</v>
      </c>
      <c r="BI169" t="str">
        <f t="shared" si="224"/>
        <v>0</v>
      </c>
      <c r="BJ169" t="str">
        <f t="shared" si="225"/>
        <v>0</v>
      </c>
      <c r="BK169" t="str">
        <f t="shared" si="226"/>
        <v>0</v>
      </c>
    </row>
    <row r="170" spans="1:63" x14ac:dyDescent="0.25">
      <c r="A170" s="176" t="s">
        <v>2</v>
      </c>
      <c r="B170" s="10">
        <f t="shared" si="197"/>
        <v>49</v>
      </c>
      <c r="C170" s="10" t="str">
        <f t="shared" si="184"/>
        <v>RX&lt;65 - 49</v>
      </c>
      <c r="D170" s="138">
        <f>'AUP Test Results - Table 1'!D170</f>
        <v>0</v>
      </c>
      <c r="E170" s="11">
        <f>'AUP Test Results - Table 1'!E170</f>
        <v>0</v>
      </c>
      <c r="F170" s="139">
        <f>'AUP Test Results - Table 1'!F170</f>
        <v>0</v>
      </c>
      <c r="G170" s="177">
        <f>'AUP Test Results - Table 1'!G170</f>
        <v>0</v>
      </c>
      <c r="H170" s="11">
        <f>'AUP Test Results - Table 1'!H170</f>
        <v>0</v>
      </c>
      <c r="I170" s="139">
        <f>'AUP Test Results - Table 1'!I170</f>
        <v>0</v>
      </c>
      <c r="J170" s="177">
        <f>'AUP Test Results - Table 1'!J170</f>
        <v>0</v>
      </c>
      <c r="K170" s="177">
        <f>'AUP Test Results - Table 1'!K170</f>
        <v>0</v>
      </c>
      <c r="L170" s="139">
        <f>'AUP Test Results - Table 1'!L170</f>
        <v>0</v>
      </c>
      <c r="M170" s="177" t="str">
        <f>'AUP Test Results - Table 1'!M170</f>
        <v/>
      </c>
      <c r="N170" s="177">
        <f>'AUP Test Results - Table 1'!N170</f>
        <v>0</v>
      </c>
      <c r="O170" s="139">
        <f>'AUP Test Results - Table 1'!O170</f>
        <v>0</v>
      </c>
      <c r="P170" s="177" t="str">
        <f>'AUP Test Results - Table 1'!P170</f>
        <v/>
      </c>
      <c r="Q170" s="138">
        <f>'AUP Test Results - Table 1'!Q170</f>
        <v>0</v>
      </c>
      <c r="R170" s="139">
        <f>'AUP Test Results - Table 1'!R170</f>
        <v>0</v>
      </c>
      <c r="S170" s="45">
        <f>'AUP Test Results - Table 1'!S170</f>
        <v>0</v>
      </c>
      <c r="T170" s="139">
        <f>'AUP Test Results - Table 1'!T170</f>
        <v>0</v>
      </c>
      <c r="U170" s="45">
        <f>'AUP Test Results - Table 1'!U170</f>
        <v>0</v>
      </c>
      <c r="V170" s="138">
        <f>'AUP Test Results - Table 1'!V170</f>
        <v>0</v>
      </c>
      <c r="W170" s="141" t="str">
        <f>'AUP Test Results - Table 1'!W170</f>
        <v>none</v>
      </c>
      <c r="X170" s="141">
        <f>'AUP Test Results - Table 1'!X170</f>
        <v>0</v>
      </c>
      <c r="Y170" s="178">
        <f>'AUP Test Results - Table 1'!Y170</f>
        <v>0</v>
      </c>
      <c r="Z170" s="89">
        <f>'AUP Test Results - Table 1'!Z170</f>
        <v>0</v>
      </c>
      <c r="AC170" t="str">
        <f t="shared" si="201"/>
        <v>HB Charges 3</v>
      </c>
      <c r="AD170" s="3">
        <f t="shared" si="190"/>
        <v>0</v>
      </c>
      <c r="AE170" s="3">
        <f t="shared" si="191"/>
        <v>0</v>
      </c>
      <c r="AF170" s="3" t="e">
        <f t="shared" si="192"/>
        <v>#DIV/0!</v>
      </c>
      <c r="AG170" s="2" t="e">
        <f t="shared" si="202"/>
        <v>#DIV/0!</v>
      </c>
      <c r="AH170" s="2" t="e">
        <f t="shared" si="203"/>
        <v>#DIV/0!</v>
      </c>
      <c r="AI170" s="2" t="e">
        <f t="shared" si="204"/>
        <v>#DIV/0!</v>
      </c>
      <c r="AJ170" s="2" t="e">
        <f t="shared" si="205"/>
        <v>#DIV/0!</v>
      </c>
      <c r="AK170" t="e">
        <f t="shared" si="206"/>
        <v>#DIV/0!</v>
      </c>
      <c r="AL170" t="str">
        <f t="shared" ref="AL170:AM170" si="262">IF(AY170=1,$AF170*$V167,"0")</f>
        <v>0</v>
      </c>
      <c r="AM170" t="str">
        <f t="shared" si="262"/>
        <v>0</v>
      </c>
      <c r="AN170" t="str">
        <f t="shared" si="208"/>
        <v>0</v>
      </c>
      <c r="AO170" t="str">
        <f t="shared" si="209"/>
        <v>0</v>
      </c>
      <c r="AP170" t="str">
        <f t="shared" si="210"/>
        <v>0</v>
      </c>
      <c r="AQ170" t="str">
        <f t="shared" si="211"/>
        <v>0</v>
      </c>
      <c r="AT170">
        <f t="shared" si="212"/>
        <v>0</v>
      </c>
      <c r="AU170">
        <f t="shared" si="213"/>
        <v>0</v>
      </c>
      <c r="AW170">
        <f t="shared" si="214"/>
        <v>0</v>
      </c>
      <c r="AY170">
        <f t="shared" si="215"/>
        <v>0</v>
      </c>
      <c r="AZ170">
        <f t="shared" si="216"/>
        <v>0</v>
      </c>
      <c r="BA170">
        <f t="shared" si="217"/>
        <v>0</v>
      </c>
      <c r="BB170">
        <f t="shared" si="218"/>
        <v>0</v>
      </c>
      <c r="BC170">
        <f t="shared" si="219"/>
        <v>0</v>
      </c>
      <c r="BD170">
        <f t="shared" si="220"/>
        <v>0</v>
      </c>
      <c r="BF170" t="str">
        <f t="shared" si="221"/>
        <v>0</v>
      </c>
      <c r="BG170" t="str">
        <f t="shared" si="222"/>
        <v>0</v>
      </c>
      <c r="BH170" t="str">
        <f t="shared" si="223"/>
        <v>0</v>
      </c>
      <c r="BI170" t="str">
        <f t="shared" si="224"/>
        <v>0</v>
      </c>
      <c r="BJ170" t="str">
        <f t="shared" si="225"/>
        <v>0</v>
      </c>
      <c r="BK170" t="str">
        <f t="shared" si="226"/>
        <v>0</v>
      </c>
    </row>
    <row r="171" spans="1:63" x14ac:dyDescent="0.25">
      <c r="A171" s="176" t="s">
        <v>2</v>
      </c>
      <c r="B171" s="10">
        <f t="shared" si="197"/>
        <v>50</v>
      </c>
      <c r="C171" s="10" t="str">
        <f t="shared" si="184"/>
        <v>RX&lt;65 - 50</v>
      </c>
      <c r="D171" s="138">
        <f>'AUP Test Results - Table 1'!D171</f>
        <v>0</v>
      </c>
      <c r="E171" s="11">
        <f>'AUP Test Results - Table 1'!E171</f>
        <v>0</v>
      </c>
      <c r="F171" s="139">
        <f>'AUP Test Results - Table 1'!F171</f>
        <v>0</v>
      </c>
      <c r="G171" s="177">
        <f>'AUP Test Results - Table 1'!G171</f>
        <v>0</v>
      </c>
      <c r="H171" s="11">
        <f>'AUP Test Results - Table 1'!H171</f>
        <v>0</v>
      </c>
      <c r="I171" s="139">
        <f>'AUP Test Results - Table 1'!I171</f>
        <v>0</v>
      </c>
      <c r="J171" s="177">
        <f>'AUP Test Results - Table 1'!J171</f>
        <v>0</v>
      </c>
      <c r="K171" s="177">
        <f>'AUP Test Results - Table 1'!K171</f>
        <v>0</v>
      </c>
      <c r="L171" s="139">
        <f>'AUP Test Results - Table 1'!L171</f>
        <v>0</v>
      </c>
      <c r="M171" s="177" t="str">
        <f>'AUP Test Results - Table 1'!M171</f>
        <v/>
      </c>
      <c r="N171" s="177">
        <f>'AUP Test Results - Table 1'!N171</f>
        <v>0</v>
      </c>
      <c r="O171" s="139">
        <f>'AUP Test Results - Table 1'!O171</f>
        <v>0</v>
      </c>
      <c r="P171" s="177" t="str">
        <f>'AUP Test Results - Table 1'!P171</f>
        <v/>
      </c>
      <c r="Q171" s="138">
        <f>'AUP Test Results - Table 1'!Q171</f>
        <v>0</v>
      </c>
      <c r="R171" s="139">
        <f>'AUP Test Results - Table 1'!R171</f>
        <v>0</v>
      </c>
      <c r="S171" s="45">
        <f>'AUP Test Results - Table 1'!S171</f>
        <v>0</v>
      </c>
      <c r="T171" s="139">
        <f>'AUP Test Results - Table 1'!T171</f>
        <v>0</v>
      </c>
      <c r="U171" s="45">
        <f>'AUP Test Results - Table 1'!U171</f>
        <v>0</v>
      </c>
      <c r="V171" s="138">
        <f>'AUP Test Results - Table 1'!V171</f>
        <v>0</v>
      </c>
      <c r="W171" s="141" t="str">
        <f>'AUP Test Results - Table 1'!W171</f>
        <v>none</v>
      </c>
      <c r="X171" s="141">
        <f>'AUP Test Results - Table 1'!X171</f>
        <v>0</v>
      </c>
      <c r="Y171" s="178">
        <f>'AUP Test Results - Table 1'!Y171</f>
        <v>0</v>
      </c>
      <c r="Z171" s="89">
        <f>'AUP Test Results - Table 1'!Z171</f>
        <v>0</v>
      </c>
      <c r="AC171" t="str">
        <f t="shared" si="201"/>
        <v>HB Charges 3</v>
      </c>
      <c r="AD171" s="3">
        <f t="shared" si="190"/>
        <v>0</v>
      </c>
      <c r="AE171" s="3">
        <f t="shared" si="191"/>
        <v>0</v>
      </c>
      <c r="AF171" s="3" t="e">
        <f t="shared" si="192"/>
        <v>#DIV/0!</v>
      </c>
      <c r="AG171" s="2" t="e">
        <f t="shared" si="202"/>
        <v>#DIV/0!</v>
      </c>
      <c r="AH171" s="2" t="e">
        <f t="shared" si="203"/>
        <v>#DIV/0!</v>
      </c>
      <c r="AI171" s="2" t="e">
        <f t="shared" si="204"/>
        <v>#DIV/0!</v>
      </c>
      <c r="AJ171" s="2" t="e">
        <f t="shared" si="205"/>
        <v>#DIV/0!</v>
      </c>
      <c r="AK171" t="e">
        <f t="shared" si="206"/>
        <v>#DIV/0!</v>
      </c>
      <c r="AL171" t="str">
        <f t="shared" ref="AL171:AM171" si="263">IF(AY171=1,$AF171*$V168,"0")</f>
        <v>0</v>
      </c>
      <c r="AM171" t="str">
        <f t="shared" si="263"/>
        <v>0</v>
      </c>
      <c r="AN171" t="str">
        <f t="shared" si="208"/>
        <v>0</v>
      </c>
      <c r="AO171" t="str">
        <f t="shared" si="209"/>
        <v>0</v>
      </c>
      <c r="AP171" t="str">
        <f t="shared" si="210"/>
        <v>0</v>
      </c>
      <c r="AQ171" t="str">
        <f t="shared" si="211"/>
        <v>0</v>
      </c>
      <c r="AT171">
        <f t="shared" si="212"/>
        <v>0</v>
      </c>
      <c r="AU171">
        <f t="shared" si="213"/>
        <v>0</v>
      </c>
      <c r="AW171">
        <f t="shared" si="214"/>
        <v>0</v>
      </c>
      <c r="AY171">
        <f t="shared" si="215"/>
        <v>0</v>
      </c>
      <c r="AZ171">
        <f t="shared" si="216"/>
        <v>0</v>
      </c>
      <c r="BA171">
        <f t="shared" si="217"/>
        <v>0</v>
      </c>
      <c r="BB171">
        <f t="shared" si="218"/>
        <v>0</v>
      </c>
      <c r="BC171">
        <f t="shared" si="219"/>
        <v>0</v>
      </c>
      <c r="BD171">
        <f t="shared" si="220"/>
        <v>0</v>
      </c>
      <c r="BF171" t="str">
        <f t="shared" si="221"/>
        <v>0</v>
      </c>
      <c r="BG171" t="str">
        <f t="shared" si="222"/>
        <v>0</v>
      </c>
      <c r="BH171" t="str">
        <f t="shared" si="223"/>
        <v>0</v>
      </c>
      <c r="BI171" t="str">
        <f t="shared" si="224"/>
        <v>0</v>
      </c>
      <c r="BJ171" t="str">
        <f t="shared" si="225"/>
        <v>0</v>
      </c>
      <c r="BK171" t="str">
        <f t="shared" si="226"/>
        <v>0</v>
      </c>
    </row>
    <row r="172" spans="1:63" x14ac:dyDescent="0.25">
      <c r="A172" s="176" t="s">
        <v>2</v>
      </c>
      <c r="B172" s="10">
        <f t="shared" si="197"/>
        <v>51</v>
      </c>
      <c r="C172" s="10" t="str">
        <f t="shared" si="184"/>
        <v>RX&lt;65 - 51</v>
      </c>
      <c r="D172" s="138">
        <f>'AUP Test Results - Table 1'!D172</f>
        <v>0</v>
      </c>
      <c r="E172" s="11">
        <f>'AUP Test Results - Table 1'!E172</f>
        <v>0</v>
      </c>
      <c r="F172" s="139">
        <f>'AUP Test Results - Table 1'!F172</f>
        <v>0</v>
      </c>
      <c r="G172" s="177">
        <f>'AUP Test Results - Table 1'!G172</f>
        <v>0</v>
      </c>
      <c r="H172" s="11">
        <f>'AUP Test Results - Table 1'!H172</f>
        <v>0</v>
      </c>
      <c r="I172" s="139">
        <f>'AUP Test Results - Table 1'!I172</f>
        <v>0</v>
      </c>
      <c r="J172" s="177">
        <f>'AUP Test Results - Table 1'!J172</f>
        <v>0</v>
      </c>
      <c r="K172" s="177">
        <f>'AUP Test Results - Table 1'!K172</f>
        <v>0</v>
      </c>
      <c r="L172" s="139">
        <f>'AUP Test Results - Table 1'!L172</f>
        <v>0</v>
      </c>
      <c r="M172" s="177" t="str">
        <f>'AUP Test Results - Table 1'!M172</f>
        <v/>
      </c>
      <c r="N172" s="177">
        <f>'AUP Test Results - Table 1'!N172</f>
        <v>0</v>
      </c>
      <c r="O172" s="139">
        <f>'AUP Test Results - Table 1'!O172</f>
        <v>0</v>
      </c>
      <c r="P172" s="177" t="str">
        <f>'AUP Test Results - Table 1'!P172</f>
        <v/>
      </c>
      <c r="Q172" s="138">
        <f>'AUP Test Results - Table 1'!Q172</f>
        <v>0</v>
      </c>
      <c r="R172" s="139">
        <f>'AUP Test Results - Table 1'!R172</f>
        <v>0</v>
      </c>
      <c r="S172" s="45">
        <f>'AUP Test Results - Table 1'!S172</f>
        <v>0</v>
      </c>
      <c r="T172" s="139">
        <f>'AUP Test Results - Table 1'!T172</f>
        <v>0</v>
      </c>
      <c r="U172" s="45">
        <f>'AUP Test Results - Table 1'!U172</f>
        <v>0</v>
      </c>
      <c r="V172" s="138">
        <f>'AUP Test Results - Table 1'!V172</f>
        <v>0</v>
      </c>
      <c r="W172" s="141" t="str">
        <f>'AUP Test Results - Table 1'!W172</f>
        <v>none</v>
      </c>
      <c r="X172" s="141">
        <f>'AUP Test Results - Table 1'!X172</f>
        <v>0</v>
      </c>
      <c r="Y172" s="178">
        <f>'AUP Test Results - Table 1'!Y172</f>
        <v>0</v>
      </c>
      <c r="Z172" s="89">
        <f>'AUP Test Results - Table 1'!Z172</f>
        <v>0</v>
      </c>
      <c r="AC172" t="str">
        <f t="shared" si="201"/>
        <v>HB Charges 3</v>
      </c>
      <c r="AD172" s="3">
        <f t="shared" si="190"/>
        <v>0</v>
      </c>
      <c r="AE172" s="3">
        <f t="shared" si="191"/>
        <v>0</v>
      </c>
      <c r="AF172" s="3" t="e">
        <f t="shared" si="192"/>
        <v>#DIV/0!</v>
      </c>
      <c r="AG172" s="2" t="e">
        <f t="shared" si="202"/>
        <v>#DIV/0!</v>
      </c>
      <c r="AH172" s="2" t="e">
        <f t="shared" si="203"/>
        <v>#DIV/0!</v>
      </c>
      <c r="AI172" s="2" t="e">
        <f t="shared" si="204"/>
        <v>#DIV/0!</v>
      </c>
      <c r="AJ172" s="2" t="e">
        <f t="shared" si="205"/>
        <v>#DIV/0!</v>
      </c>
      <c r="AK172" t="e">
        <f t="shared" si="206"/>
        <v>#DIV/0!</v>
      </c>
      <c r="AL172" t="str">
        <f t="shared" ref="AL172:AM172" si="264">IF(AY172=1,$AF172*$V169,"0")</f>
        <v>0</v>
      </c>
      <c r="AM172" t="str">
        <f t="shared" si="264"/>
        <v>0</v>
      </c>
      <c r="AN172" t="str">
        <f t="shared" si="208"/>
        <v>0</v>
      </c>
      <c r="AO172" t="str">
        <f t="shared" si="209"/>
        <v>0</v>
      </c>
      <c r="AP172" t="str">
        <f t="shared" si="210"/>
        <v>0</v>
      </c>
      <c r="AQ172" t="str">
        <f t="shared" si="211"/>
        <v>0</v>
      </c>
      <c r="AT172">
        <f t="shared" si="212"/>
        <v>0</v>
      </c>
      <c r="AU172">
        <f t="shared" si="213"/>
        <v>0</v>
      </c>
      <c r="AW172">
        <f t="shared" si="214"/>
        <v>0</v>
      </c>
      <c r="AY172">
        <f t="shared" si="215"/>
        <v>0</v>
      </c>
      <c r="AZ172">
        <f t="shared" si="216"/>
        <v>0</v>
      </c>
      <c r="BA172">
        <f t="shared" si="217"/>
        <v>0</v>
      </c>
      <c r="BB172">
        <f t="shared" si="218"/>
        <v>0</v>
      </c>
      <c r="BC172">
        <f t="shared" si="219"/>
        <v>0</v>
      </c>
      <c r="BD172">
        <f t="shared" si="220"/>
        <v>0</v>
      </c>
      <c r="BF172" t="str">
        <f t="shared" si="221"/>
        <v>0</v>
      </c>
      <c r="BG172" t="str">
        <f t="shared" si="222"/>
        <v>0</v>
      </c>
      <c r="BH172" t="str">
        <f t="shared" si="223"/>
        <v>0</v>
      </c>
      <c r="BI172" t="str">
        <f t="shared" si="224"/>
        <v>0</v>
      </c>
      <c r="BJ172" t="str">
        <f t="shared" si="225"/>
        <v>0</v>
      </c>
      <c r="BK172" t="str">
        <f t="shared" si="226"/>
        <v>0</v>
      </c>
    </row>
    <row r="173" spans="1:63" x14ac:dyDescent="0.25">
      <c r="A173" s="176" t="s">
        <v>2</v>
      </c>
      <c r="B173" s="10">
        <f t="shared" si="197"/>
        <v>52</v>
      </c>
      <c r="C173" s="10" t="str">
        <f t="shared" si="184"/>
        <v>RX&lt;65 - 52</v>
      </c>
      <c r="D173" s="138">
        <f>'AUP Test Results - Table 1'!D173</f>
        <v>0</v>
      </c>
      <c r="E173" s="11">
        <f>'AUP Test Results - Table 1'!E173</f>
        <v>0</v>
      </c>
      <c r="F173" s="139">
        <f>'AUP Test Results - Table 1'!F173</f>
        <v>0</v>
      </c>
      <c r="G173" s="177">
        <f>'AUP Test Results - Table 1'!G173</f>
        <v>0</v>
      </c>
      <c r="H173" s="11">
        <f>'AUP Test Results - Table 1'!H173</f>
        <v>0</v>
      </c>
      <c r="I173" s="139">
        <f>'AUP Test Results - Table 1'!I173</f>
        <v>0</v>
      </c>
      <c r="J173" s="177">
        <f>'AUP Test Results - Table 1'!J173</f>
        <v>0</v>
      </c>
      <c r="K173" s="177">
        <f>'AUP Test Results - Table 1'!K173</f>
        <v>0</v>
      </c>
      <c r="L173" s="139">
        <f>'AUP Test Results - Table 1'!L173</f>
        <v>0</v>
      </c>
      <c r="M173" s="177" t="str">
        <f>'AUP Test Results - Table 1'!M173</f>
        <v/>
      </c>
      <c r="N173" s="177">
        <f>'AUP Test Results - Table 1'!N173</f>
        <v>0</v>
      </c>
      <c r="O173" s="139">
        <f>'AUP Test Results - Table 1'!O173</f>
        <v>0</v>
      </c>
      <c r="P173" s="177" t="str">
        <f>'AUP Test Results - Table 1'!P173</f>
        <v/>
      </c>
      <c r="Q173" s="138">
        <f>'AUP Test Results - Table 1'!Q173</f>
        <v>0</v>
      </c>
      <c r="R173" s="139">
        <f>'AUP Test Results - Table 1'!R173</f>
        <v>0</v>
      </c>
      <c r="S173" s="45">
        <f>'AUP Test Results - Table 1'!S173</f>
        <v>0</v>
      </c>
      <c r="T173" s="139">
        <f>'AUP Test Results - Table 1'!T173</f>
        <v>0</v>
      </c>
      <c r="U173" s="45">
        <f>'AUP Test Results - Table 1'!U173</f>
        <v>0</v>
      </c>
      <c r="V173" s="138">
        <f>'AUP Test Results - Table 1'!V173</f>
        <v>0</v>
      </c>
      <c r="W173" s="141" t="str">
        <f>'AUP Test Results - Table 1'!W173</f>
        <v>none</v>
      </c>
      <c r="X173" s="141">
        <f>'AUP Test Results - Table 1'!X173</f>
        <v>0</v>
      </c>
      <c r="Y173" s="178">
        <f>'AUP Test Results - Table 1'!Y173</f>
        <v>0</v>
      </c>
      <c r="Z173" s="89">
        <f>'AUP Test Results - Table 1'!Z173</f>
        <v>0</v>
      </c>
      <c r="AC173" t="str">
        <f t="shared" si="201"/>
        <v>HB Charges 3</v>
      </c>
      <c r="AD173" s="3">
        <f t="shared" si="190"/>
        <v>0</v>
      </c>
      <c r="AE173" s="3">
        <f t="shared" si="191"/>
        <v>0</v>
      </c>
      <c r="AF173" s="3" t="e">
        <f t="shared" si="192"/>
        <v>#DIV/0!</v>
      </c>
      <c r="AG173" s="2" t="e">
        <f t="shared" si="202"/>
        <v>#DIV/0!</v>
      </c>
      <c r="AH173" s="2" t="e">
        <f t="shared" si="203"/>
        <v>#DIV/0!</v>
      </c>
      <c r="AI173" s="2" t="e">
        <f t="shared" si="204"/>
        <v>#DIV/0!</v>
      </c>
      <c r="AJ173" s="2" t="e">
        <f t="shared" si="205"/>
        <v>#DIV/0!</v>
      </c>
      <c r="AK173" t="e">
        <f t="shared" si="206"/>
        <v>#DIV/0!</v>
      </c>
      <c r="AL173" t="str">
        <f t="shared" ref="AL173:AM173" si="265">IF(AY173=1,$AF173*$V170,"0")</f>
        <v>0</v>
      </c>
      <c r="AM173" t="str">
        <f t="shared" si="265"/>
        <v>0</v>
      </c>
      <c r="AN173" t="str">
        <f t="shared" si="208"/>
        <v>0</v>
      </c>
      <c r="AO173" t="str">
        <f t="shared" si="209"/>
        <v>0</v>
      </c>
      <c r="AP173" t="str">
        <f t="shared" si="210"/>
        <v>0</v>
      </c>
      <c r="AQ173" t="str">
        <f t="shared" si="211"/>
        <v>0</v>
      </c>
      <c r="AT173">
        <f t="shared" si="212"/>
        <v>0</v>
      </c>
      <c r="AU173">
        <f t="shared" si="213"/>
        <v>0</v>
      </c>
      <c r="AW173">
        <f t="shared" si="214"/>
        <v>0</v>
      </c>
      <c r="AY173">
        <f t="shared" si="215"/>
        <v>0</v>
      </c>
      <c r="AZ173">
        <f t="shared" si="216"/>
        <v>0</v>
      </c>
      <c r="BA173">
        <f t="shared" si="217"/>
        <v>0</v>
      </c>
      <c r="BB173">
        <f t="shared" si="218"/>
        <v>0</v>
      </c>
      <c r="BC173">
        <f t="shared" si="219"/>
        <v>0</v>
      </c>
      <c r="BD173">
        <f t="shared" si="220"/>
        <v>0</v>
      </c>
      <c r="BF173" t="str">
        <f t="shared" si="221"/>
        <v>0</v>
      </c>
      <c r="BG173" t="str">
        <f t="shared" si="222"/>
        <v>0</v>
      </c>
      <c r="BH173" t="str">
        <f t="shared" si="223"/>
        <v>0</v>
      </c>
      <c r="BI173" t="str">
        <f t="shared" si="224"/>
        <v>0</v>
      </c>
      <c r="BJ173" t="str">
        <f t="shared" si="225"/>
        <v>0</v>
      </c>
      <c r="BK173" t="str">
        <f t="shared" si="226"/>
        <v>0</v>
      </c>
    </row>
    <row r="174" spans="1:63" x14ac:dyDescent="0.25">
      <c r="A174" s="176" t="s">
        <v>2</v>
      </c>
      <c r="B174" s="10">
        <f t="shared" si="197"/>
        <v>53</v>
      </c>
      <c r="C174" s="10" t="str">
        <f t="shared" si="184"/>
        <v>RX&lt;65 - 53</v>
      </c>
      <c r="D174" s="138">
        <f>'AUP Test Results - Table 1'!D174</f>
        <v>0</v>
      </c>
      <c r="E174" s="11">
        <f>'AUP Test Results - Table 1'!E174</f>
        <v>0</v>
      </c>
      <c r="F174" s="139">
        <f>'AUP Test Results - Table 1'!F174</f>
        <v>0</v>
      </c>
      <c r="G174" s="177">
        <f>'AUP Test Results - Table 1'!G174</f>
        <v>0</v>
      </c>
      <c r="H174" s="11">
        <f>'AUP Test Results - Table 1'!H174</f>
        <v>0</v>
      </c>
      <c r="I174" s="139">
        <f>'AUP Test Results - Table 1'!I174</f>
        <v>0</v>
      </c>
      <c r="J174" s="177">
        <f>'AUP Test Results - Table 1'!J174</f>
        <v>0</v>
      </c>
      <c r="K174" s="177">
        <f>'AUP Test Results - Table 1'!K174</f>
        <v>0</v>
      </c>
      <c r="L174" s="139">
        <f>'AUP Test Results - Table 1'!L174</f>
        <v>0</v>
      </c>
      <c r="M174" s="177" t="str">
        <f>'AUP Test Results - Table 1'!M174</f>
        <v/>
      </c>
      <c r="N174" s="177">
        <f>'AUP Test Results - Table 1'!N174</f>
        <v>0</v>
      </c>
      <c r="O174" s="139">
        <f>'AUP Test Results - Table 1'!O174</f>
        <v>0</v>
      </c>
      <c r="P174" s="177" t="str">
        <f>'AUP Test Results - Table 1'!P174</f>
        <v/>
      </c>
      <c r="Q174" s="138">
        <f>'AUP Test Results - Table 1'!Q174</f>
        <v>0</v>
      </c>
      <c r="R174" s="139">
        <f>'AUP Test Results - Table 1'!R174</f>
        <v>0</v>
      </c>
      <c r="S174" s="45">
        <f>'AUP Test Results - Table 1'!S174</f>
        <v>0</v>
      </c>
      <c r="T174" s="139">
        <f>'AUP Test Results - Table 1'!T174</f>
        <v>0</v>
      </c>
      <c r="U174" s="45">
        <f>'AUP Test Results - Table 1'!U174</f>
        <v>0</v>
      </c>
      <c r="V174" s="138">
        <f>'AUP Test Results - Table 1'!V174</f>
        <v>0</v>
      </c>
      <c r="W174" s="141" t="str">
        <f>'AUP Test Results - Table 1'!W174</f>
        <v>none</v>
      </c>
      <c r="X174" s="141">
        <f>'AUP Test Results - Table 1'!X174</f>
        <v>0</v>
      </c>
      <c r="Y174" s="178">
        <f>'AUP Test Results - Table 1'!Y174</f>
        <v>0</v>
      </c>
      <c r="Z174" s="89">
        <f>'AUP Test Results - Table 1'!Z174</f>
        <v>0</v>
      </c>
      <c r="AC174" t="str">
        <f t="shared" si="201"/>
        <v>HB Charges 3</v>
      </c>
      <c r="AD174" s="3">
        <f t="shared" si="190"/>
        <v>0</v>
      </c>
      <c r="AE174" s="3">
        <f t="shared" si="191"/>
        <v>0</v>
      </c>
      <c r="AF174" s="3" t="e">
        <f t="shared" si="192"/>
        <v>#DIV/0!</v>
      </c>
      <c r="AG174" s="2" t="e">
        <f t="shared" si="202"/>
        <v>#DIV/0!</v>
      </c>
      <c r="AH174" s="2" t="e">
        <f t="shared" si="203"/>
        <v>#DIV/0!</v>
      </c>
      <c r="AI174" s="2" t="e">
        <f t="shared" si="204"/>
        <v>#DIV/0!</v>
      </c>
      <c r="AJ174" s="2" t="e">
        <f t="shared" si="205"/>
        <v>#DIV/0!</v>
      </c>
      <c r="AK174" t="e">
        <f t="shared" si="206"/>
        <v>#DIV/0!</v>
      </c>
      <c r="AL174" t="str">
        <f t="shared" ref="AL174:AM174" si="266">IF(AY174=1,$AF174*$V171,"0")</f>
        <v>0</v>
      </c>
      <c r="AM174" t="str">
        <f t="shared" si="266"/>
        <v>0</v>
      </c>
      <c r="AN174" t="str">
        <f t="shared" si="208"/>
        <v>0</v>
      </c>
      <c r="AO174" t="str">
        <f t="shared" si="209"/>
        <v>0</v>
      </c>
      <c r="AP174" t="str">
        <f t="shared" si="210"/>
        <v>0</v>
      </c>
      <c r="AQ174" t="str">
        <f t="shared" si="211"/>
        <v>0</v>
      </c>
      <c r="AT174">
        <f t="shared" si="212"/>
        <v>0</v>
      </c>
      <c r="AU174">
        <f t="shared" si="213"/>
        <v>0</v>
      </c>
      <c r="AW174">
        <f t="shared" si="214"/>
        <v>0</v>
      </c>
      <c r="AY174">
        <f t="shared" si="215"/>
        <v>0</v>
      </c>
      <c r="AZ174">
        <f t="shared" si="216"/>
        <v>0</v>
      </c>
      <c r="BA174">
        <f t="shared" si="217"/>
        <v>0</v>
      </c>
      <c r="BB174">
        <f t="shared" si="218"/>
        <v>0</v>
      </c>
      <c r="BC174">
        <f t="shared" si="219"/>
        <v>0</v>
      </c>
      <c r="BD174">
        <f t="shared" si="220"/>
        <v>0</v>
      </c>
      <c r="BF174" t="str">
        <f t="shared" si="221"/>
        <v>0</v>
      </c>
      <c r="BG174" t="str">
        <f t="shared" si="222"/>
        <v>0</v>
      </c>
      <c r="BH174" t="str">
        <f t="shared" si="223"/>
        <v>0</v>
      </c>
      <c r="BI174" t="str">
        <f t="shared" si="224"/>
        <v>0</v>
      </c>
      <c r="BJ174" t="str">
        <f t="shared" si="225"/>
        <v>0</v>
      </c>
      <c r="BK174" t="str">
        <f t="shared" si="226"/>
        <v>0</v>
      </c>
    </row>
    <row r="175" spans="1:63" x14ac:dyDescent="0.25">
      <c r="A175" s="176" t="s">
        <v>2</v>
      </c>
      <c r="B175" s="10">
        <f t="shared" si="197"/>
        <v>54</v>
      </c>
      <c r="C175" s="10" t="str">
        <f t="shared" si="184"/>
        <v>RX&lt;65 - 54</v>
      </c>
      <c r="D175" s="138">
        <f>'AUP Test Results - Table 1'!D175</f>
        <v>0</v>
      </c>
      <c r="E175" s="11">
        <f>'AUP Test Results - Table 1'!E175</f>
        <v>0</v>
      </c>
      <c r="F175" s="139">
        <f>'AUP Test Results - Table 1'!F175</f>
        <v>0</v>
      </c>
      <c r="G175" s="177">
        <f>'AUP Test Results - Table 1'!G175</f>
        <v>0</v>
      </c>
      <c r="H175" s="11">
        <f>'AUP Test Results - Table 1'!H175</f>
        <v>0</v>
      </c>
      <c r="I175" s="139">
        <f>'AUP Test Results - Table 1'!I175</f>
        <v>0</v>
      </c>
      <c r="J175" s="177">
        <f>'AUP Test Results - Table 1'!J175</f>
        <v>0</v>
      </c>
      <c r="K175" s="177">
        <f>'AUP Test Results - Table 1'!K175</f>
        <v>0</v>
      </c>
      <c r="L175" s="139">
        <f>'AUP Test Results - Table 1'!L175</f>
        <v>0</v>
      </c>
      <c r="M175" s="177" t="str">
        <f>'AUP Test Results - Table 1'!M175</f>
        <v/>
      </c>
      <c r="N175" s="177">
        <f>'AUP Test Results - Table 1'!N175</f>
        <v>0</v>
      </c>
      <c r="O175" s="139">
        <f>'AUP Test Results - Table 1'!O175</f>
        <v>0</v>
      </c>
      <c r="P175" s="177" t="str">
        <f>'AUP Test Results - Table 1'!P175</f>
        <v/>
      </c>
      <c r="Q175" s="138">
        <f>'AUP Test Results - Table 1'!Q175</f>
        <v>0</v>
      </c>
      <c r="R175" s="139">
        <f>'AUP Test Results - Table 1'!R175</f>
        <v>0</v>
      </c>
      <c r="S175" s="45">
        <f>'AUP Test Results - Table 1'!S175</f>
        <v>0</v>
      </c>
      <c r="T175" s="139">
        <f>'AUP Test Results - Table 1'!T175</f>
        <v>0</v>
      </c>
      <c r="U175" s="45">
        <f>'AUP Test Results - Table 1'!U175</f>
        <v>0</v>
      </c>
      <c r="V175" s="138">
        <f>'AUP Test Results - Table 1'!V175</f>
        <v>0</v>
      </c>
      <c r="W175" s="141" t="str">
        <f>'AUP Test Results - Table 1'!W175</f>
        <v>none</v>
      </c>
      <c r="X175" s="141">
        <f>'AUP Test Results - Table 1'!X175</f>
        <v>0</v>
      </c>
      <c r="Y175" s="178">
        <f>'AUP Test Results - Table 1'!Y175</f>
        <v>0</v>
      </c>
      <c r="Z175" s="89">
        <f>'AUP Test Results - Table 1'!Z175</f>
        <v>0</v>
      </c>
      <c r="AC175" t="str">
        <f t="shared" si="201"/>
        <v>HB Charges 3</v>
      </c>
      <c r="AD175" s="3">
        <f t="shared" si="190"/>
        <v>0</v>
      </c>
      <c r="AE175" s="3">
        <f t="shared" si="191"/>
        <v>0</v>
      </c>
      <c r="AF175" s="3" t="e">
        <f t="shared" si="192"/>
        <v>#DIV/0!</v>
      </c>
      <c r="AG175" s="2" t="e">
        <f t="shared" si="202"/>
        <v>#DIV/0!</v>
      </c>
      <c r="AH175" s="2" t="e">
        <f t="shared" si="203"/>
        <v>#DIV/0!</v>
      </c>
      <c r="AI175" s="2" t="e">
        <f t="shared" si="204"/>
        <v>#DIV/0!</v>
      </c>
      <c r="AJ175" s="2" t="e">
        <f t="shared" si="205"/>
        <v>#DIV/0!</v>
      </c>
      <c r="AK175" t="e">
        <f t="shared" si="206"/>
        <v>#DIV/0!</v>
      </c>
      <c r="AL175" t="str">
        <f t="shared" ref="AL175:AM175" si="267">IF(AY175=1,$AF175*$V172,"0")</f>
        <v>0</v>
      </c>
      <c r="AM175" t="str">
        <f t="shared" si="267"/>
        <v>0</v>
      </c>
      <c r="AN175" t="str">
        <f t="shared" si="208"/>
        <v>0</v>
      </c>
      <c r="AO175" t="str">
        <f t="shared" si="209"/>
        <v>0</v>
      </c>
      <c r="AP175" t="str">
        <f t="shared" si="210"/>
        <v>0</v>
      </c>
      <c r="AQ175" t="str">
        <f t="shared" si="211"/>
        <v>0</v>
      </c>
      <c r="AT175">
        <f t="shared" si="212"/>
        <v>0</v>
      </c>
      <c r="AU175">
        <f t="shared" si="213"/>
        <v>0</v>
      </c>
      <c r="AW175">
        <f t="shared" si="214"/>
        <v>0</v>
      </c>
      <c r="AY175">
        <f t="shared" si="215"/>
        <v>0</v>
      </c>
      <c r="AZ175">
        <f t="shared" si="216"/>
        <v>0</v>
      </c>
      <c r="BA175">
        <f t="shared" si="217"/>
        <v>0</v>
      </c>
      <c r="BB175">
        <f t="shared" si="218"/>
        <v>0</v>
      </c>
      <c r="BC175">
        <f t="shared" si="219"/>
        <v>0</v>
      </c>
      <c r="BD175">
        <f t="shared" si="220"/>
        <v>0</v>
      </c>
      <c r="BF175" t="str">
        <f t="shared" si="221"/>
        <v>0</v>
      </c>
      <c r="BG175" t="str">
        <f t="shared" si="222"/>
        <v>0</v>
      </c>
      <c r="BH175" t="str">
        <f t="shared" si="223"/>
        <v>0</v>
      </c>
      <c r="BI175" t="str">
        <f t="shared" si="224"/>
        <v>0</v>
      </c>
      <c r="BJ175" t="str">
        <f t="shared" si="225"/>
        <v>0</v>
      </c>
      <c r="BK175" t="str">
        <f t="shared" si="226"/>
        <v>0</v>
      </c>
    </row>
    <row r="176" spans="1:63" x14ac:dyDescent="0.25">
      <c r="A176" s="176" t="s">
        <v>2</v>
      </c>
      <c r="B176" s="10">
        <f t="shared" si="197"/>
        <v>55</v>
      </c>
      <c r="C176" s="10" t="str">
        <f t="shared" si="184"/>
        <v>RX&lt;65 - 55</v>
      </c>
      <c r="D176" s="138">
        <f>'AUP Test Results - Table 1'!D176</f>
        <v>0</v>
      </c>
      <c r="E176" s="11">
        <f>'AUP Test Results - Table 1'!E176</f>
        <v>0</v>
      </c>
      <c r="F176" s="139">
        <f>'AUP Test Results - Table 1'!F176</f>
        <v>0</v>
      </c>
      <c r="G176" s="177">
        <f>'AUP Test Results - Table 1'!G176</f>
        <v>0</v>
      </c>
      <c r="H176" s="11">
        <f>'AUP Test Results - Table 1'!H176</f>
        <v>0</v>
      </c>
      <c r="I176" s="139">
        <f>'AUP Test Results - Table 1'!I176</f>
        <v>0</v>
      </c>
      <c r="J176" s="177">
        <f>'AUP Test Results - Table 1'!J176</f>
        <v>0</v>
      </c>
      <c r="K176" s="177">
        <f>'AUP Test Results - Table 1'!K176</f>
        <v>0</v>
      </c>
      <c r="L176" s="139">
        <f>'AUP Test Results - Table 1'!L176</f>
        <v>0</v>
      </c>
      <c r="M176" s="177" t="str">
        <f>'AUP Test Results - Table 1'!M176</f>
        <v/>
      </c>
      <c r="N176" s="177">
        <f>'AUP Test Results - Table 1'!N176</f>
        <v>0</v>
      </c>
      <c r="O176" s="139">
        <f>'AUP Test Results - Table 1'!O176</f>
        <v>0</v>
      </c>
      <c r="P176" s="177" t="str">
        <f>'AUP Test Results - Table 1'!P176</f>
        <v/>
      </c>
      <c r="Q176" s="138">
        <f>'AUP Test Results - Table 1'!Q176</f>
        <v>0</v>
      </c>
      <c r="R176" s="139">
        <f>'AUP Test Results - Table 1'!R176</f>
        <v>0</v>
      </c>
      <c r="S176" s="45">
        <f>'AUP Test Results - Table 1'!S176</f>
        <v>0</v>
      </c>
      <c r="T176" s="139">
        <f>'AUP Test Results - Table 1'!T176</f>
        <v>0</v>
      </c>
      <c r="U176" s="45">
        <f>'AUP Test Results - Table 1'!U176</f>
        <v>0</v>
      </c>
      <c r="V176" s="138">
        <f>'AUP Test Results - Table 1'!V176</f>
        <v>0</v>
      </c>
      <c r="W176" s="141" t="str">
        <f>'AUP Test Results - Table 1'!W176</f>
        <v>none</v>
      </c>
      <c r="X176" s="141">
        <f>'AUP Test Results - Table 1'!X176</f>
        <v>0</v>
      </c>
      <c r="Y176" s="178">
        <f>'AUP Test Results - Table 1'!Y176</f>
        <v>0</v>
      </c>
      <c r="Z176" s="89">
        <f>'AUP Test Results - Table 1'!Z176</f>
        <v>0</v>
      </c>
      <c r="AC176" t="str">
        <f t="shared" si="201"/>
        <v>HB Charges 3</v>
      </c>
      <c r="AD176" s="3">
        <f t="shared" si="190"/>
        <v>0</v>
      </c>
      <c r="AE176" s="3">
        <f t="shared" si="191"/>
        <v>0</v>
      </c>
      <c r="AF176" s="3" t="e">
        <f t="shared" si="192"/>
        <v>#DIV/0!</v>
      </c>
      <c r="AG176" s="2" t="e">
        <f t="shared" si="202"/>
        <v>#DIV/0!</v>
      </c>
      <c r="AH176" s="2" t="e">
        <f t="shared" si="203"/>
        <v>#DIV/0!</v>
      </c>
      <c r="AI176" s="2" t="e">
        <f t="shared" si="204"/>
        <v>#DIV/0!</v>
      </c>
      <c r="AJ176" s="2" t="e">
        <f t="shared" si="205"/>
        <v>#DIV/0!</v>
      </c>
      <c r="AK176" t="e">
        <f t="shared" si="206"/>
        <v>#DIV/0!</v>
      </c>
      <c r="AL176" t="str">
        <f t="shared" ref="AL176:AM176" si="268">IF(AY176=1,$AF176*$V173,"0")</f>
        <v>0</v>
      </c>
      <c r="AM176" t="str">
        <f t="shared" si="268"/>
        <v>0</v>
      </c>
      <c r="AN176" t="str">
        <f t="shared" si="208"/>
        <v>0</v>
      </c>
      <c r="AO176" t="str">
        <f t="shared" si="209"/>
        <v>0</v>
      </c>
      <c r="AP176" t="str">
        <f t="shared" si="210"/>
        <v>0</v>
      </c>
      <c r="AQ176" t="str">
        <f t="shared" si="211"/>
        <v>0</v>
      </c>
      <c r="AT176">
        <f t="shared" si="212"/>
        <v>0</v>
      </c>
      <c r="AU176">
        <f t="shared" si="213"/>
        <v>0</v>
      </c>
      <c r="AW176">
        <f t="shared" si="214"/>
        <v>0</v>
      </c>
      <c r="AY176">
        <f t="shared" si="215"/>
        <v>0</v>
      </c>
      <c r="AZ176">
        <f t="shared" si="216"/>
        <v>0</v>
      </c>
      <c r="BA176">
        <f t="shared" si="217"/>
        <v>0</v>
      </c>
      <c r="BB176">
        <f t="shared" si="218"/>
        <v>0</v>
      </c>
      <c r="BC176">
        <f t="shared" si="219"/>
        <v>0</v>
      </c>
      <c r="BD176">
        <f t="shared" si="220"/>
        <v>0</v>
      </c>
      <c r="BF176" t="str">
        <f t="shared" si="221"/>
        <v>0</v>
      </c>
      <c r="BG176" t="str">
        <f t="shared" si="222"/>
        <v>0</v>
      </c>
      <c r="BH176" t="str">
        <f t="shared" si="223"/>
        <v>0</v>
      </c>
      <c r="BI176" t="str">
        <f t="shared" si="224"/>
        <v>0</v>
      </c>
      <c r="BJ176" t="str">
        <f t="shared" si="225"/>
        <v>0</v>
      </c>
      <c r="BK176" t="str">
        <f t="shared" si="226"/>
        <v>0</v>
      </c>
    </row>
    <row r="177" spans="1:63" x14ac:dyDescent="0.25">
      <c r="A177" s="176" t="s">
        <v>2</v>
      </c>
      <c r="B177" s="10">
        <f t="shared" si="197"/>
        <v>56</v>
      </c>
      <c r="C177" s="10" t="str">
        <f t="shared" si="184"/>
        <v>RX&lt;65 - 56</v>
      </c>
      <c r="D177" s="138">
        <f>'AUP Test Results - Table 1'!D177</f>
        <v>0</v>
      </c>
      <c r="E177" s="11">
        <f>'AUP Test Results - Table 1'!E177</f>
        <v>0</v>
      </c>
      <c r="F177" s="139">
        <f>'AUP Test Results - Table 1'!F177</f>
        <v>0</v>
      </c>
      <c r="G177" s="177">
        <f>'AUP Test Results - Table 1'!G177</f>
        <v>0</v>
      </c>
      <c r="H177" s="11">
        <f>'AUP Test Results - Table 1'!H177</f>
        <v>0</v>
      </c>
      <c r="I177" s="139">
        <f>'AUP Test Results - Table 1'!I177</f>
        <v>0</v>
      </c>
      <c r="J177" s="177">
        <f>'AUP Test Results - Table 1'!J177</f>
        <v>0</v>
      </c>
      <c r="K177" s="177">
        <f>'AUP Test Results - Table 1'!K177</f>
        <v>0</v>
      </c>
      <c r="L177" s="139">
        <f>'AUP Test Results - Table 1'!L177</f>
        <v>0</v>
      </c>
      <c r="M177" s="177" t="str">
        <f>'AUP Test Results - Table 1'!M177</f>
        <v/>
      </c>
      <c r="N177" s="177">
        <f>'AUP Test Results - Table 1'!N177</f>
        <v>0</v>
      </c>
      <c r="O177" s="139">
        <f>'AUP Test Results - Table 1'!O177</f>
        <v>0</v>
      </c>
      <c r="P177" s="177" t="str">
        <f>'AUP Test Results - Table 1'!P177</f>
        <v/>
      </c>
      <c r="Q177" s="138">
        <f>'AUP Test Results - Table 1'!Q177</f>
        <v>0</v>
      </c>
      <c r="R177" s="139">
        <f>'AUP Test Results - Table 1'!R177</f>
        <v>0</v>
      </c>
      <c r="S177" s="45">
        <f>'AUP Test Results - Table 1'!S177</f>
        <v>0</v>
      </c>
      <c r="T177" s="139">
        <f>'AUP Test Results - Table 1'!T177</f>
        <v>0</v>
      </c>
      <c r="U177" s="45">
        <f>'AUP Test Results - Table 1'!U177</f>
        <v>0</v>
      </c>
      <c r="V177" s="138">
        <f>'AUP Test Results - Table 1'!V177</f>
        <v>0</v>
      </c>
      <c r="W177" s="141" t="str">
        <f>'AUP Test Results - Table 1'!W177</f>
        <v>none</v>
      </c>
      <c r="X177" s="141">
        <f>'AUP Test Results - Table 1'!X177</f>
        <v>0</v>
      </c>
      <c r="Y177" s="178">
        <f>'AUP Test Results - Table 1'!Y177</f>
        <v>0</v>
      </c>
      <c r="Z177" s="89">
        <f>'AUP Test Results - Table 1'!Z177</f>
        <v>0</v>
      </c>
      <c r="AC177" t="str">
        <f t="shared" si="201"/>
        <v>HB Charges 3</v>
      </c>
      <c r="AD177" s="3">
        <f t="shared" si="190"/>
        <v>0</v>
      </c>
      <c r="AE177" s="3">
        <f t="shared" si="191"/>
        <v>0</v>
      </c>
      <c r="AF177" s="3" t="e">
        <f t="shared" si="192"/>
        <v>#DIV/0!</v>
      </c>
      <c r="AG177" s="2" t="e">
        <f t="shared" si="202"/>
        <v>#DIV/0!</v>
      </c>
      <c r="AH177" s="2" t="e">
        <f t="shared" si="203"/>
        <v>#DIV/0!</v>
      </c>
      <c r="AI177" s="2" t="e">
        <f t="shared" si="204"/>
        <v>#DIV/0!</v>
      </c>
      <c r="AJ177" s="2" t="e">
        <f t="shared" si="205"/>
        <v>#DIV/0!</v>
      </c>
      <c r="AK177" t="e">
        <f t="shared" si="206"/>
        <v>#DIV/0!</v>
      </c>
      <c r="AL177" t="str">
        <f t="shared" ref="AL177:AM177" si="269">IF(AY177=1,$AF177*$V174,"0")</f>
        <v>0</v>
      </c>
      <c r="AM177" t="str">
        <f t="shared" si="269"/>
        <v>0</v>
      </c>
      <c r="AN177" t="str">
        <f t="shared" si="208"/>
        <v>0</v>
      </c>
      <c r="AO177" t="str">
        <f t="shared" si="209"/>
        <v>0</v>
      </c>
      <c r="AP177" t="str">
        <f t="shared" si="210"/>
        <v>0</v>
      </c>
      <c r="AQ177" t="str">
        <f t="shared" si="211"/>
        <v>0</v>
      </c>
      <c r="AT177">
        <f t="shared" si="212"/>
        <v>0</v>
      </c>
      <c r="AU177">
        <f t="shared" si="213"/>
        <v>0</v>
      </c>
      <c r="AW177">
        <f t="shared" si="214"/>
        <v>0</v>
      </c>
      <c r="AY177">
        <f t="shared" si="215"/>
        <v>0</v>
      </c>
      <c r="AZ177">
        <f t="shared" si="216"/>
        <v>0</v>
      </c>
      <c r="BA177">
        <f t="shared" si="217"/>
        <v>0</v>
      </c>
      <c r="BB177">
        <f t="shared" si="218"/>
        <v>0</v>
      </c>
      <c r="BC177">
        <f t="shared" si="219"/>
        <v>0</v>
      </c>
      <c r="BD177">
        <f t="shared" si="220"/>
        <v>0</v>
      </c>
      <c r="BF177" t="str">
        <f t="shared" si="221"/>
        <v>0</v>
      </c>
      <c r="BG177" t="str">
        <f t="shared" si="222"/>
        <v>0</v>
      </c>
      <c r="BH177" t="str">
        <f t="shared" si="223"/>
        <v>0</v>
      </c>
      <c r="BI177" t="str">
        <f t="shared" si="224"/>
        <v>0</v>
      </c>
      <c r="BJ177" t="str">
        <f t="shared" si="225"/>
        <v>0</v>
      </c>
      <c r="BK177" t="str">
        <f t="shared" si="226"/>
        <v>0</v>
      </c>
    </row>
    <row r="178" spans="1:63" x14ac:dyDescent="0.25">
      <c r="A178" s="176" t="s">
        <v>2</v>
      </c>
      <c r="B178" s="10">
        <f t="shared" si="197"/>
        <v>57</v>
      </c>
      <c r="C178" s="10" t="str">
        <f t="shared" si="184"/>
        <v>RX&lt;65 - 57</v>
      </c>
      <c r="D178" s="138">
        <f>'AUP Test Results - Table 1'!D178</f>
        <v>0</v>
      </c>
      <c r="E178" s="11">
        <f>'AUP Test Results - Table 1'!E178</f>
        <v>0</v>
      </c>
      <c r="F178" s="139">
        <f>'AUP Test Results - Table 1'!F178</f>
        <v>0</v>
      </c>
      <c r="G178" s="177">
        <f>'AUP Test Results - Table 1'!G178</f>
        <v>0</v>
      </c>
      <c r="H178" s="11">
        <f>'AUP Test Results - Table 1'!H178</f>
        <v>0</v>
      </c>
      <c r="I178" s="139">
        <f>'AUP Test Results - Table 1'!I178</f>
        <v>0</v>
      </c>
      <c r="J178" s="177">
        <f>'AUP Test Results - Table 1'!J178</f>
        <v>0</v>
      </c>
      <c r="K178" s="177">
        <f>'AUP Test Results - Table 1'!K178</f>
        <v>0</v>
      </c>
      <c r="L178" s="139">
        <f>'AUP Test Results - Table 1'!L178</f>
        <v>0</v>
      </c>
      <c r="M178" s="177" t="str">
        <f>'AUP Test Results - Table 1'!M178</f>
        <v/>
      </c>
      <c r="N178" s="177">
        <f>'AUP Test Results - Table 1'!N178</f>
        <v>0</v>
      </c>
      <c r="O178" s="139">
        <f>'AUP Test Results - Table 1'!O178</f>
        <v>0</v>
      </c>
      <c r="P178" s="177" t="str">
        <f>'AUP Test Results - Table 1'!P178</f>
        <v/>
      </c>
      <c r="Q178" s="138">
        <f>'AUP Test Results - Table 1'!Q178</f>
        <v>0</v>
      </c>
      <c r="R178" s="139">
        <f>'AUP Test Results - Table 1'!R178</f>
        <v>0</v>
      </c>
      <c r="S178" s="45">
        <f>'AUP Test Results - Table 1'!S178</f>
        <v>0</v>
      </c>
      <c r="T178" s="139">
        <f>'AUP Test Results - Table 1'!T178</f>
        <v>0</v>
      </c>
      <c r="U178" s="45">
        <f>'AUP Test Results - Table 1'!U178</f>
        <v>0</v>
      </c>
      <c r="V178" s="138">
        <f>'AUP Test Results - Table 1'!V178</f>
        <v>0</v>
      </c>
      <c r="W178" s="141" t="str">
        <f>'AUP Test Results - Table 1'!W178</f>
        <v>none</v>
      </c>
      <c r="X178" s="141">
        <f>'AUP Test Results - Table 1'!X178</f>
        <v>0</v>
      </c>
      <c r="Y178" s="178">
        <f>'AUP Test Results - Table 1'!Y178</f>
        <v>0</v>
      </c>
      <c r="Z178" s="89">
        <f>'AUP Test Results - Table 1'!Z178</f>
        <v>0</v>
      </c>
      <c r="AC178" t="str">
        <f t="shared" si="201"/>
        <v>HB Charges 3</v>
      </c>
      <c r="AD178" s="3">
        <f t="shared" si="190"/>
        <v>0</v>
      </c>
      <c r="AE178" s="3">
        <f t="shared" si="191"/>
        <v>0</v>
      </c>
      <c r="AF178" s="3" t="e">
        <f t="shared" si="192"/>
        <v>#DIV/0!</v>
      </c>
      <c r="AG178" s="2" t="e">
        <f t="shared" si="202"/>
        <v>#DIV/0!</v>
      </c>
      <c r="AH178" s="2" t="e">
        <f t="shared" si="203"/>
        <v>#DIV/0!</v>
      </c>
      <c r="AI178" s="2" t="e">
        <f t="shared" si="204"/>
        <v>#DIV/0!</v>
      </c>
      <c r="AJ178" s="2" t="e">
        <f t="shared" si="205"/>
        <v>#DIV/0!</v>
      </c>
      <c r="AK178" t="e">
        <f t="shared" si="206"/>
        <v>#DIV/0!</v>
      </c>
      <c r="AL178" t="str">
        <f t="shared" ref="AL178:AM178" si="270">IF(AY178=1,$AF178*$V175,"0")</f>
        <v>0</v>
      </c>
      <c r="AM178" t="str">
        <f t="shared" si="270"/>
        <v>0</v>
      </c>
      <c r="AN178" t="str">
        <f t="shared" si="208"/>
        <v>0</v>
      </c>
      <c r="AO178" t="str">
        <f t="shared" si="209"/>
        <v>0</v>
      </c>
      <c r="AP178" t="str">
        <f t="shared" si="210"/>
        <v>0</v>
      </c>
      <c r="AQ178" t="str">
        <f t="shared" si="211"/>
        <v>0</v>
      </c>
      <c r="AT178">
        <f t="shared" si="212"/>
        <v>0</v>
      </c>
      <c r="AU178">
        <f t="shared" si="213"/>
        <v>0</v>
      </c>
      <c r="AW178">
        <f t="shared" si="214"/>
        <v>0</v>
      </c>
      <c r="AY178">
        <f t="shared" si="215"/>
        <v>0</v>
      </c>
      <c r="AZ178">
        <f t="shared" si="216"/>
        <v>0</v>
      </c>
      <c r="BA178">
        <f t="shared" si="217"/>
        <v>0</v>
      </c>
      <c r="BB178">
        <f t="shared" si="218"/>
        <v>0</v>
      </c>
      <c r="BC178">
        <f t="shared" si="219"/>
        <v>0</v>
      </c>
      <c r="BD178">
        <f t="shared" si="220"/>
        <v>0</v>
      </c>
      <c r="BF178" t="str">
        <f t="shared" si="221"/>
        <v>0</v>
      </c>
      <c r="BG178" t="str">
        <f t="shared" si="222"/>
        <v>0</v>
      </c>
      <c r="BH178" t="str">
        <f t="shared" si="223"/>
        <v>0</v>
      </c>
      <c r="BI178" t="str">
        <f t="shared" si="224"/>
        <v>0</v>
      </c>
      <c r="BJ178" t="str">
        <f t="shared" si="225"/>
        <v>0</v>
      </c>
      <c r="BK178" t="str">
        <f t="shared" si="226"/>
        <v>0</v>
      </c>
    </row>
    <row r="179" spans="1:63" x14ac:dyDescent="0.25">
      <c r="A179" s="176" t="s">
        <v>2</v>
      </c>
      <c r="B179" s="10">
        <f t="shared" si="197"/>
        <v>58</v>
      </c>
      <c r="C179" s="10" t="str">
        <f t="shared" si="184"/>
        <v>RX&lt;65 - 58</v>
      </c>
      <c r="D179" s="138">
        <f>'AUP Test Results - Table 1'!D179</f>
        <v>0</v>
      </c>
      <c r="E179" s="11">
        <f>'AUP Test Results - Table 1'!E179</f>
        <v>0</v>
      </c>
      <c r="F179" s="139">
        <f>'AUP Test Results - Table 1'!F179</f>
        <v>0</v>
      </c>
      <c r="G179" s="177">
        <f>'AUP Test Results - Table 1'!G179</f>
        <v>0</v>
      </c>
      <c r="H179" s="11">
        <f>'AUP Test Results - Table 1'!H179</f>
        <v>0</v>
      </c>
      <c r="I179" s="139">
        <f>'AUP Test Results - Table 1'!I179</f>
        <v>0</v>
      </c>
      <c r="J179" s="177">
        <f>'AUP Test Results - Table 1'!J179</f>
        <v>0</v>
      </c>
      <c r="K179" s="177">
        <f>'AUP Test Results - Table 1'!K179</f>
        <v>0</v>
      </c>
      <c r="L179" s="139">
        <f>'AUP Test Results - Table 1'!L179</f>
        <v>0</v>
      </c>
      <c r="M179" s="177" t="str">
        <f>'AUP Test Results - Table 1'!M179</f>
        <v/>
      </c>
      <c r="N179" s="177">
        <f>'AUP Test Results - Table 1'!N179</f>
        <v>0</v>
      </c>
      <c r="O179" s="139">
        <f>'AUP Test Results - Table 1'!O179</f>
        <v>0</v>
      </c>
      <c r="P179" s="177" t="str">
        <f>'AUP Test Results - Table 1'!P179</f>
        <v/>
      </c>
      <c r="Q179" s="138">
        <f>'AUP Test Results - Table 1'!Q179</f>
        <v>0</v>
      </c>
      <c r="R179" s="139">
        <f>'AUP Test Results - Table 1'!R179</f>
        <v>0</v>
      </c>
      <c r="S179" s="45">
        <f>'AUP Test Results - Table 1'!S179</f>
        <v>0</v>
      </c>
      <c r="T179" s="139">
        <f>'AUP Test Results - Table 1'!T179</f>
        <v>0</v>
      </c>
      <c r="U179" s="45">
        <f>'AUP Test Results - Table 1'!U179</f>
        <v>0</v>
      </c>
      <c r="V179" s="138">
        <f>'AUP Test Results - Table 1'!V179</f>
        <v>0</v>
      </c>
      <c r="W179" s="141" t="str">
        <f>'AUP Test Results - Table 1'!W179</f>
        <v>none</v>
      </c>
      <c r="X179" s="141">
        <f>'AUP Test Results - Table 1'!X179</f>
        <v>0</v>
      </c>
      <c r="Y179" s="178">
        <f>'AUP Test Results - Table 1'!Y179</f>
        <v>0</v>
      </c>
      <c r="Z179" s="89">
        <f>'AUP Test Results - Table 1'!Z179</f>
        <v>0</v>
      </c>
      <c r="AC179" t="str">
        <f t="shared" si="201"/>
        <v>HB Charges 3</v>
      </c>
      <c r="AD179" s="3">
        <f t="shared" si="190"/>
        <v>0</v>
      </c>
      <c r="AE179" s="3">
        <f t="shared" si="191"/>
        <v>0</v>
      </c>
      <c r="AF179" s="3" t="e">
        <f t="shared" si="192"/>
        <v>#DIV/0!</v>
      </c>
      <c r="AG179" s="2" t="e">
        <f t="shared" si="202"/>
        <v>#DIV/0!</v>
      </c>
      <c r="AH179" s="2" t="e">
        <f t="shared" si="203"/>
        <v>#DIV/0!</v>
      </c>
      <c r="AI179" s="2" t="e">
        <f t="shared" si="204"/>
        <v>#DIV/0!</v>
      </c>
      <c r="AJ179" s="2" t="e">
        <f t="shared" si="205"/>
        <v>#DIV/0!</v>
      </c>
      <c r="AK179" t="e">
        <f t="shared" si="206"/>
        <v>#DIV/0!</v>
      </c>
      <c r="AL179" t="str">
        <f t="shared" ref="AL179:AM179" si="271">IF(AY179=1,$AF179*$V176,"0")</f>
        <v>0</v>
      </c>
      <c r="AM179" t="str">
        <f t="shared" si="271"/>
        <v>0</v>
      </c>
      <c r="AN179" t="str">
        <f t="shared" si="208"/>
        <v>0</v>
      </c>
      <c r="AO179" t="str">
        <f t="shared" si="209"/>
        <v>0</v>
      </c>
      <c r="AP179" t="str">
        <f t="shared" si="210"/>
        <v>0</v>
      </c>
      <c r="AQ179" t="str">
        <f t="shared" si="211"/>
        <v>0</v>
      </c>
      <c r="AT179">
        <f t="shared" si="212"/>
        <v>0</v>
      </c>
      <c r="AU179">
        <f t="shared" si="213"/>
        <v>0</v>
      </c>
      <c r="AW179">
        <f t="shared" si="214"/>
        <v>0</v>
      </c>
      <c r="AY179">
        <f t="shared" si="215"/>
        <v>0</v>
      </c>
      <c r="AZ179">
        <f t="shared" si="216"/>
        <v>0</v>
      </c>
      <c r="BA179">
        <f t="shared" si="217"/>
        <v>0</v>
      </c>
      <c r="BB179">
        <f t="shared" si="218"/>
        <v>0</v>
      </c>
      <c r="BC179">
        <f t="shared" si="219"/>
        <v>0</v>
      </c>
      <c r="BD179">
        <f t="shared" si="220"/>
        <v>0</v>
      </c>
      <c r="BF179" t="str">
        <f t="shared" si="221"/>
        <v>0</v>
      </c>
      <c r="BG179" t="str">
        <f t="shared" si="222"/>
        <v>0</v>
      </c>
      <c r="BH179" t="str">
        <f t="shared" si="223"/>
        <v>0</v>
      </c>
      <c r="BI179" t="str">
        <f t="shared" si="224"/>
        <v>0</v>
      </c>
      <c r="BJ179" t="str">
        <f t="shared" si="225"/>
        <v>0</v>
      </c>
      <c r="BK179" t="str">
        <f t="shared" si="226"/>
        <v>0</v>
      </c>
    </row>
    <row r="180" spans="1:63" x14ac:dyDescent="0.25">
      <c r="A180" s="176" t="s">
        <v>2</v>
      </c>
      <c r="B180" s="10">
        <f t="shared" si="197"/>
        <v>59</v>
      </c>
      <c r="C180" s="10" t="str">
        <f t="shared" si="184"/>
        <v>RX&lt;65 - 59</v>
      </c>
      <c r="D180" s="138">
        <f>'AUP Test Results - Table 1'!D180</f>
        <v>0</v>
      </c>
      <c r="E180" s="11">
        <f>'AUP Test Results - Table 1'!E180</f>
        <v>0</v>
      </c>
      <c r="F180" s="139">
        <f>'AUP Test Results - Table 1'!F180</f>
        <v>0</v>
      </c>
      <c r="G180" s="177">
        <f>'AUP Test Results - Table 1'!G180</f>
        <v>0</v>
      </c>
      <c r="H180" s="11">
        <f>'AUP Test Results - Table 1'!H180</f>
        <v>0</v>
      </c>
      <c r="I180" s="139">
        <f>'AUP Test Results - Table 1'!I180</f>
        <v>0</v>
      </c>
      <c r="J180" s="177">
        <f>'AUP Test Results - Table 1'!J180</f>
        <v>0</v>
      </c>
      <c r="K180" s="177">
        <f>'AUP Test Results - Table 1'!K180</f>
        <v>0</v>
      </c>
      <c r="L180" s="139">
        <f>'AUP Test Results - Table 1'!L180</f>
        <v>0</v>
      </c>
      <c r="M180" s="177" t="str">
        <f>'AUP Test Results - Table 1'!M180</f>
        <v/>
      </c>
      <c r="N180" s="177">
        <f>'AUP Test Results - Table 1'!N180</f>
        <v>0</v>
      </c>
      <c r="O180" s="139">
        <f>'AUP Test Results - Table 1'!O180</f>
        <v>0</v>
      </c>
      <c r="P180" s="177" t="str">
        <f>'AUP Test Results - Table 1'!P180</f>
        <v/>
      </c>
      <c r="Q180" s="138">
        <f>'AUP Test Results - Table 1'!Q180</f>
        <v>0</v>
      </c>
      <c r="R180" s="139">
        <f>'AUP Test Results - Table 1'!R180</f>
        <v>0</v>
      </c>
      <c r="S180" s="45">
        <f>'AUP Test Results - Table 1'!S180</f>
        <v>0</v>
      </c>
      <c r="T180" s="139">
        <f>'AUP Test Results - Table 1'!T180</f>
        <v>0</v>
      </c>
      <c r="U180" s="45">
        <f>'AUP Test Results - Table 1'!U180</f>
        <v>0</v>
      </c>
      <c r="V180" s="138">
        <f>'AUP Test Results - Table 1'!V180</f>
        <v>0</v>
      </c>
      <c r="W180" s="141" t="str">
        <f>'AUP Test Results - Table 1'!W180</f>
        <v>none</v>
      </c>
      <c r="X180" s="141">
        <f>'AUP Test Results - Table 1'!X180</f>
        <v>0</v>
      </c>
      <c r="Y180" s="178">
        <f>'AUP Test Results - Table 1'!Y180</f>
        <v>0</v>
      </c>
      <c r="Z180" s="89">
        <f>'AUP Test Results - Table 1'!Z180</f>
        <v>0</v>
      </c>
      <c r="AC180" t="str">
        <f t="shared" si="201"/>
        <v>HB Charges 3</v>
      </c>
      <c r="AD180" s="3">
        <f t="shared" si="190"/>
        <v>0</v>
      </c>
      <c r="AE180" s="3">
        <f t="shared" si="191"/>
        <v>0</v>
      </c>
      <c r="AF180" s="3" t="e">
        <f t="shared" si="192"/>
        <v>#DIV/0!</v>
      </c>
      <c r="AG180" s="2" t="e">
        <f t="shared" si="202"/>
        <v>#DIV/0!</v>
      </c>
      <c r="AH180" s="2" t="e">
        <f t="shared" si="203"/>
        <v>#DIV/0!</v>
      </c>
      <c r="AI180" s="2" t="e">
        <f t="shared" si="204"/>
        <v>#DIV/0!</v>
      </c>
      <c r="AJ180" s="2" t="e">
        <f t="shared" si="205"/>
        <v>#DIV/0!</v>
      </c>
      <c r="AK180" t="e">
        <f t="shared" si="206"/>
        <v>#DIV/0!</v>
      </c>
      <c r="AL180" t="str">
        <f t="shared" ref="AL180:AM180" si="272">IF(AY180=1,$AF180*$V177,"0")</f>
        <v>0</v>
      </c>
      <c r="AM180" t="str">
        <f t="shared" si="272"/>
        <v>0</v>
      </c>
      <c r="AN180" t="str">
        <f t="shared" si="208"/>
        <v>0</v>
      </c>
      <c r="AO180" t="str">
        <f t="shared" si="209"/>
        <v>0</v>
      </c>
      <c r="AP180" t="str">
        <f t="shared" si="210"/>
        <v>0</v>
      </c>
      <c r="AQ180" t="str">
        <f t="shared" si="211"/>
        <v>0</v>
      </c>
      <c r="AT180">
        <f t="shared" si="212"/>
        <v>0</v>
      </c>
      <c r="AU180">
        <f t="shared" si="213"/>
        <v>0</v>
      </c>
      <c r="AW180">
        <f t="shared" si="214"/>
        <v>0</v>
      </c>
      <c r="AY180">
        <f t="shared" si="215"/>
        <v>0</v>
      </c>
      <c r="AZ180">
        <f t="shared" si="216"/>
        <v>0</v>
      </c>
      <c r="BA180">
        <f t="shared" si="217"/>
        <v>0</v>
      </c>
      <c r="BB180">
        <f t="shared" si="218"/>
        <v>0</v>
      </c>
      <c r="BC180">
        <f t="shared" si="219"/>
        <v>0</v>
      </c>
      <c r="BD180">
        <f t="shared" si="220"/>
        <v>0</v>
      </c>
      <c r="BF180" t="str">
        <f t="shared" si="221"/>
        <v>0</v>
      </c>
      <c r="BG180" t="str">
        <f t="shared" si="222"/>
        <v>0</v>
      </c>
      <c r="BH180" t="str">
        <f t="shared" si="223"/>
        <v>0</v>
      </c>
      <c r="BI180" t="str">
        <f t="shared" si="224"/>
        <v>0</v>
      </c>
      <c r="BJ180" t="str">
        <f t="shared" si="225"/>
        <v>0</v>
      </c>
      <c r="BK180" t="str">
        <f t="shared" si="226"/>
        <v>0</v>
      </c>
    </row>
    <row r="181" spans="1:63" x14ac:dyDescent="0.25">
      <c r="A181" s="176" t="s">
        <v>2</v>
      </c>
      <c r="B181" s="10">
        <f t="shared" si="197"/>
        <v>60</v>
      </c>
      <c r="C181" s="10" t="str">
        <f t="shared" si="184"/>
        <v>RX&lt;65 - 60</v>
      </c>
      <c r="D181" s="138">
        <f>'AUP Test Results - Table 1'!D181</f>
        <v>0</v>
      </c>
      <c r="E181" s="11">
        <f>'AUP Test Results - Table 1'!E181</f>
        <v>0</v>
      </c>
      <c r="F181" s="139">
        <f>'AUP Test Results - Table 1'!F181</f>
        <v>0</v>
      </c>
      <c r="G181" s="177">
        <f>'AUP Test Results - Table 1'!G181</f>
        <v>0</v>
      </c>
      <c r="H181" s="11">
        <f>'AUP Test Results - Table 1'!H181</f>
        <v>0</v>
      </c>
      <c r="I181" s="139">
        <f>'AUP Test Results - Table 1'!I181</f>
        <v>0</v>
      </c>
      <c r="J181" s="177">
        <f>'AUP Test Results - Table 1'!J181</f>
        <v>0</v>
      </c>
      <c r="K181" s="177">
        <f>'AUP Test Results - Table 1'!K181</f>
        <v>0</v>
      </c>
      <c r="L181" s="139">
        <f>'AUP Test Results - Table 1'!L181</f>
        <v>0</v>
      </c>
      <c r="M181" s="177" t="str">
        <f>'AUP Test Results - Table 1'!M181</f>
        <v/>
      </c>
      <c r="N181" s="177">
        <f>'AUP Test Results - Table 1'!N181</f>
        <v>0</v>
      </c>
      <c r="O181" s="139">
        <f>'AUP Test Results - Table 1'!O181</f>
        <v>0</v>
      </c>
      <c r="P181" s="177" t="str">
        <f>'AUP Test Results - Table 1'!P181</f>
        <v/>
      </c>
      <c r="Q181" s="138">
        <f>'AUP Test Results - Table 1'!Q181</f>
        <v>0</v>
      </c>
      <c r="R181" s="139">
        <f>'AUP Test Results - Table 1'!R181</f>
        <v>0</v>
      </c>
      <c r="S181" s="45">
        <f>'AUP Test Results - Table 1'!S181</f>
        <v>0</v>
      </c>
      <c r="T181" s="139">
        <f>'AUP Test Results - Table 1'!T181</f>
        <v>0</v>
      </c>
      <c r="U181" s="45">
        <f>'AUP Test Results - Table 1'!U181</f>
        <v>0</v>
      </c>
      <c r="V181" s="138">
        <f>'AUP Test Results - Table 1'!V181</f>
        <v>0</v>
      </c>
      <c r="W181" s="141" t="str">
        <f>'AUP Test Results - Table 1'!W181</f>
        <v>none</v>
      </c>
      <c r="X181" s="141">
        <f>'AUP Test Results - Table 1'!X181</f>
        <v>0</v>
      </c>
      <c r="Y181" s="178">
        <f>'AUP Test Results - Table 1'!Y181</f>
        <v>0</v>
      </c>
      <c r="Z181" s="89">
        <f>'AUP Test Results - Table 1'!Z181</f>
        <v>0</v>
      </c>
      <c r="AC181" t="str">
        <f t="shared" si="201"/>
        <v>HB Charges 3</v>
      </c>
      <c r="AD181" s="3">
        <f>AD180</f>
        <v>0</v>
      </c>
      <c r="AE181" s="3">
        <f t="shared" si="191"/>
        <v>0</v>
      </c>
      <c r="AF181" s="3" t="e">
        <f t="shared" si="192"/>
        <v>#DIV/0!</v>
      </c>
      <c r="AG181" s="2" t="e">
        <f t="shared" si="202"/>
        <v>#DIV/0!</v>
      </c>
      <c r="AH181" s="2" t="e">
        <f t="shared" si="203"/>
        <v>#DIV/0!</v>
      </c>
      <c r="AI181" s="2" t="e">
        <f t="shared" si="204"/>
        <v>#DIV/0!</v>
      </c>
      <c r="AJ181" s="2" t="e">
        <f t="shared" si="205"/>
        <v>#DIV/0!</v>
      </c>
      <c r="AK181" t="e">
        <f t="shared" si="206"/>
        <v>#DIV/0!</v>
      </c>
      <c r="AL181" t="str">
        <f t="shared" ref="AL181:AM181" si="273">IF(AY181=1,$AF181*$V178,"0")</f>
        <v>0</v>
      </c>
      <c r="AM181" t="str">
        <f t="shared" si="273"/>
        <v>0</v>
      </c>
      <c r="AN181" t="str">
        <f t="shared" si="208"/>
        <v>0</v>
      </c>
      <c r="AO181" t="str">
        <f t="shared" si="209"/>
        <v>0</v>
      </c>
      <c r="AP181" t="str">
        <f t="shared" si="210"/>
        <v>0</v>
      </c>
      <c r="AQ181" t="str">
        <f t="shared" si="211"/>
        <v>0</v>
      </c>
      <c r="AT181">
        <f t="shared" si="212"/>
        <v>0</v>
      </c>
      <c r="AU181">
        <f t="shared" si="213"/>
        <v>0</v>
      </c>
      <c r="AW181">
        <f t="shared" si="214"/>
        <v>0</v>
      </c>
      <c r="AY181">
        <f t="shared" si="215"/>
        <v>0</v>
      </c>
      <c r="AZ181">
        <f t="shared" si="216"/>
        <v>0</v>
      </c>
      <c r="BA181">
        <f t="shared" si="217"/>
        <v>0</v>
      </c>
      <c r="BB181">
        <f t="shared" si="218"/>
        <v>0</v>
      </c>
      <c r="BC181">
        <f t="shared" si="219"/>
        <v>0</v>
      </c>
      <c r="BD181">
        <f t="shared" si="220"/>
        <v>0</v>
      </c>
      <c r="BF181" t="str">
        <f t="shared" si="221"/>
        <v>0</v>
      </c>
      <c r="BG181" t="str">
        <f t="shared" si="222"/>
        <v>0</v>
      </c>
      <c r="BH181" t="str">
        <f t="shared" si="223"/>
        <v>0</v>
      </c>
      <c r="BI181" t="str">
        <f t="shared" si="224"/>
        <v>0</v>
      </c>
      <c r="BJ181" t="str">
        <f t="shared" si="225"/>
        <v>0</v>
      </c>
      <c r="BK181" t="str">
        <f t="shared" si="226"/>
        <v>0</v>
      </c>
    </row>
    <row r="182" spans="1:63" x14ac:dyDescent="0.25">
      <c r="A182" s="176" t="s">
        <v>3</v>
      </c>
      <c r="B182" s="10">
        <v>1</v>
      </c>
      <c r="C182" s="10" t="str">
        <f>"DR&gt;65"&amp;" - "&amp;B182</f>
        <v>DR&gt;65 - 1</v>
      </c>
      <c r="D182" s="138">
        <f>'AUP Test Results - Table 1'!D182</f>
        <v>0</v>
      </c>
      <c r="E182" s="11">
        <f>'AUP Test Results - Table 1'!E182</f>
        <v>0</v>
      </c>
      <c r="F182" s="139">
        <f>'AUP Test Results - Table 1'!F182</f>
        <v>0</v>
      </c>
      <c r="G182" s="177">
        <f>'AUP Test Results - Table 1'!G182</f>
        <v>0</v>
      </c>
      <c r="H182" s="11">
        <f>'AUP Test Results - Table 1'!H182</f>
        <v>0</v>
      </c>
      <c r="I182" s="139">
        <f>'AUP Test Results - Table 1'!I182</f>
        <v>0</v>
      </c>
      <c r="J182" s="177">
        <f>'AUP Test Results - Table 1'!J182</f>
        <v>0</v>
      </c>
      <c r="K182" s="177">
        <f>'AUP Test Results - Table 1'!K182</f>
        <v>0</v>
      </c>
      <c r="L182" s="139">
        <f>'AUP Test Results - Table 1'!L182</f>
        <v>0</v>
      </c>
      <c r="M182" s="177" t="str">
        <f>'AUP Test Results - Table 1'!M182</f>
        <v/>
      </c>
      <c r="N182" s="177">
        <f>'AUP Test Results - Table 1'!N182</f>
        <v>0</v>
      </c>
      <c r="O182" s="139">
        <f>'AUP Test Results - Table 1'!O182</f>
        <v>0</v>
      </c>
      <c r="P182" s="177" t="str">
        <f>'AUP Test Results - Table 1'!P182</f>
        <v/>
      </c>
      <c r="Q182" s="138">
        <f>'AUP Test Results - Table 1'!Q182</f>
        <v>0</v>
      </c>
      <c r="R182" s="139">
        <f>'AUP Test Results - Table 1'!R182</f>
        <v>0</v>
      </c>
      <c r="S182" s="45">
        <f>'AUP Test Results - Table 1'!S182</f>
        <v>0</v>
      </c>
      <c r="T182" s="139">
        <f>'AUP Test Results - Table 1'!T182</f>
        <v>0</v>
      </c>
      <c r="U182" s="45">
        <f>'AUP Test Results - Table 1'!U182</f>
        <v>0</v>
      </c>
      <c r="V182" s="138">
        <f>'AUP Test Results - Table 1'!V182</f>
        <v>0</v>
      </c>
      <c r="W182" s="141" t="str">
        <f>'AUP Test Results - Table 1'!W182</f>
        <v>none</v>
      </c>
      <c r="X182" s="141">
        <f>'AUP Test Results - Table 1'!X182</f>
        <v>0</v>
      </c>
      <c r="Y182" s="178">
        <f>'AUP Test Results - Table 1'!Y182</f>
        <v>0</v>
      </c>
      <c r="Z182" s="89">
        <f>'AUP Test Results - Table 1'!Z182</f>
        <v>0</v>
      </c>
      <c r="AC182" t="str">
        <f t="shared" si="201"/>
        <v>HB Charges 3</v>
      </c>
      <c r="AD182" s="3">
        <f t="shared" si="190"/>
        <v>0</v>
      </c>
      <c r="AE182" s="3">
        <f t="shared" si="191"/>
        <v>0</v>
      </c>
      <c r="AF182" s="3" t="e">
        <f t="shared" si="192"/>
        <v>#DIV/0!</v>
      </c>
      <c r="AG182" s="2" t="e">
        <f t="shared" si="202"/>
        <v>#DIV/0!</v>
      </c>
      <c r="AH182" s="2" t="e">
        <f t="shared" si="203"/>
        <v>#DIV/0!</v>
      </c>
      <c r="AI182" s="2" t="e">
        <f t="shared" si="204"/>
        <v>#DIV/0!</v>
      </c>
      <c r="AJ182" s="2" t="e">
        <f t="shared" si="205"/>
        <v>#DIV/0!</v>
      </c>
      <c r="AK182" t="e">
        <f t="shared" si="206"/>
        <v>#DIV/0!</v>
      </c>
      <c r="AL182" t="str">
        <f t="shared" ref="AL182:AM182" si="274">IF(AY182=1,$AF182*$V179,"0")</f>
        <v>0</v>
      </c>
      <c r="AM182" t="str">
        <f t="shared" si="274"/>
        <v>0</v>
      </c>
      <c r="AN182" t="str">
        <f t="shared" si="208"/>
        <v>0</v>
      </c>
      <c r="AO182" t="str">
        <f t="shared" si="209"/>
        <v>0</v>
      </c>
      <c r="AP182" t="str">
        <f t="shared" si="210"/>
        <v>0</v>
      </c>
      <c r="AQ182" t="str">
        <f t="shared" si="211"/>
        <v>0</v>
      </c>
      <c r="AT182">
        <f t="shared" si="212"/>
        <v>0</v>
      </c>
      <c r="AU182">
        <f t="shared" si="213"/>
        <v>0</v>
      </c>
      <c r="AW182">
        <f t="shared" si="214"/>
        <v>0</v>
      </c>
      <c r="AY182">
        <f t="shared" si="215"/>
        <v>0</v>
      </c>
      <c r="AZ182">
        <f t="shared" si="216"/>
        <v>0</v>
      </c>
      <c r="BA182">
        <f t="shared" si="217"/>
        <v>0</v>
      </c>
      <c r="BB182">
        <f t="shared" si="218"/>
        <v>0</v>
      </c>
      <c r="BC182">
        <f t="shared" si="219"/>
        <v>0</v>
      </c>
      <c r="BD182">
        <f t="shared" si="220"/>
        <v>0</v>
      </c>
      <c r="BF182" t="str">
        <f t="shared" si="221"/>
        <v>0</v>
      </c>
      <c r="BG182" t="str">
        <f t="shared" si="222"/>
        <v>0</v>
      </c>
      <c r="BH182" t="str">
        <f t="shared" si="223"/>
        <v>0</v>
      </c>
      <c r="BI182" t="str">
        <f t="shared" si="224"/>
        <v>0</v>
      </c>
      <c r="BJ182" t="str">
        <f t="shared" si="225"/>
        <v>0</v>
      </c>
      <c r="BK182" t="str">
        <f t="shared" si="226"/>
        <v>0</v>
      </c>
    </row>
    <row r="183" spans="1:63" x14ac:dyDescent="0.25">
      <c r="A183" s="176" t="s">
        <v>3</v>
      </c>
      <c r="B183" s="10">
        <f t="shared" si="197"/>
        <v>2</v>
      </c>
      <c r="C183" s="10" t="str">
        <f t="shared" ref="C183:C241" si="275">"DR&gt;65"&amp;" - "&amp;B183</f>
        <v>DR&gt;65 - 2</v>
      </c>
      <c r="D183" s="138">
        <f>'AUP Test Results - Table 1'!D183</f>
        <v>0</v>
      </c>
      <c r="E183" s="11">
        <f>'AUP Test Results - Table 1'!E183</f>
        <v>0</v>
      </c>
      <c r="F183" s="139">
        <f>'AUP Test Results - Table 1'!F183</f>
        <v>0</v>
      </c>
      <c r="G183" s="177">
        <f>'AUP Test Results - Table 1'!G183</f>
        <v>0</v>
      </c>
      <c r="H183" s="11">
        <f>'AUP Test Results - Table 1'!H183</f>
        <v>0</v>
      </c>
      <c r="I183" s="139">
        <f>'AUP Test Results - Table 1'!I183</f>
        <v>0</v>
      </c>
      <c r="J183" s="177">
        <f>'AUP Test Results - Table 1'!J183</f>
        <v>0</v>
      </c>
      <c r="K183" s="177">
        <f>'AUP Test Results - Table 1'!K183</f>
        <v>0</v>
      </c>
      <c r="L183" s="139">
        <f>'AUP Test Results - Table 1'!L183</f>
        <v>0</v>
      </c>
      <c r="M183" s="177" t="str">
        <f>'AUP Test Results - Table 1'!M183</f>
        <v/>
      </c>
      <c r="N183" s="177">
        <f>'AUP Test Results - Table 1'!N183</f>
        <v>0</v>
      </c>
      <c r="O183" s="139">
        <f>'AUP Test Results - Table 1'!O183</f>
        <v>0</v>
      </c>
      <c r="P183" s="177" t="str">
        <f>'AUP Test Results - Table 1'!P183</f>
        <v/>
      </c>
      <c r="Q183" s="138">
        <f>'AUP Test Results - Table 1'!Q183</f>
        <v>0</v>
      </c>
      <c r="R183" s="139">
        <f>'AUP Test Results - Table 1'!R183</f>
        <v>0</v>
      </c>
      <c r="S183" s="45">
        <f>'AUP Test Results - Table 1'!S183</f>
        <v>0</v>
      </c>
      <c r="T183" s="139">
        <f>'AUP Test Results - Table 1'!T183</f>
        <v>0</v>
      </c>
      <c r="U183" s="45">
        <f>'AUP Test Results - Table 1'!U183</f>
        <v>0</v>
      </c>
      <c r="V183" s="138">
        <f>'AUP Test Results - Table 1'!V183</f>
        <v>0</v>
      </c>
      <c r="W183" s="141" t="str">
        <f>'AUP Test Results - Table 1'!W183</f>
        <v>none</v>
      </c>
      <c r="X183" s="141">
        <f>'AUP Test Results - Table 1'!X183</f>
        <v>0</v>
      </c>
      <c r="Y183" s="178">
        <f>'AUP Test Results - Table 1'!Y183</f>
        <v>0</v>
      </c>
      <c r="Z183" s="89">
        <f>'AUP Test Results - Table 1'!Z183</f>
        <v>0</v>
      </c>
      <c r="AC183" t="str">
        <f t="shared" si="201"/>
        <v>HB Charges 3</v>
      </c>
      <c r="AD183" s="3">
        <f t="shared" si="190"/>
        <v>0</v>
      </c>
      <c r="AE183" s="3">
        <f t="shared" si="191"/>
        <v>0</v>
      </c>
      <c r="AF183" s="3" t="e">
        <f t="shared" si="192"/>
        <v>#DIV/0!</v>
      </c>
      <c r="AG183" s="2" t="e">
        <f t="shared" si="202"/>
        <v>#DIV/0!</v>
      </c>
      <c r="AH183" s="2" t="e">
        <f t="shared" si="203"/>
        <v>#DIV/0!</v>
      </c>
      <c r="AI183" s="2" t="e">
        <f t="shared" si="204"/>
        <v>#DIV/0!</v>
      </c>
      <c r="AJ183" s="2" t="e">
        <f t="shared" si="205"/>
        <v>#DIV/0!</v>
      </c>
      <c r="AK183" t="e">
        <f t="shared" si="206"/>
        <v>#DIV/0!</v>
      </c>
      <c r="AL183" t="str">
        <f t="shared" ref="AL183:AM183" si="276">IF(AY183=1,$AF183*$V180,"0")</f>
        <v>0</v>
      </c>
      <c r="AM183" t="str">
        <f t="shared" si="276"/>
        <v>0</v>
      </c>
      <c r="AN183" t="str">
        <f t="shared" si="208"/>
        <v>0</v>
      </c>
      <c r="AO183" t="str">
        <f t="shared" si="209"/>
        <v>0</v>
      </c>
      <c r="AP183" t="str">
        <f t="shared" si="210"/>
        <v>0</v>
      </c>
      <c r="AQ183" t="str">
        <f t="shared" si="211"/>
        <v>0</v>
      </c>
      <c r="AT183">
        <f t="shared" si="212"/>
        <v>0</v>
      </c>
      <c r="AU183">
        <f t="shared" si="213"/>
        <v>0</v>
      </c>
      <c r="AW183">
        <f t="shared" si="214"/>
        <v>0</v>
      </c>
      <c r="AY183">
        <f t="shared" si="215"/>
        <v>0</v>
      </c>
      <c r="AZ183">
        <f t="shared" si="216"/>
        <v>0</v>
      </c>
      <c r="BA183">
        <f t="shared" si="217"/>
        <v>0</v>
      </c>
      <c r="BB183">
        <f t="shared" si="218"/>
        <v>0</v>
      </c>
      <c r="BC183">
        <f t="shared" si="219"/>
        <v>0</v>
      </c>
      <c r="BD183">
        <f t="shared" si="220"/>
        <v>0</v>
      </c>
      <c r="BF183" t="str">
        <f t="shared" si="221"/>
        <v>0</v>
      </c>
      <c r="BG183" t="str">
        <f t="shared" si="222"/>
        <v>0</v>
      </c>
      <c r="BH183" t="str">
        <f t="shared" si="223"/>
        <v>0</v>
      </c>
      <c r="BI183" t="str">
        <f t="shared" si="224"/>
        <v>0</v>
      </c>
      <c r="BJ183" t="str">
        <f t="shared" si="225"/>
        <v>0</v>
      </c>
      <c r="BK183" t="str">
        <f t="shared" si="226"/>
        <v>0</v>
      </c>
    </row>
    <row r="184" spans="1:63" x14ac:dyDescent="0.25">
      <c r="A184" s="176" t="s">
        <v>3</v>
      </c>
      <c r="B184" s="10">
        <f t="shared" si="197"/>
        <v>3</v>
      </c>
      <c r="C184" s="10" t="str">
        <f t="shared" si="275"/>
        <v>DR&gt;65 - 3</v>
      </c>
      <c r="D184" s="138">
        <f>'AUP Test Results - Table 1'!D184</f>
        <v>0</v>
      </c>
      <c r="E184" s="11">
        <f>'AUP Test Results - Table 1'!E184</f>
        <v>0</v>
      </c>
      <c r="F184" s="139">
        <f>'AUP Test Results - Table 1'!F184</f>
        <v>0</v>
      </c>
      <c r="G184" s="177">
        <f>'AUP Test Results - Table 1'!G184</f>
        <v>0</v>
      </c>
      <c r="H184" s="11">
        <f>'AUP Test Results - Table 1'!H184</f>
        <v>0</v>
      </c>
      <c r="I184" s="139">
        <f>'AUP Test Results - Table 1'!I184</f>
        <v>0</v>
      </c>
      <c r="J184" s="177">
        <f>'AUP Test Results - Table 1'!J184</f>
        <v>0</v>
      </c>
      <c r="K184" s="177">
        <f>'AUP Test Results - Table 1'!K184</f>
        <v>0</v>
      </c>
      <c r="L184" s="139">
        <f>'AUP Test Results - Table 1'!L184</f>
        <v>0</v>
      </c>
      <c r="M184" s="177" t="str">
        <f>'AUP Test Results - Table 1'!M184</f>
        <v/>
      </c>
      <c r="N184" s="177">
        <f>'AUP Test Results - Table 1'!N184</f>
        <v>0</v>
      </c>
      <c r="O184" s="139">
        <f>'AUP Test Results - Table 1'!O184</f>
        <v>0</v>
      </c>
      <c r="P184" s="177" t="str">
        <f>'AUP Test Results - Table 1'!P184</f>
        <v/>
      </c>
      <c r="Q184" s="138">
        <f>'AUP Test Results - Table 1'!Q184</f>
        <v>0</v>
      </c>
      <c r="R184" s="139">
        <f>'AUP Test Results - Table 1'!R184</f>
        <v>0</v>
      </c>
      <c r="S184" s="45">
        <f>'AUP Test Results - Table 1'!S184</f>
        <v>0</v>
      </c>
      <c r="T184" s="139">
        <f>'AUP Test Results - Table 1'!T184</f>
        <v>0</v>
      </c>
      <c r="U184" s="45">
        <f>'AUP Test Results - Table 1'!U184</f>
        <v>0</v>
      </c>
      <c r="V184" s="138">
        <f>'AUP Test Results - Table 1'!V184</f>
        <v>0</v>
      </c>
      <c r="W184" s="141" t="str">
        <f>'AUP Test Results - Table 1'!W184</f>
        <v>none</v>
      </c>
      <c r="X184" s="141">
        <f>'AUP Test Results - Table 1'!X184</f>
        <v>0</v>
      </c>
      <c r="Y184" s="178">
        <f>'AUP Test Results - Table 1'!Y184</f>
        <v>0</v>
      </c>
      <c r="Z184" s="89">
        <f>'AUP Test Results - Table 1'!Z184</f>
        <v>0</v>
      </c>
      <c r="AC184" t="str">
        <f t="shared" si="201"/>
        <v>HB Charges 3</v>
      </c>
      <c r="AD184" s="3">
        <f t="shared" si="190"/>
        <v>0</v>
      </c>
      <c r="AE184" s="3">
        <f t="shared" si="191"/>
        <v>0</v>
      </c>
      <c r="AF184" s="3" t="e">
        <f t="shared" si="192"/>
        <v>#DIV/0!</v>
      </c>
      <c r="AG184" s="2" t="e">
        <f t="shared" si="202"/>
        <v>#DIV/0!</v>
      </c>
      <c r="AH184" s="2" t="e">
        <f t="shared" si="203"/>
        <v>#DIV/0!</v>
      </c>
      <c r="AI184" s="2" t="e">
        <f t="shared" si="204"/>
        <v>#DIV/0!</v>
      </c>
      <c r="AJ184" s="2" t="e">
        <f t="shared" si="205"/>
        <v>#DIV/0!</v>
      </c>
      <c r="AK184" t="e">
        <f t="shared" si="206"/>
        <v>#DIV/0!</v>
      </c>
      <c r="AL184" t="str">
        <f t="shared" ref="AL184:AM184" si="277">IF(AY184=1,$AF184*$V181,"0")</f>
        <v>0</v>
      </c>
      <c r="AM184" t="str">
        <f t="shared" si="277"/>
        <v>0</v>
      </c>
      <c r="AN184" t="str">
        <f t="shared" si="208"/>
        <v>0</v>
      </c>
      <c r="AO184" t="str">
        <f t="shared" si="209"/>
        <v>0</v>
      </c>
      <c r="AP184" t="str">
        <f t="shared" si="210"/>
        <v>0</v>
      </c>
      <c r="AQ184" t="str">
        <f t="shared" si="211"/>
        <v>0</v>
      </c>
      <c r="AT184">
        <f t="shared" si="212"/>
        <v>0</v>
      </c>
      <c r="AU184">
        <f t="shared" si="213"/>
        <v>0</v>
      </c>
      <c r="AW184">
        <f t="shared" si="214"/>
        <v>0</v>
      </c>
      <c r="AY184">
        <f t="shared" si="215"/>
        <v>0</v>
      </c>
      <c r="AZ184">
        <f t="shared" si="216"/>
        <v>0</v>
      </c>
      <c r="BA184">
        <f t="shared" si="217"/>
        <v>0</v>
      </c>
      <c r="BB184">
        <f t="shared" si="218"/>
        <v>0</v>
      </c>
      <c r="BC184">
        <f t="shared" si="219"/>
        <v>0</v>
      </c>
      <c r="BD184">
        <f t="shared" si="220"/>
        <v>0</v>
      </c>
      <c r="BF184" t="str">
        <f t="shared" si="221"/>
        <v>0</v>
      </c>
      <c r="BG184" t="str">
        <f t="shared" si="222"/>
        <v>0</v>
      </c>
      <c r="BH184" t="str">
        <f t="shared" si="223"/>
        <v>0</v>
      </c>
      <c r="BI184" t="str">
        <f t="shared" si="224"/>
        <v>0</v>
      </c>
      <c r="BJ184" t="str">
        <f t="shared" si="225"/>
        <v>0</v>
      </c>
      <c r="BK184" t="str">
        <f t="shared" si="226"/>
        <v>0</v>
      </c>
    </row>
    <row r="185" spans="1:63" x14ac:dyDescent="0.25">
      <c r="A185" s="176" t="s">
        <v>3</v>
      </c>
      <c r="B185" s="10">
        <f t="shared" si="197"/>
        <v>4</v>
      </c>
      <c r="C185" s="10" t="str">
        <f t="shared" si="275"/>
        <v>DR&gt;65 - 4</v>
      </c>
      <c r="D185" s="138">
        <f>'AUP Test Results - Table 1'!D185</f>
        <v>0</v>
      </c>
      <c r="E185" s="11">
        <f>'AUP Test Results - Table 1'!E185</f>
        <v>0</v>
      </c>
      <c r="F185" s="139">
        <f>'AUP Test Results - Table 1'!F185</f>
        <v>0</v>
      </c>
      <c r="G185" s="177">
        <f>'AUP Test Results - Table 1'!G185</f>
        <v>0</v>
      </c>
      <c r="H185" s="11">
        <f>'AUP Test Results - Table 1'!H185</f>
        <v>0</v>
      </c>
      <c r="I185" s="139">
        <f>'AUP Test Results - Table 1'!I185</f>
        <v>0</v>
      </c>
      <c r="J185" s="177">
        <f>'AUP Test Results - Table 1'!J185</f>
        <v>0</v>
      </c>
      <c r="K185" s="177">
        <f>'AUP Test Results - Table 1'!K185</f>
        <v>0</v>
      </c>
      <c r="L185" s="139">
        <f>'AUP Test Results - Table 1'!L185</f>
        <v>0</v>
      </c>
      <c r="M185" s="177" t="str">
        <f>'AUP Test Results - Table 1'!M185</f>
        <v/>
      </c>
      <c r="N185" s="177">
        <f>'AUP Test Results - Table 1'!N185</f>
        <v>0</v>
      </c>
      <c r="O185" s="139">
        <f>'AUP Test Results - Table 1'!O185</f>
        <v>0</v>
      </c>
      <c r="P185" s="177" t="str">
        <f>'AUP Test Results - Table 1'!P185</f>
        <v/>
      </c>
      <c r="Q185" s="138">
        <f>'AUP Test Results - Table 1'!Q185</f>
        <v>0</v>
      </c>
      <c r="R185" s="139">
        <f>'AUP Test Results - Table 1'!R185</f>
        <v>0</v>
      </c>
      <c r="S185" s="45">
        <f>'AUP Test Results - Table 1'!S185</f>
        <v>0</v>
      </c>
      <c r="T185" s="139">
        <f>'AUP Test Results - Table 1'!T185</f>
        <v>0</v>
      </c>
      <c r="U185" s="45">
        <f>'AUP Test Results - Table 1'!U185</f>
        <v>0</v>
      </c>
      <c r="V185" s="138">
        <f>'AUP Test Results - Table 1'!V185</f>
        <v>0</v>
      </c>
      <c r="W185" s="141" t="str">
        <f>'AUP Test Results - Table 1'!W185</f>
        <v>none</v>
      </c>
      <c r="X185" s="141">
        <f>'AUP Test Results - Table 1'!X185</f>
        <v>0</v>
      </c>
      <c r="Y185" s="178">
        <f>'AUP Test Results - Table 1'!Y185</f>
        <v>0</v>
      </c>
      <c r="Z185" s="89">
        <f>'AUP Test Results - Table 1'!Z185</f>
        <v>0</v>
      </c>
      <c r="AC185" t="str">
        <f t="shared" si="201"/>
        <v>HB Charges 4</v>
      </c>
      <c r="AD185" s="3">
        <f>'IPs defined by Activity (3)'!$B$9</f>
        <v>0</v>
      </c>
      <c r="AE185">
        <f>'IPs defined by Activity (3)'!$D$9</f>
        <v>0</v>
      </c>
      <c r="AF185" s="3" t="e">
        <f>AD185/AE185</f>
        <v>#DIV/0!</v>
      </c>
      <c r="AG185" s="2" t="e">
        <f t="shared" si="202"/>
        <v>#DIV/0!</v>
      </c>
      <c r="AH185" s="2" t="e">
        <f t="shared" si="203"/>
        <v>#DIV/0!</v>
      </c>
      <c r="AI185" s="2" t="e">
        <f t="shared" si="204"/>
        <v>#DIV/0!</v>
      </c>
      <c r="AJ185" s="2" t="e">
        <f t="shared" si="205"/>
        <v>#DIV/0!</v>
      </c>
      <c r="AK185" t="e">
        <f t="shared" si="206"/>
        <v>#DIV/0!</v>
      </c>
      <c r="AL185" t="str">
        <f t="shared" ref="AL185:AM185" si="278">IF(AY185=1,$AF185*$V182,"0")</f>
        <v>0</v>
      </c>
      <c r="AM185" t="str">
        <f t="shared" si="278"/>
        <v>0</v>
      </c>
      <c r="AN185" t="str">
        <f t="shared" si="208"/>
        <v>0</v>
      </c>
      <c r="AO185" t="str">
        <f t="shared" si="209"/>
        <v>0</v>
      </c>
      <c r="AP185" t="str">
        <f t="shared" si="210"/>
        <v>0</v>
      </c>
      <c r="AQ185" t="str">
        <f t="shared" si="211"/>
        <v>0</v>
      </c>
      <c r="AT185">
        <f t="shared" si="212"/>
        <v>0</v>
      </c>
      <c r="AU185">
        <f t="shared" si="213"/>
        <v>0</v>
      </c>
      <c r="AW185">
        <f t="shared" si="214"/>
        <v>0</v>
      </c>
      <c r="AY185">
        <f t="shared" si="215"/>
        <v>0</v>
      </c>
      <c r="AZ185">
        <f t="shared" si="216"/>
        <v>0</v>
      </c>
      <c r="BA185">
        <f t="shared" si="217"/>
        <v>0</v>
      </c>
      <c r="BB185">
        <f t="shared" si="218"/>
        <v>0</v>
      </c>
      <c r="BC185">
        <f t="shared" si="219"/>
        <v>0</v>
      </c>
      <c r="BD185">
        <f t="shared" si="220"/>
        <v>0</v>
      </c>
      <c r="BF185" t="str">
        <f t="shared" si="221"/>
        <v>0</v>
      </c>
      <c r="BG185" t="str">
        <f t="shared" si="222"/>
        <v>0</v>
      </c>
      <c r="BH185" t="str">
        <f t="shared" si="223"/>
        <v>0</v>
      </c>
      <c r="BI185" t="str">
        <f t="shared" si="224"/>
        <v>0</v>
      </c>
      <c r="BJ185" t="str">
        <f t="shared" si="225"/>
        <v>0</v>
      </c>
      <c r="BK185" t="str">
        <f t="shared" si="226"/>
        <v>0</v>
      </c>
    </row>
    <row r="186" spans="1:63" x14ac:dyDescent="0.25">
      <c r="A186" s="176" t="s">
        <v>3</v>
      </c>
      <c r="B186" s="10">
        <f t="shared" si="197"/>
        <v>5</v>
      </c>
      <c r="C186" s="10" t="str">
        <f t="shared" si="275"/>
        <v>DR&gt;65 - 5</v>
      </c>
      <c r="D186" s="138">
        <f>'AUP Test Results - Table 1'!D186</f>
        <v>0</v>
      </c>
      <c r="E186" s="11">
        <f>'AUP Test Results - Table 1'!E186</f>
        <v>0</v>
      </c>
      <c r="F186" s="139">
        <f>'AUP Test Results - Table 1'!F186</f>
        <v>0</v>
      </c>
      <c r="G186" s="177">
        <f>'AUP Test Results - Table 1'!G186</f>
        <v>0</v>
      </c>
      <c r="H186" s="11">
        <f>'AUP Test Results - Table 1'!H186</f>
        <v>0</v>
      </c>
      <c r="I186" s="139">
        <f>'AUP Test Results - Table 1'!I186</f>
        <v>0</v>
      </c>
      <c r="J186" s="177">
        <f>'AUP Test Results - Table 1'!J186</f>
        <v>0</v>
      </c>
      <c r="K186" s="177">
        <f>'AUP Test Results - Table 1'!K186</f>
        <v>0</v>
      </c>
      <c r="L186" s="139">
        <f>'AUP Test Results - Table 1'!L186</f>
        <v>0</v>
      </c>
      <c r="M186" s="177" t="str">
        <f>'AUP Test Results - Table 1'!M186</f>
        <v/>
      </c>
      <c r="N186" s="177">
        <f>'AUP Test Results - Table 1'!N186</f>
        <v>0</v>
      </c>
      <c r="O186" s="139">
        <f>'AUP Test Results - Table 1'!O186</f>
        <v>0</v>
      </c>
      <c r="P186" s="177" t="str">
        <f>'AUP Test Results - Table 1'!P186</f>
        <v/>
      </c>
      <c r="Q186" s="138">
        <f>'AUP Test Results - Table 1'!Q186</f>
        <v>0</v>
      </c>
      <c r="R186" s="139">
        <f>'AUP Test Results - Table 1'!R186</f>
        <v>0</v>
      </c>
      <c r="S186" s="45">
        <f>'AUP Test Results - Table 1'!S186</f>
        <v>0</v>
      </c>
      <c r="T186" s="139">
        <f>'AUP Test Results - Table 1'!T186</f>
        <v>0</v>
      </c>
      <c r="U186" s="45">
        <f>'AUP Test Results - Table 1'!U186</f>
        <v>0</v>
      </c>
      <c r="V186" s="138">
        <f>'AUP Test Results - Table 1'!V186</f>
        <v>0</v>
      </c>
      <c r="W186" s="141" t="str">
        <f>'AUP Test Results - Table 1'!W186</f>
        <v>none</v>
      </c>
      <c r="X186" s="141">
        <f>'AUP Test Results - Table 1'!X186</f>
        <v>0</v>
      </c>
      <c r="Y186" s="178">
        <f>'AUP Test Results - Table 1'!Y186</f>
        <v>0</v>
      </c>
      <c r="Z186" s="89">
        <f>'AUP Test Results - Table 1'!Z186</f>
        <v>0</v>
      </c>
      <c r="AC186" t="str">
        <f t="shared" si="201"/>
        <v>HB Charges 4</v>
      </c>
      <c r="AD186" s="3">
        <f>AD185</f>
        <v>0</v>
      </c>
      <c r="AE186" s="3">
        <f t="shared" ref="AE186:AF186" si="279">AE185</f>
        <v>0</v>
      </c>
      <c r="AF186" s="3" t="e">
        <f t="shared" si="279"/>
        <v>#DIV/0!</v>
      </c>
      <c r="AG186" s="2" t="e">
        <f t="shared" si="202"/>
        <v>#DIV/0!</v>
      </c>
      <c r="AH186" s="2" t="e">
        <f t="shared" si="203"/>
        <v>#DIV/0!</v>
      </c>
      <c r="AI186" s="2" t="e">
        <f t="shared" si="204"/>
        <v>#DIV/0!</v>
      </c>
      <c r="AJ186" s="2" t="e">
        <f t="shared" si="205"/>
        <v>#DIV/0!</v>
      </c>
      <c r="AK186" t="e">
        <f t="shared" si="206"/>
        <v>#DIV/0!</v>
      </c>
      <c r="AL186" t="str">
        <f t="shared" ref="AL186:AM186" si="280">IF(AY186=1,$AF186*$V183,"0")</f>
        <v>0</v>
      </c>
      <c r="AM186" t="str">
        <f t="shared" si="280"/>
        <v>0</v>
      </c>
      <c r="AN186" t="str">
        <f t="shared" si="208"/>
        <v>0</v>
      </c>
      <c r="AO186" t="str">
        <f t="shared" si="209"/>
        <v>0</v>
      </c>
      <c r="AP186" t="str">
        <f t="shared" si="210"/>
        <v>0</v>
      </c>
      <c r="AQ186" t="str">
        <f t="shared" si="211"/>
        <v>0</v>
      </c>
      <c r="AT186">
        <f t="shared" si="212"/>
        <v>0</v>
      </c>
      <c r="AU186">
        <f t="shared" si="213"/>
        <v>0</v>
      </c>
      <c r="AW186">
        <f t="shared" si="214"/>
        <v>0</v>
      </c>
      <c r="AY186">
        <f t="shared" si="215"/>
        <v>0</v>
      </c>
      <c r="AZ186">
        <f t="shared" si="216"/>
        <v>0</v>
      </c>
      <c r="BA186">
        <f t="shared" si="217"/>
        <v>0</v>
      </c>
      <c r="BB186">
        <f t="shared" si="218"/>
        <v>0</v>
      </c>
      <c r="BC186">
        <f t="shared" si="219"/>
        <v>0</v>
      </c>
      <c r="BD186">
        <f t="shared" si="220"/>
        <v>0</v>
      </c>
      <c r="BF186" t="str">
        <f t="shared" si="221"/>
        <v>0</v>
      </c>
      <c r="BG186" t="str">
        <f t="shared" si="222"/>
        <v>0</v>
      </c>
      <c r="BH186" t="str">
        <f t="shared" si="223"/>
        <v>0</v>
      </c>
      <c r="BI186" t="str">
        <f t="shared" si="224"/>
        <v>0</v>
      </c>
      <c r="BJ186" t="str">
        <f t="shared" si="225"/>
        <v>0</v>
      </c>
      <c r="BK186" t="str">
        <f t="shared" si="226"/>
        <v>0</v>
      </c>
    </row>
    <row r="187" spans="1:63" x14ac:dyDescent="0.25">
      <c r="A187" s="176" t="s">
        <v>3</v>
      </c>
      <c r="B187" s="10">
        <f t="shared" si="197"/>
        <v>6</v>
      </c>
      <c r="C187" s="10" t="str">
        <f t="shared" si="275"/>
        <v>DR&gt;65 - 6</v>
      </c>
      <c r="D187" s="138">
        <f>'AUP Test Results - Table 1'!D187</f>
        <v>0</v>
      </c>
      <c r="E187" s="11">
        <f>'AUP Test Results - Table 1'!E187</f>
        <v>0</v>
      </c>
      <c r="F187" s="139">
        <f>'AUP Test Results - Table 1'!F187</f>
        <v>0</v>
      </c>
      <c r="G187" s="177">
        <f>'AUP Test Results - Table 1'!G187</f>
        <v>0</v>
      </c>
      <c r="H187" s="11">
        <f>'AUP Test Results - Table 1'!H187</f>
        <v>0</v>
      </c>
      <c r="I187" s="139">
        <f>'AUP Test Results - Table 1'!I187</f>
        <v>0</v>
      </c>
      <c r="J187" s="177">
        <f>'AUP Test Results - Table 1'!J187</f>
        <v>0</v>
      </c>
      <c r="K187" s="177">
        <f>'AUP Test Results - Table 1'!K187</f>
        <v>0</v>
      </c>
      <c r="L187" s="139">
        <f>'AUP Test Results - Table 1'!L187</f>
        <v>0</v>
      </c>
      <c r="M187" s="177" t="str">
        <f>'AUP Test Results - Table 1'!M187</f>
        <v/>
      </c>
      <c r="N187" s="177">
        <f>'AUP Test Results - Table 1'!N187</f>
        <v>0</v>
      </c>
      <c r="O187" s="139">
        <f>'AUP Test Results - Table 1'!O187</f>
        <v>0</v>
      </c>
      <c r="P187" s="177" t="str">
        <f>'AUP Test Results - Table 1'!P187</f>
        <v/>
      </c>
      <c r="Q187" s="138">
        <f>'AUP Test Results - Table 1'!Q187</f>
        <v>0</v>
      </c>
      <c r="R187" s="139">
        <f>'AUP Test Results - Table 1'!R187</f>
        <v>0</v>
      </c>
      <c r="S187" s="45">
        <f>'AUP Test Results - Table 1'!S187</f>
        <v>0</v>
      </c>
      <c r="T187" s="139">
        <f>'AUP Test Results - Table 1'!T187</f>
        <v>0</v>
      </c>
      <c r="U187" s="45">
        <f>'AUP Test Results - Table 1'!U187</f>
        <v>0</v>
      </c>
      <c r="V187" s="138">
        <f>'AUP Test Results - Table 1'!V187</f>
        <v>0</v>
      </c>
      <c r="W187" s="141" t="str">
        <f>'AUP Test Results - Table 1'!W187</f>
        <v>none</v>
      </c>
      <c r="X187" s="141">
        <f>'AUP Test Results - Table 1'!X187</f>
        <v>0</v>
      </c>
      <c r="Y187" s="178">
        <f>'AUP Test Results - Table 1'!Y187</f>
        <v>0</v>
      </c>
      <c r="Z187" s="89">
        <f>'AUP Test Results - Table 1'!Z187</f>
        <v>0</v>
      </c>
      <c r="AC187" t="str">
        <f t="shared" si="201"/>
        <v>HB Charges 4</v>
      </c>
      <c r="AD187" s="3">
        <f t="shared" ref="AD187:AD244" si="281">AD186</f>
        <v>0</v>
      </c>
      <c r="AE187" s="3">
        <f t="shared" ref="AE187:AE244" si="282">AE186</f>
        <v>0</v>
      </c>
      <c r="AF187" s="3" t="e">
        <f t="shared" ref="AF187:AF244" si="283">AF186</f>
        <v>#DIV/0!</v>
      </c>
      <c r="AG187" s="2" t="e">
        <f t="shared" si="202"/>
        <v>#DIV/0!</v>
      </c>
      <c r="AH187" s="2" t="e">
        <f t="shared" si="203"/>
        <v>#DIV/0!</v>
      </c>
      <c r="AI187" s="2" t="e">
        <f t="shared" si="204"/>
        <v>#DIV/0!</v>
      </c>
      <c r="AJ187" s="2" t="e">
        <f t="shared" si="205"/>
        <v>#DIV/0!</v>
      </c>
      <c r="AK187" t="e">
        <f t="shared" si="206"/>
        <v>#DIV/0!</v>
      </c>
      <c r="AL187" t="str">
        <f t="shared" ref="AL187:AM187" si="284">IF(AY187=1,$AF187*$V184,"0")</f>
        <v>0</v>
      </c>
      <c r="AM187" t="str">
        <f t="shared" si="284"/>
        <v>0</v>
      </c>
      <c r="AN187" t="str">
        <f t="shared" si="208"/>
        <v>0</v>
      </c>
      <c r="AO187" t="str">
        <f t="shared" si="209"/>
        <v>0</v>
      </c>
      <c r="AP187" t="str">
        <f t="shared" si="210"/>
        <v>0</v>
      </c>
      <c r="AQ187" t="str">
        <f t="shared" si="211"/>
        <v>0</v>
      </c>
      <c r="AT187">
        <f t="shared" si="212"/>
        <v>0</v>
      </c>
      <c r="AU187">
        <f t="shared" si="213"/>
        <v>0</v>
      </c>
      <c r="AW187">
        <f t="shared" si="214"/>
        <v>0</v>
      </c>
      <c r="AY187">
        <f t="shared" si="215"/>
        <v>0</v>
      </c>
      <c r="AZ187">
        <f t="shared" si="216"/>
        <v>0</v>
      </c>
      <c r="BA187">
        <f t="shared" si="217"/>
        <v>0</v>
      </c>
      <c r="BB187">
        <f t="shared" si="218"/>
        <v>0</v>
      </c>
      <c r="BC187">
        <f t="shared" si="219"/>
        <v>0</v>
      </c>
      <c r="BD187">
        <f t="shared" si="220"/>
        <v>0</v>
      </c>
      <c r="BF187" t="str">
        <f t="shared" si="221"/>
        <v>0</v>
      </c>
      <c r="BG187" t="str">
        <f t="shared" si="222"/>
        <v>0</v>
      </c>
      <c r="BH187" t="str">
        <f t="shared" si="223"/>
        <v>0</v>
      </c>
      <c r="BI187" t="str">
        <f t="shared" si="224"/>
        <v>0</v>
      </c>
      <c r="BJ187" t="str">
        <f t="shared" si="225"/>
        <v>0</v>
      </c>
      <c r="BK187" t="str">
        <f t="shared" si="226"/>
        <v>0</v>
      </c>
    </row>
    <row r="188" spans="1:63" x14ac:dyDescent="0.25">
      <c r="A188" s="176" t="s">
        <v>3</v>
      </c>
      <c r="B188" s="10">
        <f t="shared" si="197"/>
        <v>7</v>
      </c>
      <c r="C188" s="10" t="str">
        <f t="shared" si="275"/>
        <v>DR&gt;65 - 7</v>
      </c>
      <c r="D188" s="138">
        <f>'AUP Test Results - Table 1'!D188</f>
        <v>0</v>
      </c>
      <c r="E188" s="11">
        <f>'AUP Test Results - Table 1'!E188</f>
        <v>0</v>
      </c>
      <c r="F188" s="139">
        <f>'AUP Test Results - Table 1'!F188</f>
        <v>0</v>
      </c>
      <c r="G188" s="177">
        <f>'AUP Test Results - Table 1'!G188</f>
        <v>0</v>
      </c>
      <c r="H188" s="11">
        <f>'AUP Test Results - Table 1'!H188</f>
        <v>0</v>
      </c>
      <c r="I188" s="139">
        <f>'AUP Test Results - Table 1'!I188</f>
        <v>0</v>
      </c>
      <c r="J188" s="177">
        <f>'AUP Test Results - Table 1'!J188</f>
        <v>0</v>
      </c>
      <c r="K188" s="177">
        <f>'AUP Test Results - Table 1'!K188</f>
        <v>0</v>
      </c>
      <c r="L188" s="139">
        <f>'AUP Test Results - Table 1'!L188</f>
        <v>0</v>
      </c>
      <c r="M188" s="177" t="str">
        <f>'AUP Test Results - Table 1'!M188</f>
        <v/>
      </c>
      <c r="N188" s="177">
        <f>'AUP Test Results - Table 1'!N188</f>
        <v>0</v>
      </c>
      <c r="O188" s="139">
        <f>'AUP Test Results - Table 1'!O188</f>
        <v>0</v>
      </c>
      <c r="P188" s="177" t="str">
        <f>'AUP Test Results - Table 1'!P188</f>
        <v/>
      </c>
      <c r="Q188" s="138">
        <f>'AUP Test Results - Table 1'!Q188</f>
        <v>0</v>
      </c>
      <c r="R188" s="139">
        <f>'AUP Test Results - Table 1'!R188</f>
        <v>0</v>
      </c>
      <c r="S188" s="45">
        <f>'AUP Test Results - Table 1'!S188</f>
        <v>0</v>
      </c>
      <c r="T188" s="139">
        <f>'AUP Test Results - Table 1'!T188</f>
        <v>0</v>
      </c>
      <c r="U188" s="45">
        <f>'AUP Test Results - Table 1'!U188</f>
        <v>0</v>
      </c>
      <c r="V188" s="138">
        <f>'AUP Test Results - Table 1'!V188</f>
        <v>0</v>
      </c>
      <c r="W188" s="141" t="str">
        <f>'AUP Test Results - Table 1'!W188</f>
        <v>none</v>
      </c>
      <c r="X188" s="141">
        <f>'AUP Test Results - Table 1'!X188</f>
        <v>0</v>
      </c>
      <c r="Y188" s="178">
        <f>'AUP Test Results - Table 1'!Y188</f>
        <v>0</v>
      </c>
      <c r="Z188" s="89">
        <f>'AUP Test Results - Table 1'!Z188</f>
        <v>0</v>
      </c>
      <c r="AC188" t="str">
        <f t="shared" si="201"/>
        <v>HB Charges 4</v>
      </c>
      <c r="AD188" s="3">
        <f t="shared" si="281"/>
        <v>0</v>
      </c>
      <c r="AE188" s="3">
        <f t="shared" si="282"/>
        <v>0</v>
      </c>
      <c r="AF188" s="3" t="e">
        <f t="shared" si="283"/>
        <v>#DIV/0!</v>
      </c>
      <c r="AG188" s="2" t="e">
        <f t="shared" si="202"/>
        <v>#DIV/0!</v>
      </c>
      <c r="AH188" s="2" t="e">
        <f t="shared" si="203"/>
        <v>#DIV/0!</v>
      </c>
      <c r="AI188" s="2" t="e">
        <f t="shared" si="204"/>
        <v>#DIV/0!</v>
      </c>
      <c r="AJ188" s="2" t="e">
        <f t="shared" si="205"/>
        <v>#DIV/0!</v>
      </c>
      <c r="AK188" t="e">
        <f t="shared" si="206"/>
        <v>#DIV/0!</v>
      </c>
      <c r="AL188" t="str">
        <f t="shared" ref="AL188:AM188" si="285">IF(AY188=1,$AF188*$V185,"0")</f>
        <v>0</v>
      </c>
      <c r="AM188" t="str">
        <f t="shared" si="285"/>
        <v>0</v>
      </c>
      <c r="AN188" t="str">
        <f t="shared" si="208"/>
        <v>0</v>
      </c>
      <c r="AO188" t="str">
        <f t="shared" si="209"/>
        <v>0</v>
      </c>
      <c r="AP188" t="str">
        <f t="shared" si="210"/>
        <v>0</v>
      </c>
      <c r="AQ188" t="str">
        <f t="shared" si="211"/>
        <v>0</v>
      </c>
      <c r="AT188">
        <f t="shared" si="212"/>
        <v>0</v>
      </c>
      <c r="AU188">
        <f t="shared" si="213"/>
        <v>0</v>
      </c>
      <c r="AW188">
        <f t="shared" si="214"/>
        <v>0</v>
      </c>
      <c r="AY188">
        <f t="shared" si="215"/>
        <v>0</v>
      </c>
      <c r="AZ188">
        <f t="shared" si="216"/>
        <v>0</v>
      </c>
      <c r="BA188">
        <f t="shared" si="217"/>
        <v>0</v>
      </c>
      <c r="BB188">
        <f t="shared" si="218"/>
        <v>0</v>
      </c>
      <c r="BC188">
        <f t="shared" si="219"/>
        <v>0</v>
      </c>
      <c r="BD188">
        <f t="shared" si="220"/>
        <v>0</v>
      </c>
      <c r="BF188" t="str">
        <f t="shared" si="221"/>
        <v>0</v>
      </c>
      <c r="BG188" t="str">
        <f t="shared" si="222"/>
        <v>0</v>
      </c>
      <c r="BH188" t="str">
        <f t="shared" si="223"/>
        <v>0</v>
      </c>
      <c r="BI188" t="str">
        <f t="shared" si="224"/>
        <v>0</v>
      </c>
      <c r="BJ188" t="str">
        <f t="shared" si="225"/>
        <v>0</v>
      </c>
      <c r="BK188" t="str">
        <f t="shared" si="226"/>
        <v>0</v>
      </c>
    </row>
    <row r="189" spans="1:63" x14ac:dyDescent="0.25">
      <c r="A189" s="176" t="s">
        <v>3</v>
      </c>
      <c r="B189" s="10">
        <f t="shared" si="197"/>
        <v>8</v>
      </c>
      <c r="C189" s="10" t="str">
        <f t="shared" si="275"/>
        <v>DR&gt;65 - 8</v>
      </c>
      <c r="D189" s="138">
        <f>'AUP Test Results - Table 1'!D189</f>
        <v>0</v>
      </c>
      <c r="E189" s="11">
        <f>'AUP Test Results - Table 1'!E189</f>
        <v>0</v>
      </c>
      <c r="F189" s="139">
        <f>'AUP Test Results - Table 1'!F189</f>
        <v>0</v>
      </c>
      <c r="G189" s="177">
        <f>'AUP Test Results - Table 1'!G189</f>
        <v>0</v>
      </c>
      <c r="H189" s="11">
        <f>'AUP Test Results - Table 1'!H189</f>
        <v>0</v>
      </c>
      <c r="I189" s="139">
        <f>'AUP Test Results - Table 1'!I189</f>
        <v>0</v>
      </c>
      <c r="J189" s="177">
        <f>'AUP Test Results - Table 1'!J189</f>
        <v>0</v>
      </c>
      <c r="K189" s="177">
        <f>'AUP Test Results - Table 1'!K189</f>
        <v>0</v>
      </c>
      <c r="L189" s="139">
        <f>'AUP Test Results - Table 1'!L189</f>
        <v>0</v>
      </c>
      <c r="M189" s="177" t="str">
        <f>'AUP Test Results - Table 1'!M189</f>
        <v/>
      </c>
      <c r="N189" s="177">
        <f>'AUP Test Results - Table 1'!N189</f>
        <v>0</v>
      </c>
      <c r="O189" s="139">
        <f>'AUP Test Results - Table 1'!O189</f>
        <v>0</v>
      </c>
      <c r="P189" s="177" t="str">
        <f>'AUP Test Results - Table 1'!P189</f>
        <v/>
      </c>
      <c r="Q189" s="138">
        <f>'AUP Test Results - Table 1'!Q189</f>
        <v>0</v>
      </c>
      <c r="R189" s="139">
        <f>'AUP Test Results - Table 1'!R189</f>
        <v>0</v>
      </c>
      <c r="S189" s="45">
        <f>'AUP Test Results - Table 1'!S189</f>
        <v>0</v>
      </c>
      <c r="T189" s="139">
        <f>'AUP Test Results - Table 1'!T189</f>
        <v>0</v>
      </c>
      <c r="U189" s="45">
        <f>'AUP Test Results - Table 1'!U189</f>
        <v>0</v>
      </c>
      <c r="V189" s="138">
        <f>'AUP Test Results - Table 1'!V189</f>
        <v>0</v>
      </c>
      <c r="W189" s="141" t="str">
        <f>'AUP Test Results - Table 1'!W189</f>
        <v>none</v>
      </c>
      <c r="X189" s="141">
        <f>'AUP Test Results - Table 1'!X189</f>
        <v>0</v>
      </c>
      <c r="Y189" s="178">
        <f>'AUP Test Results - Table 1'!Y189</f>
        <v>0</v>
      </c>
      <c r="Z189" s="89">
        <f>'AUP Test Results - Table 1'!Z189</f>
        <v>0</v>
      </c>
      <c r="AC189" t="str">
        <f t="shared" si="201"/>
        <v>HB Charges 4</v>
      </c>
      <c r="AD189" s="3">
        <f t="shared" si="281"/>
        <v>0</v>
      </c>
      <c r="AE189" s="3">
        <f t="shared" si="282"/>
        <v>0</v>
      </c>
      <c r="AF189" s="3" t="e">
        <f t="shared" si="283"/>
        <v>#DIV/0!</v>
      </c>
      <c r="AG189" s="2" t="e">
        <f t="shared" si="202"/>
        <v>#DIV/0!</v>
      </c>
      <c r="AH189" s="2" t="e">
        <f t="shared" si="203"/>
        <v>#DIV/0!</v>
      </c>
      <c r="AI189" s="2" t="e">
        <f t="shared" si="204"/>
        <v>#DIV/0!</v>
      </c>
      <c r="AJ189" s="2" t="e">
        <f t="shared" si="205"/>
        <v>#DIV/0!</v>
      </c>
      <c r="AK189" t="e">
        <f t="shared" si="206"/>
        <v>#DIV/0!</v>
      </c>
      <c r="AL189" t="str">
        <f t="shared" ref="AL189:AM189" si="286">IF(AY189=1,$AF189*$V186,"0")</f>
        <v>0</v>
      </c>
      <c r="AM189" t="str">
        <f t="shared" si="286"/>
        <v>0</v>
      </c>
      <c r="AN189" t="str">
        <f t="shared" si="208"/>
        <v>0</v>
      </c>
      <c r="AO189" t="str">
        <f t="shared" si="209"/>
        <v>0</v>
      </c>
      <c r="AP189" t="str">
        <f t="shared" si="210"/>
        <v>0</v>
      </c>
      <c r="AQ189" t="str">
        <f t="shared" si="211"/>
        <v>0</v>
      </c>
      <c r="AT189">
        <f t="shared" si="212"/>
        <v>0</v>
      </c>
      <c r="AU189">
        <f t="shared" si="213"/>
        <v>0</v>
      </c>
      <c r="AW189">
        <f t="shared" si="214"/>
        <v>0</v>
      </c>
      <c r="AY189">
        <f t="shared" si="215"/>
        <v>0</v>
      </c>
      <c r="AZ189">
        <f t="shared" si="216"/>
        <v>0</v>
      </c>
      <c r="BA189">
        <f t="shared" si="217"/>
        <v>0</v>
      </c>
      <c r="BB189">
        <f t="shared" si="218"/>
        <v>0</v>
      </c>
      <c r="BC189">
        <f t="shared" si="219"/>
        <v>0</v>
      </c>
      <c r="BD189">
        <f t="shared" si="220"/>
        <v>0</v>
      </c>
      <c r="BF189" t="str">
        <f t="shared" si="221"/>
        <v>0</v>
      </c>
      <c r="BG189" t="str">
        <f t="shared" si="222"/>
        <v>0</v>
      </c>
      <c r="BH189" t="str">
        <f t="shared" si="223"/>
        <v>0</v>
      </c>
      <c r="BI189" t="str">
        <f t="shared" si="224"/>
        <v>0</v>
      </c>
      <c r="BJ189" t="str">
        <f t="shared" si="225"/>
        <v>0</v>
      </c>
      <c r="BK189" t="str">
        <f t="shared" si="226"/>
        <v>0</v>
      </c>
    </row>
    <row r="190" spans="1:63" x14ac:dyDescent="0.25">
      <c r="A190" s="176" t="s">
        <v>3</v>
      </c>
      <c r="B190" s="10">
        <f t="shared" si="197"/>
        <v>9</v>
      </c>
      <c r="C190" s="10" t="str">
        <f t="shared" si="275"/>
        <v>DR&gt;65 - 9</v>
      </c>
      <c r="D190" s="138">
        <f>'AUP Test Results - Table 1'!D190</f>
        <v>0</v>
      </c>
      <c r="E190" s="11">
        <f>'AUP Test Results - Table 1'!E190</f>
        <v>0</v>
      </c>
      <c r="F190" s="139">
        <f>'AUP Test Results - Table 1'!F190</f>
        <v>0</v>
      </c>
      <c r="G190" s="177">
        <f>'AUP Test Results - Table 1'!G190</f>
        <v>0</v>
      </c>
      <c r="H190" s="11">
        <f>'AUP Test Results - Table 1'!H190</f>
        <v>0</v>
      </c>
      <c r="I190" s="139">
        <f>'AUP Test Results - Table 1'!I190</f>
        <v>0</v>
      </c>
      <c r="J190" s="177">
        <f>'AUP Test Results - Table 1'!J190</f>
        <v>0</v>
      </c>
      <c r="K190" s="177">
        <f>'AUP Test Results - Table 1'!K190</f>
        <v>0</v>
      </c>
      <c r="L190" s="139">
        <f>'AUP Test Results - Table 1'!L190</f>
        <v>0</v>
      </c>
      <c r="M190" s="177" t="str">
        <f>'AUP Test Results - Table 1'!M190</f>
        <v/>
      </c>
      <c r="N190" s="177">
        <f>'AUP Test Results - Table 1'!N190</f>
        <v>0</v>
      </c>
      <c r="O190" s="139">
        <f>'AUP Test Results - Table 1'!O190</f>
        <v>0</v>
      </c>
      <c r="P190" s="177" t="str">
        <f>'AUP Test Results - Table 1'!P190</f>
        <v/>
      </c>
      <c r="Q190" s="138">
        <f>'AUP Test Results - Table 1'!Q190</f>
        <v>0</v>
      </c>
      <c r="R190" s="139">
        <f>'AUP Test Results - Table 1'!R190</f>
        <v>0</v>
      </c>
      <c r="S190" s="45">
        <f>'AUP Test Results - Table 1'!S190</f>
        <v>0</v>
      </c>
      <c r="T190" s="139">
        <f>'AUP Test Results - Table 1'!T190</f>
        <v>0</v>
      </c>
      <c r="U190" s="45">
        <f>'AUP Test Results - Table 1'!U190</f>
        <v>0</v>
      </c>
      <c r="V190" s="138">
        <f>'AUP Test Results - Table 1'!V190</f>
        <v>0</v>
      </c>
      <c r="W190" s="141" t="str">
        <f>'AUP Test Results - Table 1'!W190</f>
        <v>none</v>
      </c>
      <c r="X190" s="141">
        <f>'AUP Test Results - Table 1'!X190</f>
        <v>0</v>
      </c>
      <c r="Y190" s="178">
        <f>'AUP Test Results - Table 1'!Y190</f>
        <v>0</v>
      </c>
      <c r="Z190" s="89">
        <f>'AUP Test Results - Table 1'!Z190</f>
        <v>0</v>
      </c>
      <c r="AC190" t="str">
        <f t="shared" si="201"/>
        <v>HB Charges 4</v>
      </c>
      <c r="AD190" s="3">
        <f t="shared" si="281"/>
        <v>0</v>
      </c>
      <c r="AE190" s="3">
        <f t="shared" si="282"/>
        <v>0</v>
      </c>
      <c r="AF190" s="3" t="e">
        <f t="shared" si="283"/>
        <v>#DIV/0!</v>
      </c>
      <c r="AG190" s="2" t="e">
        <f t="shared" si="202"/>
        <v>#DIV/0!</v>
      </c>
      <c r="AH190" s="2" t="e">
        <f t="shared" si="203"/>
        <v>#DIV/0!</v>
      </c>
      <c r="AI190" s="2" t="e">
        <f t="shared" si="204"/>
        <v>#DIV/0!</v>
      </c>
      <c r="AJ190" s="2" t="e">
        <f t="shared" si="205"/>
        <v>#DIV/0!</v>
      </c>
      <c r="AK190" t="e">
        <f t="shared" si="206"/>
        <v>#DIV/0!</v>
      </c>
      <c r="AL190" t="str">
        <f t="shared" ref="AL190:AM190" si="287">IF(AY190=1,$AF190*$V187,"0")</f>
        <v>0</v>
      </c>
      <c r="AM190" t="str">
        <f t="shared" si="287"/>
        <v>0</v>
      </c>
      <c r="AN190" t="str">
        <f t="shared" si="208"/>
        <v>0</v>
      </c>
      <c r="AO190" t="str">
        <f t="shared" si="209"/>
        <v>0</v>
      </c>
      <c r="AP190" t="str">
        <f t="shared" si="210"/>
        <v>0</v>
      </c>
      <c r="AQ190" t="str">
        <f t="shared" si="211"/>
        <v>0</v>
      </c>
      <c r="AT190">
        <f t="shared" si="212"/>
        <v>0</v>
      </c>
      <c r="AU190">
        <f t="shared" si="213"/>
        <v>0</v>
      </c>
      <c r="AW190">
        <f t="shared" si="214"/>
        <v>0</v>
      </c>
      <c r="AY190">
        <f t="shared" si="215"/>
        <v>0</v>
      </c>
      <c r="AZ190">
        <f t="shared" si="216"/>
        <v>0</v>
      </c>
      <c r="BA190">
        <f t="shared" si="217"/>
        <v>0</v>
      </c>
      <c r="BB190">
        <f t="shared" si="218"/>
        <v>0</v>
      </c>
      <c r="BC190">
        <f t="shared" si="219"/>
        <v>0</v>
      </c>
      <c r="BD190">
        <f t="shared" si="220"/>
        <v>0</v>
      </c>
      <c r="BF190" t="str">
        <f t="shared" si="221"/>
        <v>0</v>
      </c>
      <c r="BG190" t="str">
        <f t="shared" si="222"/>
        <v>0</v>
      </c>
      <c r="BH190" t="str">
        <f t="shared" si="223"/>
        <v>0</v>
      </c>
      <c r="BI190" t="str">
        <f t="shared" si="224"/>
        <v>0</v>
      </c>
      <c r="BJ190" t="str">
        <f t="shared" si="225"/>
        <v>0</v>
      </c>
      <c r="BK190" t="str">
        <f t="shared" si="226"/>
        <v>0</v>
      </c>
    </row>
    <row r="191" spans="1:63" x14ac:dyDescent="0.25">
      <c r="A191" s="176" t="s">
        <v>3</v>
      </c>
      <c r="B191" s="10">
        <f t="shared" si="197"/>
        <v>10</v>
      </c>
      <c r="C191" s="10" t="str">
        <f t="shared" si="275"/>
        <v>DR&gt;65 - 10</v>
      </c>
      <c r="D191" s="138">
        <f>'AUP Test Results - Table 1'!D191</f>
        <v>0</v>
      </c>
      <c r="E191" s="11">
        <f>'AUP Test Results - Table 1'!E191</f>
        <v>0</v>
      </c>
      <c r="F191" s="139">
        <f>'AUP Test Results - Table 1'!F191</f>
        <v>0</v>
      </c>
      <c r="G191" s="177">
        <f>'AUP Test Results - Table 1'!G191</f>
        <v>0</v>
      </c>
      <c r="H191" s="11">
        <f>'AUP Test Results - Table 1'!H191</f>
        <v>0</v>
      </c>
      <c r="I191" s="139">
        <f>'AUP Test Results - Table 1'!I191</f>
        <v>0</v>
      </c>
      <c r="J191" s="177">
        <f>'AUP Test Results - Table 1'!J191</f>
        <v>0</v>
      </c>
      <c r="K191" s="177">
        <f>'AUP Test Results - Table 1'!K191</f>
        <v>0</v>
      </c>
      <c r="L191" s="139">
        <f>'AUP Test Results - Table 1'!L191</f>
        <v>0</v>
      </c>
      <c r="M191" s="177" t="str">
        <f>'AUP Test Results - Table 1'!M191</f>
        <v/>
      </c>
      <c r="N191" s="177">
        <f>'AUP Test Results - Table 1'!N191</f>
        <v>0</v>
      </c>
      <c r="O191" s="139">
        <f>'AUP Test Results - Table 1'!O191</f>
        <v>0</v>
      </c>
      <c r="P191" s="177" t="str">
        <f>'AUP Test Results - Table 1'!P191</f>
        <v/>
      </c>
      <c r="Q191" s="138">
        <f>'AUP Test Results - Table 1'!Q191</f>
        <v>0</v>
      </c>
      <c r="R191" s="139">
        <f>'AUP Test Results - Table 1'!R191</f>
        <v>0</v>
      </c>
      <c r="S191" s="45">
        <f>'AUP Test Results - Table 1'!S191</f>
        <v>0</v>
      </c>
      <c r="T191" s="139">
        <f>'AUP Test Results - Table 1'!T191</f>
        <v>0</v>
      </c>
      <c r="U191" s="45">
        <f>'AUP Test Results - Table 1'!U191</f>
        <v>0</v>
      </c>
      <c r="V191" s="138">
        <f>'AUP Test Results - Table 1'!V191</f>
        <v>0</v>
      </c>
      <c r="W191" s="141" t="str">
        <f>'AUP Test Results - Table 1'!W191</f>
        <v>none</v>
      </c>
      <c r="X191" s="141">
        <f>'AUP Test Results - Table 1'!X191</f>
        <v>0</v>
      </c>
      <c r="Y191" s="178">
        <f>'AUP Test Results - Table 1'!Y191</f>
        <v>0</v>
      </c>
      <c r="Z191" s="89">
        <f>'AUP Test Results - Table 1'!Z191</f>
        <v>0</v>
      </c>
      <c r="AC191" t="str">
        <f t="shared" si="201"/>
        <v>HB Charges 4</v>
      </c>
      <c r="AD191" s="3">
        <f t="shared" si="281"/>
        <v>0</v>
      </c>
      <c r="AE191" s="3">
        <f t="shared" si="282"/>
        <v>0</v>
      </c>
      <c r="AF191" s="3" t="e">
        <f t="shared" si="283"/>
        <v>#DIV/0!</v>
      </c>
      <c r="AG191" s="2" t="e">
        <f t="shared" si="202"/>
        <v>#DIV/0!</v>
      </c>
      <c r="AH191" s="2" t="e">
        <f t="shared" si="203"/>
        <v>#DIV/0!</v>
      </c>
      <c r="AI191" s="2" t="e">
        <f t="shared" si="204"/>
        <v>#DIV/0!</v>
      </c>
      <c r="AJ191" s="2" t="e">
        <f t="shared" si="205"/>
        <v>#DIV/0!</v>
      </c>
      <c r="AK191" t="e">
        <f t="shared" si="206"/>
        <v>#DIV/0!</v>
      </c>
      <c r="AL191" t="str">
        <f t="shared" ref="AL191:AM191" si="288">IF(AY191=1,$AF191*$V188,"0")</f>
        <v>0</v>
      </c>
      <c r="AM191" t="str">
        <f t="shared" si="288"/>
        <v>0</v>
      </c>
      <c r="AN191" t="str">
        <f t="shared" si="208"/>
        <v>0</v>
      </c>
      <c r="AO191" t="str">
        <f t="shared" si="209"/>
        <v>0</v>
      </c>
      <c r="AP191" t="str">
        <f t="shared" si="210"/>
        <v>0</v>
      </c>
      <c r="AQ191" t="str">
        <f t="shared" si="211"/>
        <v>0</v>
      </c>
      <c r="AT191">
        <f t="shared" si="212"/>
        <v>0</v>
      </c>
      <c r="AU191">
        <f t="shared" si="213"/>
        <v>0</v>
      </c>
      <c r="AW191">
        <f t="shared" si="214"/>
        <v>0</v>
      </c>
      <c r="AY191">
        <f t="shared" si="215"/>
        <v>0</v>
      </c>
      <c r="AZ191">
        <f t="shared" si="216"/>
        <v>0</v>
      </c>
      <c r="BA191">
        <f t="shared" si="217"/>
        <v>0</v>
      </c>
      <c r="BB191">
        <f t="shared" si="218"/>
        <v>0</v>
      </c>
      <c r="BC191">
        <f t="shared" si="219"/>
        <v>0</v>
      </c>
      <c r="BD191">
        <f t="shared" si="220"/>
        <v>0</v>
      </c>
      <c r="BF191" t="str">
        <f t="shared" si="221"/>
        <v>0</v>
      </c>
      <c r="BG191" t="str">
        <f t="shared" si="222"/>
        <v>0</v>
      </c>
      <c r="BH191" t="str">
        <f t="shared" si="223"/>
        <v>0</v>
      </c>
      <c r="BI191" t="str">
        <f t="shared" si="224"/>
        <v>0</v>
      </c>
      <c r="BJ191" t="str">
        <f t="shared" si="225"/>
        <v>0</v>
      </c>
      <c r="BK191" t="str">
        <f t="shared" si="226"/>
        <v>0</v>
      </c>
    </row>
    <row r="192" spans="1:63" x14ac:dyDescent="0.25">
      <c r="A192" s="176" t="s">
        <v>3</v>
      </c>
      <c r="B192" s="10">
        <f t="shared" si="197"/>
        <v>11</v>
      </c>
      <c r="C192" s="10" t="str">
        <f t="shared" si="275"/>
        <v>DR&gt;65 - 11</v>
      </c>
      <c r="D192" s="138">
        <f>'AUP Test Results - Table 1'!D192</f>
        <v>0</v>
      </c>
      <c r="E192" s="11">
        <f>'AUP Test Results - Table 1'!E192</f>
        <v>0</v>
      </c>
      <c r="F192" s="139">
        <f>'AUP Test Results - Table 1'!F192</f>
        <v>0</v>
      </c>
      <c r="G192" s="177">
        <f>'AUP Test Results - Table 1'!G192</f>
        <v>0</v>
      </c>
      <c r="H192" s="11">
        <f>'AUP Test Results - Table 1'!H192</f>
        <v>0</v>
      </c>
      <c r="I192" s="139">
        <f>'AUP Test Results - Table 1'!I192</f>
        <v>0</v>
      </c>
      <c r="J192" s="177">
        <f>'AUP Test Results - Table 1'!J192</f>
        <v>0</v>
      </c>
      <c r="K192" s="177">
        <f>'AUP Test Results - Table 1'!K192</f>
        <v>0</v>
      </c>
      <c r="L192" s="139">
        <f>'AUP Test Results - Table 1'!L192</f>
        <v>0</v>
      </c>
      <c r="M192" s="177" t="str">
        <f>'AUP Test Results - Table 1'!M192</f>
        <v/>
      </c>
      <c r="N192" s="177">
        <f>'AUP Test Results - Table 1'!N192</f>
        <v>0</v>
      </c>
      <c r="O192" s="139">
        <f>'AUP Test Results - Table 1'!O192</f>
        <v>0</v>
      </c>
      <c r="P192" s="177" t="str">
        <f>'AUP Test Results - Table 1'!P192</f>
        <v/>
      </c>
      <c r="Q192" s="138">
        <f>'AUP Test Results - Table 1'!Q192</f>
        <v>0</v>
      </c>
      <c r="R192" s="139">
        <f>'AUP Test Results - Table 1'!R192</f>
        <v>0</v>
      </c>
      <c r="S192" s="45">
        <f>'AUP Test Results - Table 1'!S192</f>
        <v>0</v>
      </c>
      <c r="T192" s="139">
        <f>'AUP Test Results - Table 1'!T192</f>
        <v>0</v>
      </c>
      <c r="U192" s="45">
        <f>'AUP Test Results - Table 1'!U192</f>
        <v>0</v>
      </c>
      <c r="V192" s="138">
        <f>'AUP Test Results - Table 1'!V192</f>
        <v>0</v>
      </c>
      <c r="W192" s="141" t="str">
        <f>'AUP Test Results - Table 1'!W192</f>
        <v>none</v>
      </c>
      <c r="X192" s="141">
        <f>'AUP Test Results - Table 1'!X192</f>
        <v>0</v>
      </c>
      <c r="Y192" s="178">
        <f>'AUP Test Results - Table 1'!Y192</f>
        <v>0</v>
      </c>
      <c r="Z192" s="89">
        <f>'AUP Test Results - Table 1'!Z192</f>
        <v>0</v>
      </c>
      <c r="AC192" t="str">
        <f t="shared" si="201"/>
        <v>HB Charges 4</v>
      </c>
      <c r="AD192" s="3">
        <f t="shared" si="281"/>
        <v>0</v>
      </c>
      <c r="AE192" s="3">
        <f t="shared" si="282"/>
        <v>0</v>
      </c>
      <c r="AF192" s="3" t="e">
        <f t="shared" si="283"/>
        <v>#DIV/0!</v>
      </c>
      <c r="AG192" s="2" t="e">
        <f t="shared" si="202"/>
        <v>#DIV/0!</v>
      </c>
      <c r="AH192" s="2" t="e">
        <f t="shared" si="203"/>
        <v>#DIV/0!</v>
      </c>
      <c r="AI192" s="2" t="e">
        <f t="shared" si="204"/>
        <v>#DIV/0!</v>
      </c>
      <c r="AJ192" s="2" t="e">
        <f t="shared" si="205"/>
        <v>#DIV/0!</v>
      </c>
      <c r="AK192" t="e">
        <f t="shared" si="206"/>
        <v>#DIV/0!</v>
      </c>
      <c r="AL192" t="str">
        <f t="shared" ref="AL192:AM192" si="289">IF(AY192=1,$AF192*$V189,"0")</f>
        <v>0</v>
      </c>
      <c r="AM192" t="str">
        <f t="shared" si="289"/>
        <v>0</v>
      </c>
      <c r="AN192" t="str">
        <f t="shared" si="208"/>
        <v>0</v>
      </c>
      <c r="AO192" t="str">
        <f t="shared" si="209"/>
        <v>0</v>
      </c>
      <c r="AP192" t="str">
        <f t="shared" si="210"/>
        <v>0</v>
      </c>
      <c r="AQ192" t="str">
        <f t="shared" si="211"/>
        <v>0</v>
      </c>
      <c r="AT192">
        <f t="shared" si="212"/>
        <v>0</v>
      </c>
      <c r="AU192">
        <f t="shared" si="213"/>
        <v>0</v>
      </c>
      <c r="AW192">
        <f t="shared" si="214"/>
        <v>0</v>
      </c>
      <c r="AY192">
        <f t="shared" si="215"/>
        <v>0</v>
      </c>
      <c r="AZ192">
        <f t="shared" si="216"/>
        <v>0</v>
      </c>
      <c r="BA192">
        <f t="shared" si="217"/>
        <v>0</v>
      </c>
      <c r="BB192">
        <f t="shared" si="218"/>
        <v>0</v>
      </c>
      <c r="BC192">
        <f t="shared" si="219"/>
        <v>0</v>
      </c>
      <c r="BD192">
        <f t="shared" si="220"/>
        <v>0</v>
      </c>
      <c r="BF192" t="str">
        <f t="shared" si="221"/>
        <v>0</v>
      </c>
      <c r="BG192" t="str">
        <f t="shared" si="222"/>
        <v>0</v>
      </c>
      <c r="BH192" t="str">
        <f t="shared" si="223"/>
        <v>0</v>
      </c>
      <c r="BI192" t="str">
        <f t="shared" si="224"/>
        <v>0</v>
      </c>
      <c r="BJ192" t="str">
        <f t="shared" si="225"/>
        <v>0</v>
      </c>
      <c r="BK192" t="str">
        <f t="shared" si="226"/>
        <v>0</v>
      </c>
    </row>
    <row r="193" spans="1:63" x14ac:dyDescent="0.25">
      <c r="A193" s="176" t="s">
        <v>3</v>
      </c>
      <c r="B193" s="10">
        <f t="shared" si="197"/>
        <v>12</v>
      </c>
      <c r="C193" s="10" t="str">
        <f t="shared" si="275"/>
        <v>DR&gt;65 - 12</v>
      </c>
      <c r="D193" s="138">
        <f>'AUP Test Results - Table 1'!D193</f>
        <v>0</v>
      </c>
      <c r="E193" s="11">
        <f>'AUP Test Results - Table 1'!E193</f>
        <v>0</v>
      </c>
      <c r="F193" s="139">
        <f>'AUP Test Results - Table 1'!F193</f>
        <v>0</v>
      </c>
      <c r="G193" s="177">
        <f>'AUP Test Results - Table 1'!G193</f>
        <v>0</v>
      </c>
      <c r="H193" s="11">
        <f>'AUP Test Results - Table 1'!H193</f>
        <v>0</v>
      </c>
      <c r="I193" s="139">
        <f>'AUP Test Results - Table 1'!I193</f>
        <v>0</v>
      </c>
      <c r="J193" s="177">
        <f>'AUP Test Results - Table 1'!J193</f>
        <v>0</v>
      </c>
      <c r="K193" s="177">
        <f>'AUP Test Results - Table 1'!K193</f>
        <v>0</v>
      </c>
      <c r="L193" s="139">
        <f>'AUP Test Results - Table 1'!L193</f>
        <v>0</v>
      </c>
      <c r="M193" s="177" t="str">
        <f>'AUP Test Results - Table 1'!M193</f>
        <v/>
      </c>
      <c r="N193" s="177">
        <f>'AUP Test Results - Table 1'!N193</f>
        <v>0</v>
      </c>
      <c r="O193" s="139">
        <f>'AUP Test Results - Table 1'!O193</f>
        <v>0</v>
      </c>
      <c r="P193" s="177" t="str">
        <f>'AUP Test Results - Table 1'!P193</f>
        <v/>
      </c>
      <c r="Q193" s="138">
        <f>'AUP Test Results - Table 1'!Q193</f>
        <v>0</v>
      </c>
      <c r="R193" s="139">
        <f>'AUP Test Results - Table 1'!R193</f>
        <v>0</v>
      </c>
      <c r="S193" s="45">
        <f>'AUP Test Results - Table 1'!S193</f>
        <v>0</v>
      </c>
      <c r="T193" s="139">
        <f>'AUP Test Results - Table 1'!T193</f>
        <v>0</v>
      </c>
      <c r="U193" s="45">
        <f>'AUP Test Results - Table 1'!U193</f>
        <v>0</v>
      </c>
      <c r="V193" s="138">
        <f>'AUP Test Results - Table 1'!V193</f>
        <v>0</v>
      </c>
      <c r="W193" s="141" t="str">
        <f>'AUP Test Results - Table 1'!W193</f>
        <v>none</v>
      </c>
      <c r="X193" s="141">
        <f>'AUP Test Results - Table 1'!X193</f>
        <v>0</v>
      </c>
      <c r="Y193" s="178">
        <f>'AUP Test Results - Table 1'!Y193</f>
        <v>0</v>
      </c>
      <c r="Z193" s="89">
        <f>'AUP Test Results - Table 1'!Z193</f>
        <v>0</v>
      </c>
      <c r="AC193" t="str">
        <f t="shared" si="201"/>
        <v>HB Charges 4</v>
      </c>
      <c r="AD193" s="3">
        <f t="shared" si="281"/>
        <v>0</v>
      </c>
      <c r="AE193" s="3">
        <f t="shared" si="282"/>
        <v>0</v>
      </c>
      <c r="AF193" s="3" t="e">
        <f t="shared" si="283"/>
        <v>#DIV/0!</v>
      </c>
      <c r="AG193" s="2" t="e">
        <f t="shared" si="202"/>
        <v>#DIV/0!</v>
      </c>
      <c r="AH193" s="2" t="e">
        <f t="shared" si="203"/>
        <v>#DIV/0!</v>
      </c>
      <c r="AI193" s="2" t="e">
        <f t="shared" si="204"/>
        <v>#DIV/0!</v>
      </c>
      <c r="AJ193" s="2" t="e">
        <f t="shared" si="205"/>
        <v>#DIV/0!</v>
      </c>
      <c r="AK193" t="e">
        <f t="shared" si="206"/>
        <v>#DIV/0!</v>
      </c>
      <c r="AL193" t="str">
        <f t="shared" ref="AL193:AM193" si="290">IF(AY193=1,$AF193*$V190,"0")</f>
        <v>0</v>
      </c>
      <c r="AM193" t="str">
        <f t="shared" si="290"/>
        <v>0</v>
      </c>
      <c r="AN193" t="str">
        <f t="shared" si="208"/>
        <v>0</v>
      </c>
      <c r="AO193" t="str">
        <f t="shared" si="209"/>
        <v>0</v>
      </c>
      <c r="AP193" t="str">
        <f t="shared" si="210"/>
        <v>0</v>
      </c>
      <c r="AQ193" t="str">
        <f t="shared" si="211"/>
        <v>0</v>
      </c>
      <c r="AT193">
        <f t="shared" si="212"/>
        <v>0</v>
      </c>
      <c r="AU193">
        <f t="shared" si="213"/>
        <v>0</v>
      </c>
      <c r="AW193">
        <f t="shared" si="214"/>
        <v>0</v>
      </c>
      <c r="AY193">
        <f t="shared" si="215"/>
        <v>0</v>
      </c>
      <c r="AZ193">
        <f t="shared" si="216"/>
        <v>0</v>
      </c>
      <c r="BA193">
        <f t="shared" si="217"/>
        <v>0</v>
      </c>
      <c r="BB193">
        <f t="shared" si="218"/>
        <v>0</v>
      </c>
      <c r="BC193">
        <f t="shared" si="219"/>
        <v>0</v>
      </c>
      <c r="BD193">
        <f t="shared" si="220"/>
        <v>0</v>
      </c>
      <c r="BF193" t="str">
        <f t="shared" si="221"/>
        <v>0</v>
      </c>
      <c r="BG193" t="str">
        <f t="shared" si="222"/>
        <v>0</v>
      </c>
      <c r="BH193" t="str">
        <f t="shared" si="223"/>
        <v>0</v>
      </c>
      <c r="BI193" t="str">
        <f t="shared" si="224"/>
        <v>0</v>
      </c>
      <c r="BJ193" t="str">
        <f t="shared" si="225"/>
        <v>0</v>
      </c>
      <c r="BK193" t="str">
        <f t="shared" si="226"/>
        <v>0</v>
      </c>
    </row>
    <row r="194" spans="1:63" x14ac:dyDescent="0.25">
      <c r="A194" s="176" t="s">
        <v>3</v>
      </c>
      <c r="B194" s="10">
        <f t="shared" si="197"/>
        <v>13</v>
      </c>
      <c r="C194" s="10" t="str">
        <f t="shared" si="275"/>
        <v>DR&gt;65 - 13</v>
      </c>
      <c r="D194" s="138">
        <f>'AUP Test Results - Table 1'!D194</f>
        <v>0</v>
      </c>
      <c r="E194" s="11">
        <f>'AUP Test Results - Table 1'!E194</f>
        <v>0</v>
      </c>
      <c r="F194" s="139">
        <f>'AUP Test Results - Table 1'!F194</f>
        <v>0</v>
      </c>
      <c r="G194" s="177">
        <f>'AUP Test Results - Table 1'!G194</f>
        <v>0</v>
      </c>
      <c r="H194" s="11">
        <f>'AUP Test Results - Table 1'!H194</f>
        <v>0</v>
      </c>
      <c r="I194" s="139">
        <f>'AUP Test Results - Table 1'!I194</f>
        <v>0</v>
      </c>
      <c r="J194" s="177">
        <f>'AUP Test Results - Table 1'!J194</f>
        <v>0</v>
      </c>
      <c r="K194" s="177">
        <f>'AUP Test Results - Table 1'!K194</f>
        <v>0</v>
      </c>
      <c r="L194" s="139">
        <f>'AUP Test Results - Table 1'!L194</f>
        <v>0</v>
      </c>
      <c r="M194" s="177" t="str">
        <f>'AUP Test Results - Table 1'!M194</f>
        <v/>
      </c>
      <c r="N194" s="177">
        <f>'AUP Test Results - Table 1'!N194</f>
        <v>0</v>
      </c>
      <c r="O194" s="139">
        <f>'AUP Test Results - Table 1'!O194</f>
        <v>0</v>
      </c>
      <c r="P194" s="177" t="str">
        <f>'AUP Test Results - Table 1'!P194</f>
        <v/>
      </c>
      <c r="Q194" s="138">
        <f>'AUP Test Results - Table 1'!Q194</f>
        <v>0</v>
      </c>
      <c r="R194" s="139">
        <f>'AUP Test Results - Table 1'!R194</f>
        <v>0</v>
      </c>
      <c r="S194" s="45">
        <f>'AUP Test Results - Table 1'!S194</f>
        <v>0</v>
      </c>
      <c r="T194" s="139">
        <f>'AUP Test Results - Table 1'!T194</f>
        <v>0</v>
      </c>
      <c r="U194" s="45">
        <f>'AUP Test Results - Table 1'!U194</f>
        <v>0</v>
      </c>
      <c r="V194" s="138">
        <f>'AUP Test Results - Table 1'!V194</f>
        <v>0</v>
      </c>
      <c r="W194" s="141" t="str">
        <f>'AUP Test Results - Table 1'!W194</f>
        <v>none</v>
      </c>
      <c r="X194" s="141">
        <f>'AUP Test Results - Table 1'!X194</f>
        <v>0</v>
      </c>
      <c r="Y194" s="178">
        <f>'AUP Test Results - Table 1'!Y194</f>
        <v>0</v>
      </c>
      <c r="Z194" s="89">
        <f>'AUP Test Results - Table 1'!Z194</f>
        <v>0</v>
      </c>
      <c r="AC194" t="str">
        <f t="shared" si="201"/>
        <v>HB Charges 4</v>
      </c>
      <c r="AD194" s="3">
        <f t="shared" si="281"/>
        <v>0</v>
      </c>
      <c r="AE194" s="3">
        <f t="shared" si="282"/>
        <v>0</v>
      </c>
      <c r="AF194" s="3" t="e">
        <f t="shared" si="283"/>
        <v>#DIV/0!</v>
      </c>
      <c r="AG194" s="2" t="e">
        <f t="shared" si="202"/>
        <v>#DIV/0!</v>
      </c>
      <c r="AH194" s="2" t="e">
        <f t="shared" si="203"/>
        <v>#DIV/0!</v>
      </c>
      <c r="AI194" s="2" t="e">
        <f t="shared" si="204"/>
        <v>#DIV/0!</v>
      </c>
      <c r="AJ194" s="2" t="e">
        <f t="shared" si="205"/>
        <v>#DIV/0!</v>
      </c>
      <c r="AK194" t="e">
        <f t="shared" si="206"/>
        <v>#DIV/0!</v>
      </c>
      <c r="AL194" t="str">
        <f t="shared" ref="AL194:AM194" si="291">IF(AY194=1,$AF194*$V191,"0")</f>
        <v>0</v>
      </c>
      <c r="AM194" t="str">
        <f t="shared" si="291"/>
        <v>0</v>
      </c>
      <c r="AN194" t="str">
        <f t="shared" si="208"/>
        <v>0</v>
      </c>
      <c r="AO194" t="str">
        <f t="shared" si="209"/>
        <v>0</v>
      </c>
      <c r="AP194" t="str">
        <f t="shared" si="210"/>
        <v>0</v>
      </c>
      <c r="AQ194" t="str">
        <f t="shared" si="211"/>
        <v>0</v>
      </c>
      <c r="AT194">
        <f t="shared" si="212"/>
        <v>0</v>
      </c>
      <c r="AU194">
        <f t="shared" si="213"/>
        <v>0</v>
      </c>
      <c r="AW194">
        <f t="shared" si="214"/>
        <v>0</v>
      </c>
      <c r="AY194">
        <f t="shared" si="215"/>
        <v>0</v>
      </c>
      <c r="AZ194">
        <f t="shared" si="216"/>
        <v>0</v>
      </c>
      <c r="BA194">
        <f t="shared" si="217"/>
        <v>0</v>
      </c>
      <c r="BB194">
        <f t="shared" si="218"/>
        <v>0</v>
      </c>
      <c r="BC194">
        <f t="shared" si="219"/>
        <v>0</v>
      </c>
      <c r="BD194">
        <f t="shared" si="220"/>
        <v>0</v>
      </c>
      <c r="BF194" t="str">
        <f t="shared" si="221"/>
        <v>0</v>
      </c>
      <c r="BG194" t="str">
        <f t="shared" si="222"/>
        <v>0</v>
      </c>
      <c r="BH194" t="str">
        <f t="shared" si="223"/>
        <v>0</v>
      </c>
      <c r="BI194" t="str">
        <f t="shared" si="224"/>
        <v>0</v>
      </c>
      <c r="BJ194" t="str">
        <f t="shared" si="225"/>
        <v>0</v>
      </c>
      <c r="BK194" t="str">
        <f t="shared" si="226"/>
        <v>0</v>
      </c>
    </row>
    <row r="195" spans="1:63" x14ac:dyDescent="0.25">
      <c r="A195" s="176" t="s">
        <v>3</v>
      </c>
      <c r="B195" s="10">
        <f t="shared" ref="B195:B258" si="292">B194+1</f>
        <v>14</v>
      </c>
      <c r="C195" s="10" t="str">
        <f t="shared" si="275"/>
        <v>DR&gt;65 - 14</v>
      </c>
      <c r="D195" s="138">
        <f>'AUP Test Results - Table 1'!D195</f>
        <v>0</v>
      </c>
      <c r="E195" s="11">
        <f>'AUP Test Results - Table 1'!E195</f>
        <v>0</v>
      </c>
      <c r="F195" s="139">
        <f>'AUP Test Results - Table 1'!F195</f>
        <v>0</v>
      </c>
      <c r="G195" s="177">
        <f>'AUP Test Results - Table 1'!G195</f>
        <v>0</v>
      </c>
      <c r="H195" s="11">
        <f>'AUP Test Results - Table 1'!H195</f>
        <v>0</v>
      </c>
      <c r="I195" s="139">
        <f>'AUP Test Results - Table 1'!I195</f>
        <v>0</v>
      </c>
      <c r="J195" s="177">
        <f>'AUP Test Results - Table 1'!J195</f>
        <v>0</v>
      </c>
      <c r="K195" s="177">
        <f>'AUP Test Results - Table 1'!K195</f>
        <v>0</v>
      </c>
      <c r="L195" s="139">
        <f>'AUP Test Results - Table 1'!L195</f>
        <v>0</v>
      </c>
      <c r="M195" s="177" t="str">
        <f>'AUP Test Results - Table 1'!M195</f>
        <v/>
      </c>
      <c r="N195" s="177">
        <f>'AUP Test Results - Table 1'!N195</f>
        <v>0</v>
      </c>
      <c r="O195" s="139">
        <f>'AUP Test Results - Table 1'!O195</f>
        <v>0</v>
      </c>
      <c r="P195" s="177" t="str">
        <f>'AUP Test Results - Table 1'!P195</f>
        <v/>
      </c>
      <c r="Q195" s="138">
        <f>'AUP Test Results - Table 1'!Q195</f>
        <v>0</v>
      </c>
      <c r="R195" s="139">
        <f>'AUP Test Results - Table 1'!R195</f>
        <v>0</v>
      </c>
      <c r="S195" s="45">
        <f>'AUP Test Results - Table 1'!S195</f>
        <v>0</v>
      </c>
      <c r="T195" s="139">
        <f>'AUP Test Results - Table 1'!T195</f>
        <v>0</v>
      </c>
      <c r="U195" s="45">
        <f>'AUP Test Results - Table 1'!U195</f>
        <v>0</v>
      </c>
      <c r="V195" s="138">
        <f>'AUP Test Results - Table 1'!V195</f>
        <v>0</v>
      </c>
      <c r="W195" s="141" t="str">
        <f>'AUP Test Results - Table 1'!W195</f>
        <v>none</v>
      </c>
      <c r="X195" s="141">
        <f>'AUP Test Results - Table 1'!X195</f>
        <v>0</v>
      </c>
      <c r="Y195" s="178">
        <f>'AUP Test Results - Table 1'!Y195</f>
        <v>0</v>
      </c>
      <c r="Z195" s="89">
        <f>'AUP Test Results - Table 1'!Z195</f>
        <v>0</v>
      </c>
      <c r="AC195" t="str">
        <f t="shared" si="201"/>
        <v>HB Charges 4</v>
      </c>
      <c r="AD195" s="3">
        <f t="shared" si="281"/>
        <v>0</v>
      </c>
      <c r="AE195" s="3">
        <f t="shared" si="282"/>
        <v>0</v>
      </c>
      <c r="AF195" s="3" t="e">
        <f t="shared" si="283"/>
        <v>#DIV/0!</v>
      </c>
      <c r="AG195" s="2" t="e">
        <f t="shared" si="202"/>
        <v>#DIV/0!</v>
      </c>
      <c r="AH195" s="2" t="e">
        <f t="shared" si="203"/>
        <v>#DIV/0!</v>
      </c>
      <c r="AI195" s="2" t="e">
        <f t="shared" si="204"/>
        <v>#DIV/0!</v>
      </c>
      <c r="AJ195" s="2" t="e">
        <f t="shared" si="205"/>
        <v>#DIV/0!</v>
      </c>
      <c r="AK195" t="e">
        <f t="shared" si="206"/>
        <v>#DIV/0!</v>
      </c>
      <c r="AL195" t="str">
        <f t="shared" ref="AL195:AM195" si="293">IF(AY195=1,$AF195*$V192,"0")</f>
        <v>0</v>
      </c>
      <c r="AM195" t="str">
        <f t="shared" si="293"/>
        <v>0</v>
      </c>
      <c r="AN195" t="str">
        <f t="shared" si="208"/>
        <v>0</v>
      </c>
      <c r="AO195" t="str">
        <f t="shared" si="209"/>
        <v>0</v>
      </c>
      <c r="AP195" t="str">
        <f t="shared" si="210"/>
        <v>0</v>
      </c>
      <c r="AQ195" t="str">
        <f t="shared" si="211"/>
        <v>0</v>
      </c>
      <c r="AT195">
        <f t="shared" si="212"/>
        <v>0</v>
      </c>
      <c r="AU195">
        <f t="shared" si="213"/>
        <v>0</v>
      </c>
      <c r="AW195">
        <f t="shared" si="214"/>
        <v>0</v>
      </c>
      <c r="AY195">
        <f t="shared" si="215"/>
        <v>0</v>
      </c>
      <c r="AZ195">
        <f t="shared" si="216"/>
        <v>0</v>
      </c>
      <c r="BA195">
        <f t="shared" si="217"/>
        <v>0</v>
      </c>
      <c r="BB195">
        <f t="shared" si="218"/>
        <v>0</v>
      </c>
      <c r="BC195">
        <f t="shared" si="219"/>
        <v>0</v>
      </c>
      <c r="BD195">
        <f t="shared" si="220"/>
        <v>0</v>
      </c>
      <c r="BF195" t="str">
        <f t="shared" si="221"/>
        <v>0</v>
      </c>
      <c r="BG195" t="str">
        <f t="shared" si="222"/>
        <v>0</v>
      </c>
      <c r="BH195" t="str">
        <f t="shared" si="223"/>
        <v>0</v>
      </c>
      <c r="BI195" t="str">
        <f t="shared" si="224"/>
        <v>0</v>
      </c>
      <c r="BJ195" t="str">
        <f t="shared" si="225"/>
        <v>0</v>
      </c>
      <c r="BK195" t="str">
        <f t="shared" si="226"/>
        <v>0</v>
      </c>
    </row>
    <row r="196" spans="1:63" x14ac:dyDescent="0.25">
      <c r="A196" s="176" t="s">
        <v>3</v>
      </c>
      <c r="B196" s="10">
        <f t="shared" si="292"/>
        <v>15</v>
      </c>
      <c r="C196" s="10" t="str">
        <f t="shared" si="275"/>
        <v>DR&gt;65 - 15</v>
      </c>
      <c r="D196" s="138">
        <f>'AUP Test Results - Table 1'!D196</f>
        <v>0</v>
      </c>
      <c r="E196" s="11">
        <f>'AUP Test Results - Table 1'!E196</f>
        <v>0</v>
      </c>
      <c r="F196" s="139">
        <f>'AUP Test Results - Table 1'!F196</f>
        <v>0</v>
      </c>
      <c r="G196" s="177">
        <f>'AUP Test Results - Table 1'!G196</f>
        <v>0</v>
      </c>
      <c r="H196" s="11">
        <f>'AUP Test Results - Table 1'!H196</f>
        <v>0</v>
      </c>
      <c r="I196" s="139">
        <f>'AUP Test Results - Table 1'!I196</f>
        <v>0</v>
      </c>
      <c r="J196" s="177">
        <f>'AUP Test Results - Table 1'!J196</f>
        <v>0</v>
      </c>
      <c r="K196" s="177">
        <f>'AUP Test Results - Table 1'!K196</f>
        <v>0</v>
      </c>
      <c r="L196" s="139">
        <f>'AUP Test Results - Table 1'!L196</f>
        <v>0</v>
      </c>
      <c r="M196" s="177" t="str">
        <f>'AUP Test Results - Table 1'!M196</f>
        <v/>
      </c>
      <c r="N196" s="177">
        <f>'AUP Test Results - Table 1'!N196</f>
        <v>0</v>
      </c>
      <c r="O196" s="139">
        <f>'AUP Test Results - Table 1'!O196</f>
        <v>0</v>
      </c>
      <c r="P196" s="177" t="str">
        <f>'AUP Test Results - Table 1'!P196</f>
        <v/>
      </c>
      <c r="Q196" s="138">
        <f>'AUP Test Results - Table 1'!Q196</f>
        <v>0</v>
      </c>
      <c r="R196" s="139">
        <f>'AUP Test Results - Table 1'!R196</f>
        <v>0</v>
      </c>
      <c r="S196" s="45">
        <f>'AUP Test Results - Table 1'!S196</f>
        <v>0</v>
      </c>
      <c r="T196" s="139">
        <f>'AUP Test Results - Table 1'!T196</f>
        <v>0</v>
      </c>
      <c r="U196" s="45">
        <f>'AUP Test Results - Table 1'!U196</f>
        <v>0</v>
      </c>
      <c r="V196" s="138">
        <f>'AUP Test Results - Table 1'!V196</f>
        <v>0</v>
      </c>
      <c r="W196" s="141" t="str">
        <f>'AUP Test Results - Table 1'!W196</f>
        <v>none</v>
      </c>
      <c r="X196" s="141">
        <f>'AUP Test Results - Table 1'!X196</f>
        <v>0</v>
      </c>
      <c r="Y196" s="178">
        <f>'AUP Test Results - Table 1'!Y196</f>
        <v>0</v>
      </c>
      <c r="Z196" s="89">
        <f>'AUP Test Results - Table 1'!Z196</f>
        <v>0</v>
      </c>
      <c r="AC196" t="str">
        <f t="shared" si="201"/>
        <v>HB Charges 4</v>
      </c>
      <c r="AD196" s="3">
        <f t="shared" si="281"/>
        <v>0</v>
      </c>
      <c r="AE196" s="3">
        <f t="shared" si="282"/>
        <v>0</v>
      </c>
      <c r="AF196" s="3" t="e">
        <f t="shared" si="283"/>
        <v>#DIV/0!</v>
      </c>
      <c r="AG196" s="2" t="e">
        <f t="shared" si="202"/>
        <v>#DIV/0!</v>
      </c>
      <c r="AH196" s="2" t="e">
        <f t="shared" si="203"/>
        <v>#DIV/0!</v>
      </c>
      <c r="AI196" s="2" t="e">
        <f t="shared" si="204"/>
        <v>#DIV/0!</v>
      </c>
      <c r="AJ196" s="2" t="e">
        <f t="shared" si="205"/>
        <v>#DIV/0!</v>
      </c>
      <c r="AK196" t="e">
        <f t="shared" si="206"/>
        <v>#DIV/0!</v>
      </c>
      <c r="AL196" t="str">
        <f t="shared" ref="AL196:AM196" si="294">IF(AY196=1,$AF196*$V193,"0")</f>
        <v>0</v>
      </c>
      <c r="AM196" t="str">
        <f t="shared" si="294"/>
        <v>0</v>
      </c>
      <c r="AN196" t="str">
        <f t="shared" si="208"/>
        <v>0</v>
      </c>
      <c r="AO196" t="str">
        <f t="shared" si="209"/>
        <v>0</v>
      </c>
      <c r="AP196" t="str">
        <f t="shared" si="210"/>
        <v>0</v>
      </c>
      <c r="AQ196" t="str">
        <f t="shared" si="211"/>
        <v>0</v>
      </c>
      <c r="AT196">
        <f t="shared" si="212"/>
        <v>0</v>
      </c>
      <c r="AU196">
        <f t="shared" si="213"/>
        <v>0</v>
      </c>
      <c r="AW196">
        <f t="shared" si="214"/>
        <v>0</v>
      </c>
      <c r="AY196">
        <f t="shared" si="215"/>
        <v>0</v>
      </c>
      <c r="AZ196">
        <f t="shared" si="216"/>
        <v>0</v>
      </c>
      <c r="BA196">
        <f t="shared" si="217"/>
        <v>0</v>
      </c>
      <c r="BB196">
        <f t="shared" si="218"/>
        <v>0</v>
      </c>
      <c r="BC196">
        <f t="shared" si="219"/>
        <v>0</v>
      </c>
      <c r="BD196">
        <f t="shared" si="220"/>
        <v>0</v>
      </c>
      <c r="BF196" t="str">
        <f t="shared" si="221"/>
        <v>0</v>
      </c>
      <c r="BG196" t="str">
        <f t="shared" si="222"/>
        <v>0</v>
      </c>
      <c r="BH196" t="str">
        <f t="shared" si="223"/>
        <v>0</v>
      </c>
      <c r="BI196" t="str">
        <f t="shared" si="224"/>
        <v>0</v>
      </c>
      <c r="BJ196" t="str">
        <f t="shared" si="225"/>
        <v>0</v>
      </c>
      <c r="BK196" t="str">
        <f t="shared" si="226"/>
        <v>0</v>
      </c>
    </row>
    <row r="197" spans="1:63" x14ac:dyDescent="0.25">
      <c r="A197" s="176" t="s">
        <v>3</v>
      </c>
      <c r="B197" s="10">
        <f t="shared" si="292"/>
        <v>16</v>
      </c>
      <c r="C197" s="10" t="str">
        <f t="shared" si="275"/>
        <v>DR&gt;65 - 16</v>
      </c>
      <c r="D197" s="138">
        <f>'AUP Test Results - Table 1'!D197</f>
        <v>0</v>
      </c>
      <c r="E197" s="11">
        <f>'AUP Test Results - Table 1'!E197</f>
        <v>0</v>
      </c>
      <c r="F197" s="139">
        <f>'AUP Test Results - Table 1'!F197</f>
        <v>0</v>
      </c>
      <c r="G197" s="177">
        <f>'AUP Test Results - Table 1'!G197</f>
        <v>0</v>
      </c>
      <c r="H197" s="11">
        <f>'AUP Test Results - Table 1'!H197</f>
        <v>0</v>
      </c>
      <c r="I197" s="139">
        <f>'AUP Test Results - Table 1'!I197</f>
        <v>0</v>
      </c>
      <c r="J197" s="177">
        <f>'AUP Test Results - Table 1'!J197</f>
        <v>0</v>
      </c>
      <c r="K197" s="177">
        <f>'AUP Test Results - Table 1'!K197</f>
        <v>0</v>
      </c>
      <c r="L197" s="139">
        <f>'AUP Test Results - Table 1'!L197</f>
        <v>0</v>
      </c>
      <c r="M197" s="177" t="str">
        <f>'AUP Test Results - Table 1'!M197</f>
        <v/>
      </c>
      <c r="N197" s="177">
        <f>'AUP Test Results - Table 1'!N197</f>
        <v>0</v>
      </c>
      <c r="O197" s="139">
        <f>'AUP Test Results - Table 1'!O197</f>
        <v>0</v>
      </c>
      <c r="P197" s="177" t="str">
        <f>'AUP Test Results - Table 1'!P197</f>
        <v/>
      </c>
      <c r="Q197" s="138">
        <f>'AUP Test Results - Table 1'!Q197</f>
        <v>0</v>
      </c>
      <c r="R197" s="139">
        <f>'AUP Test Results - Table 1'!R197</f>
        <v>0</v>
      </c>
      <c r="S197" s="45">
        <f>'AUP Test Results - Table 1'!S197</f>
        <v>0</v>
      </c>
      <c r="T197" s="139">
        <f>'AUP Test Results - Table 1'!T197</f>
        <v>0</v>
      </c>
      <c r="U197" s="45">
        <f>'AUP Test Results - Table 1'!U197</f>
        <v>0</v>
      </c>
      <c r="V197" s="138">
        <f>'AUP Test Results - Table 1'!V197</f>
        <v>0</v>
      </c>
      <c r="W197" s="141" t="str">
        <f>'AUP Test Results - Table 1'!W197</f>
        <v>none</v>
      </c>
      <c r="X197" s="141">
        <f>'AUP Test Results - Table 1'!X197</f>
        <v>0</v>
      </c>
      <c r="Y197" s="178">
        <f>'AUP Test Results - Table 1'!Y197</f>
        <v>0</v>
      </c>
      <c r="Z197" s="89">
        <f>'AUP Test Results - Table 1'!Z197</f>
        <v>0</v>
      </c>
      <c r="AC197" t="str">
        <f t="shared" si="201"/>
        <v>HB Charges 4</v>
      </c>
      <c r="AD197" s="3">
        <f t="shared" si="281"/>
        <v>0</v>
      </c>
      <c r="AE197" s="3">
        <f t="shared" si="282"/>
        <v>0</v>
      </c>
      <c r="AF197" s="3" t="e">
        <f t="shared" si="283"/>
        <v>#DIV/0!</v>
      </c>
      <c r="AG197" s="2" t="e">
        <f t="shared" si="202"/>
        <v>#DIV/0!</v>
      </c>
      <c r="AH197" s="2" t="e">
        <f t="shared" si="203"/>
        <v>#DIV/0!</v>
      </c>
      <c r="AI197" s="2" t="e">
        <f t="shared" si="204"/>
        <v>#DIV/0!</v>
      </c>
      <c r="AJ197" s="2" t="e">
        <f t="shared" si="205"/>
        <v>#DIV/0!</v>
      </c>
      <c r="AK197" t="e">
        <f t="shared" si="206"/>
        <v>#DIV/0!</v>
      </c>
      <c r="AL197" t="str">
        <f t="shared" ref="AL197:AM197" si="295">IF(AY197=1,$AF197*$V194,"0")</f>
        <v>0</v>
      </c>
      <c r="AM197" t="str">
        <f t="shared" si="295"/>
        <v>0</v>
      </c>
      <c r="AN197" t="str">
        <f t="shared" si="208"/>
        <v>0</v>
      </c>
      <c r="AO197" t="str">
        <f t="shared" si="209"/>
        <v>0</v>
      </c>
      <c r="AP197" t="str">
        <f t="shared" si="210"/>
        <v>0</v>
      </c>
      <c r="AQ197" t="str">
        <f t="shared" si="211"/>
        <v>0</v>
      </c>
      <c r="AT197">
        <f t="shared" si="212"/>
        <v>0</v>
      </c>
      <c r="AU197">
        <f t="shared" si="213"/>
        <v>0</v>
      </c>
      <c r="AW197">
        <f t="shared" si="214"/>
        <v>0</v>
      </c>
      <c r="AY197">
        <f t="shared" si="215"/>
        <v>0</v>
      </c>
      <c r="AZ197">
        <f t="shared" si="216"/>
        <v>0</v>
      </c>
      <c r="BA197">
        <f t="shared" si="217"/>
        <v>0</v>
      </c>
      <c r="BB197">
        <f t="shared" si="218"/>
        <v>0</v>
      </c>
      <c r="BC197">
        <f t="shared" si="219"/>
        <v>0</v>
      </c>
      <c r="BD197">
        <f t="shared" si="220"/>
        <v>0</v>
      </c>
      <c r="BF197" t="str">
        <f t="shared" si="221"/>
        <v>0</v>
      </c>
      <c r="BG197" t="str">
        <f t="shared" si="222"/>
        <v>0</v>
      </c>
      <c r="BH197" t="str">
        <f t="shared" si="223"/>
        <v>0</v>
      </c>
      <c r="BI197" t="str">
        <f t="shared" si="224"/>
        <v>0</v>
      </c>
      <c r="BJ197" t="str">
        <f t="shared" si="225"/>
        <v>0</v>
      </c>
      <c r="BK197" t="str">
        <f t="shared" si="226"/>
        <v>0</v>
      </c>
    </row>
    <row r="198" spans="1:63" x14ac:dyDescent="0.25">
      <c r="A198" s="176" t="s">
        <v>3</v>
      </c>
      <c r="B198" s="10">
        <f t="shared" si="292"/>
        <v>17</v>
      </c>
      <c r="C198" s="10" t="str">
        <f t="shared" si="275"/>
        <v>DR&gt;65 - 17</v>
      </c>
      <c r="D198" s="138">
        <f>'AUP Test Results - Table 1'!D198</f>
        <v>0</v>
      </c>
      <c r="E198" s="11">
        <f>'AUP Test Results - Table 1'!E198</f>
        <v>0</v>
      </c>
      <c r="F198" s="139">
        <f>'AUP Test Results - Table 1'!F198</f>
        <v>0</v>
      </c>
      <c r="G198" s="177">
        <f>'AUP Test Results - Table 1'!G198</f>
        <v>0</v>
      </c>
      <c r="H198" s="11">
        <f>'AUP Test Results - Table 1'!H198</f>
        <v>0</v>
      </c>
      <c r="I198" s="139">
        <f>'AUP Test Results - Table 1'!I198</f>
        <v>0</v>
      </c>
      <c r="J198" s="177">
        <f>'AUP Test Results - Table 1'!J198</f>
        <v>0</v>
      </c>
      <c r="K198" s="177">
        <f>'AUP Test Results - Table 1'!K198</f>
        <v>0</v>
      </c>
      <c r="L198" s="139">
        <f>'AUP Test Results - Table 1'!L198</f>
        <v>0</v>
      </c>
      <c r="M198" s="177" t="str">
        <f>'AUP Test Results - Table 1'!M198</f>
        <v/>
      </c>
      <c r="N198" s="177">
        <f>'AUP Test Results - Table 1'!N198</f>
        <v>0</v>
      </c>
      <c r="O198" s="139">
        <f>'AUP Test Results - Table 1'!O198</f>
        <v>0</v>
      </c>
      <c r="P198" s="177" t="str">
        <f>'AUP Test Results - Table 1'!P198</f>
        <v/>
      </c>
      <c r="Q198" s="138">
        <f>'AUP Test Results - Table 1'!Q198</f>
        <v>0</v>
      </c>
      <c r="R198" s="139">
        <f>'AUP Test Results - Table 1'!R198</f>
        <v>0</v>
      </c>
      <c r="S198" s="45">
        <f>'AUP Test Results - Table 1'!S198</f>
        <v>0</v>
      </c>
      <c r="T198" s="139">
        <f>'AUP Test Results - Table 1'!T198</f>
        <v>0</v>
      </c>
      <c r="U198" s="45">
        <f>'AUP Test Results - Table 1'!U198</f>
        <v>0</v>
      </c>
      <c r="V198" s="138">
        <f>'AUP Test Results - Table 1'!V198</f>
        <v>0</v>
      </c>
      <c r="W198" s="141" t="str">
        <f>'AUP Test Results - Table 1'!W198</f>
        <v>none</v>
      </c>
      <c r="X198" s="141">
        <f>'AUP Test Results - Table 1'!X198</f>
        <v>0</v>
      </c>
      <c r="Y198" s="178">
        <f>'AUP Test Results - Table 1'!Y198</f>
        <v>0</v>
      </c>
      <c r="Z198" s="89">
        <f>'AUP Test Results - Table 1'!Z198</f>
        <v>0</v>
      </c>
      <c r="AC198" t="str">
        <f t="shared" ref="AC198:AC261" si="296">A195</f>
        <v>HB Charges 4</v>
      </c>
      <c r="AD198" s="3">
        <f t="shared" si="281"/>
        <v>0</v>
      </c>
      <c r="AE198" s="3">
        <f t="shared" si="282"/>
        <v>0</v>
      </c>
      <c r="AF198" s="3" t="e">
        <f t="shared" si="283"/>
        <v>#DIV/0!</v>
      </c>
      <c r="AG198" s="2" t="e">
        <f t="shared" ref="AG198:AG261" si="297">V195*$AF198</f>
        <v>#DIV/0!</v>
      </c>
      <c r="AH198" s="2" t="e">
        <f t="shared" ref="AH198:AH261" si="298">R195*$AF198</f>
        <v>#DIV/0!</v>
      </c>
      <c r="AI198" s="2" t="e">
        <f t="shared" ref="AI198:AI261" si="299">Q195*$AF198</f>
        <v>#DIV/0!</v>
      </c>
      <c r="AJ198" s="2" t="e">
        <f t="shared" ref="AJ198:AJ261" si="300">T195*$AF198</f>
        <v>#DIV/0!</v>
      </c>
      <c r="AK198" t="e">
        <f t="shared" ref="AK198:AK261" si="301">O195*$AF198</f>
        <v>#DIV/0!</v>
      </c>
      <c r="AL198" t="str">
        <f t="shared" ref="AL198:AM198" si="302">IF(AY198=1,$AF198*$V195,"0")</f>
        <v>0</v>
      </c>
      <c r="AM198" t="str">
        <f t="shared" si="302"/>
        <v>0</v>
      </c>
      <c r="AN198" t="str">
        <f t="shared" ref="AN198:AN261" si="303">IF(BA198=1,$AF198*$V195,"0")</f>
        <v>0</v>
      </c>
      <c r="AO198" t="str">
        <f t="shared" ref="AO198:AO261" si="304">IF(BB198=1,$AF198*$V195,"0")</f>
        <v>0</v>
      </c>
      <c r="AP198" t="str">
        <f t="shared" ref="AP198:AP261" si="305">IF(BC198=1,$AF198*$V195,"0")</f>
        <v>0</v>
      </c>
      <c r="AQ198" t="str">
        <f t="shared" ref="AQ198:AQ261" si="306">IF(BD198=1,$AF198*$X195,"0")</f>
        <v>0</v>
      </c>
      <c r="AT198">
        <f t="shared" ref="AT198:AT261" si="307">COUNTIF(AH198:AH198,"&gt;0")</f>
        <v>0</v>
      </c>
      <c r="AU198">
        <f t="shared" ref="AU198:AU261" si="308">COUNTIF(AI198:AI198,"&gt;0")</f>
        <v>0</v>
      </c>
      <c r="AW198">
        <f t="shared" ref="AW198:AW261" si="309">COUNTIF(AK198:AK198,"&gt;0")</f>
        <v>0</v>
      </c>
      <c r="AY198">
        <f t="shared" ref="AY198:AY261" si="310">COUNTIF($W195:$W195,"SR")</f>
        <v>0</v>
      </c>
      <c r="AZ198">
        <f t="shared" ref="AZ198:AZ261" si="311">COUNTIF($W195:$W195,"UD")</f>
        <v>0</v>
      </c>
      <c r="BA198">
        <f t="shared" ref="BA198:BA261" si="312">COUNTIF($W195:$W195,"FA")</f>
        <v>0</v>
      </c>
      <c r="BB198">
        <f t="shared" ref="BB198:BB261" si="313">COUNTIF($W195:$W195,"DI")</f>
        <v>0</v>
      </c>
      <c r="BC198">
        <f t="shared" ref="BC198:BC261" si="314">COUNTIF($W195:$W195,"IA")</f>
        <v>0</v>
      </c>
      <c r="BD198">
        <f t="shared" ref="BD198:BD261" si="315">COUNTIF($X195:$X195,"&gt;.00")</f>
        <v>0</v>
      </c>
      <c r="BF198" t="str">
        <f t="shared" ref="BF198:BF261" si="316">IF(BA198=1,$AF198*F195,"0")</f>
        <v>0</v>
      </c>
      <c r="BG198" t="str">
        <f t="shared" ref="BG198:BG261" si="317">IF(BA198=1,$AF198*I195,"0")</f>
        <v>0</v>
      </c>
      <c r="BH198" t="str">
        <f t="shared" ref="BH198:BH261" si="318">IF(BB198=1,$AF198*F195,"0")</f>
        <v>0</v>
      </c>
      <c r="BI198" t="str">
        <f t="shared" ref="BI198:BI261" si="319">IF(BB198=1,$AF198*I195,"0")</f>
        <v>0</v>
      </c>
      <c r="BJ198" t="str">
        <f t="shared" ref="BJ198:BJ261" si="320">IF(BC198=1,$AF198*F195,"0")</f>
        <v>0</v>
      </c>
      <c r="BK198" t="str">
        <f t="shared" ref="BK198:BK261" si="321">IF(BC198=1,$AF198*I195,"0")</f>
        <v>0</v>
      </c>
    </row>
    <row r="199" spans="1:63" x14ac:dyDescent="0.25">
      <c r="A199" s="176" t="s">
        <v>3</v>
      </c>
      <c r="B199" s="10">
        <f t="shared" si="292"/>
        <v>18</v>
      </c>
      <c r="C199" s="10" t="str">
        <f t="shared" si="275"/>
        <v>DR&gt;65 - 18</v>
      </c>
      <c r="D199" s="138">
        <f>'AUP Test Results - Table 1'!D199</f>
        <v>0</v>
      </c>
      <c r="E199" s="11">
        <f>'AUP Test Results - Table 1'!E199</f>
        <v>0</v>
      </c>
      <c r="F199" s="139">
        <f>'AUP Test Results - Table 1'!F199</f>
        <v>0</v>
      </c>
      <c r="G199" s="177">
        <f>'AUP Test Results - Table 1'!G199</f>
        <v>0</v>
      </c>
      <c r="H199" s="11">
        <f>'AUP Test Results - Table 1'!H199</f>
        <v>0</v>
      </c>
      <c r="I199" s="139">
        <f>'AUP Test Results - Table 1'!I199</f>
        <v>0</v>
      </c>
      <c r="J199" s="177">
        <f>'AUP Test Results - Table 1'!J199</f>
        <v>0</v>
      </c>
      <c r="K199" s="177">
        <f>'AUP Test Results - Table 1'!K199</f>
        <v>0</v>
      </c>
      <c r="L199" s="139">
        <f>'AUP Test Results - Table 1'!L199</f>
        <v>0</v>
      </c>
      <c r="M199" s="177" t="str">
        <f>'AUP Test Results - Table 1'!M199</f>
        <v/>
      </c>
      <c r="N199" s="177">
        <f>'AUP Test Results - Table 1'!N199</f>
        <v>0</v>
      </c>
      <c r="O199" s="139">
        <f>'AUP Test Results - Table 1'!O199</f>
        <v>0</v>
      </c>
      <c r="P199" s="177" t="str">
        <f>'AUP Test Results - Table 1'!P199</f>
        <v/>
      </c>
      <c r="Q199" s="138">
        <f>'AUP Test Results - Table 1'!Q199</f>
        <v>0</v>
      </c>
      <c r="R199" s="139">
        <f>'AUP Test Results - Table 1'!R199</f>
        <v>0</v>
      </c>
      <c r="S199" s="45">
        <f>'AUP Test Results - Table 1'!S199</f>
        <v>0</v>
      </c>
      <c r="T199" s="139">
        <f>'AUP Test Results - Table 1'!T199</f>
        <v>0</v>
      </c>
      <c r="U199" s="45">
        <f>'AUP Test Results - Table 1'!U199</f>
        <v>0</v>
      </c>
      <c r="V199" s="138">
        <f>'AUP Test Results - Table 1'!V199</f>
        <v>0</v>
      </c>
      <c r="W199" s="141" t="str">
        <f>'AUP Test Results - Table 1'!W199</f>
        <v>none</v>
      </c>
      <c r="X199" s="141">
        <f>'AUP Test Results - Table 1'!X199</f>
        <v>0</v>
      </c>
      <c r="Y199" s="178">
        <f>'AUP Test Results - Table 1'!Y199</f>
        <v>0</v>
      </c>
      <c r="Z199" s="89">
        <f>'AUP Test Results - Table 1'!Z199</f>
        <v>0</v>
      </c>
      <c r="AC199" t="str">
        <f t="shared" si="296"/>
        <v>HB Charges 4</v>
      </c>
      <c r="AD199" s="3">
        <f t="shared" si="281"/>
        <v>0</v>
      </c>
      <c r="AE199" s="3">
        <f t="shared" si="282"/>
        <v>0</v>
      </c>
      <c r="AF199" s="3" t="e">
        <f t="shared" si="283"/>
        <v>#DIV/0!</v>
      </c>
      <c r="AG199" s="2" t="e">
        <f t="shared" si="297"/>
        <v>#DIV/0!</v>
      </c>
      <c r="AH199" s="2" t="e">
        <f t="shared" si="298"/>
        <v>#DIV/0!</v>
      </c>
      <c r="AI199" s="2" t="e">
        <f t="shared" si="299"/>
        <v>#DIV/0!</v>
      </c>
      <c r="AJ199" s="2" t="e">
        <f t="shared" si="300"/>
        <v>#DIV/0!</v>
      </c>
      <c r="AK199" t="e">
        <f t="shared" si="301"/>
        <v>#DIV/0!</v>
      </c>
      <c r="AL199" t="str">
        <f t="shared" ref="AL199:AM199" si="322">IF(AY199=1,$AF199*$V196,"0")</f>
        <v>0</v>
      </c>
      <c r="AM199" t="str">
        <f t="shared" si="322"/>
        <v>0</v>
      </c>
      <c r="AN199" t="str">
        <f t="shared" si="303"/>
        <v>0</v>
      </c>
      <c r="AO199" t="str">
        <f t="shared" si="304"/>
        <v>0</v>
      </c>
      <c r="AP199" t="str">
        <f t="shared" si="305"/>
        <v>0</v>
      </c>
      <c r="AQ199" t="str">
        <f t="shared" si="306"/>
        <v>0</v>
      </c>
      <c r="AT199">
        <f t="shared" si="307"/>
        <v>0</v>
      </c>
      <c r="AU199">
        <f t="shared" si="308"/>
        <v>0</v>
      </c>
      <c r="AW199">
        <f t="shared" si="309"/>
        <v>0</v>
      </c>
      <c r="AY199">
        <f t="shared" si="310"/>
        <v>0</v>
      </c>
      <c r="AZ199">
        <f t="shared" si="311"/>
        <v>0</v>
      </c>
      <c r="BA199">
        <f t="shared" si="312"/>
        <v>0</v>
      </c>
      <c r="BB199">
        <f t="shared" si="313"/>
        <v>0</v>
      </c>
      <c r="BC199">
        <f t="shared" si="314"/>
        <v>0</v>
      </c>
      <c r="BD199">
        <f t="shared" si="315"/>
        <v>0</v>
      </c>
      <c r="BF199" t="str">
        <f t="shared" si="316"/>
        <v>0</v>
      </c>
      <c r="BG199" t="str">
        <f t="shared" si="317"/>
        <v>0</v>
      </c>
      <c r="BH199" t="str">
        <f t="shared" si="318"/>
        <v>0</v>
      </c>
      <c r="BI199" t="str">
        <f t="shared" si="319"/>
        <v>0</v>
      </c>
      <c r="BJ199" t="str">
        <f t="shared" si="320"/>
        <v>0</v>
      </c>
      <c r="BK199" t="str">
        <f t="shared" si="321"/>
        <v>0</v>
      </c>
    </row>
    <row r="200" spans="1:63" x14ac:dyDescent="0.25">
      <c r="A200" s="176" t="s">
        <v>3</v>
      </c>
      <c r="B200" s="10">
        <f t="shared" si="292"/>
        <v>19</v>
      </c>
      <c r="C200" s="10" t="str">
        <f t="shared" si="275"/>
        <v>DR&gt;65 - 19</v>
      </c>
      <c r="D200" s="138">
        <f>'AUP Test Results - Table 1'!D200</f>
        <v>0</v>
      </c>
      <c r="E200" s="11">
        <f>'AUP Test Results - Table 1'!E200</f>
        <v>0</v>
      </c>
      <c r="F200" s="139">
        <f>'AUP Test Results - Table 1'!F200</f>
        <v>0</v>
      </c>
      <c r="G200" s="177">
        <f>'AUP Test Results - Table 1'!G200</f>
        <v>0</v>
      </c>
      <c r="H200" s="11">
        <f>'AUP Test Results - Table 1'!H200</f>
        <v>0</v>
      </c>
      <c r="I200" s="139">
        <f>'AUP Test Results - Table 1'!I200</f>
        <v>0</v>
      </c>
      <c r="J200" s="177">
        <f>'AUP Test Results - Table 1'!J200</f>
        <v>0</v>
      </c>
      <c r="K200" s="177">
        <f>'AUP Test Results - Table 1'!K200</f>
        <v>0</v>
      </c>
      <c r="L200" s="139">
        <f>'AUP Test Results - Table 1'!L200</f>
        <v>0</v>
      </c>
      <c r="M200" s="177" t="str">
        <f>'AUP Test Results - Table 1'!M200</f>
        <v/>
      </c>
      <c r="N200" s="177">
        <f>'AUP Test Results - Table 1'!N200</f>
        <v>0</v>
      </c>
      <c r="O200" s="139">
        <f>'AUP Test Results - Table 1'!O200</f>
        <v>0</v>
      </c>
      <c r="P200" s="177" t="str">
        <f>'AUP Test Results - Table 1'!P200</f>
        <v/>
      </c>
      <c r="Q200" s="138">
        <f>'AUP Test Results - Table 1'!Q200</f>
        <v>0</v>
      </c>
      <c r="R200" s="139">
        <f>'AUP Test Results - Table 1'!R200</f>
        <v>0</v>
      </c>
      <c r="S200" s="45">
        <f>'AUP Test Results - Table 1'!S200</f>
        <v>0</v>
      </c>
      <c r="T200" s="139">
        <f>'AUP Test Results - Table 1'!T200</f>
        <v>0</v>
      </c>
      <c r="U200" s="45">
        <f>'AUP Test Results - Table 1'!U200</f>
        <v>0</v>
      </c>
      <c r="V200" s="138">
        <f>'AUP Test Results - Table 1'!V200</f>
        <v>0</v>
      </c>
      <c r="W200" s="141" t="str">
        <f>'AUP Test Results - Table 1'!W200</f>
        <v>none</v>
      </c>
      <c r="X200" s="141">
        <f>'AUP Test Results - Table 1'!X200</f>
        <v>0</v>
      </c>
      <c r="Y200" s="178">
        <f>'AUP Test Results - Table 1'!Y200</f>
        <v>0</v>
      </c>
      <c r="Z200" s="89">
        <f>'AUP Test Results - Table 1'!Z200</f>
        <v>0</v>
      </c>
      <c r="AC200" t="str">
        <f t="shared" si="296"/>
        <v>HB Charges 4</v>
      </c>
      <c r="AD200" s="3">
        <f t="shared" si="281"/>
        <v>0</v>
      </c>
      <c r="AE200" s="3">
        <f t="shared" si="282"/>
        <v>0</v>
      </c>
      <c r="AF200" s="3" t="e">
        <f t="shared" si="283"/>
        <v>#DIV/0!</v>
      </c>
      <c r="AG200" s="2" t="e">
        <f t="shared" si="297"/>
        <v>#DIV/0!</v>
      </c>
      <c r="AH200" s="2" t="e">
        <f t="shared" si="298"/>
        <v>#DIV/0!</v>
      </c>
      <c r="AI200" s="2" t="e">
        <f t="shared" si="299"/>
        <v>#DIV/0!</v>
      </c>
      <c r="AJ200" s="2" t="e">
        <f t="shared" si="300"/>
        <v>#DIV/0!</v>
      </c>
      <c r="AK200" t="e">
        <f t="shared" si="301"/>
        <v>#DIV/0!</v>
      </c>
      <c r="AL200" t="str">
        <f t="shared" ref="AL200:AM200" si="323">IF(AY200=1,$AF200*$V197,"0")</f>
        <v>0</v>
      </c>
      <c r="AM200" t="str">
        <f t="shared" si="323"/>
        <v>0</v>
      </c>
      <c r="AN200" t="str">
        <f t="shared" si="303"/>
        <v>0</v>
      </c>
      <c r="AO200" t="str">
        <f t="shared" si="304"/>
        <v>0</v>
      </c>
      <c r="AP200" t="str">
        <f t="shared" si="305"/>
        <v>0</v>
      </c>
      <c r="AQ200" t="str">
        <f t="shared" si="306"/>
        <v>0</v>
      </c>
      <c r="AT200">
        <f t="shared" si="307"/>
        <v>0</v>
      </c>
      <c r="AU200">
        <f t="shared" si="308"/>
        <v>0</v>
      </c>
      <c r="AW200">
        <f t="shared" si="309"/>
        <v>0</v>
      </c>
      <c r="AY200">
        <f t="shared" si="310"/>
        <v>0</v>
      </c>
      <c r="AZ200">
        <f t="shared" si="311"/>
        <v>0</v>
      </c>
      <c r="BA200">
        <f t="shared" si="312"/>
        <v>0</v>
      </c>
      <c r="BB200">
        <f t="shared" si="313"/>
        <v>0</v>
      </c>
      <c r="BC200">
        <f t="shared" si="314"/>
        <v>0</v>
      </c>
      <c r="BD200">
        <f t="shared" si="315"/>
        <v>0</v>
      </c>
      <c r="BF200" t="str">
        <f t="shared" si="316"/>
        <v>0</v>
      </c>
      <c r="BG200" t="str">
        <f t="shared" si="317"/>
        <v>0</v>
      </c>
      <c r="BH200" t="str">
        <f t="shared" si="318"/>
        <v>0</v>
      </c>
      <c r="BI200" t="str">
        <f t="shared" si="319"/>
        <v>0</v>
      </c>
      <c r="BJ200" t="str">
        <f t="shared" si="320"/>
        <v>0</v>
      </c>
      <c r="BK200" t="str">
        <f t="shared" si="321"/>
        <v>0</v>
      </c>
    </row>
    <row r="201" spans="1:63" x14ac:dyDescent="0.25">
      <c r="A201" s="176" t="s">
        <v>3</v>
      </c>
      <c r="B201" s="10">
        <f t="shared" si="292"/>
        <v>20</v>
      </c>
      <c r="C201" s="10" t="str">
        <f t="shared" si="275"/>
        <v>DR&gt;65 - 20</v>
      </c>
      <c r="D201" s="138">
        <f>'AUP Test Results - Table 1'!D201</f>
        <v>0</v>
      </c>
      <c r="E201" s="11">
        <f>'AUP Test Results - Table 1'!E201</f>
        <v>0</v>
      </c>
      <c r="F201" s="139">
        <f>'AUP Test Results - Table 1'!F201</f>
        <v>0</v>
      </c>
      <c r="G201" s="177">
        <f>'AUP Test Results - Table 1'!G201</f>
        <v>0</v>
      </c>
      <c r="H201" s="11">
        <f>'AUP Test Results - Table 1'!H201</f>
        <v>0</v>
      </c>
      <c r="I201" s="139">
        <f>'AUP Test Results - Table 1'!I201</f>
        <v>0</v>
      </c>
      <c r="J201" s="177">
        <f>'AUP Test Results - Table 1'!J201</f>
        <v>0</v>
      </c>
      <c r="K201" s="177">
        <f>'AUP Test Results - Table 1'!K201</f>
        <v>0</v>
      </c>
      <c r="L201" s="139">
        <f>'AUP Test Results - Table 1'!L201</f>
        <v>0</v>
      </c>
      <c r="M201" s="177" t="str">
        <f>'AUP Test Results - Table 1'!M201</f>
        <v/>
      </c>
      <c r="N201" s="177">
        <f>'AUP Test Results - Table 1'!N201</f>
        <v>0</v>
      </c>
      <c r="O201" s="139">
        <f>'AUP Test Results - Table 1'!O201</f>
        <v>0</v>
      </c>
      <c r="P201" s="177" t="str">
        <f>'AUP Test Results - Table 1'!P201</f>
        <v/>
      </c>
      <c r="Q201" s="138">
        <f>'AUP Test Results - Table 1'!Q201</f>
        <v>0</v>
      </c>
      <c r="R201" s="139">
        <f>'AUP Test Results - Table 1'!R201</f>
        <v>0</v>
      </c>
      <c r="S201" s="45">
        <f>'AUP Test Results - Table 1'!S201</f>
        <v>0</v>
      </c>
      <c r="T201" s="139">
        <f>'AUP Test Results - Table 1'!T201</f>
        <v>0</v>
      </c>
      <c r="U201" s="45">
        <f>'AUP Test Results - Table 1'!U201</f>
        <v>0</v>
      </c>
      <c r="V201" s="138">
        <f>'AUP Test Results - Table 1'!V201</f>
        <v>0</v>
      </c>
      <c r="W201" s="141" t="str">
        <f>'AUP Test Results - Table 1'!W201</f>
        <v>none</v>
      </c>
      <c r="X201" s="141">
        <f>'AUP Test Results - Table 1'!X201</f>
        <v>0</v>
      </c>
      <c r="Y201" s="178">
        <f>'AUP Test Results - Table 1'!Y201</f>
        <v>0</v>
      </c>
      <c r="Z201" s="89">
        <f>'AUP Test Results - Table 1'!Z201</f>
        <v>0</v>
      </c>
      <c r="AC201" t="str">
        <f t="shared" si="296"/>
        <v>HB Charges 4</v>
      </c>
      <c r="AD201" s="3">
        <f t="shared" si="281"/>
        <v>0</v>
      </c>
      <c r="AE201" s="3">
        <f t="shared" si="282"/>
        <v>0</v>
      </c>
      <c r="AF201" s="3" t="e">
        <f t="shared" si="283"/>
        <v>#DIV/0!</v>
      </c>
      <c r="AG201" s="2" t="e">
        <f t="shared" si="297"/>
        <v>#DIV/0!</v>
      </c>
      <c r="AH201" s="2" t="e">
        <f t="shared" si="298"/>
        <v>#DIV/0!</v>
      </c>
      <c r="AI201" s="2" t="e">
        <f t="shared" si="299"/>
        <v>#DIV/0!</v>
      </c>
      <c r="AJ201" s="2" t="e">
        <f t="shared" si="300"/>
        <v>#DIV/0!</v>
      </c>
      <c r="AK201" t="e">
        <f t="shared" si="301"/>
        <v>#DIV/0!</v>
      </c>
      <c r="AL201" t="str">
        <f t="shared" ref="AL201:AM201" si="324">IF(AY201=1,$AF201*$V198,"0")</f>
        <v>0</v>
      </c>
      <c r="AM201" t="str">
        <f t="shared" si="324"/>
        <v>0</v>
      </c>
      <c r="AN201" t="str">
        <f t="shared" si="303"/>
        <v>0</v>
      </c>
      <c r="AO201" t="str">
        <f t="shared" si="304"/>
        <v>0</v>
      </c>
      <c r="AP201" t="str">
        <f t="shared" si="305"/>
        <v>0</v>
      </c>
      <c r="AQ201" t="str">
        <f t="shared" si="306"/>
        <v>0</v>
      </c>
      <c r="AT201">
        <f t="shared" si="307"/>
        <v>0</v>
      </c>
      <c r="AU201">
        <f t="shared" si="308"/>
        <v>0</v>
      </c>
      <c r="AW201">
        <f t="shared" si="309"/>
        <v>0</v>
      </c>
      <c r="AY201">
        <f t="shared" si="310"/>
        <v>0</v>
      </c>
      <c r="AZ201">
        <f t="shared" si="311"/>
        <v>0</v>
      </c>
      <c r="BA201">
        <f t="shared" si="312"/>
        <v>0</v>
      </c>
      <c r="BB201">
        <f t="shared" si="313"/>
        <v>0</v>
      </c>
      <c r="BC201">
        <f t="shared" si="314"/>
        <v>0</v>
      </c>
      <c r="BD201">
        <f t="shared" si="315"/>
        <v>0</v>
      </c>
      <c r="BF201" t="str">
        <f t="shared" si="316"/>
        <v>0</v>
      </c>
      <c r="BG201" t="str">
        <f t="shared" si="317"/>
        <v>0</v>
      </c>
      <c r="BH201" t="str">
        <f t="shared" si="318"/>
        <v>0</v>
      </c>
      <c r="BI201" t="str">
        <f t="shared" si="319"/>
        <v>0</v>
      </c>
      <c r="BJ201" t="str">
        <f t="shared" si="320"/>
        <v>0</v>
      </c>
      <c r="BK201" t="str">
        <f t="shared" si="321"/>
        <v>0</v>
      </c>
    </row>
    <row r="202" spans="1:63" x14ac:dyDescent="0.25">
      <c r="A202" s="176" t="s">
        <v>3</v>
      </c>
      <c r="B202" s="10">
        <f t="shared" si="292"/>
        <v>21</v>
      </c>
      <c r="C202" s="10" t="str">
        <f t="shared" si="275"/>
        <v>DR&gt;65 - 21</v>
      </c>
      <c r="D202" s="138">
        <f>'AUP Test Results - Table 1'!D202</f>
        <v>0</v>
      </c>
      <c r="E202" s="11">
        <f>'AUP Test Results - Table 1'!E202</f>
        <v>0</v>
      </c>
      <c r="F202" s="139">
        <f>'AUP Test Results - Table 1'!F202</f>
        <v>0</v>
      </c>
      <c r="G202" s="177">
        <f>'AUP Test Results - Table 1'!G202</f>
        <v>0</v>
      </c>
      <c r="H202" s="11">
        <f>'AUP Test Results - Table 1'!H202</f>
        <v>0</v>
      </c>
      <c r="I202" s="139">
        <f>'AUP Test Results - Table 1'!I202</f>
        <v>0</v>
      </c>
      <c r="J202" s="177">
        <f>'AUP Test Results - Table 1'!J202</f>
        <v>0</v>
      </c>
      <c r="K202" s="177">
        <f>'AUP Test Results - Table 1'!K202</f>
        <v>0</v>
      </c>
      <c r="L202" s="139">
        <f>'AUP Test Results - Table 1'!L202</f>
        <v>0</v>
      </c>
      <c r="M202" s="177" t="str">
        <f>'AUP Test Results - Table 1'!M202</f>
        <v/>
      </c>
      <c r="N202" s="177">
        <f>'AUP Test Results - Table 1'!N202</f>
        <v>0</v>
      </c>
      <c r="O202" s="139">
        <f>'AUP Test Results - Table 1'!O202</f>
        <v>0</v>
      </c>
      <c r="P202" s="177" t="str">
        <f>'AUP Test Results - Table 1'!P202</f>
        <v/>
      </c>
      <c r="Q202" s="138">
        <f>'AUP Test Results - Table 1'!Q202</f>
        <v>0</v>
      </c>
      <c r="R202" s="139">
        <f>'AUP Test Results - Table 1'!R202</f>
        <v>0</v>
      </c>
      <c r="S202" s="45">
        <f>'AUP Test Results - Table 1'!S202</f>
        <v>0</v>
      </c>
      <c r="T202" s="139">
        <f>'AUP Test Results - Table 1'!T202</f>
        <v>0</v>
      </c>
      <c r="U202" s="45">
        <f>'AUP Test Results - Table 1'!U202</f>
        <v>0</v>
      </c>
      <c r="V202" s="138">
        <f>'AUP Test Results - Table 1'!V202</f>
        <v>0</v>
      </c>
      <c r="W202" s="141" t="str">
        <f>'AUP Test Results - Table 1'!W202</f>
        <v>none</v>
      </c>
      <c r="X202" s="141">
        <f>'AUP Test Results - Table 1'!X202</f>
        <v>0</v>
      </c>
      <c r="Y202" s="178">
        <f>'AUP Test Results - Table 1'!Y202</f>
        <v>0</v>
      </c>
      <c r="Z202" s="89">
        <f>'AUP Test Results - Table 1'!Z202</f>
        <v>0</v>
      </c>
      <c r="AC202" t="str">
        <f t="shared" si="296"/>
        <v>HB Charges 4</v>
      </c>
      <c r="AD202" s="3">
        <f t="shared" si="281"/>
        <v>0</v>
      </c>
      <c r="AE202" s="3">
        <f t="shared" si="282"/>
        <v>0</v>
      </c>
      <c r="AF202" s="3" t="e">
        <f t="shared" si="283"/>
        <v>#DIV/0!</v>
      </c>
      <c r="AG202" s="2" t="e">
        <f t="shared" si="297"/>
        <v>#DIV/0!</v>
      </c>
      <c r="AH202" s="2" t="e">
        <f t="shared" si="298"/>
        <v>#DIV/0!</v>
      </c>
      <c r="AI202" s="2" t="e">
        <f t="shared" si="299"/>
        <v>#DIV/0!</v>
      </c>
      <c r="AJ202" s="2" t="e">
        <f t="shared" si="300"/>
        <v>#DIV/0!</v>
      </c>
      <c r="AK202" t="e">
        <f t="shared" si="301"/>
        <v>#DIV/0!</v>
      </c>
      <c r="AL202" t="str">
        <f t="shared" ref="AL202:AM202" si="325">IF(AY202=1,$AF202*$V199,"0")</f>
        <v>0</v>
      </c>
      <c r="AM202" t="str">
        <f t="shared" si="325"/>
        <v>0</v>
      </c>
      <c r="AN202" t="str">
        <f t="shared" si="303"/>
        <v>0</v>
      </c>
      <c r="AO202" t="str">
        <f t="shared" si="304"/>
        <v>0</v>
      </c>
      <c r="AP202" t="str">
        <f t="shared" si="305"/>
        <v>0</v>
      </c>
      <c r="AQ202" t="str">
        <f t="shared" si="306"/>
        <v>0</v>
      </c>
      <c r="AT202">
        <f t="shared" si="307"/>
        <v>0</v>
      </c>
      <c r="AU202">
        <f t="shared" si="308"/>
        <v>0</v>
      </c>
      <c r="AW202">
        <f t="shared" si="309"/>
        <v>0</v>
      </c>
      <c r="AY202">
        <f t="shared" si="310"/>
        <v>0</v>
      </c>
      <c r="AZ202">
        <f t="shared" si="311"/>
        <v>0</v>
      </c>
      <c r="BA202">
        <f t="shared" si="312"/>
        <v>0</v>
      </c>
      <c r="BB202">
        <f t="shared" si="313"/>
        <v>0</v>
      </c>
      <c r="BC202">
        <f t="shared" si="314"/>
        <v>0</v>
      </c>
      <c r="BD202">
        <f t="shared" si="315"/>
        <v>0</v>
      </c>
      <c r="BF202" t="str">
        <f t="shared" si="316"/>
        <v>0</v>
      </c>
      <c r="BG202" t="str">
        <f t="shared" si="317"/>
        <v>0</v>
      </c>
      <c r="BH202" t="str">
        <f t="shared" si="318"/>
        <v>0</v>
      </c>
      <c r="BI202" t="str">
        <f t="shared" si="319"/>
        <v>0</v>
      </c>
      <c r="BJ202" t="str">
        <f t="shared" si="320"/>
        <v>0</v>
      </c>
      <c r="BK202" t="str">
        <f t="shared" si="321"/>
        <v>0</v>
      </c>
    </row>
    <row r="203" spans="1:63" x14ac:dyDescent="0.25">
      <c r="A203" s="176" t="s">
        <v>3</v>
      </c>
      <c r="B203" s="10">
        <f t="shared" si="292"/>
        <v>22</v>
      </c>
      <c r="C203" s="10" t="str">
        <f t="shared" si="275"/>
        <v>DR&gt;65 - 22</v>
      </c>
      <c r="D203" s="138">
        <f>'AUP Test Results - Table 1'!D203</f>
        <v>0</v>
      </c>
      <c r="E203" s="11">
        <f>'AUP Test Results - Table 1'!E203</f>
        <v>0</v>
      </c>
      <c r="F203" s="139">
        <f>'AUP Test Results - Table 1'!F203</f>
        <v>0</v>
      </c>
      <c r="G203" s="177">
        <f>'AUP Test Results - Table 1'!G203</f>
        <v>0</v>
      </c>
      <c r="H203" s="11">
        <f>'AUP Test Results - Table 1'!H203</f>
        <v>0</v>
      </c>
      <c r="I203" s="139">
        <f>'AUP Test Results - Table 1'!I203</f>
        <v>0</v>
      </c>
      <c r="J203" s="177">
        <f>'AUP Test Results - Table 1'!J203</f>
        <v>0</v>
      </c>
      <c r="K203" s="177">
        <f>'AUP Test Results - Table 1'!K203</f>
        <v>0</v>
      </c>
      <c r="L203" s="139">
        <f>'AUP Test Results - Table 1'!L203</f>
        <v>0</v>
      </c>
      <c r="M203" s="177" t="str">
        <f>'AUP Test Results - Table 1'!M203</f>
        <v/>
      </c>
      <c r="N203" s="177">
        <f>'AUP Test Results - Table 1'!N203</f>
        <v>0</v>
      </c>
      <c r="O203" s="139">
        <f>'AUP Test Results - Table 1'!O203</f>
        <v>0</v>
      </c>
      <c r="P203" s="177" t="str">
        <f>'AUP Test Results - Table 1'!P203</f>
        <v/>
      </c>
      <c r="Q203" s="138">
        <f>'AUP Test Results - Table 1'!Q203</f>
        <v>0</v>
      </c>
      <c r="R203" s="139">
        <f>'AUP Test Results - Table 1'!R203</f>
        <v>0</v>
      </c>
      <c r="S203" s="45">
        <f>'AUP Test Results - Table 1'!S203</f>
        <v>0</v>
      </c>
      <c r="T203" s="139">
        <f>'AUP Test Results - Table 1'!T203</f>
        <v>0</v>
      </c>
      <c r="U203" s="45">
        <f>'AUP Test Results - Table 1'!U203</f>
        <v>0</v>
      </c>
      <c r="V203" s="138">
        <f>'AUP Test Results - Table 1'!V203</f>
        <v>0</v>
      </c>
      <c r="W203" s="141" t="str">
        <f>'AUP Test Results - Table 1'!W203</f>
        <v>none</v>
      </c>
      <c r="X203" s="141">
        <f>'AUP Test Results - Table 1'!X203</f>
        <v>0</v>
      </c>
      <c r="Y203" s="178">
        <f>'AUP Test Results - Table 1'!Y203</f>
        <v>0</v>
      </c>
      <c r="Z203" s="89">
        <f>'AUP Test Results - Table 1'!Z203</f>
        <v>0</v>
      </c>
      <c r="AC203" t="str">
        <f t="shared" si="296"/>
        <v>HB Charges 4</v>
      </c>
      <c r="AD203" s="3">
        <f t="shared" si="281"/>
        <v>0</v>
      </c>
      <c r="AE203" s="3">
        <f t="shared" si="282"/>
        <v>0</v>
      </c>
      <c r="AF203" s="3" t="e">
        <f t="shared" si="283"/>
        <v>#DIV/0!</v>
      </c>
      <c r="AG203" s="2" t="e">
        <f t="shared" si="297"/>
        <v>#DIV/0!</v>
      </c>
      <c r="AH203" s="2" t="e">
        <f t="shared" si="298"/>
        <v>#DIV/0!</v>
      </c>
      <c r="AI203" s="2" t="e">
        <f t="shared" si="299"/>
        <v>#DIV/0!</v>
      </c>
      <c r="AJ203" s="2" t="e">
        <f t="shared" si="300"/>
        <v>#DIV/0!</v>
      </c>
      <c r="AK203" t="e">
        <f t="shared" si="301"/>
        <v>#DIV/0!</v>
      </c>
      <c r="AL203" t="str">
        <f t="shared" ref="AL203:AM203" si="326">IF(AY203=1,$AF203*$V200,"0")</f>
        <v>0</v>
      </c>
      <c r="AM203" t="str">
        <f t="shared" si="326"/>
        <v>0</v>
      </c>
      <c r="AN203" t="str">
        <f t="shared" si="303"/>
        <v>0</v>
      </c>
      <c r="AO203" t="str">
        <f t="shared" si="304"/>
        <v>0</v>
      </c>
      <c r="AP203" t="str">
        <f t="shared" si="305"/>
        <v>0</v>
      </c>
      <c r="AQ203" t="str">
        <f t="shared" si="306"/>
        <v>0</v>
      </c>
      <c r="AT203">
        <f t="shared" si="307"/>
        <v>0</v>
      </c>
      <c r="AU203">
        <f t="shared" si="308"/>
        <v>0</v>
      </c>
      <c r="AW203">
        <f t="shared" si="309"/>
        <v>0</v>
      </c>
      <c r="AY203">
        <f t="shared" si="310"/>
        <v>0</v>
      </c>
      <c r="AZ203">
        <f t="shared" si="311"/>
        <v>0</v>
      </c>
      <c r="BA203">
        <f t="shared" si="312"/>
        <v>0</v>
      </c>
      <c r="BB203">
        <f t="shared" si="313"/>
        <v>0</v>
      </c>
      <c r="BC203">
        <f t="shared" si="314"/>
        <v>0</v>
      </c>
      <c r="BD203">
        <f t="shared" si="315"/>
        <v>0</v>
      </c>
      <c r="BF203" t="str">
        <f t="shared" si="316"/>
        <v>0</v>
      </c>
      <c r="BG203" t="str">
        <f t="shared" si="317"/>
        <v>0</v>
      </c>
      <c r="BH203" t="str">
        <f t="shared" si="318"/>
        <v>0</v>
      </c>
      <c r="BI203" t="str">
        <f t="shared" si="319"/>
        <v>0</v>
      </c>
      <c r="BJ203" t="str">
        <f t="shared" si="320"/>
        <v>0</v>
      </c>
      <c r="BK203" t="str">
        <f t="shared" si="321"/>
        <v>0</v>
      </c>
    </row>
    <row r="204" spans="1:63" x14ac:dyDescent="0.25">
      <c r="A204" s="176" t="s">
        <v>3</v>
      </c>
      <c r="B204" s="10">
        <f t="shared" si="292"/>
        <v>23</v>
      </c>
      <c r="C204" s="10" t="str">
        <f t="shared" si="275"/>
        <v>DR&gt;65 - 23</v>
      </c>
      <c r="D204" s="138">
        <f>'AUP Test Results - Table 1'!D204</f>
        <v>0</v>
      </c>
      <c r="E204" s="11">
        <f>'AUP Test Results - Table 1'!E204</f>
        <v>0</v>
      </c>
      <c r="F204" s="139">
        <f>'AUP Test Results - Table 1'!F204</f>
        <v>0</v>
      </c>
      <c r="G204" s="177">
        <f>'AUP Test Results - Table 1'!G204</f>
        <v>0</v>
      </c>
      <c r="H204" s="11">
        <f>'AUP Test Results - Table 1'!H204</f>
        <v>0</v>
      </c>
      <c r="I204" s="139">
        <f>'AUP Test Results - Table 1'!I204</f>
        <v>0</v>
      </c>
      <c r="J204" s="177">
        <f>'AUP Test Results - Table 1'!J204</f>
        <v>0</v>
      </c>
      <c r="K204" s="177">
        <f>'AUP Test Results - Table 1'!K204</f>
        <v>0</v>
      </c>
      <c r="L204" s="139">
        <f>'AUP Test Results - Table 1'!L204</f>
        <v>0</v>
      </c>
      <c r="M204" s="177" t="str">
        <f>'AUP Test Results - Table 1'!M204</f>
        <v/>
      </c>
      <c r="N204" s="177">
        <f>'AUP Test Results - Table 1'!N204</f>
        <v>0</v>
      </c>
      <c r="O204" s="139">
        <f>'AUP Test Results - Table 1'!O204</f>
        <v>0</v>
      </c>
      <c r="P204" s="177" t="str">
        <f>'AUP Test Results - Table 1'!P204</f>
        <v/>
      </c>
      <c r="Q204" s="138">
        <f>'AUP Test Results - Table 1'!Q204</f>
        <v>0</v>
      </c>
      <c r="R204" s="139">
        <f>'AUP Test Results - Table 1'!R204</f>
        <v>0</v>
      </c>
      <c r="S204" s="45">
        <f>'AUP Test Results - Table 1'!S204</f>
        <v>0</v>
      </c>
      <c r="T204" s="139">
        <f>'AUP Test Results - Table 1'!T204</f>
        <v>0</v>
      </c>
      <c r="U204" s="45">
        <f>'AUP Test Results - Table 1'!U204</f>
        <v>0</v>
      </c>
      <c r="V204" s="138">
        <f>'AUP Test Results - Table 1'!V204</f>
        <v>0</v>
      </c>
      <c r="W204" s="141" t="str">
        <f>'AUP Test Results - Table 1'!W204</f>
        <v>none</v>
      </c>
      <c r="X204" s="141">
        <f>'AUP Test Results - Table 1'!X204</f>
        <v>0</v>
      </c>
      <c r="Y204" s="178">
        <f>'AUP Test Results - Table 1'!Y204</f>
        <v>0</v>
      </c>
      <c r="Z204" s="89">
        <f>'AUP Test Results - Table 1'!Z204</f>
        <v>0</v>
      </c>
      <c r="AC204" t="str">
        <f t="shared" si="296"/>
        <v>HB Charges 4</v>
      </c>
      <c r="AD204" s="3">
        <f t="shared" si="281"/>
        <v>0</v>
      </c>
      <c r="AE204" s="3">
        <f t="shared" si="282"/>
        <v>0</v>
      </c>
      <c r="AF204" s="3" t="e">
        <f t="shared" si="283"/>
        <v>#DIV/0!</v>
      </c>
      <c r="AG204" s="2" t="e">
        <f t="shared" si="297"/>
        <v>#DIV/0!</v>
      </c>
      <c r="AH204" s="2" t="e">
        <f t="shared" si="298"/>
        <v>#DIV/0!</v>
      </c>
      <c r="AI204" s="2" t="e">
        <f t="shared" si="299"/>
        <v>#DIV/0!</v>
      </c>
      <c r="AJ204" s="2" t="e">
        <f t="shared" si="300"/>
        <v>#DIV/0!</v>
      </c>
      <c r="AK204" t="e">
        <f t="shared" si="301"/>
        <v>#DIV/0!</v>
      </c>
      <c r="AL204" t="str">
        <f t="shared" ref="AL204:AM204" si="327">IF(AY204=1,$AF204*$V201,"0")</f>
        <v>0</v>
      </c>
      <c r="AM204" t="str">
        <f t="shared" si="327"/>
        <v>0</v>
      </c>
      <c r="AN204" t="str">
        <f t="shared" si="303"/>
        <v>0</v>
      </c>
      <c r="AO204" t="str">
        <f t="shared" si="304"/>
        <v>0</v>
      </c>
      <c r="AP204" t="str">
        <f t="shared" si="305"/>
        <v>0</v>
      </c>
      <c r="AQ204" t="str">
        <f t="shared" si="306"/>
        <v>0</v>
      </c>
      <c r="AT204">
        <f t="shared" si="307"/>
        <v>0</v>
      </c>
      <c r="AU204">
        <f t="shared" si="308"/>
        <v>0</v>
      </c>
      <c r="AW204">
        <f t="shared" si="309"/>
        <v>0</v>
      </c>
      <c r="AY204">
        <f t="shared" si="310"/>
        <v>0</v>
      </c>
      <c r="AZ204">
        <f t="shared" si="311"/>
        <v>0</v>
      </c>
      <c r="BA204">
        <f t="shared" si="312"/>
        <v>0</v>
      </c>
      <c r="BB204">
        <f t="shared" si="313"/>
        <v>0</v>
      </c>
      <c r="BC204">
        <f t="shared" si="314"/>
        <v>0</v>
      </c>
      <c r="BD204">
        <f t="shared" si="315"/>
        <v>0</v>
      </c>
      <c r="BF204" t="str">
        <f t="shared" si="316"/>
        <v>0</v>
      </c>
      <c r="BG204" t="str">
        <f t="shared" si="317"/>
        <v>0</v>
      </c>
      <c r="BH204" t="str">
        <f t="shared" si="318"/>
        <v>0</v>
      </c>
      <c r="BI204" t="str">
        <f t="shared" si="319"/>
        <v>0</v>
      </c>
      <c r="BJ204" t="str">
        <f t="shared" si="320"/>
        <v>0</v>
      </c>
      <c r="BK204" t="str">
        <f t="shared" si="321"/>
        <v>0</v>
      </c>
    </row>
    <row r="205" spans="1:63" x14ac:dyDescent="0.25">
      <c r="A205" s="176" t="s">
        <v>3</v>
      </c>
      <c r="B205" s="10">
        <f t="shared" si="292"/>
        <v>24</v>
      </c>
      <c r="C205" s="10" t="str">
        <f t="shared" si="275"/>
        <v>DR&gt;65 - 24</v>
      </c>
      <c r="D205" s="138">
        <f>'AUP Test Results - Table 1'!D205</f>
        <v>0</v>
      </c>
      <c r="E205" s="11">
        <f>'AUP Test Results - Table 1'!E205</f>
        <v>0</v>
      </c>
      <c r="F205" s="139">
        <f>'AUP Test Results - Table 1'!F205</f>
        <v>0</v>
      </c>
      <c r="G205" s="177">
        <f>'AUP Test Results - Table 1'!G205</f>
        <v>0</v>
      </c>
      <c r="H205" s="11">
        <f>'AUP Test Results - Table 1'!H205</f>
        <v>0</v>
      </c>
      <c r="I205" s="139">
        <f>'AUP Test Results - Table 1'!I205</f>
        <v>0</v>
      </c>
      <c r="J205" s="177">
        <f>'AUP Test Results - Table 1'!J205</f>
        <v>0</v>
      </c>
      <c r="K205" s="177">
        <f>'AUP Test Results - Table 1'!K205</f>
        <v>0</v>
      </c>
      <c r="L205" s="139">
        <f>'AUP Test Results - Table 1'!L205</f>
        <v>0</v>
      </c>
      <c r="M205" s="177" t="str">
        <f>'AUP Test Results - Table 1'!M205</f>
        <v/>
      </c>
      <c r="N205" s="177">
        <f>'AUP Test Results - Table 1'!N205</f>
        <v>0</v>
      </c>
      <c r="O205" s="139">
        <f>'AUP Test Results - Table 1'!O205</f>
        <v>0</v>
      </c>
      <c r="P205" s="177" t="str">
        <f>'AUP Test Results - Table 1'!P205</f>
        <v/>
      </c>
      <c r="Q205" s="138">
        <f>'AUP Test Results - Table 1'!Q205</f>
        <v>0</v>
      </c>
      <c r="R205" s="139">
        <f>'AUP Test Results - Table 1'!R205</f>
        <v>0</v>
      </c>
      <c r="S205" s="45">
        <f>'AUP Test Results - Table 1'!S205</f>
        <v>0</v>
      </c>
      <c r="T205" s="139">
        <f>'AUP Test Results - Table 1'!T205</f>
        <v>0</v>
      </c>
      <c r="U205" s="45">
        <f>'AUP Test Results - Table 1'!U205</f>
        <v>0</v>
      </c>
      <c r="V205" s="138">
        <f>'AUP Test Results - Table 1'!V205</f>
        <v>0</v>
      </c>
      <c r="W205" s="141" t="str">
        <f>'AUP Test Results - Table 1'!W205</f>
        <v>none</v>
      </c>
      <c r="X205" s="141">
        <f>'AUP Test Results - Table 1'!X205</f>
        <v>0</v>
      </c>
      <c r="Y205" s="178">
        <f>'AUP Test Results - Table 1'!Y205</f>
        <v>0</v>
      </c>
      <c r="Z205" s="89">
        <f>'AUP Test Results - Table 1'!Z205</f>
        <v>0</v>
      </c>
      <c r="AC205" t="str">
        <f t="shared" si="296"/>
        <v>HB Charges 4</v>
      </c>
      <c r="AD205" s="3">
        <f t="shared" si="281"/>
        <v>0</v>
      </c>
      <c r="AE205" s="3">
        <f t="shared" si="282"/>
        <v>0</v>
      </c>
      <c r="AF205" s="3" t="e">
        <f t="shared" si="283"/>
        <v>#DIV/0!</v>
      </c>
      <c r="AG205" s="2" t="e">
        <f t="shared" si="297"/>
        <v>#DIV/0!</v>
      </c>
      <c r="AH205" s="2" t="e">
        <f t="shared" si="298"/>
        <v>#DIV/0!</v>
      </c>
      <c r="AI205" s="2" t="e">
        <f t="shared" si="299"/>
        <v>#DIV/0!</v>
      </c>
      <c r="AJ205" s="2" t="e">
        <f t="shared" si="300"/>
        <v>#DIV/0!</v>
      </c>
      <c r="AK205" t="e">
        <f t="shared" si="301"/>
        <v>#DIV/0!</v>
      </c>
      <c r="AL205" t="str">
        <f t="shared" ref="AL205:AM205" si="328">IF(AY205=1,$AF205*$V202,"0")</f>
        <v>0</v>
      </c>
      <c r="AM205" t="str">
        <f t="shared" si="328"/>
        <v>0</v>
      </c>
      <c r="AN205" t="str">
        <f t="shared" si="303"/>
        <v>0</v>
      </c>
      <c r="AO205" t="str">
        <f t="shared" si="304"/>
        <v>0</v>
      </c>
      <c r="AP205" t="str">
        <f t="shared" si="305"/>
        <v>0</v>
      </c>
      <c r="AQ205" t="str">
        <f t="shared" si="306"/>
        <v>0</v>
      </c>
      <c r="AT205">
        <f t="shared" si="307"/>
        <v>0</v>
      </c>
      <c r="AU205">
        <f t="shared" si="308"/>
        <v>0</v>
      </c>
      <c r="AW205">
        <f t="shared" si="309"/>
        <v>0</v>
      </c>
      <c r="AY205">
        <f t="shared" si="310"/>
        <v>0</v>
      </c>
      <c r="AZ205">
        <f t="shared" si="311"/>
        <v>0</v>
      </c>
      <c r="BA205">
        <f t="shared" si="312"/>
        <v>0</v>
      </c>
      <c r="BB205">
        <f t="shared" si="313"/>
        <v>0</v>
      </c>
      <c r="BC205">
        <f t="shared" si="314"/>
        <v>0</v>
      </c>
      <c r="BD205">
        <f t="shared" si="315"/>
        <v>0</v>
      </c>
      <c r="BF205" t="str">
        <f t="shared" si="316"/>
        <v>0</v>
      </c>
      <c r="BG205" t="str">
        <f t="shared" si="317"/>
        <v>0</v>
      </c>
      <c r="BH205" t="str">
        <f t="shared" si="318"/>
        <v>0</v>
      </c>
      <c r="BI205" t="str">
        <f t="shared" si="319"/>
        <v>0</v>
      </c>
      <c r="BJ205" t="str">
        <f t="shared" si="320"/>
        <v>0</v>
      </c>
      <c r="BK205" t="str">
        <f t="shared" si="321"/>
        <v>0</v>
      </c>
    </row>
    <row r="206" spans="1:63" x14ac:dyDescent="0.25">
      <c r="A206" s="176" t="s">
        <v>3</v>
      </c>
      <c r="B206" s="10">
        <f t="shared" si="292"/>
        <v>25</v>
      </c>
      <c r="C206" s="10" t="str">
        <f t="shared" si="275"/>
        <v>DR&gt;65 - 25</v>
      </c>
      <c r="D206" s="138">
        <f>'AUP Test Results - Table 1'!D206</f>
        <v>0</v>
      </c>
      <c r="E206" s="11">
        <f>'AUP Test Results - Table 1'!E206</f>
        <v>0</v>
      </c>
      <c r="F206" s="139">
        <f>'AUP Test Results - Table 1'!F206</f>
        <v>0</v>
      </c>
      <c r="G206" s="177">
        <f>'AUP Test Results - Table 1'!G206</f>
        <v>0</v>
      </c>
      <c r="H206" s="11">
        <f>'AUP Test Results - Table 1'!H206</f>
        <v>0</v>
      </c>
      <c r="I206" s="139">
        <f>'AUP Test Results - Table 1'!I206</f>
        <v>0</v>
      </c>
      <c r="J206" s="177">
        <f>'AUP Test Results - Table 1'!J206</f>
        <v>0</v>
      </c>
      <c r="K206" s="177">
        <f>'AUP Test Results - Table 1'!K206</f>
        <v>0</v>
      </c>
      <c r="L206" s="139">
        <f>'AUP Test Results - Table 1'!L206</f>
        <v>0</v>
      </c>
      <c r="M206" s="177" t="str">
        <f>'AUP Test Results - Table 1'!M206</f>
        <v/>
      </c>
      <c r="N206" s="177">
        <f>'AUP Test Results - Table 1'!N206</f>
        <v>0</v>
      </c>
      <c r="O206" s="139">
        <f>'AUP Test Results - Table 1'!O206</f>
        <v>0</v>
      </c>
      <c r="P206" s="177" t="str">
        <f>'AUP Test Results - Table 1'!P206</f>
        <v/>
      </c>
      <c r="Q206" s="138">
        <f>'AUP Test Results - Table 1'!Q206</f>
        <v>0</v>
      </c>
      <c r="R206" s="139">
        <f>'AUP Test Results - Table 1'!R206</f>
        <v>0</v>
      </c>
      <c r="S206" s="45">
        <f>'AUP Test Results - Table 1'!S206</f>
        <v>0</v>
      </c>
      <c r="T206" s="139">
        <f>'AUP Test Results - Table 1'!T206</f>
        <v>0</v>
      </c>
      <c r="U206" s="45">
        <f>'AUP Test Results - Table 1'!U206</f>
        <v>0</v>
      </c>
      <c r="V206" s="138">
        <f>'AUP Test Results - Table 1'!V206</f>
        <v>0</v>
      </c>
      <c r="W206" s="141" t="str">
        <f>'AUP Test Results - Table 1'!W206</f>
        <v>none</v>
      </c>
      <c r="X206" s="141">
        <f>'AUP Test Results - Table 1'!X206</f>
        <v>0</v>
      </c>
      <c r="Y206" s="178">
        <f>'AUP Test Results - Table 1'!Y206</f>
        <v>0</v>
      </c>
      <c r="Z206" s="89">
        <f>'AUP Test Results - Table 1'!Z206</f>
        <v>0</v>
      </c>
      <c r="AC206" t="str">
        <f t="shared" si="296"/>
        <v>HB Charges 4</v>
      </c>
      <c r="AD206" s="3">
        <f t="shared" si="281"/>
        <v>0</v>
      </c>
      <c r="AE206" s="3">
        <f t="shared" si="282"/>
        <v>0</v>
      </c>
      <c r="AF206" s="3" t="e">
        <f t="shared" si="283"/>
        <v>#DIV/0!</v>
      </c>
      <c r="AG206" s="2" t="e">
        <f t="shared" si="297"/>
        <v>#DIV/0!</v>
      </c>
      <c r="AH206" s="2" t="e">
        <f t="shared" si="298"/>
        <v>#DIV/0!</v>
      </c>
      <c r="AI206" s="2" t="e">
        <f t="shared" si="299"/>
        <v>#DIV/0!</v>
      </c>
      <c r="AJ206" s="2" t="e">
        <f t="shared" si="300"/>
        <v>#DIV/0!</v>
      </c>
      <c r="AK206" t="e">
        <f t="shared" si="301"/>
        <v>#DIV/0!</v>
      </c>
      <c r="AL206" t="str">
        <f t="shared" ref="AL206:AM206" si="329">IF(AY206=1,$AF206*$V203,"0")</f>
        <v>0</v>
      </c>
      <c r="AM206" t="str">
        <f t="shared" si="329"/>
        <v>0</v>
      </c>
      <c r="AN206" t="str">
        <f t="shared" si="303"/>
        <v>0</v>
      </c>
      <c r="AO206" t="str">
        <f t="shared" si="304"/>
        <v>0</v>
      </c>
      <c r="AP206" t="str">
        <f t="shared" si="305"/>
        <v>0</v>
      </c>
      <c r="AQ206" t="str">
        <f t="shared" si="306"/>
        <v>0</v>
      </c>
      <c r="AT206">
        <f t="shared" si="307"/>
        <v>0</v>
      </c>
      <c r="AU206">
        <f t="shared" si="308"/>
        <v>0</v>
      </c>
      <c r="AW206">
        <f t="shared" si="309"/>
        <v>0</v>
      </c>
      <c r="AY206">
        <f t="shared" si="310"/>
        <v>0</v>
      </c>
      <c r="AZ206">
        <f t="shared" si="311"/>
        <v>0</v>
      </c>
      <c r="BA206">
        <f t="shared" si="312"/>
        <v>0</v>
      </c>
      <c r="BB206">
        <f t="shared" si="313"/>
        <v>0</v>
      </c>
      <c r="BC206">
        <f t="shared" si="314"/>
        <v>0</v>
      </c>
      <c r="BD206">
        <f t="shared" si="315"/>
        <v>0</v>
      </c>
      <c r="BF206" t="str">
        <f t="shared" si="316"/>
        <v>0</v>
      </c>
      <c r="BG206" t="str">
        <f t="shared" si="317"/>
        <v>0</v>
      </c>
      <c r="BH206" t="str">
        <f t="shared" si="318"/>
        <v>0</v>
      </c>
      <c r="BI206" t="str">
        <f t="shared" si="319"/>
        <v>0</v>
      </c>
      <c r="BJ206" t="str">
        <f t="shared" si="320"/>
        <v>0</v>
      </c>
      <c r="BK206" t="str">
        <f t="shared" si="321"/>
        <v>0</v>
      </c>
    </row>
    <row r="207" spans="1:63" x14ac:dyDescent="0.25">
      <c r="A207" s="176" t="s">
        <v>3</v>
      </c>
      <c r="B207" s="10">
        <f t="shared" si="292"/>
        <v>26</v>
      </c>
      <c r="C207" s="10" t="str">
        <f t="shared" si="275"/>
        <v>DR&gt;65 - 26</v>
      </c>
      <c r="D207" s="138">
        <f>'AUP Test Results - Table 1'!D207</f>
        <v>0</v>
      </c>
      <c r="E207" s="11">
        <f>'AUP Test Results - Table 1'!E207</f>
        <v>0</v>
      </c>
      <c r="F207" s="139">
        <f>'AUP Test Results - Table 1'!F207</f>
        <v>0</v>
      </c>
      <c r="G207" s="177">
        <f>'AUP Test Results - Table 1'!G207</f>
        <v>0</v>
      </c>
      <c r="H207" s="11">
        <f>'AUP Test Results - Table 1'!H207</f>
        <v>0</v>
      </c>
      <c r="I207" s="139">
        <f>'AUP Test Results - Table 1'!I207</f>
        <v>0</v>
      </c>
      <c r="J207" s="177">
        <f>'AUP Test Results - Table 1'!J207</f>
        <v>0</v>
      </c>
      <c r="K207" s="177">
        <f>'AUP Test Results - Table 1'!K207</f>
        <v>0</v>
      </c>
      <c r="L207" s="139">
        <f>'AUP Test Results - Table 1'!L207</f>
        <v>0</v>
      </c>
      <c r="M207" s="177" t="str">
        <f>'AUP Test Results - Table 1'!M207</f>
        <v/>
      </c>
      <c r="N207" s="177">
        <f>'AUP Test Results - Table 1'!N207</f>
        <v>0</v>
      </c>
      <c r="O207" s="139">
        <f>'AUP Test Results - Table 1'!O207</f>
        <v>0</v>
      </c>
      <c r="P207" s="177" t="str">
        <f>'AUP Test Results - Table 1'!P207</f>
        <v/>
      </c>
      <c r="Q207" s="138">
        <f>'AUP Test Results - Table 1'!Q207</f>
        <v>0</v>
      </c>
      <c r="R207" s="139">
        <f>'AUP Test Results - Table 1'!R207</f>
        <v>0</v>
      </c>
      <c r="S207" s="45">
        <f>'AUP Test Results - Table 1'!S207</f>
        <v>0</v>
      </c>
      <c r="T207" s="139">
        <f>'AUP Test Results - Table 1'!T207</f>
        <v>0</v>
      </c>
      <c r="U207" s="45">
        <f>'AUP Test Results - Table 1'!U207</f>
        <v>0</v>
      </c>
      <c r="V207" s="138">
        <f>'AUP Test Results - Table 1'!V207</f>
        <v>0</v>
      </c>
      <c r="W207" s="141" t="str">
        <f>'AUP Test Results - Table 1'!W207</f>
        <v>none</v>
      </c>
      <c r="X207" s="141">
        <f>'AUP Test Results - Table 1'!X207</f>
        <v>0</v>
      </c>
      <c r="Y207" s="178">
        <f>'AUP Test Results - Table 1'!Y207</f>
        <v>0</v>
      </c>
      <c r="Z207" s="89">
        <f>'AUP Test Results - Table 1'!Z207</f>
        <v>0</v>
      </c>
      <c r="AC207" t="str">
        <f t="shared" si="296"/>
        <v>HB Charges 4</v>
      </c>
      <c r="AD207" s="3">
        <f t="shared" si="281"/>
        <v>0</v>
      </c>
      <c r="AE207" s="3">
        <f t="shared" si="282"/>
        <v>0</v>
      </c>
      <c r="AF207" s="3" t="e">
        <f t="shared" si="283"/>
        <v>#DIV/0!</v>
      </c>
      <c r="AG207" s="2" t="e">
        <f t="shared" si="297"/>
        <v>#DIV/0!</v>
      </c>
      <c r="AH207" s="2" t="e">
        <f t="shared" si="298"/>
        <v>#DIV/0!</v>
      </c>
      <c r="AI207" s="2" t="e">
        <f t="shared" si="299"/>
        <v>#DIV/0!</v>
      </c>
      <c r="AJ207" s="2" t="e">
        <f t="shared" si="300"/>
        <v>#DIV/0!</v>
      </c>
      <c r="AK207" t="e">
        <f t="shared" si="301"/>
        <v>#DIV/0!</v>
      </c>
      <c r="AL207" t="str">
        <f t="shared" ref="AL207:AM207" si="330">IF(AY207=1,$AF207*$V204,"0")</f>
        <v>0</v>
      </c>
      <c r="AM207" t="str">
        <f t="shared" si="330"/>
        <v>0</v>
      </c>
      <c r="AN207" t="str">
        <f t="shared" si="303"/>
        <v>0</v>
      </c>
      <c r="AO207" t="str">
        <f t="shared" si="304"/>
        <v>0</v>
      </c>
      <c r="AP207" t="str">
        <f t="shared" si="305"/>
        <v>0</v>
      </c>
      <c r="AQ207" t="str">
        <f t="shared" si="306"/>
        <v>0</v>
      </c>
      <c r="AT207">
        <f t="shared" si="307"/>
        <v>0</v>
      </c>
      <c r="AU207">
        <f t="shared" si="308"/>
        <v>0</v>
      </c>
      <c r="AW207">
        <f t="shared" si="309"/>
        <v>0</v>
      </c>
      <c r="AY207">
        <f t="shared" si="310"/>
        <v>0</v>
      </c>
      <c r="AZ207">
        <f t="shared" si="311"/>
        <v>0</v>
      </c>
      <c r="BA207">
        <f t="shared" si="312"/>
        <v>0</v>
      </c>
      <c r="BB207">
        <f t="shared" si="313"/>
        <v>0</v>
      </c>
      <c r="BC207">
        <f t="shared" si="314"/>
        <v>0</v>
      </c>
      <c r="BD207">
        <f t="shared" si="315"/>
        <v>0</v>
      </c>
      <c r="BF207" t="str">
        <f t="shared" si="316"/>
        <v>0</v>
      </c>
      <c r="BG207" t="str">
        <f t="shared" si="317"/>
        <v>0</v>
      </c>
      <c r="BH207" t="str">
        <f t="shared" si="318"/>
        <v>0</v>
      </c>
      <c r="BI207" t="str">
        <f t="shared" si="319"/>
        <v>0</v>
      </c>
      <c r="BJ207" t="str">
        <f t="shared" si="320"/>
        <v>0</v>
      </c>
      <c r="BK207" t="str">
        <f t="shared" si="321"/>
        <v>0</v>
      </c>
    </row>
    <row r="208" spans="1:63" x14ac:dyDescent="0.25">
      <c r="A208" s="176" t="s">
        <v>3</v>
      </c>
      <c r="B208" s="10">
        <f t="shared" si="292"/>
        <v>27</v>
      </c>
      <c r="C208" s="10" t="str">
        <f t="shared" si="275"/>
        <v>DR&gt;65 - 27</v>
      </c>
      <c r="D208" s="138">
        <f>'AUP Test Results - Table 1'!D208</f>
        <v>0</v>
      </c>
      <c r="E208" s="11">
        <f>'AUP Test Results - Table 1'!E208</f>
        <v>0</v>
      </c>
      <c r="F208" s="139">
        <f>'AUP Test Results - Table 1'!F208</f>
        <v>0</v>
      </c>
      <c r="G208" s="177">
        <f>'AUP Test Results - Table 1'!G208</f>
        <v>0</v>
      </c>
      <c r="H208" s="11">
        <f>'AUP Test Results - Table 1'!H208</f>
        <v>0</v>
      </c>
      <c r="I208" s="139">
        <f>'AUP Test Results - Table 1'!I208</f>
        <v>0</v>
      </c>
      <c r="J208" s="177">
        <f>'AUP Test Results - Table 1'!J208</f>
        <v>0</v>
      </c>
      <c r="K208" s="177">
        <f>'AUP Test Results - Table 1'!K208</f>
        <v>0</v>
      </c>
      <c r="L208" s="139">
        <f>'AUP Test Results - Table 1'!L208</f>
        <v>0</v>
      </c>
      <c r="M208" s="177" t="str">
        <f>'AUP Test Results - Table 1'!M208</f>
        <v/>
      </c>
      <c r="N208" s="177">
        <f>'AUP Test Results - Table 1'!N208</f>
        <v>0</v>
      </c>
      <c r="O208" s="139">
        <f>'AUP Test Results - Table 1'!O208</f>
        <v>0</v>
      </c>
      <c r="P208" s="177" t="str">
        <f>'AUP Test Results - Table 1'!P208</f>
        <v/>
      </c>
      <c r="Q208" s="138">
        <f>'AUP Test Results - Table 1'!Q208</f>
        <v>0</v>
      </c>
      <c r="R208" s="139">
        <f>'AUP Test Results - Table 1'!R208</f>
        <v>0</v>
      </c>
      <c r="S208" s="45">
        <f>'AUP Test Results - Table 1'!S208</f>
        <v>0</v>
      </c>
      <c r="T208" s="139">
        <f>'AUP Test Results - Table 1'!T208</f>
        <v>0</v>
      </c>
      <c r="U208" s="45">
        <f>'AUP Test Results - Table 1'!U208</f>
        <v>0</v>
      </c>
      <c r="V208" s="138">
        <f>'AUP Test Results - Table 1'!V208</f>
        <v>0</v>
      </c>
      <c r="W208" s="141" t="str">
        <f>'AUP Test Results - Table 1'!W208</f>
        <v>none</v>
      </c>
      <c r="X208" s="141">
        <f>'AUP Test Results - Table 1'!X208</f>
        <v>0</v>
      </c>
      <c r="Y208" s="178">
        <f>'AUP Test Results - Table 1'!Y208</f>
        <v>0</v>
      </c>
      <c r="Z208" s="89">
        <f>'AUP Test Results - Table 1'!Z208</f>
        <v>0</v>
      </c>
      <c r="AC208" t="str">
        <f t="shared" si="296"/>
        <v>HB Charges 4</v>
      </c>
      <c r="AD208" s="3">
        <f t="shared" si="281"/>
        <v>0</v>
      </c>
      <c r="AE208" s="3">
        <f t="shared" si="282"/>
        <v>0</v>
      </c>
      <c r="AF208" s="3" t="e">
        <f t="shared" si="283"/>
        <v>#DIV/0!</v>
      </c>
      <c r="AG208" s="2" t="e">
        <f t="shared" si="297"/>
        <v>#DIV/0!</v>
      </c>
      <c r="AH208" s="2" t="e">
        <f t="shared" si="298"/>
        <v>#DIV/0!</v>
      </c>
      <c r="AI208" s="2" t="e">
        <f t="shared" si="299"/>
        <v>#DIV/0!</v>
      </c>
      <c r="AJ208" s="2" t="e">
        <f t="shared" si="300"/>
        <v>#DIV/0!</v>
      </c>
      <c r="AK208" t="e">
        <f t="shared" si="301"/>
        <v>#DIV/0!</v>
      </c>
      <c r="AL208" t="str">
        <f t="shared" ref="AL208:AM208" si="331">IF(AY208=1,$AF208*$V205,"0")</f>
        <v>0</v>
      </c>
      <c r="AM208" t="str">
        <f t="shared" si="331"/>
        <v>0</v>
      </c>
      <c r="AN208" t="str">
        <f t="shared" si="303"/>
        <v>0</v>
      </c>
      <c r="AO208" t="str">
        <f t="shared" si="304"/>
        <v>0</v>
      </c>
      <c r="AP208" t="str">
        <f t="shared" si="305"/>
        <v>0</v>
      </c>
      <c r="AQ208" t="str">
        <f t="shared" si="306"/>
        <v>0</v>
      </c>
      <c r="AT208">
        <f t="shared" si="307"/>
        <v>0</v>
      </c>
      <c r="AU208">
        <f t="shared" si="308"/>
        <v>0</v>
      </c>
      <c r="AW208">
        <f t="shared" si="309"/>
        <v>0</v>
      </c>
      <c r="AY208">
        <f t="shared" si="310"/>
        <v>0</v>
      </c>
      <c r="AZ208">
        <f t="shared" si="311"/>
        <v>0</v>
      </c>
      <c r="BA208">
        <f t="shared" si="312"/>
        <v>0</v>
      </c>
      <c r="BB208">
        <f t="shared" si="313"/>
        <v>0</v>
      </c>
      <c r="BC208">
        <f t="shared" si="314"/>
        <v>0</v>
      </c>
      <c r="BD208">
        <f t="shared" si="315"/>
        <v>0</v>
      </c>
      <c r="BF208" t="str">
        <f t="shared" si="316"/>
        <v>0</v>
      </c>
      <c r="BG208" t="str">
        <f t="shared" si="317"/>
        <v>0</v>
      </c>
      <c r="BH208" t="str">
        <f t="shared" si="318"/>
        <v>0</v>
      </c>
      <c r="BI208" t="str">
        <f t="shared" si="319"/>
        <v>0</v>
      </c>
      <c r="BJ208" t="str">
        <f t="shared" si="320"/>
        <v>0</v>
      </c>
      <c r="BK208" t="str">
        <f t="shared" si="321"/>
        <v>0</v>
      </c>
    </row>
    <row r="209" spans="1:63" x14ac:dyDescent="0.25">
      <c r="A209" s="176" t="s">
        <v>3</v>
      </c>
      <c r="B209" s="10">
        <f t="shared" si="292"/>
        <v>28</v>
      </c>
      <c r="C209" s="10" t="str">
        <f t="shared" si="275"/>
        <v>DR&gt;65 - 28</v>
      </c>
      <c r="D209" s="138">
        <f>'AUP Test Results - Table 1'!D209</f>
        <v>0</v>
      </c>
      <c r="E209" s="11">
        <f>'AUP Test Results - Table 1'!E209</f>
        <v>0</v>
      </c>
      <c r="F209" s="139">
        <f>'AUP Test Results - Table 1'!F209</f>
        <v>0</v>
      </c>
      <c r="G209" s="177">
        <f>'AUP Test Results - Table 1'!G209</f>
        <v>0</v>
      </c>
      <c r="H209" s="11">
        <f>'AUP Test Results - Table 1'!H209</f>
        <v>0</v>
      </c>
      <c r="I209" s="139">
        <f>'AUP Test Results - Table 1'!I209</f>
        <v>0</v>
      </c>
      <c r="J209" s="177">
        <f>'AUP Test Results - Table 1'!J209</f>
        <v>0</v>
      </c>
      <c r="K209" s="177">
        <f>'AUP Test Results - Table 1'!K209</f>
        <v>0</v>
      </c>
      <c r="L209" s="139">
        <f>'AUP Test Results - Table 1'!L209</f>
        <v>0</v>
      </c>
      <c r="M209" s="177" t="str">
        <f>'AUP Test Results - Table 1'!M209</f>
        <v/>
      </c>
      <c r="N209" s="177">
        <f>'AUP Test Results - Table 1'!N209</f>
        <v>0</v>
      </c>
      <c r="O209" s="139">
        <f>'AUP Test Results - Table 1'!O209</f>
        <v>0</v>
      </c>
      <c r="P209" s="177" t="str">
        <f>'AUP Test Results - Table 1'!P209</f>
        <v/>
      </c>
      <c r="Q209" s="138">
        <f>'AUP Test Results - Table 1'!Q209</f>
        <v>0</v>
      </c>
      <c r="R209" s="139">
        <f>'AUP Test Results - Table 1'!R209</f>
        <v>0</v>
      </c>
      <c r="S209" s="45">
        <f>'AUP Test Results - Table 1'!S209</f>
        <v>0</v>
      </c>
      <c r="T209" s="139">
        <f>'AUP Test Results - Table 1'!T209</f>
        <v>0</v>
      </c>
      <c r="U209" s="45">
        <f>'AUP Test Results - Table 1'!U209</f>
        <v>0</v>
      </c>
      <c r="V209" s="138">
        <f>'AUP Test Results - Table 1'!V209</f>
        <v>0</v>
      </c>
      <c r="W209" s="141" t="str">
        <f>'AUP Test Results - Table 1'!W209</f>
        <v>none</v>
      </c>
      <c r="X209" s="141">
        <f>'AUP Test Results - Table 1'!X209</f>
        <v>0</v>
      </c>
      <c r="Y209" s="178">
        <f>'AUP Test Results - Table 1'!Y209</f>
        <v>0</v>
      </c>
      <c r="Z209" s="89">
        <f>'AUP Test Results - Table 1'!Z209</f>
        <v>0</v>
      </c>
      <c r="AC209" t="str">
        <f t="shared" si="296"/>
        <v>HB Charges 4</v>
      </c>
      <c r="AD209" s="3">
        <f t="shared" si="281"/>
        <v>0</v>
      </c>
      <c r="AE209" s="3">
        <f t="shared" si="282"/>
        <v>0</v>
      </c>
      <c r="AF209" s="3" t="e">
        <f t="shared" si="283"/>
        <v>#DIV/0!</v>
      </c>
      <c r="AG209" s="2" t="e">
        <f t="shared" si="297"/>
        <v>#DIV/0!</v>
      </c>
      <c r="AH209" s="2" t="e">
        <f t="shared" si="298"/>
        <v>#DIV/0!</v>
      </c>
      <c r="AI209" s="2" t="e">
        <f t="shared" si="299"/>
        <v>#DIV/0!</v>
      </c>
      <c r="AJ209" s="2" t="e">
        <f t="shared" si="300"/>
        <v>#DIV/0!</v>
      </c>
      <c r="AK209" t="e">
        <f t="shared" si="301"/>
        <v>#DIV/0!</v>
      </c>
      <c r="AL209" t="str">
        <f t="shared" ref="AL209:AM209" si="332">IF(AY209=1,$AF209*$V206,"0")</f>
        <v>0</v>
      </c>
      <c r="AM209" t="str">
        <f t="shared" si="332"/>
        <v>0</v>
      </c>
      <c r="AN209" t="str">
        <f t="shared" si="303"/>
        <v>0</v>
      </c>
      <c r="AO209" t="str">
        <f t="shared" si="304"/>
        <v>0</v>
      </c>
      <c r="AP209" t="str">
        <f t="shared" si="305"/>
        <v>0</v>
      </c>
      <c r="AQ209" t="str">
        <f t="shared" si="306"/>
        <v>0</v>
      </c>
      <c r="AT209">
        <f t="shared" si="307"/>
        <v>0</v>
      </c>
      <c r="AU209">
        <f t="shared" si="308"/>
        <v>0</v>
      </c>
      <c r="AW209">
        <f t="shared" si="309"/>
        <v>0</v>
      </c>
      <c r="AY209">
        <f t="shared" si="310"/>
        <v>0</v>
      </c>
      <c r="AZ209">
        <f t="shared" si="311"/>
        <v>0</v>
      </c>
      <c r="BA209">
        <f t="shared" si="312"/>
        <v>0</v>
      </c>
      <c r="BB209">
        <f t="shared" si="313"/>
        <v>0</v>
      </c>
      <c r="BC209">
        <f t="shared" si="314"/>
        <v>0</v>
      </c>
      <c r="BD209">
        <f t="shared" si="315"/>
        <v>0</v>
      </c>
      <c r="BF209" t="str">
        <f t="shared" si="316"/>
        <v>0</v>
      </c>
      <c r="BG209" t="str">
        <f t="shared" si="317"/>
        <v>0</v>
      </c>
      <c r="BH209" t="str">
        <f t="shared" si="318"/>
        <v>0</v>
      </c>
      <c r="BI209" t="str">
        <f t="shared" si="319"/>
        <v>0</v>
      </c>
      <c r="BJ209" t="str">
        <f t="shared" si="320"/>
        <v>0</v>
      </c>
      <c r="BK209" t="str">
        <f t="shared" si="321"/>
        <v>0</v>
      </c>
    </row>
    <row r="210" spans="1:63" x14ac:dyDescent="0.25">
      <c r="A210" s="176" t="s">
        <v>3</v>
      </c>
      <c r="B210" s="10">
        <f t="shared" si="292"/>
        <v>29</v>
      </c>
      <c r="C210" s="10" t="str">
        <f t="shared" si="275"/>
        <v>DR&gt;65 - 29</v>
      </c>
      <c r="D210" s="138">
        <f>'AUP Test Results - Table 1'!D210</f>
        <v>0</v>
      </c>
      <c r="E210" s="11">
        <f>'AUP Test Results - Table 1'!E210</f>
        <v>0</v>
      </c>
      <c r="F210" s="139">
        <f>'AUP Test Results - Table 1'!F210</f>
        <v>0</v>
      </c>
      <c r="G210" s="177">
        <f>'AUP Test Results - Table 1'!G210</f>
        <v>0</v>
      </c>
      <c r="H210" s="11">
        <f>'AUP Test Results - Table 1'!H210</f>
        <v>0</v>
      </c>
      <c r="I210" s="139">
        <f>'AUP Test Results - Table 1'!I210</f>
        <v>0</v>
      </c>
      <c r="J210" s="177">
        <f>'AUP Test Results - Table 1'!J210</f>
        <v>0</v>
      </c>
      <c r="K210" s="177">
        <f>'AUP Test Results - Table 1'!K210</f>
        <v>0</v>
      </c>
      <c r="L210" s="139">
        <f>'AUP Test Results - Table 1'!L210</f>
        <v>0</v>
      </c>
      <c r="M210" s="177" t="str">
        <f>'AUP Test Results - Table 1'!M210</f>
        <v/>
      </c>
      <c r="N210" s="177">
        <f>'AUP Test Results - Table 1'!N210</f>
        <v>0</v>
      </c>
      <c r="O210" s="139">
        <f>'AUP Test Results - Table 1'!O210</f>
        <v>0</v>
      </c>
      <c r="P210" s="177" t="str">
        <f>'AUP Test Results - Table 1'!P210</f>
        <v/>
      </c>
      <c r="Q210" s="138">
        <f>'AUP Test Results - Table 1'!Q210</f>
        <v>0</v>
      </c>
      <c r="R210" s="139">
        <f>'AUP Test Results - Table 1'!R210</f>
        <v>0</v>
      </c>
      <c r="S210" s="45">
        <f>'AUP Test Results - Table 1'!S210</f>
        <v>0</v>
      </c>
      <c r="T210" s="139">
        <f>'AUP Test Results - Table 1'!T210</f>
        <v>0</v>
      </c>
      <c r="U210" s="45">
        <f>'AUP Test Results - Table 1'!U210</f>
        <v>0</v>
      </c>
      <c r="V210" s="138">
        <f>'AUP Test Results - Table 1'!V210</f>
        <v>0</v>
      </c>
      <c r="W210" s="141" t="str">
        <f>'AUP Test Results - Table 1'!W210</f>
        <v>none</v>
      </c>
      <c r="X210" s="141">
        <f>'AUP Test Results - Table 1'!X210</f>
        <v>0</v>
      </c>
      <c r="Y210" s="178">
        <f>'AUP Test Results - Table 1'!Y210</f>
        <v>0</v>
      </c>
      <c r="Z210" s="89">
        <f>'AUP Test Results - Table 1'!Z210</f>
        <v>0</v>
      </c>
      <c r="AC210" t="str">
        <f t="shared" si="296"/>
        <v>HB Charges 4</v>
      </c>
      <c r="AD210" s="3">
        <f t="shared" si="281"/>
        <v>0</v>
      </c>
      <c r="AE210" s="3">
        <f t="shared" si="282"/>
        <v>0</v>
      </c>
      <c r="AF210" s="3" t="e">
        <f t="shared" si="283"/>
        <v>#DIV/0!</v>
      </c>
      <c r="AG210" s="2" t="e">
        <f t="shared" si="297"/>
        <v>#DIV/0!</v>
      </c>
      <c r="AH210" s="2" t="e">
        <f t="shared" si="298"/>
        <v>#DIV/0!</v>
      </c>
      <c r="AI210" s="2" t="e">
        <f t="shared" si="299"/>
        <v>#DIV/0!</v>
      </c>
      <c r="AJ210" s="2" t="e">
        <f t="shared" si="300"/>
        <v>#DIV/0!</v>
      </c>
      <c r="AK210" t="e">
        <f t="shared" si="301"/>
        <v>#DIV/0!</v>
      </c>
      <c r="AL210" t="str">
        <f t="shared" ref="AL210:AM210" si="333">IF(AY210=1,$AF210*$V207,"0")</f>
        <v>0</v>
      </c>
      <c r="AM210" t="str">
        <f t="shared" si="333"/>
        <v>0</v>
      </c>
      <c r="AN210" t="str">
        <f t="shared" si="303"/>
        <v>0</v>
      </c>
      <c r="AO210" t="str">
        <f t="shared" si="304"/>
        <v>0</v>
      </c>
      <c r="AP210" t="str">
        <f t="shared" si="305"/>
        <v>0</v>
      </c>
      <c r="AQ210" t="str">
        <f t="shared" si="306"/>
        <v>0</v>
      </c>
      <c r="AT210">
        <f t="shared" si="307"/>
        <v>0</v>
      </c>
      <c r="AU210">
        <f t="shared" si="308"/>
        <v>0</v>
      </c>
      <c r="AW210">
        <f t="shared" si="309"/>
        <v>0</v>
      </c>
      <c r="AY210">
        <f t="shared" si="310"/>
        <v>0</v>
      </c>
      <c r="AZ210">
        <f t="shared" si="311"/>
        <v>0</v>
      </c>
      <c r="BA210">
        <f t="shared" si="312"/>
        <v>0</v>
      </c>
      <c r="BB210">
        <f t="shared" si="313"/>
        <v>0</v>
      </c>
      <c r="BC210">
        <f t="shared" si="314"/>
        <v>0</v>
      </c>
      <c r="BD210">
        <f t="shared" si="315"/>
        <v>0</v>
      </c>
      <c r="BF210" t="str">
        <f t="shared" si="316"/>
        <v>0</v>
      </c>
      <c r="BG210" t="str">
        <f t="shared" si="317"/>
        <v>0</v>
      </c>
      <c r="BH210" t="str">
        <f t="shared" si="318"/>
        <v>0</v>
      </c>
      <c r="BI210" t="str">
        <f t="shared" si="319"/>
        <v>0</v>
      </c>
      <c r="BJ210" t="str">
        <f t="shared" si="320"/>
        <v>0</v>
      </c>
      <c r="BK210" t="str">
        <f t="shared" si="321"/>
        <v>0</v>
      </c>
    </row>
    <row r="211" spans="1:63" x14ac:dyDescent="0.25">
      <c r="A211" s="176" t="s">
        <v>3</v>
      </c>
      <c r="B211" s="10">
        <f t="shared" si="292"/>
        <v>30</v>
      </c>
      <c r="C211" s="10" t="str">
        <f t="shared" si="275"/>
        <v>DR&gt;65 - 30</v>
      </c>
      <c r="D211" s="138">
        <f>'AUP Test Results - Table 1'!D211</f>
        <v>0</v>
      </c>
      <c r="E211" s="11">
        <f>'AUP Test Results - Table 1'!E211</f>
        <v>0</v>
      </c>
      <c r="F211" s="139">
        <f>'AUP Test Results - Table 1'!F211</f>
        <v>0</v>
      </c>
      <c r="G211" s="177">
        <f>'AUP Test Results - Table 1'!G211</f>
        <v>0</v>
      </c>
      <c r="H211" s="11">
        <f>'AUP Test Results - Table 1'!H211</f>
        <v>0</v>
      </c>
      <c r="I211" s="139">
        <f>'AUP Test Results - Table 1'!I211</f>
        <v>0</v>
      </c>
      <c r="J211" s="177">
        <f>'AUP Test Results - Table 1'!J211</f>
        <v>0</v>
      </c>
      <c r="K211" s="177">
        <f>'AUP Test Results - Table 1'!K211</f>
        <v>0</v>
      </c>
      <c r="L211" s="139">
        <f>'AUP Test Results - Table 1'!L211</f>
        <v>0</v>
      </c>
      <c r="M211" s="177" t="str">
        <f>'AUP Test Results - Table 1'!M211</f>
        <v/>
      </c>
      <c r="N211" s="177">
        <f>'AUP Test Results - Table 1'!N211</f>
        <v>0</v>
      </c>
      <c r="O211" s="139">
        <f>'AUP Test Results - Table 1'!O211</f>
        <v>0</v>
      </c>
      <c r="P211" s="177" t="str">
        <f>'AUP Test Results - Table 1'!P211</f>
        <v/>
      </c>
      <c r="Q211" s="138">
        <f>'AUP Test Results - Table 1'!Q211</f>
        <v>0</v>
      </c>
      <c r="R211" s="139">
        <f>'AUP Test Results - Table 1'!R211</f>
        <v>0</v>
      </c>
      <c r="S211" s="45">
        <f>'AUP Test Results - Table 1'!S211</f>
        <v>0</v>
      </c>
      <c r="T211" s="139">
        <f>'AUP Test Results - Table 1'!T211</f>
        <v>0</v>
      </c>
      <c r="U211" s="45">
        <f>'AUP Test Results - Table 1'!U211</f>
        <v>0</v>
      </c>
      <c r="V211" s="138">
        <f>'AUP Test Results - Table 1'!V211</f>
        <v>0</v>
      </c>
      <c r="W211" s="141" t="str">
        <f>'AUP Test Results - Table 1'!W211</f>
        <v>none</v>
      </c>
      <c r="X211" s="141">
        <f>'AUP Test Results - Table 1'!X211</f>
        <v>0</v>
      </c>
      <c r="Y211" s="178">
        <f>'AUP Test Results - Table 1'!Y211</f>
        <v>0</v>
      </c>
      <c r="Z211" s="89">
        <f>'AUP Test Results - Table 1'!Z211</f>
        <v>0</v>
      </c>
      <c r="AC211" t="str">
        <f t="shared" si="296"/>
        <v>HB Charges 4</v>
      </c>
      <c r="AD211" s="3">
        <f t="shared" si="281"/>
        <v>0</v>
      </c>
      <c r="AE211" s="3">
        <f t="shared" si="282"/>
        <v>0</v>
      </c>
      <c r="AF211" s="3" t="e">
        <f t="shared" si="283"/>
        <v>#DIV/0!</v>
      </c>
      <c r="AG211" s="2" t="e">
        <f t="shared" si="297"/>
        <v>#DIV/0!</v>
      </c>
      <c r="AH211" s="2" t="e">
        <f t="shared" si="298"/>
        <v>#DIV/0!</v>
      </c>
      <c r="AI211" s="2" t="e">
        <f t="shared" si="299"/>
        <v>#DIV/0!</v>
      </c>
      <c r="AJ211" s="2" t="e">
        <f t="shared" si="300"/>
        <v>#DIV/0!</v>
      </c>
      <c r="AK211" t="e">
        <f t="shared" si="301"/>
        <v>#DIV/0!</v>
      </c>
      <c r="AL211" t="str">
        <f t="shared" ref="AL211:AM211" si="334">IF(AY211=1,$AF211*$V208,"0")</f>
        <v>0</v>
      </c>
      <c r="AM211" t="str">
        <f t="shared" si="334"/>
        <v>0</v>
      </c>
      <c r="AN211" t="str">
        <f t="shared" si="303"/>
        <v>0</v>
      </c>
      <c r="AO211" t="str">
        <f t="shared" si="304"/>
        <v>0</v>
      </c>
      <c r="AP211" t="str">
        <f t="shared" si="305"/>
        <v>0</v>
      </c>
      <c r="AQ211" t="str">
        <f t="shared" si="306"/>
        <v>0</v>
      </c>
      <c r="AT211">
        <f t="shared" si="307"/>
        <v>0</v>
      </c>
      <c r="AU211">
        <f t="shared" si="308"/>
        <v>0</v>
      </c>
      <c r="AW211">
        <f t="shared" si="309"/>
        <v>0</v>
      </c>
      <c r="AY211">
        <f t="shared" si="310"/>
        <v>0</v>
      </c>
      <c r="AZ211">
        <f t="shared" si="311"/>
        <v>0</v>
      </c>
      <c r="BA211">
        <f t="shared" si="312"/>
        <v>0</v>
      </c>
      <c r="BB211">
        <f t="shared" si="313"/>
        <v>0</v>
      </c>
      <c r="BC211">
        <f t="shared" si="314"/>
        <v>0</v>
      </c>
      <c r="BD211">
        <f t="shared" si="315"/>
        <v>0</v>
      </c>
      <c r="BF211" t="str">
        <f t="shared" si="316"/>
        <v>0</v>
      </c>
      <c r="BG211" t="str">
        <f t="shared" si="317"/>
        <v>0</v>
      </c>
      <c r="BH211" t="str">
        <f t="shared" si="318"/>
        <v>0</v>
      </c>
      <c r="BI211" t="str">
        <f t="shared" si="319"/>
        <v>0</v>
      </c>
      <c r="BJ211" t="str">
        <f t="shared" si="320"/>
        <v>0</v>
      </c>
      <c r="BK211" t="str">
        <f t="shared" si="321"/>
        <v>0</v>
      </c>
    </row>
    <row r="212" spans="1:63" x14ac:dyDescent="0.25">
      <c r="A212" s="176" t="s">
        <v>3</v>
      </c>
      <c r="B212" s="10">
        <f t="shared" si="292"/>
        <v>31</v>
      </c>
      <c r="C212" s="10" t="str">
        <f t="shared" si="275"/>
        <v>DR&gt;65 - 31</v>
      </c>
      <c r="D212" s="138">
        <f>'AUP Test Results - Table 1'!D212</f>
        <v>0</v>
      </c>
      <c r="E212" s="11">
        <f>'AUP Test Results - Table 1'!E212</f>
        <v>0</v>
      </c>
      <c r="F212" s="139">
        <f>'AUP Test Results - Table 1'!F212</f>
        <v>0</v>
      </c>
      <c r="G212" s="177">
        <f>'AUP Test Results - Table 1'!G212</f>
        <v>0</v>
      </c>
      <c r="H212" s="11">
        <f>'AUP Test Results - Table 1'!H212</f>
        <v>0</v>
      </c>
      <c r="I212" s="139">
        <f>'AUP Test Results - Table 1'!I212</f>
        <v>0</v>
      </c>
      <c r="J212" s="177">
        <f>'AUP Test Results - Table 1'!J212</f>
        <v>0</v>
      </c>
      <c r="K212" s="177">
        <f>'AUP Test Results - Table 1'!K212</f>
        <v>0</v>
      </c>
      <c r="L212" s="139">
        <f>'AUP Test Results - Table 1'!L212</f>
        <v>0</v>
      </c>
      <c r="M212" s="177" t="str">
        <f>'AUP Test Results - Table 1'!M212</f>
        <v/>
      </c>
      <c r="N212" s="177">
        <f>'AUP Test Results - Table 1'!N212</f>
        <v>0</v>
      </c>
      <c r="O212" s="139">
        <f>'AUP Test Results - Table 1'!O212</f>
        <v>0</v>
      </c>
      <c r="P212" s="177" t="str">
        <f>'AUP Test Results - Table 1'!P212</f>
        <v/>
      </c>
      <c r="Q212" s="138">
        <f>'AUP Test Results - Table 1'!Q212</f>
        <v>0</v>
      </c>
      <c r="R212" s="139">
        <f>'AUP Test Results - Table 1'!R212</f>
        <v>0</v>
      </c>
      <c r="S212" s="45">
        <f>'AUP Test Results - Table 1'!S212</f>
        <v>0</v>
      </c>
      <c r="T212" s="139">
        <f>'AUP Test Results - Table 1'!T212</f>
        <v>0</v>
      </c>
      <c r="U212" s="45">
        <f>'AUP Test Results - Table 1'!U212</f>
        <v>0</v>
      </c>
      <c r="V212" s="138">
        <f>'AUP Test Results - Table 1'!V212</f>
        <v>0</v>
      </c>
      <c r="W212" s="141" t="str">
        <f>'AUP Test Results - Table 1'!W212</f>
        <v>none</v>
      </c>
      <c r="X212" s="141">
        <f>'AUP Test Results - Table 1'!X212</f>
        <v>0</v>
      </c>
      <c r="Y212" s="178">
        <f>'AUP Test Results - Table 1'!Y212</f>
        <v>0</v>
      </c>
      <c r="Z212" s="89">
        <f>'AUP Test Results - Table 1'!Z212</f>
        <v>0</v>
      </c>
      <c r="AC212" t="str">
        <f t="shared" si="296"/>
        <v>HB Charges 4</v>
      </c>
      <c r="AD212" s="3">
        <f t="shared" si="281"/>
        <v>0</v>
      </c>
      <c r="AE212" s="3">
        <f t="shared" si="282"/>
        <v>0</v>
      </c>
      <c r="AF212" s="3" t="e">
        <f t="shared" si="283"/>
        <v>#DIV/0!</v>
      </c>
      <c r="AG212" s="2" t="e">
        <f t="shared" si="297"/>
        <v>#DIV/0!</v>
      </c>
      <c r="AH212" s="2" t="e">
        <f t="shared" si="298"/>
        <v>#DIV/0!</v>
      </c>
      <c r="AI212" s="2" t="e">
        <f t="shared" si="299"/>
        <v>#DIV/0!</v>
      </c>
      <c r="AJ212" s="2" t="e">
        <f t="shared" si="300"/>
        <v>#DIV/0!</v>
      </c>
      <c r="AK212" t="e">
        <f t="shared" si="301"/>
        <v>#DIV/0!</v>
      </c>
      <c r="AL212" t="str">
        <f t="shared" ref="AL212:AM212" si="335">IF(AY212=1,$AF212*$V209,"0")</f>
        <v>0</v>
      </c>
      <c r="AM212" t="str">
        <f t="shared" si="335"/>
        <v>0</v>
      </c>
      <c r="AN212" t="str">
        <f t="shared" si="303"/>
        <v>0</v>
      </c>
      <c r="AO212" t="str">
        <f t="shared" si="304"/>
        <v>0</v>
      </c>
      <c r="AP212" t="str">
        <f t="shared" si="305"/>
        <v>0</v>
      </c>
      <c r="AQ212" t="str">
        <f t="shared" si="306"/>
        <v>0</v>
      </c>
      <c r="AT212">
        <f t="shared" si="307"/>
        <v>0</v>
      </c>
      <c r="AU212">
        <f t="shared" si="308"/>
        <v>0</v>
      </c>
      <c r="AW212">
        <f t="shared" si="309"/>
        <v>0</v>
      </c>
      <c r="AY212">
        <f t="shared" si="310"/>
        <v>0</v>
      </c>
      <c r="AZ212">
        <f t="shared" si="311"/>
        <v>0</v>
      </c>
      <c r="BA212">
        <f t="shared" si="312"/>
        <v>0</v>
      </c>
      <c r="BB212">
        <f t="shared" si="313"/>
        <v>0</v>
      </c>
      <c r="BC212">
        <f t="shared" si="314"/>
        <v>0</v>
      </c>
      <c r="BD212">
        <f t="shared" si="315"/>
        <v>0</v>
      </c>
      <c r="BF212" t="str">
        <f t="shared" si="316"/>
        <v>0</v>
      </c>
      <c r="BG212" t="str">
        <f t="shared" si="317"/>
        <v>0</v>
      </c>
      <c r="BH212" t="str">
        <f t="shared" si="318"/>
        <v>0</v>
      </c>
      <c r="BI212" t="str">
        <f t="shared" si="319"/>
        <v>0</v>
      </c>
      <c r="BJ212" t="str">
        <f t="shared" si="320"/>
        <v>0</v>
      </c>
      <c r="BK212" t="str">
        <f t="shared" si="321"/>
        <v>0</v>
      </c>
    </row>
    <row r="213" spans="1:63" x14ac:dyDescent="0.25">
      <c r="A213" s="176" t="s">
        <v>3</v>
      </c>
      <c r="B213" s="10">
        <f t="shared" si="292"/>
        <v>32</v>
      </c>
      <c r="C213" s="10" t="str">
        <f t="shared" si="275"/>
        <v>DR&gt;65 - 32</v>
      </c>
      <c r="D213" s="138">
        <f>'AUP Test Results - Table 1'!D213</f>
        <v>0</v>
      </c>
      <c r="E213" s="11">
        <f>'AUP Test Results - Table 1'!E213</f>
        <v>0</v>
      </c>
      <c r="F213" s="139">
        <f>'AUP Test Results - Table 1'!F213</f>
        <v>0</v>
      </c>
      <c r="G213" s="177">
        <f>'AUP Test Results - Table 1'!G213</f>
        <v>0</v>
      </c>
      <c r="H213" s="11">
        <f>'AUP Test Results - Table 1'!H213</f>
        <v>0</v>
      </c>
      <c r="I213" s="139">
        <f>'AUP Test Results - Table 1'!I213</f>
        <v>0</v>
      </c>
      <c r="J213" s="177">
        <f>'AUP Test Results - Table 1'!J213</f>
        <v>0</v>
      </c>
      <c r="K213" s="177">
        <f>'AUP Test Results - Table 1'!K213</f>
        <v>0</v>
      </c>
      <c r="L213" s="139">
        <f>'AUP Test Results - Table 1'!L213</f>
        <v>0</v>
      </c>
      <c r="M213" s="177" t="str">
        <f>'AUP Test Results - Table 1'!M213</f>
        <v/>
      </c>
      <c r="N213" s="177">
        <f>'AUP Test Results - Table 1'!N213</f>
        <v>0</v>
      </c>
      <c r="O213" s="139">
        <f>'AUP Test Results - Table 1'!O213</f>
        <v>0</v>
      </c>
      <c r="P213" s="177" t="str">
        <f>'AUP Test Results - Table 1'!P213</f>
        <v/>
      </c>
      <c r="Q213" s="138">
        <f>'AUP Test Results - Table 1'!Q213</f>
        <v>0</v>
      </c>
      <c r="R213" s="139">
        <f>'AUP Test Results - Table 1'!R213</f>
        <v>0</v>
      </c>
      <c r="S213" s="45">
        <f>'AUP Test Results - Table 1'!S213</f>
        <v>0</v>
      </c>
      <c r="T213" s="139">
        <f>'AUP Test Results - Table 1'!T213</f>
        <v>0</v>
      </c>
      <c r="U213" s="45">
        <f>'AUP Test Results - Table 1'!U213</f>
        <v>0</v>
      </c>
      <c r="V213" s="138">
        <f>'AUP Test Results - Table 1'!V213</f>
        <v>0</v>
      </c>
      <c r="W213" s="141" t="str">
        <f>'AUP Test Results - Table 1'!W213</f>
        <v>none</v>
      </c>
      <c r="X213" s="141">
        <f>'AUP Test Results - Table 1'!X213</f>
        <v>0</v>
      </c>
      <c r="Y213" s="178">
        <f>'AUP Test Results - Table 1'!Y213</f>
        <v>0</v>
      </c>
      <c r="Z213" s="89">
        <f>'AUP Test Results - Table 1'!Z213</f>
        <v>0</v>
      </c>
      <c r="AC213" t="str">
        <f t="shared" si="296"/>
        <v>HB Charges 4</v>
      </c>
      <c r="AD213" s="3">
        <f t="shared" si="281"/>
        <v>0</v>
      </c>
      <c r="AE213" s="3">
        <f t="shared" si="282"/>
        <v>0</v>
      </c>
      <c r="AF213" s="3" t="e">
        <f t="shared" si="283"/>
        <v>#DIV/0!</v>
      </c>
      <c r="AG213" s="2" t="e">
        <f t="shared" si="297"/>
        <v>#DIV/0!</v>
      </c>
      <c r="AH213" s="2" t="e">
        <f t="shared" si="298"/>
        <v>#DIV/0!</v>
      </c>
      <c r="AI213" s="2" t="e">
        <f t="shared" si="299"/>
        <v>#DIV/0!</v>
      </c>
      <c r="AJ213" s="2" t="e">
        <f t="shared" si="300"/>
        <v>#DIV/0!</v>
      </c>
      <c r="AK213" t="e">
        <f t="shared" si="301"/>
        <v>#DIV/0!</v>
      </c>
      <c r="AL213" t="str">
        <f t="shared" ref="AL213:AM213" si="336">IF(AY213=1,$AF213*$V210,"0")</f>
        <v>0</v>
      </c>
      <c r="AM213" t="str">
        <f t="shared" si="336"/>
        <v>0</v>
      </c>
      <c r="AN213" t="str">
        <f t="shared" si="303"/>
        <v>0</v>
      </c>
      <c r="AO213" t="str">
        <f t="shared" si="304"/>
        <v>0</v>
      </c>
      <c r="AP213" t="str">
        <f t="shared" si="305"/>
        <v>0</v>
      </c>
      <c r="AQ213" t="str">
        <f t="shared" si="306"/>
        <v>0</v>
      </c>
      <c r="AT213">
        <f t="shared" si="307"/>
        <v>0</v>
      </c>
      <c r="AU213">
        <f t="shared" si="308"/>
        <v>0</v>
      </c>
      <c r="AW213">
        <f t="shared" si="309"/>
        <v>0</v>
      </c>
      <c r="AY213">
        <f t="shared" si="310"/>
        <v>0</v>
      </c>
      <c r="AZ213">
        <f t="shared" si="311"/>
        <v>0</v>
      </c>
      <c r="BA213">
        <f t="shared" si="312"/>
        <v>0</v>
      </c>
      <c r="BB213">
        <f t="shared" si="313"/>
        <v>0</v>
      </c>
      <c r="BC213">
        <f t="shared" si="314"/>
        <v>0</v>
      </c>
      <c r="BD213">
        <f t="shared" si="315"/>
        <v>0</v>
      </c>
      <c r="BF213" t="str">
        <f t="shared" si="316"/>
        <v>0</v>
      </c>
      <c r="BG213" t="str">
        <f t="shared" si="317"/>
        <v>0</v>
      </c>
      <c r="BH213" t="str">
        <f t="shared" si="318"/>
        <v>0</v>
      </c>
      <c r="BI213" t="str">
        <f t="shared" si="319"/>
        <v>0</v>
      </c>
      <c r="BJ213" t="str">
        <f t="shared" si="320"/>
        <v>0</v>
      </c>
      <c r="BK213" t="str">
        <f t="shared" si="321"/>
        <v>0</v>
      </c>
    </row>
    <row r="214" spans="1:63" x14ac:dyDescent="0.25">
      <c r="A214" s="176" t="s">
        <v>3</v>
      </c>
      <c r="B214" s="10">
        <f t="shared" si="292"/>
        <v>33</v>
      </c>
      <c r="C214" s="10" t="str">
        <f t="shared" si="275"/>
        <v>DR&gt;65 - 33</v>
      </c>
      <c r="D214" s="138">
        <f>'AUP Test Results - Table 1'!D214</f>
        <v>0</v>
      </c>
      <c r="E214" s="11">
        <f>'AUP Test Results - Table 1'!E214</f>
        <v>0</v>
      </c>
      <c r="F214" s="139">
        <f>'AUP Test Results - Table 1'!F214</f>
        <v>0</v>
      </c>
      <c r="G214" s="177">
        <f>'AUP Test Results - Table 1'!G214</f>
        <v>0</v>
      </c>
      <c r="H214" s="11">
        <f>'AUP Test Results - Table 1'!H214</f>
        <v>0</v>
      </c>
      <c r="I214" s="139">
        <f>'AUP Test Results - Table 1'!I214</f>
        <v>0</v>
      </c>
      <c r="J214" s="177">
        <f>'AUP Test Results - Table 1'!J214</f>
        <v>0</v>
      </c>
      <c r="K214" s="177">
        <f>'AUP Test Results - Table 1'!K214</f>
        <v>0</v>
      </c>
      <c r="L214" s="139">
        <f>'AUP Test Results - Table 1'!L214</f>
        <v>0</v>
      </c>
      <c r="M214" s="177" t="str">
        <f>'AUP Test Results - Table 1'!M214</f>
        <v/>
      </c>
      <c r="N214" s="177">
        <f>'AUP Test Results - Table 1'!N214</f>
        <v>0</v>
      </c>
      <c r="O214" s="139">
        <f>'AUP Test Results - Table 1'!O214</f>
        <v>0</v>
      </c>
      <c r="P214" s="177" t="str">
        <f>'AUP Test Results - Table 1'!P214</f>
        <v/>
      </c>
      <c r="Q214" s="138">
        <f>'AUP Test Results - Table 1'!Q214</f>
        <v>0</v>
      </c>
      <c r="R214" s="139">
        <f>'AUP Test Results - Table 1'!R214</f>
        <v>0</v>
      </c>
      <c r="S214" s="45">
        <f>'AUP Test Results - Table 1'!S214</f>
        <v>0</v>
      </c>
      <c r="T214" s="139">
        <f>'AUP Test Results - Table 1'!T214</f>
        <v>0</v>
      </c>
      <c r="U214" s="45">
        <f>'AUP Test Results - Table 1'!U214</f>
        <v>0</v>
      </c>
      <c r="V214" s="138">
        <f>'AUP Test Results - Table 1'!V214</f>
        <v>0</v>
      </c>
      <c r="W214" s="141" t="str">
        <f>'AUP Test Results - Table 1'!W214</f>
        <v>none</v>
      </c>
      <c r="X214" s="141">
        <f>'AUP Test Results - Table 1'!X214</f>
        <v>0</v>
      </c>
      <c r="Y214" s="178">
        <f>'AUP Test Results - Table 1'!Y214</f>
        <v>0</v>
      </c>
      <c r="Z214" s="89">
        <f>'AUP Test Results - Table 1'!Z214</f>
        <v>0</v>
      </c>
      <c r="AC214" t="str">
        <f t="shared" si="296"/>
        <v>HB Charges 4</v>
      </c>
      <c r="AD214" s="3">
        <f t="shared" si="281"/>
        <v>0</v>
      </c>
      <c r="AE214" s="3">
        <f t="shared" si="282"/>
        <v>0</v>
      </c>
      <c r="AF214" s="3" t="e">
        <f t="shared" si="283"/>
        <v>#DIV/0!</v>
      </c>
      <c r="AG214" s="2" t="e">
        <f t="shared" si="297"/>
        <v>#DIV/0!</v>
      </c>
      <c r="AH214" s="2" t="e">
        <f t="shared" si="298"/>
        <v>#DIV/0!</v>
      </c>
      <c r="AI214" s="2" t="e">
        <f t="shared" si="299"/>
        <v>#DIV/0!</v>
      </c>
      <c r="AJ214" s="2" t="e">
        <f t="shared" si="300"/>
        <v>#DIV/0!</v>
      </c>
      <c r="AK214" t="e">
        <f t="shared" si="301"/>
        <v>#DIV/0!</v>
      </c>
      <c r="AL214" t="str">
        <f t="shared" ref="AL214:AM214" si="337">IF(AY214=1,$AF214*$V211,"0")</f>
        <v>0</v>
      </c>
      <c r="AM214" t="str">
        <f t="shared" si="337"/>
        <v>0</v>
      </c>
      <c r="AN214" t="str">
        <f t="shared" si="303"/>
        <v>0</v>
      </c>
      <c r="AO214" t="str">
        <f t="shared" si="304"/>
        <v>0</v>
      </c>
      <c r="AP214" t="str">
        <f t="shared" si="305"/>
        <v>0</v>
      </c>
      <c r="AQ214" t="str">
        <f t="shared" si="306"/>
        <v>0</v>
      </c>
      <c r="AT214">
        <f t="shared" si="307"/>
        <v>0</v>
      </c>
      <c r="AU214">
        <f t="shared" si="308"/>
        <v>0</v>
      </c>
      <c r="AW214">
        <f t="shared" si="309"/>
        <v>0</v>
      </c>
      <c r="AY214">
        <f t="shared" si="310"/>
        <v>0</v>
      </c>
      <c r="AZ214">
        <f t="shared" si="311"/>
        <v>0</v>
      </c>
      <c r="BA214">
        <f t="shared" si="312"/>
        <v>0</v>
      </c>
      <c r="BB214">
        <f t="shared" si="313"/>
        <v>0</v>
      </c>
      <c r="BC214">
        <f t="shared" si="314"/>
        <v>0</v>
      </c>
      <c r="BD214">
        <f t="shared" si="315"/>
        <v>0</v>
      </c>
      <c r="BF214" t="str">
        <f t="shared" si="316"/>
        <v>0</v>
      </c>
      <c r="BG214" t="str">
        <f t="shared" si="317"/>
        <v>0</v>
      </c>
      <c r="BH214" t="str">
        <f t="shared" si="318"/>
        <v>0</v>
      </c>
      <c r="BI214" t="str">
        <f t="shared" si="319"/>
        <v>0</v>
      </c>
      <c r="BJ214" t="str">
        <f t="shared" si="320"/>
        <v>0</v>
      </c>
      <c r="BK214" t="str">
        <f t="shared" si="321"/>
        <v>0</v>
      </c>
    </row>
    <row r="215" spans="1:63" x14ac:dyDescent="0.25">
      <c r="A215" s="176" t="s">
        <v>3</v>
      </c>
      <c r="B215" s="10">
        <f t="shared" si="292"/>
        <v>34</v>
      </c>
      <c r="C215" s="10" t="str">
        <f t="shared" si="275"/>
        <v>DR&gt;65 - 34</v>
      </c>
      <c r="D215" s="138">
        <f>'AUP Test Results - Table 1'!D215</f>
        <v>0</v>
      </c>
      <c r="E215" s="11">
        <f>'AUP Test Results - Table 1'!E215</f>
        <v>0</v>
      </c>
      <c r="F215" s="139">
        <f>'AUP Test Results - Table 1'!F215</f>
        <v>0</v>
      </c>
      <c r="G215" s="177">
        <f>'AUP Test Results - Table 1'!G215</f>
        <v>0</v>
      </c>
      <c r="H215" s="11">
        <f>'AUP Test Results - Table 1'!H215</f>
        <v>0</v>
      </c>
      <c r="I215" s="139">
        <f>'AUP Test Results - Table 1'!I215</f>
        <v>0</v>
      </c>
      <c r="J215" s="177">
        <f>'AUP Test Results - Table 1'!J215</f>
        <v>0</v>
      </c>
      <c r="K215" s="177">
        <f>'AUP Test Results - Table 1'!K215</f>
        <v>0</v>
      </c>
      <c r="L215" s="139">
        <f>'AUP Test Results - Table 1'!L215</f>
        <v>0</v>
      </c>
      <c r="M215" s="177" t="str">
        <f>'AUP Test Results - Table 1'!M215</f>
        <v/>
      </c>
      <c r="N215" s="177">
        <f>'AUP Test Results - Table 1'!N215</f>
        <v>0</v>
      </c>
      <c r="O215" s="139">
        <f>'AUP Test Results - Table 1'!O215</f>
        <v>0</v>
      </c>
      <c r="P215" s="177" t="str">
        <f>'AUP Test Results - Table 1'!P215</f>
        <v/>
      </c>
      <c r="Q215" s="138">
        <f>'AUP Test Results - Table 1'!Q215</f>
        <v>0</v>
      </c>
      <c r="R215" s="139">
        <f>'AUP Test Results - Table 1'!R215</f>
        <v>0</v>
      </c>
      <c r="S215" s="45">
        <f>'AUP Test Results - Table 1'!S215</f>
        <v>0</v>
      </c>
      <c r="T215" s="139">
        <f>'AUP Test Results - Table 1'!T215</f>
        <v>0</v>
      </c>
      <c r="U215" s="45">
        <f>'AUP Test Results - Table 1'!U215</f>
        <v>0</v>
      </c>
      <c r="V215" s="138">
        <f>'AUP Test Results - Table 1'!V215</f>
        <v>0</v>
      </c>
      <c r="W215" s="141" t="str">
        <f>'AUP Test Results - Table 1'!W215</f>
        <v>none</v>
      </c>
      <c r="X215" s="141">
        <f>'AUP Test Results - Table 1'!X215</f>
        <v>0</v>
      </c>
      <c r="Y215" s="178">
        <f>'AUP Test Results - Table 1'!Y215</f>
        <v>0</v>
      </c>
      <c r="Z215" s="89">
        <f>'AUP Test Results - Table 1'!Z215</f>
        <v>0</v>
      </c>
      <c r="AC215" t="str">
        <f t="shared" si="296"/>
        <v>HB Charges 4</v>
      </c>
      <c r="AD215" s="3">
        <f t="shared" si="281"/>
        <v>0</v>
      </c>
      <c r="AE215" s="3">
        <f t="shared" si="282"/>
        <v>0</v>
      </c>
      <c r="AF215" s="3" t="e">
        <f t="shared" si="283"/>
        <v>#DIV/0!</v>
      </c>
      <c r="AG215" s="2" t="e">
        <f t="shared" si="297"/>
        <v>#DIV/0!</v>
      </c>
      <c r="AH215" s="2" t="e">
        <f t="shared" si="298"/>
        <v>#DIV/0!</v>
      </c>
      <c r="AI215" s="2" t="e">
        <f t="shared" si="299"/>
        <v>#DIV/0!</v>
      </c>
      <c r="AJ215" s="2" t="e">
        <f t="shared" si="300"/>
        <v>#DIV/0!</v>
      </c>
      <c r="AK215" t="e">
        <f t="shared" si="301"/>
        <v>#DIV/0!</v>
      </c>
      <c r="AL215" t="str">
        <f t="shared" ref="AL215:AM215" si="338">IF(AY215=1,$AF215*$V212,"0")</f>
        <v>0</v>
      </c>
      <c r="AM215" t="str">
        <f t="shared" si="338"/>
        <v>0</v>
      </c>
      <c r="AN215" t="str">
        <f t="shared" si="303"/>
        <v>0</v>
      </c>
      <c r="AO215" t="str">
        <f t="shared" si="304"/>
        <v>0</v>
      </c>
      <c r="AP215" t="str">
        <f t="shared" si="305"/>
        <v>0</v>
      </c>
      <c r="AQ215" t="str">
        <f t="shared" si="306"/>
        <v>0</v>
      </c>
      <c r="AT215">
        <f t="shared" si="307"/>
        <v>0</v>
      </c>
      <c r="AU215">
        <f t="shared" si="308"/>
        <v>0</v>
      </c>
      <c r="AW215">
        <f t="shared" si="309"/>
        <v>0</v>
      </c>
      <c r="AY215">
        <f t="shared" si="310"/>
        <v>0</v>
      </c>
      <c r="AZ215">
        <f t="shared" si="311"/>
        <v>0</v>
      </c>
      <c r="BA215">
        <f t="shared" si="312"/>
        <v>0</v>
      </c>
      <c r="BB215">
        <f t="shared" si="313"/>
        <v>0</v>
      </c>
      <c r="BC215">
        <f t="shared" si="314"/>
        <v>0</v>
      </c>
      <c r="BD215">
        <f t="shared" si="315"/>
        <v>0</v>
      </c>
      <c r="BF215" t="str">
        <f t="shared" si="316"/>
        <v>0</v>
      </c>
      <c r="BG215" t="str">
        <f t="shared" si="317"/>
        <v>0</v>
      </c>
      <c r="BH215" t="str">
        <f t="shared" si="318"/>
        <v>0</v>
      </c>
      <c r="BI215" t="str">
        <f t="shared" si="319"/>
        <v>0</v>
      </c>
      <c r="BJ215" t="str">
        <f t="shared" si="320"/>
        <v>0</v>
      </c>
      <c r="BK215" t="str">
        <f t="shared" si="321"/>
        <v>0</v>
      </c>
    </row>
    <row r="216" spans="1:63" x14ac:dyDescent="0.25">
      <c r="A216" s="176" t="s">
        <v>3</v>
      </c>
      <c r="B216" s="10">
        <f t="shared" si="292"/>
        <v>35</v>
      </c>
      <c r="C216" s="10" t="str">
        <f t="shared" si="275"/>
        <v>DR&gt;65 - 35</v>
      </c>
      <c r="D216" s="138">
        <f>'AUP Test Results - Table 1'!D216</f>
        <v>0</v>
      </c>
      <c r="E216" s="11">
        <f>'AUP Test Results - Table 1'!E216</f>
        <v>0</v>
      </c>
      <c r="F216" s="139">
        <f>'AUP Test Results - Table 1'!F216</f>
        <v>0</v>
      </c>
      <c r="G216" s="177">
        <f>'AUP Test Results - Table 1'!G216</f>
        <v>0</v>
      </c>
      <c r="H216" s="11">
        <f>'AUP Test Results - Table 1'!H216</f>
        <v>0</v>
      </c>
      <c r="I216" s="139">
        <f>'AUP Test Results - Table 1'!I216</f>
        <v>0</v>
      </c>
      <c r="J216" s="177">
        <f>'AUP Test Results - Table 1'!J216</f>
        <v>0</v>
      </c>
      <c r="K216" s="177">
        <f>'AUP Test Results - Table 1'!K216</f>
        <v>0</v>
      </c>
      <c r="L216" s="139">
        <f>'AUP Test Results - Table 1'!L216</f>
        <v>0</v>
      </c>
      <c r="M216" s="177" t="str">
        <f>'AUP Test Results - Table 1'!M216</f>
        <v/>
      </c>
      <c r="N216" s="177">
        <f>'AUP Test Results - Table 1'!N216</f>
        <v>0</v>
      </c>
      <c r="O216" s="139">
        <f>'AUP Test Results - Table 1'!O216</f>
        <v>0</v>
      </c>
      <c r="P216" s="177" t="str">
        <f>'AUP Test Results - Table 1'!P216</f>
        <v/>
      </c>
      <c r="Q216" s="138">
        <f>'AUP Test Results - Table 1'!Q216</f>
        <v>0</v>
      </c>
      <c r="R216" s="139">
        <f>'AUP Test Results - Table 1'!R216</f>
        <v>0</v>
      </c>
      <c r="S216" s="45">
        <f>'AUP Test Results - Table 1'!S216</f>
        <v>0</v>
      </c>
      <c r="T216" s="139">
        <f>'AUP Test Results - Table 1'!T216</f>
        <v>0</v>
      </c>
      <c r="U216" s="45">
        <f>'AUP Test Results - Table 1'!U216</f>
        <v>0</v>
      </c>
      <c r="V216" s="138">
        <f>'AUP Test Results - Table 1'!V216</f>
        <v>0</v>
      </c>
      <c r="W216" s="141" t="str">
        <f>'AUP Test Results - Table 1'!W216</f>
        <v>none</v>
      </c>
      <c r="X216" s="141">
        <f>'AUP Test Results - Table 1'!X216</f>
        <v>0</v>
      </c>
      <c r="Y216" s="178">
        <f>'AUP Test Results - Table 1'!Y216</f>
        <v>0</v>
      </c>
      <c r="Z216" s="89">
        <f>'AUP Test Results - Table 1'!Z216</f>
        <v>0</v>
      </c>
      <c r="AC216" t="str">
        <f t="shared" si="296"/>
        <v>HB Charges 4</v>
      </c>
      <c r="AD216" s="3">
        <f t="shared" si="281"/>
        <v>0</v>
      </c>
      <c r="AE216" s="3">
        <f t="shared" si="282"/>
        <v>0</v>
      </c>
      <c r="AF216" s="3" t="e">
        <f t="shared" si="283"/>
        <v>#DIV/0!</v>
      </c>
      <c r="AG216" s="2" t="e">
        <f t="shared" si="297"/>
        <v>#DIV/0!</v>
      </c>
      <c r="AH216" s="2" t="e">
        <f t="shared" si="298"/>
        <v>#DIV/0!</v>
      </c>
      <c r="AI216" s="2" t="e">
        <f t="shared" si="299"/>
        <v>#DIV/0!</v>
      </c>
      <c r="AJ216" s="2" t="e">
        <f t="shared" si="300"/>
        <v>#DIV/0!</v>
      </c>
      <c r="AK216" t="e">
        <f t="shared" si="301"/>
        <v>#DIV/0!</v>
      </c>
      <c r="AL216" t="str">
        <f t="shared" ref="AL216:AM216" si="339">IF(AY216=1,$AF216*$V213,"0")</f>
        <v>0</v>
      </c>
      <c r="AM216" t="str">
        <f t="shared" si="339"/>
        <v>0</v>
      </c>
      <c r="AN216" t="str">
        <f t="shared" si="303"/>
        <v>0</v>
      </c>
      <c r="AO216" t="str">
        <f t="shared" si="304"/>
        <v>0</v>
      </c>
      <c r="AP216" t="str">
        <f t="shared" si="305"/>
        <v>0</v>
      </c>
      <c r="AQ216" t="str">
        <f t="shared" si="306"/>
        <v>0</v>
      </c>
      <c r="AT216">
        <f t="shared" si="307"/>
        <v>0</v>
      </c>
      <c r="AU216">
        <f t="shared" si="308"/>
        <v>0</v>
      </c>
      <c r="AW216">
        <f t="shared" si="309"/>
        <v>0</v>
      </c>
      <c r="AY216">
        <f t="shared" si="310"/>
        <v>0</v>
      </c>
      <c r="AZ216">
        <f t="shared" si="311"/>
        <v>0</v>
      </c>
      <c r="BA216">
        <f t="shared" si="312"/>
        <v>0</v>
      </c>
      <c r="BB216">
        <f t="shared" si="313"/>
        <v>0</v>
      </c>
      <c r="BC216">
        <f t="shared" si="314"/>
        <v>0</v>
      </c>
      <c r="BD216">
        <f t="shared" si="315"/>
        <v>0</v>
      </c>
      <c r="BF216" t="str">
        <f t="shared" si="316"/>
        <v>0</v>
      </c>
      <c r="BG216" t="str">
        <f t="shared" si="317"/>
        <v>0</v>
      </c>
      <c r="BH216" t="str">
        <f t="shared" si="318"/>
        <v>0</v>
      </c>
      <c r="BI216" t="str">
        <f t="shared" si="319"/>
        <v>0</v>
      </c>
      <c r="BJ216" t="str">
        <f t="shared" si="320"/>
        <v>0</v>
      </c>
      <c r="BK216" t="str">
        <f t="shared" si="321"/>
        <v>0</v>
      </c>
    </row>
    <row r="217" spans="1:63" x14ac:dyDescent="0.25">
      <c r="A217" s="176" t="s">
        <v>3</v>
      </c>
      <c r="B217" s="10">
        <f t="shared" si="292"/>
        <v>36</v>
      </c>
      <c r="C217" s="10" t="str">
        <f t="shared" si="275"/>
        <v>DR&gt;65 - 36</v>
      </c>
      <c r="D217" s="138">
        <f>'AUP Test Results - Table 1'!D217</f>
        <v>0</v>
      </c>
      <c r="E217" s="11">
        <f>'AUP Test Results - Table 1'!E217</f>
        <v>0</v>
      </c>
      <c r="F217" s="139">
        <f>'AUP Test Results - Table 1'!F217</f>
        <v>0</v>
      </c>
      <c r="G217" s="177">
        <f>'AUP Test Results - Table 1'!G217</f>
        <v>0</v>
      </c>
      <c r="H217" s="11">
        <f>'AUP Test Results - Table 1'!H217</f>
        <v>0</v>
      </c>
      <c r="I217" s="139">
        <f>'AUP Test Results - Table 1'!I217</f>
        <v>0</v>
      </c>
      <c r="J217" s="177">
        <f>'AUP Test Results - Table 1'!J217</f>
        <v>0</v>
      </c>
      <c r="K217" s="177">
        <f>'AUP Test Results - Table 1'!K217</f>
        <v>0</v>
      </c>
      <c r="L217" s="139">
        <f>'AUP Test Results - Table 1'!L217</f>
        <v>0</v>
      </c>
      <c r="M217" s="177" t="str">
        <f>'AUP Test Results - Table 1'!M217</f>
        <v/>
      </c>
      <c r="N217" s="177">
        <f>'AUP Test Results - Table 1'!N217</f>
        <v>0</v>
      </c>
      <c r="O217" s="139">
        <f>'AUP Test Results - Table 1'!O217</f>
        <v>0</v>
      </c>
      <c r="P217" s="177" t="str">
        <f>'AUP Test Results - Table 1'!P217</f>
        <v/>
      </c>
      <c r="Q217" s="138">
        <f>'AUP Test Results - Table 1'!Q217</f>
        <v>0</v>
      </c>
      <c r="R217" s="139">
        <f>'AUP Test Results - Table 1'!R217</f>
        <v>0</v>
      </c>
      <c r="S217" s="45">
        <f>'AUP Test Results - Table 1'!S217</f>
        <v>0</v>
      </c>
      <c r="T217" s="139">
        <f>'AUP Test Results - Table 1'!T217</f>
        <v>0</v>
      </c>
      <c r="U217" s="45">
        <f>'AUP Test Results - Table 1'!U217</f>
        <v>0</v>
      </c>
      <c r="V217" s="138">
        <f>'AUP Test Results - Table 1'!V217</f>
        <v>0</v>
      </c>
      <c r="W217" s="141" t="str">
        <f>'AUP Test Results - Table 1'!W217</f>
        <v>none</v>
      </c>
      <c r="X217" s="141">
        <f>'AUP Test Results - Table 1'!X217</f>
        <v>0</v>
      </c>
      <c r="Y217" s="178">
        <f>'AUP Test Results - Table 1'!Y217</f>
        <v>0</v>
      </c>
      <c r="Z217" s="89">
        <f>'AUP Test Results - Table 1'!Z217</f>
        <v>0</v>
      </c>
      <c r="AC217" t="str">
        <f t="shared" si="296"/>
        <v>HB Charges 4</v>
      </c>
      <c r="AD217" s="3">
        <f t="shared" si="281"/>
        <v>0</v>
      </c>
      <c r="AE217" s="3">
        <f t="shared" si="282"/>
        <v>0</v>
      </c>
      <c r="AF217" s="3" t="e">
        <f t="shared" si="283"/>
        <v>#DIV/0!</v>
      </c>
      <c r="AG217" s="2" t="e">
        <f t="shared" si="297"/>
        <v>#DIV/0!</v>
      </c>
      <c r="AH217" s="2" t="e">
        <f t="shared" si="298"/>
        <v>#DIV/0!</v>
      </c>
      <c r="AI217" s="2" t="e">
        <f t="shared" si="299"/>
        <v>#DIV/0!</v>
      </c>
      <c r="AJ217" s="2" t="e">
        <f t="shared" si="300"/>
        <v>#DIV/0!</v>
      </c>
      <c r="AK217" t="e">
        <f t="shared" si="301"/>
        <v>#DIV/0!</v>
      </c>
      <c r="AL217" t="str">
        <f t="shared" ref="AL217:AM217" si="340">IF(AY217=1,$AF217*$V214,"0")</f>
        <v>0</v>
      </c>
      <c r="AM217" t="str">
        <f t="shared" si="340"/>
        <v>0</v>
      </c>
      <c r="AN217" t="str">
        <f t="shared" si="303"/>
        <v>0</v>
      </c>
      <c r="AO217" t="str">
        <f t="shared" si="304"/>
        <v>0</v>
      </c>
      <c r="AP217" t="str">
        <f t="shared" si="305"/>
        <v>0</v>
      </c>
      <c r="AQ217" t="str">
        <f t="shared" si="306"/>
        <v>0</v>
      </c>
      <c r="AT217">
        <f t="shared" si="307"/>
        <v>0</v>
      </c>
      <c r="AU217">
        <f t="shared" si="308"/>
        <v>0</v>
      </c>
      <c r="AW217">
        <f t="shared" si="309"/>
        <v>0</v>
      </c>
      <c r="AY217">
        <f t="shared" si="310"/>
        <v>0</v>
      </c>
      <c r="AZ217">
        <f t="shared" si="311"/>
        <v>0</v>
      </c>
      <c r="BA217">
        <f t="shared" si="312"/>
        <v>0</v>
      </c>
      <c r="BB217">
        <f t="shared" si="313"/>
        <v>0</v>
      </c>
      <c r="BC217">
        <f t="shared" si="314"/>
        <v>0</v>
      </c>
      <c r="BD217">
        <f t="shared" si="315"/>
        <v>0</v>
      </c>
      <c r="BF217" t="str">
        <f t="shared" si="316"/>
        <v>0</v>
      </c>
      <c r="BG217" t="str">
        <f t="shared" si="317"/>
        <v>0</v>
      </c>
      <c r="BH217" t="str">
        <f t="shared" si="318"/>
        <v>0</v>
      </c>
      <c r="BI217" t="str">
        <f t="shared" si="319"/>
        <v>0</v>
      </c>
      <c r="BJ217" t="str">
        <f t="shared" si="320"/>
        <v>0</v>
      </c>
      <c r="BK217" t="str">
        <f t="shared" si="321"/>
        <v>0</v>
      </c>
    </row>
    <row r="218" spans="1:63" x14ac:dyDescent="0.25">
      <c r="A218" s="176" t="s">
        <v>3</v>
      </c>
      <c r="B218" s="10">
        <f t="shared" si="292"/>
        <v>37</v>
      </c>
      <c r="C218" s="10" t="str">
        <f t="shared" si="275"/>
        <v>DR&gt;65 - 37</v>
      </c>
      <c r="D218" s="138">
        <f>'AUP Test Results - Table 1'!D218</f>
        <v>0</v>
      </c>
      <c r="E218" s="11">
        <f>'AUP Test Results - Table 1'!E218</f>
        <v>0</v>
      </c>
      <c r="F218" s="139">
        <f>'AUP Test Results - Table 1'!F218</f>
        <v>0</v>
      </c>
      <c r="G218" s="177">
        <f>'AUP Test Results - Table 1'!G218</f>
        <v>0</v>
      </c>
      <c r="H218" s="11">
        <f>'AUP Test Results - Table 1'!H218</f>
        <v>0</v>
      </c>
      <c r="I218" s="139">
        <f>'AUP Test Results - Table 1'!I218</f>
        <v>0</v>
      </c>
      <c r="J218" s="177">
        <f>'AUP Test Results - Table 1'!J218</f>
        <v>0</v>
      </c>
      <c r="K218" s="177">
        <f>'AUP Test Results - Table 1'!K218</f>
        <v>0</v>
      </c>
      <c r="L218" s="139">
        <f>'AUP Test Results - Table 1'!L218</f>
        <v>0</v>
      </c>
      <c r="M218" s="177" t="str">
        <f>'AUP Test Results - Table 1'!M218</f>
        <v/>
      </c>
      <c r="N218" s="177">
        <f>'AUP Test Results - Table 1'!N218</f>
        <v>0</v>
      </c>
      <c r="O218" s="139">
        <f>'AUP Test Results - Table 1'!O218</f>
        <v>0</v>
      </c>
      <c r="P218" s="177" t="str">
        <f>'AUP Test Results - Table 1'!P218</f>
        <v/>
      </c>
      <c r="Q218" s="138">
        <f>'AUP Test Results - Table 1'!Q218</f>
        <v>0</v>
      </c>
      <c r="R218" s="139">
        <f>'AUP Test Results - Table 1'!R218</f>
        <v>0</v>
      </c>
      <c r="S218" s="45">
        <f>'AUP Test Results - Table 1'!S218</f>
        <v>0</v>
      </c>
      <c r="T218" s="139">
        <f>'AUP Test Results - Table 1'!T218</f>
        <v>0</v>
      </c>
      <c r="U218" s="45">
        <f>'AUP Test Results - Table 1'!U218</f>
        <v>0</v>
      </c>
      <c r="V218" s="138">
        <f>'AUP Test Results - Table 1'!V218</f>
        <v>0</v>
      </c>
      <c r="W218" s="141" t="str">
        <f>'AUP Test Results - Table 1'!W218</f>
        <v>none</v>
      </c>
      <c r="X218" s="141">
        <f>'AUP Test Results - Table 1'!X218</f>
        <v>0</v>
      </c>
      <c r="Y218" s="178">
        <f>'AUP Test Results - Table 1'!Y218</f>
        <v>0</v>
      </c>
      <c r="Z218" s="89">
        <f>'AUP Test Results - Table 1'!Z218</f>
        <v>0</v>
      </c>
      <c r="AC218" t="str">
        <f t="shared" si="296"/>
        <v>HB Charges 4</v>
      </c>
      <c r="AD218" s="3">
        <f t="shared" si="281"/>
        <v>0</v>
      </c>
      <c r="AE218" s="3">
        <f t="shared" si="282"/>
        <v>0</v>
      </c>
      <c r="AF218" s="3" t="e">
        <f t="shared" si="283"/>
        <v>#DIV/0!</v>
      </c>
      <c r="AG218" s="2" t="e">
        <f t="shared" si="297"/>
        <v>#DIV/0!</v>
      </c>
      <c r="AH218" s="2" t="e">
        <f t="shared" si="298"/>
        <v>#DIV/0!</v>
      </c>
      <c r="AI218" s="2" t="e">
        <f t="shared" si="299"/>
        <v>#DIV/0!</v>
      </c>
      <c r="AJ218" s="2" t="e">
        <f t="shared" si="300"/>
        <v>#DIV/0!</v>
      </c>
      <c r="AK218" t="e">
        <f t="shared" si="301"/>
        <v>#DIV/0!</v>
      </c>
      <c r="AL218" t="str">
        <f t="shared" ref="AL218:AM218" si="341">IF(AY218=1,$AF218*$V215,"0")</f>
        <v>0</v>
      </c>
      <c r="AM218" t="str">
        <f t="shared" si="341"/>
        <v>0</v>
      </c>
      <c r="AN218" t="str">
        <f t="shared" si="303"/>
        <v>0</v>
      </c>
      <c r="AO218" t="str">
        <f t="shared" si="304"/>
        <v>0</v>
      </c>
      <c r="AP218" t="str">
        <f t="shared" si="305"/>
        <v>0</v>
      </c>
      <c r="AQ218" t="str">
        <f t="shared" si="306"/>
        <v>0</v>
      </c>
      <c r="AT218">
        <f t="shared" si="307"/>
        <v>0</v>
      </c>
      <c r="AU218">
        <f t="shared" si="308"/>
        <v>0</v>
      </c>
      <c r="AW218">
        <f t="shared" si="309"/>
        <v>0</v>
      </c>
      <c r="AY218">
        <f t="shared" si="310"/>
        <v>0</v>
      </c>
      <c r="AZ218">
        <f t="shared" si="311"/>
        <v>0</v>
      </c>
      <c r="BA218">
        <f t="shared" si="312"/>
        <v>0</v>
      </c>
      <c r="BB218">
        <f t="shared" si="313"/>
        <v>0</v>
      </c>
      <c r="BC218">
        <f t="shared" si="314"/>
        <v>0</v>
      </c>
      <c r="BD218">
        <f t="shared" si="315"/>
        <v>0</v>
      </c>
      <c r="BF218" t="str">
        <f t="shared" si="316"/>
        <v>0</v>
      </c>
      <c r="BG218" t="str">
        <f t="shared" si="317"/>
        <v>0</v>
      </c>
      <c r="BH218" t="str">
        <f t="shared" si="318"/>
        <v>0</v>
      </c>
      <c r="BI218" t="str">
        <f t="shared" si="319"/>
        <v>0</v>
      </c>
      <c r="BJ218" t="str">
        <f t="shared" si="320"/>
        <v>0</v>
      </c>
      <c r="BK218" t="str">
        <f t="shared" si="321"/>
        <v>0</v>
      </c>
    </row>
    <row r="219" spans="1:63" x14ac:dyDescent="0.25">
      <c r="A219" s="176" t="s">
        <v>3</v>
      </c>
      <c r="B219" s="10">
        <f t="shared" si="292"/>
        <v>38</v>
      </c>
      <c r="C219" s="10" t="str">
        <f t="shared" si="275"/>
        <v>DR&gt;65 - 38</v>
      </c>
      <c r="D219" s="138">
        <f>'AUP Test Results - Table 1'!D219</f>
        <v>0</v>
      </c>
      <c r="E219" s="11">
        <f>'AUP Test Results - Table 1'!E219</f>
        <v>0</v>
      </c>
      <c r="F219" s="139">
        <f>'AUP Test Results - Table 1'!F219</f>
        <v>0</v>
      </c>
      <c r="G219" s="177">
        <f>'AUP Test Results - Table 1'!G219</f>
        <v>0</v>
      </c>
      <c r="H219" s="11">
        <f>'AUP Test Results - Table 1'!H219</f>
        <v>0</v>
      </c>
      <c r="I219" s="139">
        <f>'AUP Test Results - Table 1'!I219</f>
        <v>0</v>
      </c>
      <c r="J219" s="177">
        <f>'AUP Test Results - Table 1'!J219</f>
        <v>0</v>
      </c>
      <c r="K219" s="177">
        <f>'AUP Test Results - Table 1'!K219</f>
        <v>0</v>
      </c>
      <c r="L219" s="139">
        <f>'AUP Test Results - Table 1'!L219</f>
        <v>0</v>
      </c>
      <c r="M219" s="177" t="str">
        <f>'AUP Test Results - Table 1'!M219</f>
        <v/>
      </c>
      <c r="N219" s="177">
        <f>'AUP Test Results - Table 1'!N219</f>
        <v>0</v>
      </c>
      <c r="O219" s="139">
        <f>'AUP Test Results - Table 1'!O219</f>
        <v>0</v>
      </c>
      <c r="P219" s="177" t="str">
        <f>'AUP Test Results - Table 1'!P219</f>
        <v/>
      </c>
      <c r="Q219" s="138">
        <f>'AUP Test Results - Table 1'!Q219</f>
        <v>0</v>
      </c>
      <c r="R219" s="139">
        <f>'AUP Test Results - Table 1'!R219</f>
        <v>0</v>
      </c>
      <c r="S219" s="45">
        <f>'AUP Test Results - Table 1'!S219</f>
        <v>0</v>
      </c>
      <c r="T219" s="139">
        <f>'AUP Test Results - Table 1'!T219</f>
        <v>0</v>
      </c>
      <c r="U219" s="45">
        <f>'AUP Test Results - Table 1'!U219</f>
        <v>0</v>
      </c>
      <c r="V219" s="138">
        <f>'AUP Test Results - Table 1'!V219</f>
        <v>0</v>
      </c>
      <c r="W219" s="141" t="str">
        <f>'AUP Test Results - Table 1'!W219</f>
        <v>none</v>
      </c>
      <c r="X219" s="141">
        <f>'AUP Test Results - Table 1'!X219</f>
        <v>0</v>
      </c>
      <c r="Y219" s="178">
        <f>'AUP Test Results - Table 1'!Y219</f>
        <v>0</v>
      </c>
      <c r="Z219" s="89">
        <f>'AUP Test Results - Table 1'!Z219</f>
        <v>0</v>
      </c>
      <c r="AC219" t="str">
        <f t="shared" si="296"/>
        <v>HB Charges 4</v>
      </c>
      <c r="AD219" s="3">
        <f t="shared" si="281"/>
        <v>0</v>
      </c>
      <c r="AE219" s="3">
        <f t="shared" si="282"/>
        <v>0</v>
      </c>
      <c r="AF219" s="3" t="e">
        <f t="shared" si="283"/>
        <v>#DIV/0!</v>
      </c>
      <c r="AG219" s="2" t="e">
        <f t="shared" si="297"/>
        <v>#DIV/0!</v>
      </c>
      <c r="AH219" s="2" t="e">
        <f t="shared" si="298"/>
        <v>#DIV/0!</v>
      </c>
      <c r="AI219" s="2" t="e">
        <f t="shared" si="299"/>
        <v>#DIV/0!</v>
      </c>
      <c r="AJ219" s="2" t="e">
        <f t="shared" si="300"/>
        <v>#DIV/0!</v>
      </c>
      <c r="AK219" t="e">
        <f t="shared" si="301"/>
        <v>#DIV/0!</v>
      </c>
      <c r="AL219" t="str">
        <f t="shared" ref="AL219:AM219" si="342">IF(AY219=1,$AF219*$V216,"0")</f>
        <v>0</v>
      </c>
      <c r="AM219" t="str">
        <f t="shared" si="342"/>
        <v>0</v>
      </c>
      <c r="AN219" t="str">
        <f t="shared" si="303"/>
        <v>0</v>
      </c>
      <c r="AO219" t="str">
        <f t="shared" si="304"/>
        <v>0</v>
      </c>
      <c r="AP219" t="str">
        <f t="shared" si="305"/>
        <v>0</v>
      </c>
      <c r="AQ219" t="str">
        <f t="shared" si="306"/>
        <v>0</v>
      </c>
      <c r="AT219">
        <f t="shared" si="307"/>
        <v>0</v>
      </c>
      <c r="AU219">
        <f t="shared" si="308"/>
        <v>0</v>
      </c>
      <c r="AW219">
        <f t="shared" si="309"/>
        <v>0</v>
      </c>
      <c r="AY219">
        <f t="shared" si="310"/>
        <v>0</v>
      </c>
      <c r="AZ219">
        <f t="shared" si="311"/>
        <v>0</v>
      </c>
      <c r="BA219">
        <f t="shared" si="312"/>
        <v>0</v>
      </c>
      <c r="BB219">
        <f t="shared" si="313"/>
        <v>0</v>
      </c>
      <c r="BC219">
        <f t="shared" si="314"/>
        <v>0</v>
      </c>
      <c r="BD219">
        <f t="shared" si="315"/>
        <v>0</v>
      </c>
      <c r="BF219" t="str">
        <f t="shared" si="316"/>
        <v>0</v>
      </c>
      <c r="BG219" t="str">
        <f t="shared" si="317"/>
        <v>0</v>
      </c>
      <c r="BH219" t="str">
        <f t="shared" si="318"/>
        <v>0</v>
      </c>
      <c r="BI219" t="str">
        <f t="shared" si="319"/>
        <v>0</v>
      </c>
      <c r="BJ219" t="str">
        <f t="shared" si="320"/>
        <v>0</v>
      </c>
      <c r="BK219" t="str">
        <f t="shared" si="321"/>
        <v>0</v>
      </c>
    </row>
    <row r="220" spans="1:63" x14ac:dyDescent="0.25">
      <c r="A220" s="176" t="s">
        <v>3</v>
      </c>
      <c r="B220" s="10">
        <f t="shared" si="292"/>
        <v>39</v>
      </c>
      <c r="C220" s="10" t="str">
        <f t="shared" si="275"/>
        <v>DR&gt;65 - 39</v>
      </c>
      <c r="D220" s="138">
        <f>'AUP Test Results - Table 1'!D220</f>
        <v>0</v>
      </c>
      <c r="E220" s="11">
        <f>'AUP Test Results - Table 1'!E220</f>
        <v>0</v>
      </c>
      <c r="F220" s="139">
        <f>'AUP Test Results - Table 1'!F220</f>
        <v>0</v>
      </c>
      <c r="G220" s="177">
        <f>'AUP Test Results - Table 1'!G220</f>
        <v>0</v>
      </c>
      <c r="H220" s="11">
        <f>'AUP Test Results - Table 1'!H220</f>
        <v>0</v>
      </c>
      <c r="I220" s="139">
        <f>'AUP Test Results - Table 1'!I220</f>
        <v>0</v>
      </c>
      <c r="J220" s="177">
        <f>'AUP Test Results - Table 1'!J220</f>
        <v>0</v>
      </c>
      <c r="K220" s="177">
        <f>'AUP Test Results - Table 1'!K220</f>
        <v>0</v>
      </c>
      <c r="L220" s="139">
        <f>'AUP Test Results - Table 1'!L220</f>
        <v>0</v>
      </c>
      <c r="M220" s="177" t="str">
        <f>'AUP Test Results - Table 1'!M220</f>
        <v/>
      </c>
      <c r="N220" s="177">
        <f>'AUP Test Results - Table 1'!N220</f>
        <v>0</v>
      </c>
      <c r="O220" s="139">
        <f>'AUP Test Results - Table 1'!O220</f>
        <v>0</v>
      </c>
      <c r="P220" s="177" t="str">
        <f>'AUP Test Results - Table 1'!P220</f>
        <v/>
      </c>
      <c r="Q220" s="138">
        <f>'AUP Test Results - Table 1'!Q220</f>
        <v>0</v>
      </c>
      <c r="R220" s="139">
        <f>'AUP Test Results - Table 1'!R220</f>
        <v>0</v>
      </c>
      <c r="S220" s="45">
        <f>'AUP Test Results - Table 1'!S220</f>
        <v>0</v>
      </c>
      <c r="T220" s="139">
        <f>'AUP Test Results - Table 1'!T220</f>
        <v>0</v>
      </c>
      <c r="U220" s="45">
        <f>'AUP Test Results - Table 1'!U220</f>
        <v>0</v>
      </c>
      <c r="V220" s="138">
        <f>'AUP Test Results - Table 1'!V220</f>
        <v>0</v>
      </c>
      <c r="W220" s="141" t="str">
        <f>'AUP Test Results - Table 1'!W220</f>
        <v>none</v>
      </c>
      <c r="X220" s="141">
        <f>'AUP Test Results - Table 1'!X220</f>
        <v>0</v>
      </c>
      <c r="Y220" s="178">
        <f>'AUP Test Results - Table 1'!Y220</f>
        <v>0</v>
      </c>
      <c r="Z220" s="89">
        <f>'AUP Test Results - Table 1'!Z220</f>
        <v>0</v>
      </c>
      <c r="AC220" t="str">
        <f t="shared" si="296"/>
        <v>HB Charges 4</v>
      </c>
      <c r="AD220" s="3">
        <f t="shared" si="281"/>
        <v>0</v>
      </c>
      <c r="AE220" s="3">
        <f t="shared" si="282"/>
        <v>0</v>
      </c>
      <c r="AF220" s="3" t="e">
        <f t="shared" si="283"/>
        <v>#DIV/0!</v>
      </c>
      <c r="AG220" s="2" t="e">
        <f t="shared" si="297"/>
        <v>#DIV/0!</v>
      </c>
      <c r="AH220" s="2" t="e">
        <f t="shared" si="298"/>
        <v>#DIV/0!</v>
      </c>
      <c r="AI220" s="2" t="e">
        <f t="shared" si="299"/>
        <v>#DIV/0!</v>
      </c>
      <c r="AJ220" s="2" t="e">
        <f t="shared" si="300"/>
        <v>#DIV/0!</v>
      </c>
      <c r="AK220" t="e">
        <f t="shared" si="301"/>
        <v>#DIV/0!</v>
      </c>
      <c r="AL220" t="str">
        <f t="shared" ref="AL220:AM220" si="343">IF(AY220=1,$AF220*$V217,"0")</f>
        <v>0</v>
      </c>
      <c r="AM220" t="str">
        <f t="shared" si="343"/>
        <v>0</v>
      </c>
      <c r="AN220" t="str">
        <f t="shared" si="303"/>
        <v>0</v>
      </c>
      <c r="AO220" t="str">
        <f t="shared" si="304"/>
        <v>0</v>
      </c>
      <c r="AP220" t="str">
        <f t="shared" si="305"/>
        <v>0</v>
      </c>
      <c r="AQ220" t="str">
        <f t="shared" si="306"/>
        <v>0</v>
      </c>
      <c r="AT220">
        <f t="shared" si="307"/>
        <v>0</v>
      </c>
      <c r="AU220">
        <f t="shared" si="308"/>
        <v>0</v>
      </c>
      <c r="AW220">
        <f t="shared" si="309"/>
        <v>0</v>
      </c>
      <c r="AY220">
        <f t="shared" si="310"/>
        <v>0</v>
      </c>
      <c r="AZ220">
        <f t="shared" si="311"/>
        <v>0</v>
      </c>
      <c r="BA220">
        <f t="shared" si="312"/>
        <v>0</v>
      </c>
      <c r="BB220">
        <f t="shared" si="313"/>
        <v>0</v>
      </c>
      <c r="BC220">
        <f t="shared" si="314"/>
        <v>0</v>
      </c>
      <c r="BD220">
        <f t="shared" si="315"/>
        <v>0</v>
      </c>
      <c r="BF220" t="str">
        <f t="shared" si="316"/>
        <v>0</v>
      </c>
      <c r="BG220" t="str">
        <f t="shared" si="317"/>
        <v>0</v>
      </c>
      <c r="BH220" t="str">
        <f t="shared" si="318"/>
        <v>0</v>
      </c>
      <c r="BI220" t="str">
        <f t="shared" si="319"/>
        <v>0</v>
      </c>
      <c r="BJ220" t="str">
        <f t="shared" si="320"/>
        <v>0</v>
      </c>
      <c r="BK220" t="str">
        <f t="shared" si="321"/>
        <v>0</v>
      </c>
    </row>
    <row r="221" spans="1:63" x14ac:dyDescent="0.25">
      <c r="A221" s="176" t="s">
        <v>3</v>
      </c>
      <c r="B221" s="10">
        <f t="shared" si="292"/>
        <v>40</v>
      </c>
      <c r="C221" s="10" t="str">
        <f t="shared" si="275"/>
        <v>DR&gt;65 - 40</v>
      </c>
      <c r="D221" s="138">
        <f>'AUP Test Results - Table 1'!D221</f>
        <v>0</v>
      </c>
      <c r="E221" s="11">
        <f>'AUP Test Results - Table 1'!E221</f>
        <v>0</v>
      </c>
      <c r="F221" s="139">
        <f>'AUP Test Results - Table 1'!F221</f>
        <v>0</v>
      </c>
      <c r="G221" s="177">
        <f>'AUP Test Results - Table 1'!G221</f>
        <v>0</v>
      </c>
      <c r="H221" s="11">
        <f>'AUP Test Results - Table 1'!H221</f>
        <v>0</v>
      </c>
      <c r="I221" s="139">
        <f>'AUP Test Results - Table 1'!I221</f>
        <v>0</v>
      </c>
      <c r="J221" s="177">
        <f>'AUP Test Results - Table 1'!J221</f>
        <v>0</v>
      </c>
      <c r="K221" s="177">
        <f>'AUP Test Results - Table 1'!K221</f>
        <v>0</v>
      </c>
      <c r="L221" s="139">
        <f>'AUP Test Results - Table 1'!L221</f>
        <v>0</v>
      </c>
      <c r="M221" s="177" t="str">
        <f>'AUP Test Results - Table 1'!M221</f>
        <v/>
      </c>
      <c r="N221" s="177">
        <f>'AUP Test Results - Table 1'!N221</f>
        <v>0</v>
      </c>
      <c r="O221" s="139">
        <f>'AUP Test Results - Table 1'!O221</f>
        <v>0</v>
      </c>
      <c r="P221" s="177" t="str">
        <f>'AUP Test Results - Table 1'!P221</f>
        <v/>
      </c>
      <c r="Q221" s="138">
        <f>'AUP Test Results - Table 1'!Q221</f>
        <v>0</v>
      </c>
      <c r="R221" s="139">
        <f>'AUP Test Results - Table 1'!R221</f>
        <v>0</v>
      </c>
      <c r="S221" s="45">
        <f>'AUP Test Results - Table 1'!S221</f>
        <v>0</v>
      </c>
      <c r="T221" s="139">
        <f>'AUP Test Results - Table 1'!T221</f>
        <v>0</v>
      </c>
      <c r="U221" s="45">
        <f>'AUP Test Results - Table 1'!U221</f>
        <v>0</v>
      </c>
      <c r="V221" s="138">
        <f>'AUP Test Results - Table 1'!V221</f>
        <v>0</v>
      </c>
      <c r="W221" s="141" t="str">
        <f>'AUP Test Results - Table 1'!W221</f>
        <v>none</v>
      </c>
      <c r="X221" s="141">
        <f>'AUP Test Results - Table 1'!X221</f>
        <v>0</v>
      </c>
      <c r="Y221" s="178">
        <f>'AUP Test Results - Table 1'!Y221</f>
        <v>0</v>
      </c>
      <c r="Z221" s="89">
        <f>'AUP Test Results - Table 1'!Z221</f>
        <v>0</v>
      </c>
      <c r="AC221" t="str">
        <f t="shared" si="296"/>
        <v>HB Charges 4</v>
      </c>
      <c r="AD221" s="3">
        <f t="shared" si="281"/>
        <v>0</v>
      </c>
      <c r="AE221" s="3">
        <f t="shared" si="282"/>
        <v>0</v>
      </c>
      <c r="AF221" s="3" t="e">
        <f t="shared" si="283"/>
        <v>#DIV/0!</v>
      </c>
      <c r="AG221" s="2" t="e">
        <f t="shared" si="297"/>
        <v>#DIV/0!</v>
      </c>
      <c r="AH221" s="2" t="e">
        <f t="shared" si="298"/>
        <v>#DIV/0!</v>
      </c>
      <c r="AI221" s="2" t="e">
        <f t="shared" si="299"/>
        <v>#DIV/0!</v>
      </c>
      <c r="AJ221" s="2" t="e">
        <f t="shared" si="300"/>
        <v>#DIV/0!</v>
      </c>
      <c r="AK221" t="e">
        <f t="shared" si="301"/>
        <v>#DIV/0!</v>
      </c>
      <c r="AL221" t="str">
        <f t="shared" ref="AL221:AM221" si="344">IF(AY221=1,$AF221*$V218,"0")</f>
        <v>0</v>
      </c>
      <c r="AM221" t="str">
        <f t="shared" si="344"/>
        <v>0</v>
      </c>
      <c r="AN221" t="str">
        <f t="shared" si="303"/>
        <v>0</v>
      </c>
      <c r="AO221" t="str">
        <f t="shared" si="304"/>
        <v>0</v>
      </c>
      <c r="AP221" t="str">
        <f t="shared" si="305"/>
        <v>0</v>
      </c>
      <c r="AQ221" t="str">
        <f t="shared" si="306"/>
        <v>0</v>
      </c>
      <c r="AT221">
        <f t="shared" si="307"/>
        <v>0</v>
      </c>
      <c r="AU221">
        <f t="shared" si="308"/>
        <v>0</v>
      </c>
      <c r="AW221">
        <f t="shared" si="309"/>
        <v>0</v>
      </c>
      <c r="AY221">
        <f t="shared" si="310"/>
        <v>0</v>
      </c>
      <c r="AZ221">
        <f t="shared" si="311"/>
        <v>0</v>
      </c>
      <c r="BA221">
        <f t="shared" si="312"/>
        <v>0</v>
      </c>
      <c r="BB221">
        <f t="shared" si="313"/>
        <v>0</v>
      </c>
      <c r="BC221">
        <f t="shared" si="314"/>
        <v>0</v>
      </c>
      <c r="BD221">
        <f t="shared" si="315"/>
        <v>0</v>
      </c>
      <c r="BF221" t="str">
        <f t="shared" si="316"/>
        <v>0</v>
      </c>
      <c r="BG221" t="str">
        <f t="shared" si="317"/>
        <v>0</v>
      </c>
      <c r="BH221" t="str">
        <f t="shared" si="318"/>
        <v>0</v>
      </c>
      <c r="BI221" t="str">
        <f t="shared" si="319"/>
        <v>0</v>
      </c>
      <c r="BJ221" t="str">
        <f t="shared" si="320"/>
        <v>0</v>
      </c>
      <c r="BK221" t="str">
        <f t="shared" si="321"/>
        <v>0</v>
      </c>
    </row>
    <row r="222" spans="1:63" x14ac:dyDescent="0.25">
      <c r="A222" s="176" t="s">
        <v>3</v>
      </c>
      <c r="B222" s="10">
        <f t="shared" si="292"/>
        <v>41</v>
      </c>
      <c r="C222" s="10" t="str">
        <f t="shared" si="275"/>
        <v>DR&gt;65 - 41</v>
      </c>
      <c r="D222" s="138">
        <f>'AUP Test Results - Table 1'!D222</f>
        <v>0</v>
      </c>
      <c r="E222" s="11">
        <f>'AUP Test Results - Table 1'!E222</f>
        <v>0</v>
      </c>
      <c r="F222" s="139">
        <f>'AUP Test Results - Table 1'!F222</f>
        <v>0</v>
      </c>
      <c r="G222" s="177">
        <f>'AUP Test Results - Table 1'!G222</f>
        <v>0</v>
      </c>
      <c r="H222" s="11">
        <f>'AUP Test Results - Table 1'!H222</f>
        <v>0</v>
      </c>
      <c r="I222" s="139">
        <f>'AUP Test Results - Table 1'!I222</f>
        <v>0</v>
      </c>
      <c r="J222" s="177">
        <f>'AUP Test Results - Table 1'!J222</f>
        <v>0</v>
      </c>
      <c r="K222" s="177">
        <f>'AUP Test Results - Table 1'!K222</f>
        <v>0</v>
      </c>
      <c r="L222" s="139">
        <f>'AUP Test Results - Table 1'!L222</f>
        <v>0</v>
      </c>
      <c r="M222" s="177" t="str">
        <f>'AUP Test Results - Table 1'!M222</f>
        <v/>
      </c>
      <c r="N222" s="177">
        <f>'AUP Test Results - Table 1'!N222</f>
        <v>0</v>
      </c>
      <c r="O222" s="139">
        <f>'AUP Test Results - Table 1'!O222</f>
        <v>0</v>
      </c>
      <c r="P222" s="177" t="str">
        <f>'AUP Test Results - Table 1'!P222</f>
        <v/>
      </c>
      <c r="Q222" s="138">
        <f>'AUP Test Results - Table 1'!Q222</f>
        <v>0</v>
      </c>
      <c r="R222" s="139">
        <f>'AUP Test Results - Table 1'!R222</f>
        <v>0</v>
      </c>
      <c r="S222" s="45">
        <f>'AUP Test Results - Table 1'!S222</f>
        <v>0</v>
      </c>
      <c r="T222" s="139">
        <f>'AUP Test Results - Table 1'!T222</f>
        <v>0</v>
      </c>
      <c r="U222" s="45">
        <f>'AUP Test Results - Table 1'!U222</f>
        <v>0</v>
      </c>
      <c r="V222" s="138">
        <f>'AUP Test Results - Table 1'!V222</f>
        <v>0</v>
      </c>
      <c r="W222" s="141" t="str">
        <f>'AUP Test Results - Table 1'!W222</f>
        <v>none</v>
      </c>
      <c r="X222" s="141">
        <f>'AUP Test Results - Table 1'!X222</f>
        <v>0</v>
      </c>
      <c r="Y222" s="178">
        <f>'AUP Test Results - Table 1'!Y222</f>
        <v>0</v>
      </c>
      <c r="Z222" s="89">
        <f>'AUP Test Results - Table 1'!Z222</f>
        <v>0</v>
      </c>
      <c r="AC222" t="str">
        <f t="shared" si="296"/>
        <v>HB Charges 4</v>
      </c>
      <c r="AD222" s="3">
        <f t="shared" si="281"/>
        <v>0</v>
      </c>
      <c r="AE222" s="3">
        <f t="shared" si="282"/>
        <v>0</v>
      </c>
      <c r="AF222" s="3" t="e">
        <f t="shared" si="283"/>
        <v>#DIV/0!</v>
      </c>
      <c r="AG222" s="2" t="e">
        <f t="shared" si="297"/>
        <v>#DIV/0!</v>
      </c>
      <c r="AH222" s="2" t="e">
        <f t="shared" si="298"/>
        <v>#DIV/0!</v>
      </c>
      <c r="AI222" s="2" t="e">
        <f t="shared" si="299"/>
        <v>#DIV/0!</v>
      </c>
      <c r="AJ222" s="2" t="e">
        <f t="shared" si="300"/>
        <v>#DIV/0!</v>
      </c>
      <c r="AK222" t="e">
        <f t="shared" si="301"/>
        <v>#DIV/0!</v>
      </c>
      <c r="AL222" t="str">
        <f t="shared" ref="AL222:AM222" si="345">IF(AY222=1,$AF222*$V219,"0")</f>
        <v>0</v>
      </c>
      <c r="AM222" t="str">
        <f t="shared" si="345"/>
        <v>0</v>
      </c>
      <c r="AN222" t="str">
        <f t="shared" si="303"/>
        <v>0</v>
      </c>
      <c r="AO222" t="str">
        <f t="shared" si="304"/>
        <v>0</v>
      </c>
      <c r="AP222" t="str">
        <f t="shared" si="305"/>
        <v>0</v>
      </c>
      <c r="AQ222" t="str">
        <f t="shared" si="306"/>
        <v>0</v>
      </c>
      <c r="AT222">
        <f t="shared" si="307"/>
        <v>0</v>
      </c>
      <c r="AU222">
        <f t="shared" si="308"/>
        <v>0</v>
      </c>
      <c r="AW222">
        <f t="shared" si="309"/>
        <v>0</v>
      </c>
      <c r="AY222">
        <f t="shared" si="310"/>
        <v>0</v>
      </c>
      <c r="AZ222">
        <f t="shared" si="311"/>
        <v>0</v>
      </c>
      <c r="BA222">
        <f t="shared" si="312"/>
        <v>0</v>
      </c>
      <c r="BB222">
        <f t="shared" si="313"/>
        <v>0</v>
      </c>
      <c r="BC222">
        <f t="shared" si="314"/>
        <v>0</v>
      </c>
      <c r="BD222">
        <f t="shared" si="315"/>
        <v>0</v>
      </c>
      <c r="BF222" t="str">
        <f t="shared" si="316"/>
        <v>0</v>
      </c>
      <c r="BG222" t="str">
        <f t="shared" si="317"/>
        <v>0</v>
      </c>
      <c r="BH222" t="str">
        <f t="shared" si="318"/>
        <v>0</v>
      </c>
      <c r="BI222" t="str">
        <f t="shared" si="319"/>
        <v>0</v>
      </c>
      <c r="BJ222" t="str">
        <f t="shared" si="320"/>
        <v>0</v>
      </c>
      <c r="BK222" t="str">
        <f t="shared" si="321"/>
        <v>0</v>
      </c>
    </row>
    <row r="223" spans="1:63" x14ac:dyDescent="0.25">
      <c r="A223" s="176" t="s">
        <v>3</v>
      </c>
      <c r="B223" s="10">
        <f t="shared" si="292"/>
        <v>42</v>
      </c>
      <c r="C223" s="10" t="str">
        <f t="shared" si="275"/>
        <v>DR&gt;65 - 42</v>
      </c>
      <c r="D223" s="138">
        <f>'AUP Test Results - Table 1'!D223</f>
        <v>0</v>
      </c>
      <c r="E223" s="11">
        <f>'AUP Test Results - Table 1'!E223</f>
        <v>0</v>
      </c>
      <c r="F223" s="139">
        <f>'AUP Test Results - Table 1'!F223</f>
        <v>0</v>
      </c>
      <c r="G223" s="177">
        <f>'AUP Test Results - Table 1'!G223</f>
        <v>0</v>
      </c>
      <c r="H223" s="11">
        <f>'AUP Test Results - Table 1'!H223</f>
        <v>0</v>
      </c>
      <c r="I223" s="139">
        <f>'AUP Test Results - Table 1'!I223</f>
        <v>0</v>
      </c>
      <c r="J223" s="177">
        <f>'AUP Test Results - Table 1'!J223</f>
        <v>0</v>
      </c>
      <c r="K223" s="177">
        <f>'AUP Test Results - Table 1'!K223</f>
        <v>0</v>
      </c>
      <c r="L223" s="139">
        <f>'AUP Test Results - Table 1'!L223</f>
        <v>0</v>
      </c>
      <c r="M223" s="177" t="str">
        <f>'AUP Test Results - Table 1'!M223</f>
        <v/>
      </c>
      <c r="N223" s="177">
        <f>'AUP Test Results - Table 1'!N223</f>
        <v>0</v>
      </c>
      <c r="O223" s="139">
        <f>'AUP Test Results - Table 1'!O223</f>
        <v>0</v>
      </c>
      <c r="P223" s="177" t="str">
        <f>'AUP Test Results - Table 1'!P223</f>
        <v/>
      </c>
      <c r="Q223" s="138">
        <f>'AUP Test Results - Table 1'!Q223</f>
        <v>0</v>
      </c>
      <c r="R223" s="139">
        <f>'AUP Test Results - Table 1'!R223</f>
        <v>0</v>
      </c>
      <c r="S223" s="45">
        <f>'AUP Test Results - Table 1'!S223</f>
        <v>0</v>
      </c>
      <c r="T223" s="139">
        <f>'AUP Test Results - Table 1'!T223</f>
        <v>0</v>
      </c>
      <c r="U223" s="45">
        <f>'AUP Test Results - Table 1'!U223</f>
        <v>0</v>
      </c>
      <c r="V223" s="138">
        <f>'AUP Test Results - Table 1'!V223</f>
        <v>0</v>
      </c>
      <c r="W223" s="141" t="str">
        <f>'AUP Test Results - Table 1'!W223</f>
        <v>none</v>
      </c>
      <c r="X223" s="141">
        <f>'AUP Test Results - Table 1'!X223</f>
        <v>0</v>
      </c>
      <c r="Y223" s="178">
        <f>'AUP Test Results - Table 1'!Y223</f>
        <v>0</v>
      </c>
      <c r="Z223" s="89">
        <f>'AUP Test Results - Table 1'!Z223</f>
        <v>0</v>
      </c>
      <c r="AC223" t="str">
        <f t="shared" si="296"/>
        <v>HB Charges 4</v>
      </c>
      <c r="AD223" s="3">
        <f t="shared" si="281"/>
        <v>0</v>
      </c>
      <c r="AE223" s="3">
        <f t="shared" si="282"/>
        <v>0</v>
      </c>
      <c r="AF223" s="3" t="e">
        <f t="shared" si="283"/>
        <v>#DIV/0!</v>
      </c>
      <c r="AG223" s="2" t="e">
        <f t="shared" si="297"/>
        <v>#DIV/0!</v>
      </c>
      <c r="AH223" s="2" t="e">
        <f t="shared" si="298"/>
        <v>#DIV/0!</v>
      </c>
      <c r="AI223" s="2" t="e">
        <f t="shared" si="299"/>
        <v>#DIV/0!</v>
      </c>
      <c r="AJ223" s="2" t="e">
        <f t="shared" si="300"/>
        <v>#DIV/0!</v>
      </c>
      <c r="AK223" t="e">
        <f t="shared" si="301"/>
        <v>#DIV/0!</v>
      </c>
      <c r="AL223" t="str">
        <f t="shared" ref="AL223:AM223" si="346">IF(AY223=1,$AF223*$V220,"0")</f>
        <v>0</v>
      </c>
      <c r="AM223" t="str">
        <f t="shared" si="346"/>
        <v>0</v>
      </c>
      <c r="AN223" t="str">
        <f t="shared" si="303"/>
        <v>0</v>
      </c>
      <c r="AO223" t="str">
        <f t="shared" si="304"/>
        <v>0</v>
      </c>
      <c r="AP223" t="str">
        <f t="shared" si="305"/>
        <v>0</v>
      </c>
      <c r="AQ223" t="str">
        <f t="shared" si="306"/>
        <v>0</v>
      </c>
      <c r="AT223">
        <f t="shared" si="307"/>
        <v>0</v>
      </c>
      <c r="AU223">
        <f t="shared" si="308"/>
        <v>0</v>
      </c>
      <c r="AW223">
        <f t="shared" si="309"/>
        <v>0</v>
      </c>
      <c r="AY223">
        <f t="shared" si="310"/>
        <v>0</v>
      </c>
      <c r="AZ223">
        <f t="shared" si="311"/>
        <v>0</v>
      </c>
      <c r="BA223">
        <f t="shared" si="312"/>
        <v>0</v>
      </c>
      <c r="BB223">
        <f t="shared" si="313"/>
        <v>0</v>
      </c>
      <c r="BC223">
        <f t="shared" si="314"/>
        <v>0</v>
      </c>
      <c r="BD223">
        <f t="shared" si="315"/>
        <v>0</v>
      </c>
      <c r="BF223" t="str">
        <f t="shared" si="316"/>
        <v>0</v>
      </c>
      <c r="BG223" t="str">
        <f t="shared" si="317"/>
        <v>0</v>
      </c>
      <c r="BH223" t="str">
        <f t="shared" si="318"/>
        <v>0</v>
      </c>
      <c r="BI223" t="str">
        <f t="shared" si="319"/>
        <v>0</v>
      </c>
      <c r="BJ223" t="str">
        <f t="shared" si="320"/>
        <v>0</v>
      </c>
      <c r="BK223" t="str">
        <f t="shared" si="321"/>
        <v>0</v>
      </c>
    </row>
    <row r="224" spans="1:63" x14ac:dyDescent="0.25">
      <c r="A224" s="176" t="s">
        <v>3</v>
      </c>
      <c r="B224" s="10">
        <f t="shared" si="292"/>
        <v>43</v>
      </c>
      <c r="C224" s="10" t="str">
        <f t="shared" si="275"/>
        <v>DR&gt;65 - 43</v>
      </c>
      <c r="D224" s="138">
        <f>'AUP Test Results - Table 1'!D224</f>
        <v>0</v>
      </c>
      <c r="E224" s="11">
        <f>'AUP Test Results - Table 1'!E224</f>
        <v>0</v>
      </c>
      <c r="F224" s="139">
        <f>'AUP Test Results - Table 1'!F224</f>
        <v>0</v>
      </c>
      <c r="G224" s="177">
        <f>'AUP Test Results - Table 1'!G224</f>
        <v>0</v>
      </c>
      <c r="H224" s="11">
        <f>'AUP Test Results - Table 1'!H224</f>
        <v>0</v>
      </c>
      <c r="I224" s="139">
        <f>'AUP Test Results - Table 1'!I224</f>
        <v>0</v>
      </c>
      <c r="J224" s="177">
        <f>'AUP Test Results - Table 1'!J224</f>
        <v>0</v>
      </c>
      <c r="K224" s="177">
        <f>'AUP Test Results - Table 1'!K224</f>
        <v>0</v>
      </c>
      <c r="L224" s="139">
        <f>'AUP Test Results - Table 1'!L224</f>
        <v>0</v>
      </c>
      <c r="M224" s="177" t="str">
        <f>'AUP Test Results - Table 1'!M224</f>
        <v/>
      </c>
      <c r="N224" s="177">
        <f>'AUP Test Results - Table 1'!N224</f>
        <v>0</v>
      </c>
      <c r="O224" s="139">
        <f>'AUP Test Results - Table 1'!O224</f>
        <v>0</v>
      </c>
      <c r="P224" s="177" t="str">
        <f>'AUP Test Results - Table 1'!P224</f>
        <v/>
      </c>
      <c r="Q224" s="138">
        <f>'AUP Test Results - Table 1'!Q224</f>
        <v>0</v>
      </c>
      <c r="R224" s="139">
        <f>'AUP Test Results - Table 1'!R224</f>
        <v>0</v>
      </c>
      <c r="S224" s="45">
        <f>'AUP Test Results - Table 1'!S224</f>
        <v>0</v>
      </c>
      <c r="T224" s="139">
        <f>'AUP Test Results - Table 1'!T224</f>
        <v>0</v>
      </c>
      <c r="U224" s="45">
        <f>'AUP Test Results - Table 1'!U224</f>
        <v>0</v>
      </c>
      <c r="V224" s="138">
        <f>'AUP Test Results - Table 1'!V224</f>
        <v>0</v>
      </c>
      <c r="W224" s="141" t="str">
        <f>'AUP Test Results - Table 1'!W224</f>
        <v>none</v>
      </c>
      <c r="X224" s="141">
        <f>'AUP Test Results - Table 1'!X224</f>
        <v>0</v>
      </c>
      <c r="Y224" s="178">
        <f>'AUP Test Results - Table 1'!Y224</f>
        <v>0</v>
      </c>
      <c r="Z224" s="89">
        <f>'AUP Test Results - Table 1'!Z224</f>
        <v>0</v>
      </c>
      <c r="AC224" t="str">
        <f t="shared" si="296"/>
        <v>HB Charges 4</v>
      </c>
      <c r="AD224" s="3">
        <f t="shared" si="281"/>
        <v>0</v>
      </c>
      <c r="AE224" s="3">
        <f t="shared" si="282"/>
        <v>0</v>
      </c>
      <c r="AF224" s="3" t="e">
        <f t="shared" si="283"/>
        <v>#DIV/0!</v>
      </c>
      <c r="AG224" s="2" t="e">
        <f t="shared" si="297"/>
        <v>#DIV/0!</v>
      </c>
      <c r="AH224" s="2" t="e">
        <f t="shared" si="298"/>
        <v>#DIV/0!</v>
      </c>
      <c r="AI224" s="2" t="e">
        <f t="shared" si="299"/>
        <v>#DIV/0!</v>
      </c>
      <c r="AJ224" s="2" t="e">
        <f t="shared" si="300"/>
        <v>#DIV/0!</v>
      </c>
      <c r="AK224" t="e">
        <f t="shared" si="301"/>
        <v>#DIV/0!</v>
      </c>
      <c r="AL224" t="str">
        <f t="shared" ref="AL224:AM224" si="347">IF(AY224=1,$AF224*$V221,"0")</f>
        <v>0</v>
      </c>
      <c r="AM224" t="str">
        <f t="shared" si="347"/>
        <v>0</v>
      </c>
      <c r="AN224" t="str">
        <f t="shared" si="303"/>
        <v>0</v>
      </c>
      <c r="AO224" t="str">
        <f t="shared" si="304"/>
        <v>0</v>
      </c>
      <c r="AP224" t="str">
        <f t="shared" si="305"/>
        <v>0</v>
      </c>
      <c r="AQ224" t="str">
        <f t="shared" si="306"/>
        <v>0</v>
      </c>
      <c r="AT224">
        <f t="shared" si="307"/>
        <v>0</v>
      </c>
      <c r="AU224">
        <f t="shared" si="308"/>
        <v>0</v>
      </c>
      <c r="AW224">
        <f t="shared" si="309"/>
        <v>0</v>
      </c>
      <c r="AY224">
        <f t="shared" si="310"/>
        <v>0</v>
      </c>
      <c r="AZ224">
        <f t="shared" si="311"/>
        <v>0</v>
      </c>
      <c r="BA224">
        <f t="shared" si="312"/>
        <v>0</v>
      </c>
      <c r="BB224">
        <f t="shared" si="313"/>
        <v>0</v>
      </c>
      <c r="BC224">
        <f t="shared" si="314"/>
        <v>0</v>
      </c>
      <c r="BD224">
        <f t="shared" si="315"/>
        <v>0</v>
      </c>
      <c r="BF224" t="str">
        <f t="shared" si="316"/>
        <v>0</v>
      </c>
      <c r="BG224" t="str">
        <f t="shared" si="317"/>
        <v>0</v>
      </c>
      <c r="BH224" t="str">
        <f t="shared" si="318"/>
        <v>0</v>
      </c>
      <c r="BI224" t="str">
        <f t="shared" si="319"/>
        <v>0</v>
      </c>
      <c r="BJ224" t="str">
        <f t="shared" si="320"/>
        <v>0</v>
      </c>
      <c r="BK224" t="str">
        <f t="shared" si="321"/>
        <v>0</v>
      </c>
    </row>
    <row r="225" spans="1:63" x14ac:dyDescent="0.25">
      <c r="A225" s="176" t="s">
        <v>3</v>
      </c>
      <c r="B225" s="10">
        <f t="shared" si="292"/>
        <v>44</v>
      </c>
      <c r="C225" s="10" t="str">
        <f t="shared" si="275"/>
        <v>DR&gt;65 - 44</v>
      </c>
      <c r="D225" s="138">
        <f>'AUP Test Results - Table 1'!D225</f>
        <v>0</v>
      </c>
      <c r="E225" s="11">
        <f>'AUP Test Results - Table 1'!E225</f>
        <v>0</v>
      </c>
      <c r="F225" s="139">
        <f>'AUP Test Results - Table 1'!F225</f>
        <v>0</v>
      </c>
      <c r="G225" s="177">
        <f>'AUP Test Results - Table 1'!G225</f>
        <v>0</v>
      </c>
      <c r="H225" s="11">
        <f>'AUP Test Results - Table 1'!H225</f>
        <v>0</v>
      </c>
      <c r="I225" s="139">
        <f>'AUP Test Results - Table 1'!I225</f>
        <v>0</v>
      </c>
      <c r="J225" s="177">
        <f>'AUP Test Results - Table 1'!J225</f>
        <v>0</v>
      </c>
      <c r="K225" s="177">
        <f>'AUP Test Results - Table 1'!K225</f>
        <v>0</v>
      </c>
      <c r="L225" s="139">
        <f>'AUP Test Results - Table 1'!L225</f>
        <v>0</v>
      </c>
      <c r="M225" s="177" t="str">
        <f>'AUP Test Results - Table 1'!M225</f>
        <v/>
      </c>
      <c r="N225" s="177">
        <f>'AUP Test Results - Table 1'!N225</f>
        <v>0</v>
      </c>
      <c r="O225" s="139">
        <f>'AUP Test Results - Table 1'!O225</f>
        <v>0</v>
      </c>
      <c r="P225" s="177" t="str">
        <f>'AUP Test Results - Table 1'!P225</f>
        <v/>
      </c>
      <c r="Q225" s="138">
        <f>'AUP Test Results - Table 1'!Q225</f>
        <v>0</v>
      </c>
      <c r="R225" s="139">
        <f>'AUP Test Results - Table 1'!R225</f>
        <v>0</v>
      </c>
      <c r="S225" s="45">
        <f>'AUP Test Results - Table 1'!S225</f>
        <v>0</v>
      </c>
      <c r="T225" s="139">
        <f>'AUP Test Results - Table 1'!T225</f>
        <v>0</v>
      </c>
      <c r="U225" s="45">
        <f>'AUP Test Results - Table 1'!U225</f>
        <v>0</v>
      </c>
      <c r="V225" s="138">
        <f>'AUP Test Results - Table 1'!V225</f>
        <v>0</v>
      </c>
      <c r="W225" s="141" t="str">
        <f>'AUP Test Results - Table 1'!W225</f>
        <v>none</v>
      </c>
      <c r="X225" s="141">
        <f>'AUP Test Results - Table 1'!X225</f>
        <v>0</v>
      </c>
      <c r="Y225" s="178">
        <f>'AUP Test Results - Table 1'!Y225</f>
        <v>0</v>
      </c>
      <c r="Z225" s="89">
        <f>'AUP Test Results - Table 1'!Z225</f>
        <v>0</v>
      </c>
      <c r="AC225" t="str">
        <f t="shared" si="296"/>
        <v>HB Charges 4</v>
      </c>
      <c r="AD225" s="3">
        <f t="shared" si="281"/>
        <v>0</v>
      </c>
      <c r="AE225" s="3">
        <f t="shared" si="282"/>
        <v>0</v>
      </c>
      <c r="AF225" s="3" t="e">
        <f t="shared" si="283"/>
        <v>#DIV/0!</v>
      </c>
      <c r="AG225" s="2" t="e">
        <f t="shared" si="297"/>
        <v>#DIV/0!</v>
      </c>
      <c r="AH225" s="2" t="e">
        <f t="shared" si="298"/>
        <v>#DIV/0!</v>
      </c>
      <c r="AI225" s="2" t="e">
        <f t="shared" si="299"/>
        <v>#DIV/0!</v>
      </c>
      <c r="AJ225" s="2" t="e">
        <f t="shared" si="300"/>
        <v>#DIV/0!</v>
      </c>
      <c r="AK225" t="e">
        <f t="shared" si="301"/>
        <v>#DIV/0!</v>
      </c>
      <c r="AL225" t="str">
        <f t="shared" ref="AL225:AM225" si="348">IF(AY225=1,$AF225*$V222,"0")</f>
        <v>0</v>
      </c>
      <c r="AM225" t="str">
        <f t="shared" si="348"/>
        <v>0</v>
      </c>
      <c r="AN225" t="str">
        <f t="shared" si="303"/>
        <v>0</v>
      </c>
      <c r="AO225" t="str">
        <f t="shared" si="304"/>
        <v>0</v>
      </c>
      <c r="AP225" t="str">
        <f t="shared" si="305"/>
        <v>0</v>
      </c>
      <c r="AQ225" t="str">
        <f t="shared" si="306"/>
        <v>0</v>
      </c>
      <c r="AT225">
        <f t="shared" si="307"/>
        <v>0</v>
      </c>
      <c r="AU225">
        <f t="shared" si="308"/>
        <v>0</v>
      </c>
      <c r="AW225">
        <f t="shared" si="309"/>
        <v>0</v>
      </c>
      <c r="AY225">
        <f t="shared" si="310"/>
        <v>0</v>
      </c>
      <c r="AZ225">
        <f t="shared" si="311"/>
        <v>0</v>
      </c>
      <c r="BA225">
        <f t="shared" si="312"/>
        <v>0</v>
      </c>
      <c r="BB225">
        <f t="shared" si="313"/>
        <v>0</v>
      </c>
      <c r="BC225">
        <f t="shared" si="314"/>
        <v>0</v>
      </c>
      <c r="BD225">
        <f t="shared" si="315"/>
        <v>0</v>
      </c>
      <c r="BF225" t="str">
        <f t="shared" si="316"/>
        <v>0</v>
      </c>
      <c r="BG225" t="str">
        <f t="shared" si="317"/>
        <v>0</v>
      </c>
      <c r="BH225" t="str">
        <f t="shared" si="318"/>
        <v>0</v>
      </c>
      <c r="BI225" t="str">
        <f t="shared" si="319"/>
        <v>0</v>
      </c>
      <c r="BJ225" t="str">
        <f t="shared" si="320"/>
        <v>0</v>
      </c>
      <c r="BK225" t="str">
        <f t="shared" si="321"/>
        <v>0</v>
      </c>
    </row>
    <row r="226" spans="1:63" x14ac:dyDescent="0.25">
      <c r="A226" s="176" t="s">
        <v>3</v>
      </c>
      <c r="B226" s="10">
        <f t="shared" si="292"/>
        <v>45</v>
      </c>
      <c r="C226" s="10" t="str">
        <f t="shared" si="275"/>
        <v>DR&gt;65 - 45</v>
      </c>
      <c r="D226" s="138">
        <f>'AUP Test Results - Table 1'!D226</f>
        <v>0</v>
      </c>
      <c r="E226" s="11">
        <f>'AUP Test Results - Table 1'!E226</f>
        <v>0</v>
      </c>
      <c r="F226" s="139">
        <f>'AUP Test Results - Table 1'!F226</f>
        <v>0</v>
      </c>
      <c r="G226" s="177">
        <f>'AUP Test Results - Table 1'!G226</f>
        <v>0</v>
      </c>
      <c r="H226" s="11">
        <f>'AUP Test Results - Table 1'!H226</f>
        <v>0</v>
      </c>
      <c r="I226" s="139">
        <f>'AUP Test Results - Table 1'!I226</f>
        <v>0</v>
      </c>
      <c r="J226" s="177">
        <f>'AUP Test Results - Table 1'!J226</f>
        <v>0</v>
      </c>
      <c r="K226" s="177">
        <f>'AUP Test Results - Table 1'!K226</f>
        <v>0</v>
      </c>
      <c r="L226" s="139">
        <f>'AUP Test Results - Table 1'!L226</f>
        <v>0</v>
      </c>
      <c r="M226" s="177" t="str">
        <f>'AUP Test Results - Table 1'!M226</f>
        <v/>
      </c>
      <c r="N226" s="177">
        <f>'AUP Test Results - Table 1'!N226</f>
        <v>0</v>
      </c>
      <c r="O226" s="139">
        <f>'AUP Test Results - Table 1'!O226</f>
        <v>0</v>
      </c>
      <c r="P226" s="177" t="str">
        <f>'AUP Test Results - Table 1'!P226</f>
        <v/>
      </c>
      <c r="Q226" s="138">
        <f>'AUP Test Results - Table 1'!Q226</f>
        <v>0</v>
      </c>
      <c r="R226" s="139">
        <f>'AUP Test Results - Table 1'!R226</f>
        <v>0</v>
      </c>
      <c r="S226" s="45">
        <f>'AUP Test Results - Table 1'!S226</f>
        <v>0</v>
      </c>
      <c r="T226" s="139">
        <f>'AUP Test Results - Table 1'!T226</f>
        <v>0</v>
      </c>
      <c r="U226" s="45">
        <f>'AUP Test Results - Table 1'!U226</f>
        <v>0</v>
      </c>
      <c r="V226" s="138">
        <f>'AUP Test Results - Table 1'!V226</f>
        <v>0</v>
      </c>
      <c r="W226" s="141" t="str">
        <f>'AUP Test Results - Table 1'!W226</f>
        <v>none</v>
      </c>
      <c r="X226" s="141">
        <f>'AUP Test Results - Table 1'!X226</f>
        <v>0</v>
      </c>
      <c r="Y226" s="178">
        <f>'AUP Test Results - Table 1'!Y226</f>
        <v>0</v>
      </c>
      <c r="Z226" s="89">
        <f>'AUP Test Results - Table 1'!Z226</f>
        <v>0</v>
      </c>
      <c r="AC226" t="str">
        <f t="shared" si="296"/>
        <v>HB Charges 4</v>
      </c>
      <c r="AD226" s="3">
        <f t="shared" si="281"/>
        <v>0</v>
      </c>
      <c r="AE226" s="3">
        <f t="shared" si="282"/>
        <v>0</v>
      </c>
      <c r="AF226" s="3" t="e">
        <f t="shared" si="283"/>
        <v>#DIV/0!</v>
      </c>
      <c r="AG226" s="2" t="e">
        <f t="shared" si="297"/>
        <v>#DIV/0!</v>
      </c>
      <c r="AH226" s="2" t="e">
        <f t="shared" si="298"/>
        <v>#DIV/0!</v>
      </c>
      <c r="AI226" s="2" t="e">
        <f t="shared" si="299"/>
        <v>#DIV/0!</v>
      </c>
      <c r="AJ226" s="2" t="e">
        <f t="shared" si="300"/>
        <v>#DIV/0!</v>
      </c>
      <c r="AK226" t="e">
        <f t="shared" si="301"/>
        <v>#DIV/0!</v>
      </c>
      <c r="AL226" t="str">
        <f t="shared" ref="AL226:AM226" si="349">IF(AY226=1,$AF226*$V223,"0")</f>
        <v>0</v>
      </c>
      <c r="AM226" t="str">
        <f t="shared" si="349"/>
        <v>0</v>
      </c>
      <c r="AN226" t="str">
        <f t="shared" si="303"/>
        <v>0</v>
      </c>
      <c r="AO226" t="str">
        <f t="shared" si="304"/>
        <v>0</v>
      </c>
      <c r="AP226" t="str">
        <f t="shared" si="305"/>
        <v>0</v>
      </c>
      <c r="AQ226" t="str">
        <f t="shared" si="306"/>
        <v>0</v>
      </c>
      <c r="AT226">
        <f t="shared" si="307"/>
        <v>0</v>
      </c>
      <c r="AU226">
        <f t="shared" si="308"/>
        <v>0</v>
      </c>
      <c r="AW226">
        <f t="shared" si="309"/>
        <v>0</v>
      </c>
      <c r="AY226">
        <f t="shared" si="310"/>
        <v>0</v>
      </c>
      <c r="AZ226">
        <f t="shared" si="311"/>
        <v>0</v>
      </c>
      <c r="BA226">
        <f t="shared" si="312"/>
        <v>0</v>
      </c>
      <c r="BB226">
        <f t="shared" si="313"/>
        <v>0</v>
      </c>
      <c r="BC226">
        <f t="shared" si="314"/>
        <v>0</v>
      </c>
      <c r="BD226">
        <f t="shared" si="315"/>
        <v>0</v>
      </c>
      <c r="BF226" t="str">
        <f t="shared" si="316"/>
        <v>0</v>
      </c>
      <c r="BG226" t="str">
        <f t="shared" si="317"/>
        <v>0</v>
      </c>
      <c r="BH226" t="str">
        <f t="shared" si="318"/>
        <v>0</v>
      </c>
      <c r="BI226" t="str">
        <f t="shared" si="319"/>
        <v>0</v>
      </c>
      <c r="BJ226" t="str">
        <f t="shared" si="320"/>
        <v>0</v>
      </c>
      <c r="BK226" t="str">
        <f t="shared" si="321"/>
        <v>0</v>
      </c>
    </row>
    <row r="227" spans="1:63" x14ac:dyDescent="0.25">
      <c r="A227" s="176" t="s">
        <v>3</v>
      </c>
      <c r="B227" s="10">
        <f t="shared" si="292"/>
        <v>46</v>
      </c>
      <c r="C227" s="10" t="str">
        <f t="shared" si="275"/>
        <v>DR&gt;65 - 46</v>
      </c>
      <c r="D227" s="138">
        <f>'AUP Test Results - Table 1'!D227</f>
        <v>0</v>
      </c>
      <c r="E227" s="11">
        <f>'AUP Test Results - Table 1'!E227</f>
        <v>0</v>
      </c>
      <c r="F227" s="139">
        <f>'AUP Test Results - Table 1'!F227</f>
        <v>0</v>
      </c>
      <c r="G227" s="177">
        <f>'AUP Test Results - Table 1'!G227</f>
        <v>0</v>
      </c>
      <c r="H227" s="11">
        <f>'AUP Test Results - Table 1'!H227</f>
        <v>0</v>
      </c>
      <c r="I227" s="139">
        <f>'AUP Test Results - Table 1'!I227</f>
        <v>0</v>
      </c>
      <c r="J227" s="177">
        <f>'AUP Test Results - Table 1'!J227</f>
        <v>0</v>
      </c>
      <c r="K227" s="177">
        <f>'AUP Test Results - Table 1'!K227</f>
        <v>0</v>
      </c>
      <c r="L227" s="139">
        <f>'AUP Test Results - Table 1'!L227</f>
        <v>0</v>
      </c>
      <c r="M227" s="177" t="str">
        <f>'AUP Test Results - Table 1'!M227</f>
        <v/>
      </c>
      <c r="N227" s="177">
        <f>'AUP Test Results - Table 1'!N227</f>
        <v>0</v>
      </c>
      <c r="O227" s="139">
        <f>'AUP Test Results - Table 1'!O227</f>
        <v>0</v>
      </c>
      <c r="P227" s="177" t="str">
        <f>'AUP Test Results - Table 1'!P227</f>
        <v/>
      </c>
      <c r="Q227" s="138">
        <f>'AUP Test Results - Table 1'!Q227</f>
        <v>0</v>
      </c>
      <c r="R227" s="139">
        <f>'AUP Test Results - Table 1'!R227</f>
        <v>0</v>
      </c>
      <c r="S227" s="45">
        <f>'AUP Test Results - Table 1'!S227</f>
        <v>0</v>
      </c>
      <c r="T227" s="139">
        <f>'AUP Test Results - Table 1'!T227</f>
        <v>0</v>
      </c>
      <c r="U227" s="45">
        <f>'AUP Test Results - Table 1'!U227</f>
        <v>0</v>
      </c>
      <c r="V227" s="138">
        <f>'AUP Test Results - Table 1'!V227</f>
        <v>0</v>
      </c>
      <c r="W227" s="141" t="str">
        <f>'AUP Test Results - Table 1'!W227</f>
        <v>none</v>
      </c>
      <c r="X227" s="141">
        <f>'AUP Test Results - Table 1'!X227</f>
        <v>0</v>
      </c>
      <c r="Y227" s="178">
        <f>'AUP Test Results - Table 1'!Y227</f>
        <v>0</v>
      </c>
      <c r="Z227" s="89">
        <f>'AUP Test Results - Table 1'!Z227</f>
        <v>0</v>
      </c>
      <c r="AC227" t="str">
        <f t="shared" si="296"/>
        <v>HB Charges 4</v>
      </c>
      <c r="AD227" s="3">
        <f t="shared" si="281"/>
        <v>0</v>
      </c>
      <c r="AE227" s="3">
        <f t="shared" si="282"/>
        <v>0</v>
      </c>
      <c r="AF227" s="3" t="e">
        <f t="shared" si="283"/>
        <v>#DIV/0!</v>
      </c>
      <c r="AG227" s="2" t="e">
        <f t="shared" si="297"/>
        <v>#DIV/0!</v>
      </c>
      <c r="AH227" s="2" t="e">
        <f t="shared" si="298"/>
        <v>#DIV/0!</v>
      </c>
      <c r="AI227" s="2" t="e">
        <f t="shared" si="299"/>
        <v>#DIV/0!</v>
      </c>
      <c r="AJ227" s="2" t="e">
        <f t="shared" si="300"/>
        <v>#DIV/0!</v>
      </c>
      <c r="AK227" t="e">
        <f t="shared" si="301"/>
        <v>#DIV/0!</v>
      </c>
      <c r="AL227" t="str">
        <f t="shared" ref="AL227:AM227" si="350">IF(AY227=1,$AF227*$V224,"0")</f>
        <v>0</v>
      </c>
      <c r="AM227" t="str">
        <f t="shared" si="350"/>
        <v>0</v>
      </c>
      <c r="AN227" t="str">
        <f t="shared" si="303"/>
        <v>0</v>
      </c>
      <c r="AO227" t="str">
        <f t="shared" si="304"/>
        <v>0</v>
      </c>
      <c r="AP227" t="str">
        <f t="shared" si="305"/>
        <v>0</v>
      </c>
      <c r="AQ227" t="str">
        <f t="shared" si="306"/>
        <v>0</v>
      </c>
      <c r="AT227">
        <f t="shared" si="307"/>
        <v>0</v>
      </c>
      <c r="AU227">
        <f t="shared" si="308"/>
        <v>0</v>
      </c>
      <c r="AW227">
        <f t="shared" si="309"/>
        <v>0</v>
      </c>
      <c r="AY227">
        <f t="shared" si="310"/>
        <v>0</v>
      </c>
      <c r="AZ227">
        <f t="shared" si="311"/>
        <v>0</v>
      </c>
      <c r="BA227">
        <f t="shared" si="312"/>
        <v>0</v>
      </c>
      <c r="BB227">
        <f t="shared" si="313"/>
        <v>0</v>
      </c>
      <c r="BC227">
        <f t="shared" si="314"/>
        <v>0</v>
      </c>
      <c r="BD227">
        <f t="shared" si="315"/>
        <v>0</v>
      </c>
      <c r="BF227" t="str">
        <f t="shared" si="316"/>
        <v>0</v>
      </c>
      <c r="BG227" t="str">
        <f t="shared" si="317"/>
        <v>0</v>
      </c>
      <c r="BH227" t="str">
        <f t="shared" si="318"/>
        <v>0</v>
      </c>
      <c r="BI227" t="str">
        <f t="shared" si="319"/>
        <v>0</v>
      </c>
      <c r="BJ227" t="str">
        <f t="shared" si="320"/>
        <v>0</v>
      </c>
      <c r="BK227" t="str">
        <f t="shared" si="321"/>
        <v>0</v>
      </c>
    </row>
    <row r="228" spans="1:63" x14ac:dyDescent="0.25">
      <c r="A228" s="176" t="s">
        <v>3</v>
      </c>
      <c r="B228" s="10">
        <f t="shared" si="292"/>
        <v>47</v>
      </c>
      <c r="C228" s="10" t="str">
        <f t="shared" si="275"/>
        <v>DR&gt;65 - 47</v>
      </c>
      <c r="D228" s="138">
        <f>'AUP Test Results - Table 1'!D228</f>
        <v>0</v>
      </c>
      <c r="E228" s="11">
        <f>'AUP Test Results - Table 1'!E228</f>
        <v>0</v>
      </c>
      <c r="F228" s="139">
        <f>'AUP Test Results - Table 1'!F228</f>
        <v>0</v>
      </c>
      <c r="G228" s="177">
        <f>'AUP Test Results - Table 1'!G228</f>
        <v>0</v>
      </c>
      <c r="H228" s="11">
        <f>'AUP Test Results - Table 1'!H228</f>
        <v>0</v>
      </c>
      <c r="I228" s="139">
        <f>'AUP Test Results - Table 1'!I228</f>
        <v>0</v>
      </c>
      <c r="J228" s="177">
        <f>'AUP Test Results - Table 1'!J228</f>
        <v>0</v>
      </c>
      <c r="K228" s="177">
        <f>'AUP Test Results - Table 1'!K228</f>
        <v>0</v>
      </c>
      <c r="L228" s="139">
        <f>'AUP Test Results - Table 1'!L228</f>
        <v>0</v>
      </c>
      <c r="M228" s="177" t="str">
        <f>'AUP Test Results - Table 1'!M228</f>
        <v/>
      </c>
      <c r="N228" s="177">
        <f>'AUP Test Results - Table 1'!N228</f>
        <v>0</v>
      </c>
      <c r="O228" s="139">
        <f>'AUP Test Results - Table 1'!O228</f>
        <v>0</v>
      </c>
      <c r="P228" s="177" t="str">
        <f>'AUP Test Results - Table 1'!P228</f>
        <v/>
      </c>
      <c r="Q228" s="138">
        <f>'AUP Test Results - Table 1'!Q228</f>
        <v>0</v>
      </c>
      <c r="R228" s="139">
        <f>'AUP Test Results - Table 1'!R228</f>
        <v>0</v>
      </c>
      <c r="S228" s="45">
        <f>'AUP Test Results - Table 1'!S228</f>
        <v>0</v>
      </c>
      <c r="T228" s="139">
        <f>'AUP Test Results - Table 1'!T228</f>
        <v>0</v>
      </c>
      <c r="U228" s="45">
        <f>'AUP Test Results - Table 1'!U228</f>
        <v>0</v>
      </c>
      <c r="V228" s="138">
        <f>'AUP Test Results - Table 1'!V228</f>
        <v>0</v>
      </c>
      <c r="W228" s="141" t="str">
        <f>'AUP Test Results - Table 1'!W228</f>
        <v>none</v>
      </c>
      <c r="X228" s="141">
        <f>'AUP Test Results - Table 1'!X228</f>
        <v>0</v>
      </c>
      <c r="Y228" s="178">
        <f>'AUP Test Results - Table 1'!Y228</f>
        <v>0</v>
      </c>
      <c r="Z228" s="89">
        <f>'AUP Test Results - Table 1'!Z228</f>
        <v>0</v>
      </c>
      <c r="AC228" t="str">
        <f t="shared" si="296"/>
        <v>HB Charges 4</v>
      </c>
      <c r="AD228" s="3">
        <f t="shared" si="281"/>
        <v>0</v>
      </c>
      <c r="AE228" s="3">
        <f t="shared" si="282"/>
        <v>0</v>
      </c>
      <c r="AF228" s="3" t="e">
        <f t="shared" si="283"/>
        <v>#DIV/0!</v>
      </c>
      <c r="AG228" s="2" t="e">
        <f t="shared" si="297"/>
        <v>#DIV/0!</v>
      </c>
      <c r="AH228" s="2" t="e">
        <f t="shared" si="298"/>
        <v>#DIV/0!</v>
      </c>
      <c r="AI228" s="2" t="e">
        <f t="shared" si="299"/>
        <v>#DIV/0!</v>
      </c>
      <c r="AJ228" s="2" t="e">
        <f t="shared" si="300"/>
        <v>#DIV/0!</v>
      </c>
      <c r="AK228" t="e">
        <f t="shared" si="301"/>
        <v>#DIV/0!</v>
      </c>
      <c r="AL228" t="str">
        <f t="shared" ref="AL228:AM228" si="351">IF(AY228=1,$AF228*$V225,"0")</f>
        <v>0</v>
      </c>
      <c r="AM228" t="str">
        <f t="shared" si="351"/>
        <v>0</v>
      </c>
      <c r="AN228" t="str">
        <f t="shared" si="303"/>
        <v>0</v>
      </c>
      <c r="AO228" t="str">
        <f t="shared" si="304"/>
        <v>0</v>
      </c>
      <c r="AP228" t="str">
        <f t="shared" si="305"/>
        <v>0</v>
      </c>
      <c r="AQ228" t="str">
        <f t="shared" si="306"/>
        <v>0</v>
      </c>
      <c r="AT228">
        <f t="shared" si="307"/>
        <v>0</v>
      </c>
      <c r="AU228">
        <f t="shared" si="308"/>
        <v>0</v>
      </c>
      <c r="AW228">
        <f t="shared" si="309"/>
        <v>0</v>
      </c>
      <c r="AY228">
        <f t="shared" si="310"/>
        <v>0</v>
      </c>
      <c r="AZ228">
        <f t="shared" si="311"/>
        <v>0</v>
      </c>
      <c r="BA228">
        <f t="shared" si="312"/>
        <v>0</v>
      </c>
      <c r="BB228">
        <f t="shared" si="313"/>
        <v>0</v>
      </c>
      <c r="BC228">
        <f t="shared" si="314"/>
        <v>0</v>
      </c>
      <c r="BD228">
        <f t="shared" si="315"/>
        <v>0</v>
      </c>
      <c r="BF228" t="str">
        <f t="shared" si="316"/>
        <v>0</v>
      </c>
      <c r="BG228" t="str">
        <f t="shared" si="317"/>
        <v>0</v>
      </c>
      <c r="BH228" t="str">
        <f t="shared" si="318"/>
        <v>0</v>
      </c>
      <c r="BI228" t="str">
        <f t="shared" si="319"/>
        <v>0</v>
      </c>
      <c r="BJ228" t="str">
        <f t="shared" si="320"/>
        <v>0</v>
      </c>
      <c r="BK228" t="str">
        <f t="shared" si="321"/>
        <v>0</v>
      </c>
    </row>
    <row r="229" spans="1:63" x14ac:dyDescent="0.25">
      <c r="A229" s="176" t="s">
        <v>3</v>
      </c>
      <c r="B229" s="10">
        <f t="shared" si="292"/>
        <v>48</v>
      </c>
      <c r="C229" s="10" t="str">
        <f t="shared" si="275"/>
        <v>DR&gt;65 - 48</v>
      </c>
      <c r="D229" s="138">
        <f>'AUP Test Results - Table 1'!D229</f>
        <v>0</v>
      </c>
      <c r="E229" s="11">
        <f>'AUP Test Results - Table 1'!E229</f>
        <v>0</v>
      </c>
      <c r="F229" s="139">
        <f>'AUP Test Results - Table 1'!F229</f>
        <v>0</v>
      </c>
      <c r="G229" s="177">
        <f>'AUP Test Results - Table 1'!G229</f>
        <v>0</v>
      </c>
      <c r="H229" s="11">
        <f>'AUP Test Results - Table 1'!H229</f>
        <v>0</v>
      </c>
      <c r="I229" s="139">
        <f>'AUP Test Results - Table 1'!I229</f>
        <v>0</v>
      </c>
      <c r="J229" s="177">
        <f>'AUP Test Results - Table 1'!J229</f>
        <v>0</v>
      </c>
      <c r="K229" s="177">
        <f>'AUP Test Results - Table 1'!K229</f>
        <v>0</v>
      </c>
      <c r="L229" s="139">
        <f>'AUP Test Results - Table 1'!L229</f>
        <v>0</v>
      </c>
      <c r="M229" s="177" t="str">
        <f>'AUP Test Results - Table 1'!M229</f>
        <v/>
      </c>
      <c r="N229" s="177">
        <f>'AUP Test Results - Table 1'!N229</f>
        <v>0</v>
      </c>
      <c r="O229" s="139">
        <f>'AUP Test Results - Table 1'!O229</f>
        <v>0</v>
      </c>
      <c r="P229" s="177" t="str">
        <f>'AUP Test Results - Table 1'!P229</f>
        <v/>
      </c>
      <c r="Q229" s="138">
        <f>'AUP Test Results - Table 1'!Q229</f>
        <v>0</v>
      </c>
      <c r="R229" s="139">
        <f>'AUP Test Results - Table 1'!R229</f>
        <v>0</v>
      </c>
      <c r="S229" s="45">
        <f>'AUP Test Results - Table 1'!S229</f>
        <v>0</v>
      </c>
      <c r="T229" s="139">
        <f>'AUP Test Results - Table 1'!T229</f>
        <v>0</v>
      </c>
      <c r="U229" s="45">
        <f>'AUP Test Results - Table 1'!U229</f>
        <v>0</v>
      </c>
      <c r="V229" s="138">
        <f>'AUP Test Results - Table 1'!V229</f>
        <v>0</v>
      </c>
      <c r="W229" s="141" t="str">
        <f>'AUP Test Results - Table 1'!W229</f>
        <v>none</v>
      </c>
      <c r="X229" s="141">
        <f>'AUP Test Results - Table 1'!X229</f>
        <v>0</v>
      </c>
      <c r="Y229" s="178">
        <f>'AUP Test Results - Table 1'!Y229</f>
        <v>0</v>
      </c>
      <c r="Z229" s="89">
        <f>'AUP Test Results - Table 1'!Z229</f>
        <v>0</v>
      </c>
      <c r="AC229" t="str">
        <f t="shared" si="296"/>
        <v>HB Charges 4</v>
      </c>
      <c r="AD229" s="3">
        <f t="shared" si="281"/>
        <v>0</v>
      </c>
      <c r="AE229" s="3">
        <f t="shared" si="282"/>
        <v>0</v>
      </c>
      <c r="AF229" s="3" t="e">
        <f t="shared" si="283"/>
        <v>#DIV/0!</v>
      </c>
      <c r="AG229" s="2" t="e">
        <f t="shared" si="297"/>
        <v>#DIV/0!</v>
      </c>
      <c r="AH229" s="2" t="e">
        <f t="shared" si="298"/>
        <v>#DIV/0!</v>
      </c>
      <c r="AI229" s="2" t="e">
        <f t="shared" si="299"/>
        <v>#DIV/0!</v>
      </c>
      <c r="AJ229" s="2" t="e">
        <f t="shared" si="300"/>
        <v>#DIV/0!</v>
      </c>
      <c r="AK229" t="e">
        <f t="shared" si="301"/>
        <v>#DIV/0!</v>
      </c>
      <c r="AL229" t="str">
        <f t="shared" ref="AL229:AM229" si="352">IF(AY229=1,$AF229*$V226,"0")</f>
        <v>0</v>
      </c>
      <c r="AM229" t="str">
        <f t="shared" si="352"/>
        <v>0</v>
      </c>
      <c r="AN229" t="str">
        <f t="shared" si="303"/>
        <v>0</v>
      </c>
      <c r="AO229" t="str">
        <f t="shared" si="304"/>
        <v>0</v>
      </c>
      <c r="AP229" t="str">
        <f t="shared" si="305"/>
        <v>0</v>
      </c>
      <c r="AQ229" t="str">
        <f t="shared" si="306"/>
        <v>0</v>
      </c>
      <c r="AT229">
        <f t="shared" si="307"/>
        <v>0</v>
      </c>
      <c r="AU229">
        <f t="shared" si="308"/>
        <v>0</v>
      </c>
      <c r="AW229">
        <f t="shared" si="309"/>
        <v>0</v>
      </c>
      <c r="AY229">
        <f t="shared" si="310"/>
        <v>0</v>
      </c>
      <c r="AZ229">
        <f t="shared" si="311"/>
        <v>0</v>
      </c>
      <c r="BA229">
        <f t="shared" si="312"/>
        <v>0</v>
      </c>
      <c r="BB229">
        <f t="shared" si="313"/>
        <v>0</v>
      </c>
      <c r="BC229">
        <f t="shared" si="314"/>
        <v>0</v>
      </c>
      <c r="BD229">
        <f t="shared" si="315"/>
        <v>0</v>
      </c>
      <c r="BF229" t="str">
        <f t="shared" si="316"/>
        <v>0</v>
      </c>
      <c r="BG229" t="str">
        <f t="shared" si="317"/>
        <v>0</v>
      </c>
      <c r="BH229" t="str">
        <f t="shared" si="318"/>
        <v>0</v>
      </c>
      <c r="BI229" t="str">
        <f t="shared" si="319"/>
        <v>0</v>
      </c>
      <c r="BJ229" t="str">
        <f t="shared" si="320"/>
        <v>0</v>
      </c>
      <c r="BK229" t="str">
        <f t="shared" si="321"/>
        <v>0</v>
      </c>
    </row>
    <row r="230" spans="1:63" x14ac:dyDescent="0.25">
      <c r="A230" s="176" t="s">
        <v>3</v>
      </c>
      <c r="B230" s="10">
        <f t="shared" si="292"/>
        <v>49</v>
      </c>
      <c r="C230" s="10" t="str">
        <f t="shared" si="275"/>
        <v>DR&gt;65 - 49</v>
      </c>
      <c r="D230" s="138">
        <f>'AUP Test Results - Table 1'!D230</f>
        <v>0</v>
      </c>
      <c r="E230" s="11">
        <f>'AUP Test Results - Table 1'!E230</f>
        <v>0</v>
      </c>
      <c r="F230" s="139">
        <f>'AUP Test Results - Table 1'!F230</f>
        <v>0</v>
      </c>
      <c r="G230" s="177">
        <f>'AUP Test Results - Table 1'!G230</f>
        <v>0</v>
      </c>
      <c r="H230" s="11">
        <f>'AUP Test Results - Table 1'!H230</f>
        <v>0</v>
      </c>
      <c r="I230" s="139">
        <f>'AUP Test Results - Table 1'!I230</f>
        <v>0</v>
      </c>
      <c r="J230" s="177">
        <f>'AUP Test Results - Table 1'!J230</f>
        <v>0</v>
      </c>
      <c r="K230" s="177">
        <f>'AUP Test Results - Table 1'!K230</f>
        <v>0</v>
      </c>
      <c r="L230" s="139">
        <f>'AUP Test Results - Table 1'!L230</f>
        <v>0</v>
      </c>
      <c r="M230" s="177" t="str">
        <f>'AUP Test Results - Table 1'!M230</f>
        <v/>
      </c>
      <c r="N230" s="177">
        <f>'AUP Test Results - Table 1'!N230</f>
        <v>0</v>
      </c>
      <c r="O230" s="139">
        <f>'AUP Test Results - Table 1'!O230</f>
        <v>0</v>
      </c>
      <c r="P230" s="177" t="str">
        <f>'AUP Test Results - Table 1'!P230</f>
        <v/>
      </c>
      <c r="Q230" s="138">
        <f>'AUP Test Results - Table 1'!Q230</f>
        <v>0</v>
      </c>
      <c r="R230" s="139">
        <f>'AUP Test Results - Table 1'!R230</f>
        <v>0</v>
      </c>
      <c r="S230" s="45">
        <f>'AUP Test Results - Table 1'!S230</f>
        <v>0</v>
      </c>
      <c r="T230" s="139">
        <f>'AUP Test Results - Table 1'!T230</f>
        <v>0</v>
      </c>
      <c r="U230" s="45">
        <f>'AUP Test Results - Table 1'!U230</f>
        <v>0</v>
      </c>
      <c r="V230" s="138">
        <f>'AUP Test Results - Table 1'!V230</f>
        <v>0</v>
      </c>
      <c r="W230" s="141" t="str">
        <f>'AUP Test Results - Table 1'!W230</f>
        <v>none</v>
      </c>
      <c r="X230" s="141">
        <f>'AUP Test Results - Table 1'!X230</f>
        <v>0</v>
      </c>
      <c r="Y230" s="178">
        <f>'AUP Test Results - Table 1'!Y230</f>
        <v>0</v>
      </c>
      <c r="Z230" s="89">
        <f>'AUP Test Results - Table 1'!Z230</f>
        <v>0</v>
      </c>
      <c r="AC230" t="str">
        <f t="shared" si="296"/>
        <v>HB Charges 4</v>
      </c>
      <c r="AD230" s="3">
        <f t="shared" si="281"/>
        <v>0</v>
      </c>
      <c r="AE230" s="3">
        <f t="shared" si="282"/>
        <v>0</v>
      </c>
      <c r="AF230" s="3" t="e">
        <f t="shared" si="283"/>
        <v>#DIV/0!</v>
      </c>
      <c r="AG230" s="2" t="e">
        <f t="shared" si="297"/>
        <v>#DIV/0!</v>
      </c>
      <c r="AH230" s="2" t="e">
        <f t="shared" si="298"/>
        <v>#DIV/0!</v>
      </c>
      <c r="AI230" s="2" t="e">
        <f t="shared" si="299"/>
        <v>#DIV/0!</v>
      </c>
      <c r="AJ230" s="2" t="e">
        <f t="shared" si="300"/>
        <v>#DIV/0!</v>
      </c>
      <c r="AK230" t="e">
        <f t="shared" si="301"/>
        <v>#DIV/0!</v>
      </c>
      <c r="AL230" t="str">
        <f t="shared" ref="AL230:AM230" si="353">IF(AY230=1,$AF230*$V227,"0")</f>
        <v>0</v>
      </c>
      <c r="AM230" t="str">
        <f t="shared" si="353"/>
        <v>0</v>
      </c>
      <c r="AN230" t="str">
        <f t="shared" si="303"/>
        <v>0</v>
      </c>
      <c r="AO230" t="str">
        <f t="shared" si="304"/>
        <v>0</v>
      </c>
      <c r="AP230" t="str">
        <f t="shared" si="305"/>
        <v>0</v>
      </c>
      <c r="AQ230" t="str">
        <f t="shared" si="306"/>
        <v>0</v>
      </c>
      <c r="AT230">
        <f t="shared" si="307"/>
        <v>0</v>
      </c>
      <c r="AU230">
        <f t="shared" si="308"/>
        <v>0</v>
      </c>
      <c r="AW230">
        <f t="shared" si="309"/>
        <v>0</v>
      </c>
      <c r="AY230">
        <f t="shared" si="310"/>
        <v>0</v>
      </c>
      <c r="AZ230">
        <f t="shared" si="311"/>
        <v>0</v>
      </c>
      <c r="BA230">
        <f t="shared" si="312"/>
        <v>0</v>
      </c>
      <c r="BB230">
        <f t="shared" si="313"/>
        <v>0</v>
      </c>
      <c r="BC230">
        <f t="shared" si="314"/>
        <v>0</v>
      </c>
      <c r="BD230">
        <f t="shared" si="315"/>
        <v>0</v>
      </c>
      <c r="BF230" t="str">
        <f t="shared" si="316"/>
        <v>0</v>
      </c>
      <c r="BG230" t="str">
        <f t="shared" si="317"/>
        <v>0</v>
      </c>
      <c r="BH230" t="str">
        <f t="shared" si="318"/>
        <v>0</v>
      </c>
      <c r="BI230" t="str">
        <f t="shared" si="319"/>
        <v>0</v>
      </c>
      <c r="BJ230" t="str">
        <f t="shared" si="320"/>
        <v>0</v>
      </c>
      <c r="BK230" t="str">
        <f t="shared" si="321"/>
        <v>0</v>
      </c>
    </row>
    <row r="231" spans="1:63" x14ac:dyDescent="0.25">
      <c r="A231" s="176" t="s">
        <v>3</v>
      </c>
      <c r="B231" s="10">
        <f t="shared" si="292"/>
        <v>50</v>
      </c>
      <c r="C231" s="10" t="str">
        <f t="shared" si="275"/>
        <v>DR&gt;65 - 50</v>
      </c>
      <c r="D231" s="138">
        <f>'AUP Test Results - Table 1'!D231</f>
        <v>0</v>
      </c>
      <c r="E231" s="11">
        <f>'AUP Test Results - Table 1'!E231</f>
        <v>0</v>
      </c>
      <c r="F231" s="139">
        <f>'AUP Test Results - Table 1'!F231</f>
        <v>0</v>
      </c>
      <c r="G231" s="177">
        <f>'AUP Test Results - Table 1'!G231</f>
        <v>0</v>
      </c>
      <c r="H231" s="11">
        <f>'AUP Test Results - Table 1'!H231</f>
        <v>0</v>
      </c>
      <c r="I231" s="139">
        <f>'AUP Test Results - Table 1'!I231</f>
        <v>0</v>
      </c>
      <c r="J231" s="177">
        <f>'AUP Test Results - Table 1'!J231</f>
        <v>0</v>
      </c>
      <c r="K231" s="177">
        <f>'AUP Test Results - Table 1'!K231</f>
        <v>0</v>
      </c>
      <c r="L231" s="139">
        <f>'AUP Test Results - Table 1'!L231</f>
        <v>0</v>
      </c>
      <c r="M231" s="177" t="str">
        <f>'AUP Test Results - Table 1'!M231</f>
        <v/>
      </c>
      <c r="N231" s="177">
        <f>'AUP Test Results - Table 1'!N231</f>
        <v>0</v>
      </c>
      <c r="O231" s="139">
        <f>'AUP Test Results - Table 1'!O231</f>
        <v>0</v>
      </c>
      <c r="P231" s="177" t="str">
        <f>'AUP Test Results - Table 1'!P231</f>
        <v/>
      </c>
      <c r="Q231" s="138">
        <f>'AUP Test Results - Table 1'!Q231</f>
        <v>0</v>
      </c>
      <c r="R231" s="139">
        <f>'AUP Test Results - Table 1'!R231</f>
        <v>0</v>
      </c>
      <c r="S231" s="45">
        <f>'AUP Test Results - Table 1'!S231</f>
        <v>0</v>
      </c>
      <c r="T231" s="139">
        <f>'AUP Test Results - Table 1'!T231</f>
        <v>0</v>
      </c>
      <c r="U231" s="45">
        <f>'AUP Test Results - Table 1'!U231</f>
        <v>0</v>
      </c>
      <c r="V231" s="138">
        <f>'AUP Test Results - Table 1'!V231</f>
        <v>0</v>
      </c>
      <c r="W231" s="141" t="str">
        <f>'AUP Test Results - Table 1'!W231</f>
        <v>none</v>
      </c>
      <c r="X231" s="141">
        <f>'AUP Test Results - Table 1'!X231</f>
        <v>0</v>
      </c>
      <c r="Y231" s="178">
        <f>'AUP Test Results - Table 1'!Y231</f>
        <v>0</v>
      </c>
      <c r="Z231" s="89">
        <f>'AUP Test Results - Table 1'!Z231</f>
        <v>0</v>
      </c>
      <c r="AC231" t="str">
        <f t="shared" si="296"/>
        <v>HB Charges 4</v>
      </c>
      <c r="AD231" s="3">
        <f t="shared" si="281"/>
        <v>0</v>
      </c>
      <c r="AE231" s="3">
        <f t="shared" si="282"/>
        <v>0</v>
      </c>
      <c r="AF231" s="3" t="e">
        <f t="shared" si="283"/>
        <v>#DIV/0!</v>
      </c>
      <c r="AG231" s="2" t="e">
        <f t="shared" si="297"/>
        <v>#DIV/0!</v>
      </c>
      <c r="AH231" s="2" t="e">
        <f t="shared" si="298"/>
        <v>#DIV/0!</v>
      </c>
      <c r="AI231" s="2" t="e">
        <f t="shared" si="299"/>
        <v>#DIV/0!</v>
      </c>
      <c r="AJ231" s="2" t="e">
        <f t="shared" si="300"/>
        <v>#DIV/0!</v>
      </c>
      <c r="AK231" t="e">
        <f t="shared" si="301"/>
        <v>#DIV/0!</v>
      </c>
      <c r="AL231" t="str">
        <f t="shared" ref="AL231:AM231" si="354">IF(AY231=1,$AF231*$V228,"0")</f>
        <v>0</v>
      </c>
      <c r="AM231" t="str">
        <f t="shared" si="354"/>
        <v>0</v>
      </c>
      <c r="AN231" t="str">
        <f t="shared" si="303"/>
        <v>0</v>
      </c>
      <c r="AO231" t="str">
        <f t="shared" si="304"/>
        <v>0</v>
      </c>
      <c r="AP231" t="str">
        <f t="shared" si="305"/>
        <v>0</v>
      </c>
      <c r="AQ231" t="str">
        <f t="shared" si="306"/>
        <v>0</v>
      </c>
      <c r="AT231">
        <f t="shared" si="307"/>
        <v>0</v>
      </c>
      <c r="AU231">
        <f t="shared" si="308"/>
        <v>0</v>
      </c>
      <c r="AW231">
        <f t="shared" si="309"/>
        <v>0</v>
      </c>
      <c r="AY231">
        <f t="shared" si="310"/>
        <v>0</v>
      </c>
      <c r="AZ231">
        <f t="shared" si="311"/>
        <v>0</v>
      </c>
      <c r="BA231">
        <f t="shared" si="312"/>
        <v>0</v>
      </c>
      <c r="BB231">
        <f t="shared" si="313"/>
        <v>0</v>
      </c>
      <c r="BC231">
        <f t="shared" si="314"/>
        <v>0</v>
      </c>
      <c r="BD231">
        <f t="shared" si="315"/>
        <v>0</v>
      </c>
      <c r="BF231" t="str">
        <f t="shared" si="316"/>
        <v>0</v>
      </c>
      <c r="BG231" t="str">
        <f t="shared" si="317"/>
        <v>0</v>
      </c>
      <c r="BH231" t="str">
        <f t="shared" si="318"/>
        <v>0</v>
      </c>
      <c r="BI231" t="str">
        <f t="shared" si="319"/>
        <v>0</v>
      </c>
      <c r="BJ231" t="str">
        <f t="shared" si="320"/>
        <v>0</v>
      </c>
      <c r="BK231" t="str">
        <f t="shared" si="321"/>
        <v>0</v>
      </c>
    </row>
    <row r="232" spans="1:63" x14ac:dyDescent="0.25">
      <c r="A232" s="176" t="s">
        <v>3</v>
      </c>
      <c r="B232" s="10">
        <f t="shared" si="292"/>
        <v>51</v>
      </c>
      <c r="C232" s="10" t="str">
        <f t="shared" si="275"/>
        <v>DR&gt;65 - 51</v>
      </c>
      <c r="D232" s="138">
        <f>'AUP Test Results - Table 1'!D232</f>
        <v>0</v>
      </c>
      <c r="E232" s="11">
        <f>'AUP Test Results - Table 1'!E232</f>
        <v>0</v>
      </c>
      <c r="F232" s="139">
        <f>'AUP Test Results - Table 1'!F232</f>
        <v>0</v>
      </c>
      <c r="G232" s="177">
        <f>'AUP Test Results - Table 1'!G232</f>
        <v>0</v>
      </c>
      <c r="H232" s="11">
        <f>'AUP Test Results - Table 1'!H232</f>
        <v>0</v>
      </c>
      <c r="I232" s="139">
        <f>'AUP Test Results - Table 1'!I232</f>
        <v>0</v>
      </c>
      <c r="J232" s="177">
        <f>'AUP Test Results - Table 1'!J232</f>
        <v>0</v>
      </c>
      <c r="K232" s="177">
        <f>'AUP Test Results - Table 1'!K232</f>
        <v>0</v>
      </c>
      <c r="L232" s="139">
        <f>'AUP Test Results - Table 1'!L232</f>
        <v>0</v>
      </c>
      <c r="M232" s="177" t="str">
        <f>'AUP Test Results - Table 1'!M232</f>
        <v/>
      </c>
      <c r="N232" s="177">
        <f>'AUP Test Results - Table 1'!N232</f>
        <v>0</v>
      </c>
      <c r="O232" s="139">
        <f>'AUP Test Results - Table 1'!O232</f>
        <v>0</v>
      </c>
      <c r="P232" s="177" t="str">
        <f>'AUP Test Results - Table 1'!P232</f>
        <v/>
      </c>
      <c r="Q232" s="138">
        <f>'AUP Test Results - Table 1'!Q232</f>
        <v>0</v>
      </c>
      <c r="R232" s="139">
        <f>'AUP Test Results - Table 1'!R232</f>
        <v>0</v>
      </c>
      <c r="S232" s="45">
        <f>'AUP Test Results - Table 1'!S232</f>
        <v>0</v>
      </c>
      <c r="T232" s="139">
        <f>'AUP Test Results - Table 1'!T232</f>
        <v>0</v>
      </c>
      <c r="U232" s="45">
        <f>'AUP Test Results - Table 1'!U232</f>
        <v>0</v>
      </c>
      <c r="V232" s="138">
        <f>'AUP Test Results - Table 1'!V232</f>
        <v>0</v>
      </c>
      <c r="W232" s="141" t="str">
        <f>'AUP Test Results - Table 1'!W232</f>
        <v>none</v>
      </c>
      <c r="X232" s="141">
        <f>'AUP Test Results - Table 1'!X232</f>
        <v>0</v>
      </c>
      <c r="Y232" s="178">
        <f>'AUP Test Results - Table 1'!Y232</f>
        <v>0</v>
      </c>
      <c r="Z232" s="89">
        <f>'AUP Test Results - Table 1'!Z232</f>
        <v>0</v>
      </c>
      <c r="AC232" t="str">
        <f t="shared" si="296"/>
        <v>HB Charges 4</v>
      </c>
      <c r="AD232" s="3">
        <f t="shared" si="281"/>
        <v>0</v>
      </c>
      <c r="AE232" s="3">
        <f t="shared" si="282"/>
        <v>0</v>
      </c>
      <c r="AF232" s="3" t="e">
        <f t="shared" si="283"/>
        <v>#DIV/0!</v>
      </c>
      <c r="AG232" s="2" t="e">
        <f t="shared" si="297"/>
        <v>#DIV/0!</v>
      </c>
      <c r="AH232" s="2" t="e">
        <f t="shared" si="298"/>
        <v>#DIV/0!</v>
      </c>
      <c r="AI232" s="2" t="e">
        <f t="shared" si="299"/>
        <v>#DIV/0!</v>
      </c>
      <c r="AJ232" s="2" t="e">
        <f t="shared" si="300"/>
        <v>#DIV/0!</v>
      </c>
      <c r="AK232" t="e">
        <f t="shared" si="301"/>
        <v>#DIV/0!</v>
      </c>
      <c r="AL232" t="str">
        <f t="shared" ref="AL232:AM232" si="355">IF(AY232=1,$AF232*$V229,"0")</f>
        <v>0</v>
      </c>
      <c r="AM232" t="str">
        <f t="shared" si="355"/>
        <v>0</v>
      </c>
      <c r="AN232" t="str">
        <f t="shared" si="303"/>
        <v>0</v>
      </c>
      <c r="AO232" t="str">
        <f t="shared" si="304"/>
        <v>0</v>
      </c>
      <c r="AP232" t="str">
        <f t="shared" si="305"/>
        <v>0</v>
      </c>
      <c r="AQ232" t="str">
        <f t="shared" si="306"/>
        <v>0</v>
      </c>
      <c r="AT232">
        <f t="shared" si="307"/>
        <v>0</v>
      </c>
      <c r="AU232">
        <f t="shared" si="308"/>
        <v>0</v>
      </c>
      <c r="AW232">
        <f t="shared" si="309"/>
        <v>0</v>
      </c>
      <c r="AY232">
        <f t="shared" si="310"/>
        <v>0</v>
      </c>
      <c r="AZ232">
        <f t="shared" si="311"/>
        <v>0</v>
      </c>
      <c r="BA232">
        <f t="shared" si="312"/>
        <v>0</v>
      </c>
      <c r="BB232">
        <f t="shared" si="313"/>
        <v>0</v>
      </c>
      <c r="BC232">
        <f t="shared" si="314"/>
        <v>0</v>
      </c>
      <c r="BD232">
        <f t="shared" si="315"/>
        <v>0</v>
      </c>
      <c r="BF232" t="str">
        <f t="shared" si="316"/>
        <v>0</v>
      </c>
      <c r="BG232" t="str">
        <f t="shared" si="317"/>
        <v>0</v>
      </c>
      <c r="BH232" t="str">
        <f t="shared" si="318"/>
        <v>0</v>
      </c>
      <c r="BI232" t="str">
        <f t="shared" si="319"/>
        <v>0</v>
      </c>
      <c r="BJ232" t="str">
        <f t="shared" si="320"/>
        <v>0</v>
      </c>
      <c r="BK232" t="str">
        <f t="shared" si="321"/>
        <v>0</v>
      </c>
    </row>
    <row r="233" spans="1:63" x14ac:dyDescent="0.25">
      <c r="A233" s="176" t="s">
        <v>3</v>
      </c>
      <c r="B233" s="10">
        <f t="shared" si="292"/>
        <v>52</v>
      </c>
      <c r="C233" s="10" t="str">
        <f t="shared" si="275"/>
        <v>DR&gt;65 - 52</v>
      </c>
      <c r="D233" s="138">
        <f>'AUP Test Results - Table 1'!D233</f>
        <v>0</v>
      </c>
      <c r="E233" s="11">
        <f>'AUP Test Results - Table 1'!E233</f>
        <v>0</v>
      </c>
      <c r="F233" s="139">
        <f>'AUP Test Results - Table 1'!F233</f>
        <v>0</v>
      </c>
      <c r="G233" s="177">
        <f>'AUP Test Results - Table 1'!G233</f>
        <v>0</v>
      </c>
      <c r="H233" s="11">
        <f>'AUP Test Results - Table 1'!H233</f>
        <v>0</v>
      </c>
      <c r="I233" s="139">
        <f>'AUP Test Results - Table 1'!I233</f>
        <v>0</v>
      </c>
      <c r="J233" s="177">
        <f>'AUP Test Results - Table 1'!J233</f>
        <v>0</v>
      </c>
      <c r="K233" s="177">
        <f>'AUP Test Results - Table 1'!K233</f>
        <v>0</v>
      </c>
      <c r="L233" s="139">
        <f>'AUP Test Results - Table 1'!L233</f>
        <v>0</v>
      </c>
      <c r="M233" s="177" t="str">
        <f>'AUP Test Results - Table 1'!M233</f>
        <v/>
      </c>
      <c r="N233" s="177">
        <f>'AUP Test Results - Table 1'!N233</f>
        <v>0</v>
      </c>
      <c r="O233" s="139">
        <f>'AUP Test Results - Table 1'!O233</f>
        <v>0</v>
      </c>
      <c r="P233" s="177" t="str">
        <f>'AUP Test Results - Table 1'!P233</f>
        <v/>
      </c>
      <c r="Q233" s="138">
        <f>'AUP Test Results - Table 1'!Q233</f>
        <v>0</v>
      </c>
      <c r="R233" s="139">
        <f>'AUP Test Results - Table 1'!R233</f>
        <v>0</v>
      </c>
      <c r="S233" s="45">
        <f>'AUP Test Results - Table 1'!S233</f>
        <v>0</v>
      </c>
      <c r="T233" s="139">
        <f>'AUP Test Results - Table 1'!T233</f>
        <v>0</v>
      </c>
      <c r="U233" s="45">
        <f>'AUP Test Results - Table 1'!U233</f>
        <v>0</v>
      </c>
      <c r="V233" s="138">
        <f>'AUP Test Results - Table 1'!V233</f>
        <v>0</v>
      </c>
      <c r="W233" s="141" t="str">
        <f>'AUP Test Results - Table 1'!W233</f>
        <v>none</v>
      </c>
      <c r="X233" s="141">
        <f>'AUP Test Results - Table 1'!X233</f>
        <v>0</v>
      </c>
      <c r="Y233" s="178">
        <f>'AUP Test Results - Table 1'!Y233</f>
        <v>0</v>
      </c>
      <c r="Z233" s="89">
        <f>'AUP Test Results - Table 1'!Z233</f>
        <v>0</v>
      </c>
      <c r="AC233" t="str">
        <f t="shared" si="296"/>
        <v>HB Charges 4</v>
      </c>
      <c r="AD233" s="3">
        <f t="shared" si="281"/>
        <v>0</v>
      </c>
      <c r="AE233" s="3">
        <f t="shared" si="282"/>
        <v>0</v>
      </c>
      <c r="AF233" s="3" t="e">
        <f t="shared" si="283"/>
        <v>#DIV/0!</v>
      </c>
      <c r="AG233" s="2" t="e">
        <f t="shared" si="297"/>
        <v>#DIV/0!</v>
      </c>
      <c r="AH233" s="2" t="e">
        <f t="shared" si="298"/>
        <v>#DIV/0!</v>
      </c>
      <c r="AI233" s="2" t="e">
        <f t="shared" si="299"/>
        <v>#DIV/0!</v>
      </c>
      <c r="AJ233" s="2" t="e">
        <f t="shared" si="300"/>
        <v>#DIV/0!</v>
      </c>
      <c r="AK233" t="e">
        <f t="shared" si="301"/>
        <v>#DIV/0!</v>
      </c>
      <c r="AL233" t="str">
        <f t="shared" ref="AL233:AM233" si="356">IF(AY233=1,$AF233*$V230,"0")</f>
        <v>0</v>
      </c>
      <c r="AM233" t="str">
        <f t="shared" si="356"/>
        <v>0</v>
      </c>
      <c r="AN233" t="str">
        <f t="shared" si="303"/>
        <v>0</v>
      </c>
      <c r="AO233" t="str">
        <f t="shared" si="304"/>
        <v>0</v>
      </c>
      <c r="AP233" t="str">
        <f t="shared" si="305"/>
        <v>0</v>
      </c>
      <c r="AQ233" t="str">
        <f t="shared" si="306"/>
        <v>0</v>
      </c>
      <c r="AT233">
        <f t="shared" si="307"/>
        <v>0</v>
      </c>
      <c r="AU233">
        <f t="shared" si="308"/>
        <v>0</v>
      </c>
      <c r="AW233">
        <f t="shared" si="309"/>
        <v>0</v>
      </c>
      <c r="AY233">
        <f t="shared" si="310"/>
        <v>0</v>
      </c>
      <c r="AZ233">
        <f t="shared" si="311"/>
        <v>0</v>
      </c>
      <c r="BA233">
        <f t="shared" si="312"/>
        <v>0</v>
      </c>
      <c r="BB233">
        <f t="shared" si="313"/>
        <v>0</v>
      </c>
      <c r="BC233">
        <f t="shared" si="314"/>
        <v>0</v>
      </c>
      <c r="BD233">
        <f t="shared" si="315"/>
        <v>0</v>
      </c>
      <c r="BF233" t="str">
        <f t="shared" si="316"/>
        <v>0</v>
      </c>
      <c r="BG233" t="str">
        <f t="shared" si="317"/>
        <v>0</v>
      </c>
      <c r="BH233" t="str">
        <f t="shared" si="318"/>
        <v>0</v>
      </c>
      <c r="BI233" t="str">
        <f t="shared" si="319"/>
        <v>0</v>
      </c>
      <c r="BJ233" t="str">
        <f t="shared" si="320"/>
        <v>0</v>
      </c>
      <c r="BK233" t="str">
        <f t="shared" si="321"/>
        <v>0</v>
      </c>
    </row>
    <row r="234" spans="1:63" x14ac:dyDescent="0.25">
      <c r="A234" s="176" t="s">
        <v>3</v>
      </c>
      <c r="B234" s="10">
        <f t="shared" si="292"/>
        <v>53</v>
      </c>
      <c r="C234" s="10" t="str">
        <f t="shared" si="275"/>
        <v>DR&gt;65 - 53</v>
      </c>
      <c r="D234" s="138">
        <f>'AUP Test Results - Table 1'!D234</f>
        <v>0</v>
      </c>
      <c r="E234" s="11">
        <f>'AUP Test Results - Table 1'!E234</f>
        <v>0</v>
      </c>
      <c r="F234" s="139">
        <f>'AUP Test Results - Table 1'!F234</f>
        <v>0</v>
      </c>
      <c r="G234" s="177">
        <f>'AUP Test Results - Table 1'!G234</f>
        <v>0</v>
      </c>
      <c r="H234" s="11">
        <f>'AUP Test Results - Table 1'!H234</f>
        <v>0</v>
      </c>
      <c r="I234" s="139">
        <f>'AUP Test Results - Table 1'!I234</f>
        <v>0</v>
      </c>
      <c r="J234" s="177">
        <f>'AUP Test Results - Table 1'!J234</f>
        <v>0</v>
      </c>
      <c r="K234" s="177">
        <f>'AUP Test Results - Table 1'!K234</f>
        <v>0</v>
      </c>
      <c r="L234" s="139">
        <f>'AUP Test Results - Table 1'!L234</f>
        <v>0</v>
      </c>
      <c r="M234" s="177" t="str">
        <f>'AUP Test Results - Table 1'!M234</f>
        <v/>
      </c>
      <c r="N234" s="177">
        <f>'AUP Test Results - Table 1'!N234</f>
        <v>0</v>
      </c>
      <c r="O234" s="139">
        <f>'AUP Test Results - Table 1'!O234</f>
        <v>0</v>
      </c>
      <c r="P234" s="177" t="str">
        <f>'AUP Test Results - Table 1'!P234</f>
        <v/>
      </c>
      <c r="Q234" s="138">
        <f>'AUP Test Results - Table 1'!Q234</f>
        <v>0</v>
      </c>
      <c r="R234" s="139">
        <f>'AUP Test Results - Table 1'!R234</f>
        <v>0</v>
      </c>
      <c r="S234" s="45">
        <f>'AUP Test Results - Table 1'!S234</f>
        <v>0</v>
      </c>
      <c r="T234" s="139">
        <f>'AUP Test Results - Table 1'!T234</f>
        <v>0</v>
      </c>
      <c r="U234" s="45">
        <f>'AUP Test Results - Table 1'!U234</f>
        <v>0</v>
      </c>
      <c r="V234" s="138">
        <f>'AUP Test Results - Table 1'!V234</f>
        <v>0</v>
      </c>
      <c r="W234" s="141" t="str">
        <f>'AUP Test Results - Table 1'!W234</f>
        <v>none</v>
      </c>
      <c r="X234" s="141">
        <f>'AUP Test Results - Table 1'!X234</f>
        <v>0</v>
      </c>
      <c r="Y234" s="178">
        <f>'AUP Test Results - Table 1'!Y234</f>
        <v>0</v>
      </c>
      <c r="Z234" s="89">
        <f>'AUP Test Results - Table 1'!Z234</f>
        <v>0</v>
      </c>
      <c r="AC234" t="str">
        <f t="shared" si="296"/>
        <v>HB Charges 4</v>
      </c>
      <c r="AD234" s="3">
        <f t="shared" si="281"/>
        <v>0</v>
      </c>
      <c r="AE234" s="3">
        <f t="shared" si="282"/>
        <v>0</v>
      </c>
      <c r="AF234" s="3" t="e">
        <f t="shared" si="283"/>
        <v>#DIV/0!</v>
      </c>
      <c r="AG234" s="2" t="e">
        <f t="shared" si="297"/>
        <v>#DIV/0!</v>
      </c>
      <c r="AH234" s="2" t="e">
        <f t="shared" si="298"/>
        <v>#DIV/0!</v>
      </c>
      <c r="AI234" s="2" t="e">
        <f t="shared" si="299"/>
        <v>#DIV/0!</v>
      </c>
      <c r="AJ234" s="2" t="e">
        <f t="shared" si="300"/>
        <v>#DIV/0!</v>
      </c>
      <c r="AK234" t="e">
        <f t="shared" si="301"/>
        <v>#DIV/0!</v>
      </c>
      <c r="AL234" t="str">
        <f t="shared" ref="AL234:AM234" si="357">IF(AY234=1,$AF234*$V231,"0")</f>
        <v>0</v>
      </c>
      <c r="AM234" t="str">
        <f t="shared" si="357"/>
        <v>0</v>
      </c>
      <c r="AN234" t="str">
        <f t="shared" si="303"/>
        <v>0</v>
      </c>
      <c r="AO234" t="str">
        <f t="shared" si="304"/>
        <v>0</v>
      </c>
      <c r="AP234" t="str">
        <f t="shared" si="305"/>
        <v>0</v>
      </c>
      <c r="AQ234" t="str">
        <f t="shared" si="306"/>
        <v>0</v>
      </c>
      <c r="AT234">
        <f t="shared" si="307"/>
        <v>0</v>
      </c>
      <c r="AU234">
        <f t="shared" si="308"/>
        <v>0</v>
      </c>
      <c r="AW234">
        <f t="shared" si="309"/>
        <v>0</v>
      </c>
      <c r="AY234">
        <f t="shared" si="310"/>
        <v>0</v>
      </c>
      <c r="AZ234">
        <f t="shared" si="311"/>
        <v>0</v>
      </c>
      <c r="BA234">
        <f t="shared" si="312"/>
        <v>0</v>
      </c>
      <c r="BB234">
        <f t="shared" si="313"/>
        <v>0</v>
      </c>
      <c r="BC234">
        <f t="shared" si="314"/>
        <v>0</v>
      </c>
      <c r="BD234">
        <f t="shared" si="315"/>
        <v>0</v>
      </c>
      <c r="BF234" t="str">
        <f t="shared" si="316"/>
        <v>0</v>
      </c>
      <c r="BG234" t="str">
        <f t="shared" si="317"/>
        <v>0</v>
      </c>
      <c r="BH234" t="str">
        <f t="shared" si="318"/>
        <v>0</v>
      </c>
      <c r="BI234" t="str">
        <f t="shared" si="319"/>
        <v>0</v>
      </c>
      <c r="BJ234" t="str">
        <f t="shared" si="320"/>
        <v>0</v>
      </c>
      <c r="BK234" t="str">
        <f t="shared" si="321"/>
        <v>0</v>
      </c>
    </row>
    <row r="235" spans="1:63" x14ac:dyDescent="0.25">
      <c r="A235" s="176" t="s">
        <v>3</v>
      </c>
      <c r="B235" s="10">
        <f t="shared" si="292"/>
        <v>54</v>
      </c>
      <c r="C235" s="10" t="str">
        <f t="shared" si="275"/>
        <v>DR&gt;65 - 54</v>
      </c>
      <c r="D235" s="138">
        <f>'AUP Test Results - Table 1'!D235</f>
        <v>0</v>
      </c>
      <c r="E235" s="11">
        <f>'AUP Test Results - Table 1'!E235</f>
        <v>0</v>
      </c>
      <c r="F235" s="139">
        <f>'AUP Test Results - Table 1'!F235</f>
        <v>0</v>
      </c>
      <c r="G235" s="177">
        <f>'AUP Test Results - Table 1'!G235</f>
        <v>0</v>
      </c>
      <c r="H235" s="11">
        <f>'AUP Test Results - Table 1'!H235</f>
        <v>0</v>
      </c>
      <c r="I235" s="139">
        <f>'AUP Test Results - Table 1'!I235</f>
        <v>0</v>
      </c>
      <c r="J235" s="177">
        <f>'AUP Test Results - Table 1'!J235</f>
        <v>0</v>
      </c>
      <c r="K235" s="177">
        <f>'AUP Test Results - Table 1'!K235</f>
        <v>0</v>
      </c>
      <c r="L235" s="139">
        <f>'AUP Test Results - Table 1'!L235</f>
        <v>0</v>
      </c>
      <c r="M235" s="177" t="str">
        <f>'AUP Test Results - Table 1'!M235</f>
        <v/>
      </c>
      <c r="N235" s="177">
        <f>'AUP Test Results - Table 1'!N235</f>
        <v>0</v>
      </c>
      <c r="O235" s="139">
        <f>'AUP Test Results - Table 1'!O235</f>
        <v>0</v>
      </c>
      <c r="P235" s="177" t="str">
        <f>'AUP Test Results - Table 1'!P235</f>
        <v/>
      </c>
      <c r="Q235" s="138">
        <f>'AUP Test Results - Table 1'!Q235</f>
        <v>0</v>
      </c>
      <c r="R235" s="139">
        <f>'AUP Test Results - Table 1'!R235</f>
        <v>0</v>
      </c>
      <c r="S235" s="45">
        <f>'AUP Test Results - Table 1'!S235</f>
        <v>0</v>
      </c>
      <c r="T235" s="139">
        <f>'AUP Test Results - Table 1'!T235</f>
        <v>0</v>
      </c>
      <c r="U235" s="45">
        <f>'AUP Test Results - Table 1'!U235</f>
        <v>0</v>
      </c>
      <c r="V235" s="138">
        <f>'AUP Test Results - Table 1'!V235</f>
        <v>0</v>
      </c>
      <c r="W235" s="141" t="str">
        <f>'AUP Test Results - Table 1'!W235</f>
        <v>none</v>
      </c>
      <c r="X235" s="141">
        <f>'AUP Test Results - Table 1'!X235</f>
        <v>0</v>
      </c>
      <c r="Y235" s="178">
        <f>'AUP Test Results - Table 1'!Y235</f>
        <v>0</v>
      </c>
      <c r="Z235" s="89">
        <f>'AUP Test Results - Table 1'!Z235</f>
        <v>0</v>
      </c>
      <c r="AC235" t="str">
        <f t="shared" si="296"/>
        <v>HB Charges 4</v>
      </c>
      <c r="AD235" s="3">
        <f t="shared" si="281"/>
        <v>0</v>
      </c>
      <c r="AE235" s="3">
        <f t="shared" si="282"/>
        <v>0</v>
      </c>
      <c r="AF235" s="3" t="e">
        <f t="shared" si="283"/>
        <v>#DIV/0!</v>
      </c>
      <c r="AG235" s="2" t="e">
        <f t="shared" si="297"/>
        <v>#DIV/0!</v>
      </c>
      <c r="AH235" s="2" t="e">
        <f t="shared" si="298"/>
        <v>#DIV/0!</v>
      </c>
      <c r="AI235" s="2" t="e">
        <f t="shared" si="299"/>
        <v>#DIV/0!</v>
      </c>
      <c r="AJ235" s="2" t="e">
        <f t="shared" si="300"/>
        <v>#DIV/0!</v>
      </c>
      <c r="AK235" t="e">
        <f t="shared" si="301"/>
        <v>#DIV/0!</v>
      </c>
      <c r="AL235" t="str">
        <f t="shared" ref="AL235:AM235" si="358">IF(AY235=1,$AF235*$V232,"0")</f>
        <v>0</v>
      </c>
      <c r="AM235" t="str">
        <f t="shared" si="358"/>
        <v>0</v>
      </c>
      <c r="AN235" t="str">
        <f t="shared" si="303"/>
        <v>0</v>
      </c>
      <c r="AO235" t="str">
        <f t="shared" si="304"/>
        <v>0</v>
      </c>
      <c r="AP235" t="str">
        <f t="shared" si="305"/>
        <v>0</v>
      </c>
      <c r="AQ235" t="str">
        <f t="shared" si="306"/>
        <v>0</v>
      </c>
      <c r="AT235">
        <f t="shared" si="307"/>
        <v>0</v>
      </c>
      <c r="AU235">
        <f t="shared" si="308"/>
        <v>0</v>
      </c>
      <c r="AW235">
        <f t="shared" si="309"/>
        <v>0</v>
      </c>
      <c r="AY235">
        <f t="shared" si="310"/>
        <v>0</v>
      </c>
      <c r="AZ235">
        <f t="shared" si="311"/>
        <v>0</v>
      </c>
      <c r="BA235">
        <f t="shared" si="312"/>
        <v>0</v>
      </c>
      <c r="BB235">
        <f t="shared" si="313"/>
        <v>0</v>
      </c>
      <c r="BC235">
        <f t="shared" si="314"/>
        <v>0</v>
      </c>
      <c r="BD235">
        <f t="shared" si="315"/>
        <v>0</v>
      </c>
      <c r="BF235" t="str">
        <f t="shared" si="316"/>
        <v>0</v>
      </c>
      <c r="BG235" t="str">
        <f t="shared" si="317"/>
        <v>0</v>
      </c>
      <c r="BH235" t="str">
        <f t="shared" si="318"/>
        <v>0</v>
      </c>
      <c r="BI235" t="str">
        <f t="shared" si="319"/>
        <v>0</v>
      </c>
      <c r="BJ235" t="str">
        <f t="shared" si="320"/>
        <v>0</v>
      </c>
      <c r="BK235" t="str">
        <f t="shared" si="321"/>
        <v>0</v>
      </c>
    </row>
    <row r="236" spans="1:63" x14ac:dyDescent="0.25">
      <c r="A236" s="176" t="s">
        <v>3</v>
      </c>
      <c r="B236" s="10">
        <f t="shared" si="292"/>
        <v>55</v>
      </c>
      <c r="C236" s="10" t="str">
        <f t="shared" si="275"/>
        <v>DR&gt;65 - 55</v>
      </c>
      <c r="D236" s="138">
        <f>'AUP Test Results - Table 1'!D236</f>
        <v>0</v>
      </c>
      <c r="E236" s="11">
        <f>'AUP Test Results - Table 1'!E236</f>
        <v>0</v>
      </c>
      <c r="F236" s="139">
        <f>'AUP Test Results - Table 1'!F236</f>
        <v>0</v>
      </c>
      <c r="G236" s="177">
        <f>'AUP Test Results - Table 1'!G236</f>
        <v>0</v>
      </c>
      <c r="H236" s="11">
        <f>'AUP Test Results - Table 1'!H236</f>
        <v>0</v>
      </c>
      <c r="I236" s="139">
        <f>'AUP Test Results - Table 1'!I236</f>
        <v>0</v>
      </c>
      <c r="J236" s="177">
        <f>'AUP Test Results - Table 1'!J236</f>
        <v>0</v>
      </c>
      <c r="K236" s="177">
        <f>'AUP Test Results - Table 1'!K236</f>
        <v>0</v>
      </c>
      <c r="L236" s="139">
        <f>'AUP Test Results - Table 1'!L236</f>
        <v>0</v>
      </c>
      <c r="M236" s="177" t="str">
        <f>'AUP Test Results - Table 1'!M236</f>
        <v/>
      </c>
      <c r="N236" s="177">
        <f>'AUP Test Results - Table 1'!N236</f>
        <v>0</v>
      </c>
      <c r="O236" s="139">
        <f>'AUP Test Results - Table 1'!O236</f>
        <v>0</v>
      </c>
      <c r="P236" s="177" t="str">
        <f>'AUP Test Results - Table 1'!P236</f>
        <v/>
      </c>
      <c r="Q236" s="138">
        <f>'AUP Test Results - Table 1'!Q236</f>
        <v>0</v>
      </c>
      <c r="R236" s="139">
        <f>'AUP Test Results - Table 1'!R236</f>
        <v>0</v>
      </c>
      <c r="S236" s="45">
        <f>'AUP Test Results - Table 1'!S236</f>
        <v>0</v>
      </c>
      <c r="T236" s="139">
        <f>'AUP Test Results - Table 1'!T236</f>
        <v>0</v>
      </c>
      <c r="U236" s="45">
        <f>'AUP Test Results - Table 1'!U236</f>
        <v>0</v>
      </c>
      <c r="V236" s="138">
        <f>'AUP Test Results - Table 1'!V236</f>
        <v>0</v>
      </c>
      <c r="W236" s="141" t="str">
        <f>'AUP Test Results - Table 1'!W236</f>
        <v>none</v>
      </c>
      <c r="X236" s="141">
        <f>'AUP Test Results - Table 1'!X236</f>
        <v>0</v>
      </c>
      <c r="Y236" s="178">
        <f>'AUP Test Results - Table 1'!Y236</f>
        <v>0</v>
      </c>
      <c r="Z236" s="89">
        <f>'AUP Test Results - Table 1'!Z236</f>
        <v>0</v>
      </c>
      <c r="AC236" t="str">
        <f t="shared" si="296"/>
        <v>HB Charges 4</v>
      </c>
      <c r="AD236" s="3">
        <f t="shared" si="281"/>
        <v>0</v>
      </c>
      <c r="AE236" s="3">
        <f t="shared" si="282"/>
        <v>0</v>
      </c>
      <c r="AF236" s="3" t="e">
        <f t="shared" si="283"/>
        <v>#DIV/0!</v>
      </c>
      <c r="AG236" s="2" t="e">
        <f t="shared" si="297"/>
        <v>#DIV/0!</v>
      </c>
      <c r="AH236" s="2" t="e">
        <f t="shared" si="298"/>
        <v>#DIV/0!</v>
      </c>
      <c r="AI236" s="2" t="e">
        <f t="shared" si="299"/>
        <v>#DIV/0!</v>
      </c>
      <c r="AJ236" s="2" t="e">
        <f t="shared" si="300"/>
        <v>#DIV/0!</v>
      </c>
      <c r="AK236" t="e">
        <f t="shared" si="301"/>
        <v>#DIV/0!</v>
      </c>
      <c r="AL236" t="str">
        <f t="shared" ref="AL236:AM236" si="359">IF(AY236=1,$AF236*$V233,"0")</f>
        <v>0</v>
      </c>
      <c r="AM236" t="str">
        <f t="shared" si="359"/>
        <v>0</v>
      </c>
      <c r="AN236" t="str">
        <f t="shared" si="303"/>
        <v>0</v>
      </c>
      <c r="AO236" t="str">
        <f t="shared" si="304"/>
        <v>0</v>
      </c>
      <c r="AP236" t="str">
        <f t="shared" si="305"/>
        <v>0</v>
      </c>
      <c r="AQ236" t="str">
        <f t="shared" si="306"/>
        <v>0</v>
      </c>
      <c r="AT236">
        <f t="shared" si="307"/>
        <v>0</v>
      </c>
      <c r="AU236">
        <f t="shared" si="308"/>
        <v>0</v>
      </c>
      <c r="AW236">
        <f t="shared" si="309"/>
        <v>0</v>
      </c>
      <c r="AY236">
        <f t="shared" si="310"/>
        <v>0</v>
      </c>
      <c r="AZ236">
        <f t="shared" si="311"/>
        <v>0</v>
      </c>
      <c r="BA236">
        <f t="shared" si="312"/>
        <v>0</v>
      </c>
      <c r="BB236">
        <f t="shared" si="313"/>
        <v>0</v>
      </c>
      <c r="BC236">
        <f t="shared" si="314"/>
        <v>0</v>
      </c>
      <c r="BD236">
        <f t="shared" si="315"/>
        <v>0</v>
      </c>
      <c r="BF236" t="str">
        <f t="shared" si="316"/>
        <v>0</v>
      </c>
      <c r="BG236" t="str">
        <f t="shared" si="317"/>
        <v>0</v>
      </c>
      <c r="BH236" t="str">
        <f t="shared" si="318"/>
        <v>0</v>
      </c>
      <c r="BI236" t="str">
        <f t="shared" si="319"/>
        <v>0</v>
      </c>
      <c r="BJ236" t="str">
        <f t="shared" si="320"/>
        <v>0</v>
      </c>
      <c r="BK236" t="str">
        <f t="shared" si="321"/>
        <v>0</v>
      </c>
    </row>
    <row r="237" spans="1:63" x14ac:dyDescent="0.25">
      <c r="A237" s="176" t="s">
        <v>3</v>
      </c>
      <c r="B237" s="10">
        <f t="shared" si="292"/>
        <v>56</v>
      </c>
      <c r="C237" s="10" t="str">
        <f t="shared" si="275"/>
        <v>DR&gt;65 - 56</v>
      </c>
      <c r="D237" s="138">
        <f>'AUP Test Results - Table 1'!D237</f>
        <v>0</v>
      </c>
      <c r="E237" s="11">
        <f>'AUP Test Results - Table 1'!E237</f>
        <v>0</v>
      </c>
      <c r="F237" s="139">
        <f>'AUP Test Results - Table 1'!F237</f>
        <v>0</v>
      </c>
      <c r="G237" s="177">
        <f>'AUP Test Results - Table 1'!G237</f>
        <v>0</v>
      </c>
      <c r="H237" s="11">
        <f>'AUP Test Results - Table 1'!H237</f>
        <v>0</v>
      </c>
      <c r="I237" s="139">
        <f>'AUP Test Results - Table 1'!I237</f>
        <v>0</v>
      </c>
      <c r="J237" s="177">
        <f>'AUP Test Results - Table 1'!J237</f>
        <v>0</v>
      </c>
      <c r="K237" s="177">
        <f>'AUP Test Results - Table 1'!K237</f>
        <v>0</v>
      </c>
      <c r="L237" s="139">
        <f>'AUP Test Results - Table 1'!L237</f>
        <v>0</v>
      </c>
      <c r="M237" s="177" t="str">
        <f>'AUP Test Results - Table 1'!M237</f>
        <v/>
      </c>
      <c r="N237" s="177">
        <f>'AUP Test Results - Table 1'!N237</f>
        <v>0</v>
      </c>
      <c r="O237" s="139">
        <f>'AUP Test Results - Table 1'!O237</f>
        <v>0</v>
      </c>
      <c r="P237" s="177" t="str">
        <f>'AUP Test Results - Table 1'!P237</f>
        <v/>
      </c>
      <c r="Q237" s="138">
        <f>'AUP Test Results - Table 1'!Q237</f>
        <v>0</v>
      </c>
      <c r="R237" s="139">
        <f>'AUP Test Results - Table 1'!R237</f>
        <v>0</v>
      </c>
      <c r="S237" s="45">
        <f>'AUP Test Results - Table 1'!S237</f>
        <v>0</v>
      </c>
      <c r="T237" s="139">
        <f>'AUP Test Results - Table 1'!T237</f>
        <v>0</v>
      </c>
      <c r="U237" s="45">
        <f>'AUP Test Results - Table 1'!U237</f>
        <v>0</v>
      </c>
      <c r="V237" s="138">
        <f>'AUP Test Results - Table 1'!V237</f>
        <v>0</v>
      </c>
      <c r="W237" s="141" t="str">
        <f>'AUP Test Results - Table 1'!W237</f>
        <v>none</v>
      </c>
      <c r="X237" s="141">
        <f>'AUP Test Results - Table 1'!X237</f>
        <v>0</v>
      </c>
      <c r="Y237" s="178">
        <f>'AUP Test Results - Table 1'!Y237</f>
        <v>0</v>
      </c>
      <c r="Z237" s="89">
        <f>'AUP Test Results - Table 1'!Z237</f>
        <v>0</v>
      </c>
      <c r="AC237" t="str">
        <f t="shared" si="296"/>
        <v>HB Charges 4</v>
      </c>
      <c r="AD237" s="3">
        <f t="shared" si="281"/>
        <v>0</v>
      </c>
      <c r="AE237" s="3">
        <f t="shared" si="282"/>
        <v>0</v>
      </c>
      <c r="AF237" s="3" t="e">
        <f t="shared" si="283"/>
        <v>#DIV/0!</v>
      </c>
      <c r="AG237" s="2" t="e">
        <f t="shared" si="297"/>
        <v>#DIV/0!</v>
      </c>
      <c r="AH237" s="2" t="e">
        <f t="shared" si="298"/>
        <v>#DIV/0!</v>
      </c>
      <c r="AI237" s="2" t="e">
        <f t="shared" si="299"/>
        <v>#DIV/0!</v>
      </c>
      <c r="AJ237" s="2" t="e">
        <f t="shared" si="300"/>
        <v>#DIV/0!</v>
      </c>
      <c r="AK237" t="e">
        <f t="shared" si="301"/>
        <v>#DIV/0!</v>
      </c>
      <c r="AL237" t="str">
        <f t="shared" ref="AL237:AM237" si="360">IF(AY237=1,$AF237*$V234,"0")</f>
        <v>0</v>
      </c>
      <c r="AM237" t="str">
        <f t="shared" si="360"/>
        <v>0</v>
      </c>
      <c r="AN237" t="str">
        <f t="shared" si="303"/>
        <v>0</v>
      </c>
      <c r="AO237" t="str">
        <f t="shared" si="304"/>
        <v>0</v>
      </c>
      <c r="AP237" t="str">
        <f t="shared" si="305"/>
        <v>0</v>
      </c>
      <c r="AQ237" t="str">
        <f t="shared" si="306"/>
        <v>0</v>
      </c>
      <c r="AT237">
        <f t="shared" si="307"/>
        <v>0</v>
      </c>
      <c r="AU237">
        <f t="shared" si="308"/>
        <v>0</v>
      </c>
      <c r="AW237">
        <f t="shared" si="309"/>
        <v>0</v>
      </c>
      <c r="AY237">
        <f t="shared" si="310"/>
        <v>0</v>
      </c>
      <c r="AZ237">
        <f t="shared" si="311"/>
        <v>0</v>
      </c>
      <c r="BA237">
        <f t="shared" si="312"/>
        <v>0</v>
      </c>
      <c r="BB237">
        <f t="shared" si="313"/>
        <v>0</v>
      </c>
      <c r="BC237">
        <f t="shared" si="314"/>
        <v>0</v>
      </c>
      <c r="BD237">
        <f t="shared" si="315"/>
        <v>0</v>
      </c>
      <c r="BF237" t="str">
        <f t="shared" si="316"/>
        <v>0</v>
      </c>
      <c r="BG237" t="str">
        <f t="shared" si="317"/>
        <v>0</v>
      </c>
      <c r="BH237" t="str">
        <f t="shared" si="318"/>
        <v>0</v>
      </c>
      <c r="BI237" t="str">
        <f t="shared" si="319"/>
        <v>0</v>
      </c>
      <c r="BJ237" t="str">
        <f t="shared" si="320"/>
        <v>0</v>
      </c>
      <c r="BK237" t="str">
        <f t="shared" si="321"/>
        <v>0</v>
      </c>
    </row>
    <row r="238" spans="1:63" x14ac:dyDescent="0.25">
      <c r="A238" s="176" t="s">
        <v>3</v>
      </c>
      <c r="B238" s="10">
        <f t="shared" si="292"/>
        <v>57</v>
      </c>
      <c r="C238" s="10" t="str">
        <f t="shared" si="275"/>
        <v>DR&gt;65 - 57</v>
      </c>
      <c r="D238" s="138">
        <f>'AUP Test Results - Table 1'!D238</f>
        <v>0</v>
      </c>
      <c r="E238" s="11">
        <f>'AUP Test Results - Table 1'!E238</f>
        <v>0</v>
      </c>
      <c r="F238" s="139">
        <f>'AUP Test Results - Table 1'!F238</f>
        <v>0</v>
      </c>
      <c r="G238" s="177">
        <f>'AUP Test Results - Table 1'!G238</f>
        <v>0</v>
      </c>
      <c r="H238" s="11">
        <f>'AUP Test Results - Table 1'!H238</f>
        <v>0</v>
      </c>
      <c r="I238" s="139">
        <f>'AUP Test Results - Table 1'!I238</f>
        <v>0</v>
      </c>
      <c r="J238" s="177">
        <f>'AUP Test Results - Table 1'!J238</f>
        <v>0</v>
      </c>
      <c r="K238" s="177">
        <f>'AUP Test Results - Table 1'!K238</f>
        <v>0</v>
      </c>
      <c r="L238" s="139">
        <f>'AUP Test Results - Table 1'!L238</f>
        <v>0</v>
      </c>
      <c r="M238" s="177" t="str">
        <f>'AUP Test Results - Table 1'!M238</f>
        <v/>
      </c>
      <c r="N238" s="177">
        <f>'AUP Test Results - Table 1'!N238</f>
        <v>0</v>
      </c>
      <c r="O238" s="139">
        <f>'AUP Test Results - Table 1'!O238</f>
        <v>0</v>
      </c>
      <c r="P238" s="177" t="str">
        <f>'AUP Test Results - Table 1'!P238</f>
        <v/>
      </c>
      <c r="Q238" s="138">
        <f>'AUP Test Results - Table 1'!Q238</f>
        <v>0</v>
      </c>
      <c r="R238" s="139">
        <f>'AUP Test Results - Table 1'!R238</f>
        <v>0</v>
      </c>
      <c r="S238" s="45">
        <f>'AUP Test Results - Table 1'!S238</f>
        <v>0</v>
      </c>
      <c r="T238" s="139">
        <f>'AUP Test Results - Table 1'!T238</f>
        <v>0</v>
      </c>
      <c r="U238" s="45">
        <f>'AUP Test Results - Table 1'!U238</f>
        <v>0</v>
      </c>
      <c r="V238" s="138">
        <f>'AUP Test Results - Table 1'!V238</f>
        <v>0</v>
      </c>
      <c r="W238" s="141" t="str">
        <f>'AUP Test Results - Table 1'!W238</f>
        <v>none</v>
      </c>
      <c r="X238" s="141">
        <f>'AUP Test Results - Table 1'!X238</f>
        <v>0</v>
      </c>
      <c r="Y238" s="178">
        <f>'AUP Test Results - Table 1'!Y238</f>
        <v>0</v>
      </c>
      <c r="Z238" s="89">
        <f>'AUP Test Results - Table 1'!Z238</f>
        <v>0</v>
      </c>
      <c r="AC238" t="str">
        <f t="shared" si="296"/>
        <v>HB Charges 4</v>
      </c>
      <c r="AD238" s="3">
        <f t="shared" si="281"/>
        <v>0</v>
      </c>
      <c r="AE238" s="3">
        <f t="shared" si="282"/>
        <v>0</v>
      </c>
      <c r="AF238" s="3" t="e">
        <f t="shared" si="283"/>
        <v>#DIV/0!</v>
      </c>
      <c r="AG238" s="2" t="e">
        <f t="shared" si="297"/>
        <v>#DIV/0!</v>
      </c>
      <c r="AH238" s="2" t="e">
        <f t="shared" si="298"/>
        <v>#DIV/0!</v>
      </c>
      <c r="AI238" s="2" t="e">
        <f t="shared" si="299"/>
        <v>#DIV/0!</v>
      </c>
      <c r="AJ238" s="2" t="e">
        <f t="shared" si="300"/>
        <v>#DIV/0!</v>
      </c>
      <c r="AK238" t="e">
        <f t="shared" si="301"/>
        <v>#DIV/0!</v>
      </c>
      <c r="AL238" t="str">
        <f t="shared" ref="AL238:AM238" si="361">IF(AY238=1,$AF238*$V235,"0")</f>
        <v>0</v>
      </c>
      <c r="AM238" t="str">
        <f t="shared" si="361"/>
        <v>0</v>
      </c>
      <c r="AN238" t="str">
        <f t="shared" si="303"/>
        <v>0</v>
      </c>
      <c r="AO238" t="str">
        <f t="shared" si="304"/>
        <v>0</v>
      </c>
      <c r="AP238" t="str">
        <f t="shared" si="305"/>
        <v>0</v>
      </c>
      <c r="AQ238" t="str">
        <f t="shared" si="306"/>
        <v>0</v>
      </c>
      <c r="AT238">
        <f t="shared" si="307"/>
        <v>0</v>
      </c>
      <c r="AU238">
        <f t="shared" si="308"/>
        <v>0</v>
      </c>
      <c r="AW238">
        <f t="shared" si="309"/>
        <v>0</v>
      </c>
      <c r="AY238">
        <f t="shared" si="310"/>
        <v>0</v>
      </c>
      <c r="AZ238">
        <f t="shared" si="311"/>
        <v>0</v>
      </c>
      <c r="BA238">
        <f t="shared" si="312"/>
        <v>0</v>
      </c>
      <c r="BB238">
        <f t="shared" si="313"/>
        <v>0</v>
      </c>
      <c r="BC238">
        <f t="shared" si="314"/>
        <v>0</v>
      </c>
      <c r="BD238">
        <f t="shared" si="315"/>
        <v>0</v>
      </c>
      <c r="BF238" t="str">
        <f t="shared" si="316"/>
        <v>0</v>
      </c>
      <c r="BG238" t="str">
        <f t="shared" si="317"/>
        <v>0</v>
      </c>
      <c r="BH238" t="str">
        <f t="shared" si="318"/>
        <v>0</v>
      </c>
      <c r="BI238" t="str">
        <f t="shared" si="319"/>
        <v>0</v>
      </c>
      <c r="BJ238" t="str">
        <f t="shared" si="320"/>
        <v>0</v>
      </c>
      <c r="BK238" t="str">
        <f t="shared" si="321"/>
        <v>0</v>
      </c>
    </row>
    <row r="239" spans="1:63" x14ac:dyDescent="0.25">
      <c r="A239" s="176" t="s">
        <v>3</v>
      </c>
      <c r="B239" s="10">
        <f t="shared" si="292"/>
        <v>58</v>
      </c>
      <c r="C239" s="10" t="str">
        <f t="shared" si="275"/>
        <v>DR&gt;65 - 58</v>
      </c>
      <c r="D239" s="138">
        <f>'AUP Test Results - Table 1'!D239</f>
        <v>0</v>
      </c>
      <c r="E239" s="11">
        <f>'AUP Test Results - Table 1'!E239</f>
        <v>0</v>
      </c>
      <c r="F239" s="139">
        <f>'AUP Test Results - Table 1'!F239</f>
        <v>0</v>
      </c>
      <c r="G239" s="177">
        <f>'AUP Test Results - Table 1'!G239</f>
        <v>0</v>
      </c>
      <c r="H239" s="11">
        <f>'AUP Test Results - Table 1'!H239</f>
        <v>0</v>
      </c>
      <c r="I239" s="139">
        <f>'AUP Test Results - Table 1'!I239</f>
        <v>0</v>
      </c>
      <c r="J239" s="177">
        <f>'AUP Test Results - Table 1'!J239</f>
        <v>0</v>
      </c>
      <c r="K239" s="177">
        <f>'AUP Test Results - Table 1'!K239</f>
        <v>0</v>
      </c>
      <c r="L239" s="139">
        <f>'AUP Test Results - Table 1'!L239</f>
        <v>0</v>
      </c>
      <c r="M239" s="177" t="str">
        <f>'AUP Test Results - Table 1'!M239</f>
        <v/>
      </c>
      <c r="N239" s="177">
        <f>'AUP Test Results - Table 1'!N239</f>
        <v>0</v>
      </c>
      <c r="O239" s="139">
        <f>'AUP Test Results - Table 1'!O239</f>
        <v>0</v>
      </c>
      <c r="P239" s="177" t="str">
        <f>'AUP Test Results - Table 1'!P239</f>
        <v/>
      </c>
      <c r="Q239" s="138">
        <f>'AUP Test Results - Table 1'!Q239</f>
        <v>0</v>
      </c>
      <c r="R239" s="139">
        <f>'AUP Test Results - Table 1'!R239</f>
        <v>0</v>
      </c>
      <c r="S239" s="45">
        <f>'AUP Test Results - Table 1'!S239</f>
        <v>0</v>
      </c>
      <c r="T239" s="139">
        <f>'AUP Test Results - Table 1'!T239</f>
        <v>0</v>
      </c>
      <c r="U239" s="45">
        <f>'AUP Test Results - Table 1'!U239</f>
        <v>0</v>
      </c>
      <c r="V239" s="138">
        <f>'AUP Test Results - Table 1'!V239</f>
        <v>0</v>
      </c>
      <c r="W239" s="141" t="str">
        <f>'AUP Test Results - Table 1'!W239</f>
        <v>none</v>
      </c>
      <c r="X239" s="141">
        <f>'AUP Test Results - Table 1'!X239</f>
        <v>0</v>
      </c>
      <c r="Y239" s="178">
        <f>'AUP Test Results - Table 1'!Y239</f>
        <v>0</v>
      </c>
      <c r="Z239" s="89">
        <f>'AUP Test Results - Table 1'!Z239</f>
        <v>0</v>
      </c>
      <c r="AC239" t="str">
        <f t="shared" si="296"/>
        <v>HB Charges 4</v>
      </c>
      <c r="AD239" s="3">
        <f t="shared" si="281"/>
        <v>0</v>
      </c>
      <c r="AE239" s="3">
        <f t="shared" si="282"/>
        <v>0</v>
      </c>
      <c r="AF239" s="3" t="e">
        <f t="shared" si="283"/>
        <v>#DIV/0!</v>
      </c>
      <c r="AG239" s="2" t="e">
        <f t="shared" si="297"/>
        <v>#DIV/0!</v>
      </c>
      <c r="AH239" s="2" t="e">
        <f t="shared" si="298"/>
        <v>#DIV/0!</v>
      </c>
      <c r="AI239" s="2" t="e">
        <f t="shared" si="299"/>
        <v>#DIV/0!</v>
      </c>
      <c r="AJ239" s="2" t="e">
        <f t="shared" si="300"/>
        <v>#DIV/0!</v>
      </c>
      <c r="AK239" t="e">
        <f t="shared" si="301"/>
        <v>#DIV/0!</v>
      </c>
      <c r="AL239" t="str">
        <f t="shared" ref="AL239:AM239" si="362">IF(AY239=1,$AF239*$V236,"0")</f>
        <v>0</v>
      </c>
      <c r="AM239" t="str">
        <f t="shared" si="362"/>
        <v>0</v>
      </c>
      <c r="AN239" t="str">
        <f t="shared" si="303"/>
        <v>0</v>
      </c>
      <c r="AO239" t="str">
        <f t="shared" si="304"/>
        <v>0</v>
      </c>
      <c r="AP239" t="str">
        <f t="shared" si="305"/>
        <v>0</v>
      </c>
      <c r="AQ239" t="str">
        <f t="shared" si="306"/>
        <v>0</v>
      </c>
      <c r="AT239">
        <f t="shared" si="307"/>
        <v>0</v>
      </c>
      <c r="AU239">
        <f t="shared" si="308"/>
        <v>0</v>
      </c>
      <c r="AW239">
        <f t="shared" si="309"/>
        <v>0</v>
      </c>
      <c r="AY239">
        <f t="shared" si="310"/>
        <v>0</v>
      </c>
      <c r="AZ239">
        <f t="shared" si="311"/>
        <v>0</v>
      </c>
      <c r="BA239">
        <f t="shared" si="312"/>
        <v>0</v>
      </c>
      <c r="BB239">
        <f t="shared" si="313"/>
        <v>0</v>
      </c>
      <c r="BC239">
        <f t="shared" si="314"/>
        <v>0</v>
      </c>
      <c r="BD239">
        <f t="shared" si="315"/>
        <v>0</v>
      </c>
      <c r="BF239" t="str">
        <f t="shared" si="316"/>
        <v>0</v>
      </c>
      <c r="BG239" t="str">
        <f t="shared" si="317"/>
        <v>0</v>
      </c>
      <c r="BH239" t="str">
        <f t="shared" si="318"/>
        <v>0</v>
      </c>
      <c r="BI239" t="str">
        <f t="shared" si="319"/>
        <v>0</v>
      </c>
      <c r="BJ239" t="str">
        <f t="shared" si="320"/>
        <v>0</v>
      </c>
      <c r="BK239" t="str">
        <f t="shared" si="321"/>
        <v>0</v>
      </c>
    </row>
    <row r="240" spans="1:63" x14ac:dyDescent="0.25">
      <c r="A240" s="176" t="s">
        <v>3</v>
      </c>
      <c r="B240" s="10">
        <f t="shared" si="292"/>
        <v>59</v>
      </c>
      <c r="C240" s="10" t="str">
        <f t="shared" si="275"/>
        <v>DR&gt;65 - 59</v>
      </c>
      <c r="D240" s="138">
        <f>'AUP Test Results - Table 1'!D240</f>
        <v>0</v>
      </c>
      <c r="E240" s="11">
        <f>'AUP Test Results - Table 1'!E240</f>
        <v>0</v>
      </c>
      <c r="F240" s="139">
        <f>'AUP Test Results - Table 1'!F240</f>
        <v>0</v>
      </c>
      <c r="G240" s="177">
        <f>'AUP Test Results - Table 1'!G240</f>
        <v>0</v>
      </c>
      <c r="H240" s="11">
        <f>'AUP Test Results - Table 1'!H240</f>
        <v>0</v>
      </c>
      <c r="I240" s="139">
        <f>'AUP Test Results - Table 1'!I240</f>
        <v>0</v>
      </c>
      <c r="J240" s="177">
        <f>'AUP Test Results - Table 1'!J240</f>
        <v>0</v>
      </c>
      <c r="K240" s="177">
        <f>'AUP Test Results - Table 1'!K240</f>
        <v>0</v>
      </c>
      <c r="L240" s="139">
        <f>'AUP Test Results - Table 1'!L240</f>
        <v>0</v>
      </c>
      <c r="M240" s="177" t="str">
        <f>'AUP Test Results - Table 1'!M240</f>
        <v/>
      </c>
      <c r="N240" s="177">
        <f>'AUP Test Results - Table 1'!N240</f>
        <v>0</v>
      </c>
      <c r="O240" s="139">
        <f>'AUP Test Results - Table 1'!O240</f>
        <v>0</v>
      </c>
      <c r="P240" s="177" t="str">
        <f>'AUP Test Results - Table 1'!P240</f>
        <v/>
      </c>
      <c r="Q240" s="138">
        <f>'AUP Test Results - Table 1'!Q240</f>
        <v>0</v>
      </c>
      <c r="R240" s="139">
        <f>'AUP Test Results - Table 1'!R240</f>
        <v>0</v>
      </c>
      <c r="S240" s="45">
        <f>'AUP Test Results - Table 1'!S240</f>
        <v>0</v>
      </c>
      <c r="T240" s="139">
        <f>'AUP Test Results - Table 1'!T240</f>
        <v>0</v>
      </c>
      <c r="U240" s="45">
        <f>'AUP Test Results - Table 1'!U240</f>
        <v>0</v>
      </c>
      <c r="V240" s="138">
        <f>'AUP Test Results - Table 1'!V240</f>
        <v>0</v>
      </c>
      <c r="W240" s="141" t="str">
        <f>'AUP Test Results - Table 1'!W240</f>
        <v>none</v>
      </c>
      <c r="X240" s="141">
        <f>'AUP Test Results - Table 1'!X240</f>
        <v>0</v>
      </c>
      <c r="Y240" s="178">
        <f>'AUP Test Results - Table 1'!Y240</f>
        <v>0</v>
      </c>
      <c r="Z240" s="89">
        <f>'AUP Test Results - Table 1'!Z240</f>
        <v>0</v>
      </c>
      <c r="AC240" t="str">
        <f t="shared" si="296"/>
        <v>HB Charges 4</v>
      </c>
      <c r="AD240" s="3">
        <f t="shared" si="281"/>
        <v>0</v>
      </c>
      <c r="AE240" s="3">
        <f t="shared" si="282"/>
        <v>0</v>
      </c>
      <c r="AF240" s="3" t="e">
        <f t="shared" si="283"/>
        <v>#DIV/0!</v>
      </c>
      <c r="AG240" s="2" t="e">
        <f t="shared" si="297"/>
        <v>#DIV/0!</v>
      </c>
      <c r="AH240" s="2" t="e">
        <f t="shared" si="298"/>
        <v>#DIV/0!</v>
      </c>
      <c r="AI240" s="2" t="e">
        <f t="shared" si="299"/>
        <v>#DIV/0!</v>
      </c>
      <c r="AJ240" s="2" t="e">
        <f t="shared" si="300"/>
        <v>#DIV/0!</v>
      </c>
      <c r="AK240" t="e">
        <f t="shared" si="301"/>
        <v>#DIV/0!</v>
      </c>
      <c r="AL240" t="str">
        <f t="shared" ref="AL240:AM240" si="363">IF(AY240=1,$AF240*$V237,"0")</f>
        <v>0</v>
      </c>
      <c r="AM240" t="str">
        <f t="shared" si="363"/>
        <v>0</v>
      </c>
      <c r="AN240" t="str">
        <f t="shared" si="303"/>
        <v>0</v>
      </c>
      <c r="AO240" t="str">
        <f t="shared" si="304"/>
        <v>0</v>
      </c>
      <c r="AP240" t="str">
        <f t="shared" si="305"/>
        <v>0</v>
      </c>
      <c r="AQ240" t="str">
        <f t="shared" si="306"/>
        <v>0</v>
      </c>
      <c r="AT240">
        <f t="shared" si="307"/>
        <v>0</v>
      </c>
      <c r="AU240">
        <f t="shared" si="308"/>
        <v>0</v>
      </c>
      <c r="AW240">
        <f t="shared" si="309"/>
        <v>0</v>
      </c>
      <c r="AY240">
        <f t="shared" si="310"/>
        <v>0</v>
      </c>
      <c r="AZ240">
        <f t="shared" si="311"/>
        <v>0</v>
      </c>
      <c r="BA240">
        <f t="shared" si="312"/>
        <v>0</v>
      </c>
      <c r="BB240">
        <f t="shared" si="313"/>
        <v>0</v>
      </c>
      <c r="BC240">
        <f t="shared" si="314"/>
        <v>0</v>
      </c>
      <c r="BD240">
        <f t="shared" si="315"/>
        <v>0</v>
      </c>
      <c r="BF240" t="str">
        <f t="shared" si="316"/>
        <v>0</v>
      </c>
      <c r="BG240" t="str">
        <f t="shared" si="317"/>
        <v>0</v>
      </c>
      <c r="BH240" t="str">
        <f t="shared" si="318"/>
        <v>0</v>
      </c>
      <c r="BI240" t="str">
        <f t="shared" si="319"/>
        <v>0</v>
      </c>
      <c r="BJ240" t="str">
        <f t="shared" si="320"/>
        <v>0</v>
      </c>
      <c r="BK240" t="str">
        <f t="shared" si="321"/>
        <v>0</v>
      </c>
    </row>
    <row r="241" spans="1:63" x14ac:dyDescent="0.25">
      <c r="A241" s="176" t="s">
        <v>3</v>
      </c>
      <c r="B241" s="10">
        <f t="shared" si="292"/>
        <v>60</v>
      </c>
      <c r="C241" s="10" t="str">
        <f t="shared" si="275"/>
        <v>DR&gt;65 - 60</v>
      </c>
      <c r="D241" s="138">
        <f>'AUP Test Results - Table 1'!D241</f>
        <v>0</v>
      </c>
      <c r="E241" s="11">
        <f>'AUP Test Results - Table 1'!E241</f>
        <v>0</v>
      </c>
      <c r="F241" s="139">
        <f>'AUP Test Results - Table 1'!F241</f>
        <v>0</v>
      </c>
      <c r="G241" s="177">
        <f>'AUP Test Results - Table 1'!G241</f>
        <v>0</v>
      </c>
      <c r="H241" s="11">
        <f>'AUP Test Results - Table 1'!H241</f>
        <v>0</v>
      </c>
      <c r="I241" s="139">
        <f>'AUP Test Results - Table 1'!I241</f>
        <v>0</v>
      </c>
      <c r="J241" s="177">
        <f>'AUP Test Results - Table 1'!J241</f>
        <v>0</v>
      </c>
      <c r="K241" s="177">
        <f>'AUP Test Results - Table 1'!K241</f>
        <v>0</v>
      </c>
      <c r="L241" s="139">
        <f>'AUP Test Results - Table 1'!L241</f>
        <v>0</v>
      </c>
      <c r="M241" s="177" t="str">
        <f>'AUP Test Results - Table 1'!M241</f>
        <v/>
      </c>
      <c r="N241" s="177">
        <f>'AUP Test Results - Table 1'!N241</f>
        <v>0</v>
      </c>
      <c r="O241" s="139">
        <f>'AUP Test Results - Table 1'!O241</f>
        <v>0</v>
      </c>
      <c r="P241" s="177" t="str">
        <f>'AUP Test Results - Table 1'!P241</f>
        <v/>
      </c>
      <c r="Q241" s="138">
        <f>'AUP Test Results - Table 1'!Q241</f>
        <v>0</v>
      </c>
      <c r="R241" s="139">
        <f>'AUP Test Results - Table 1'!R241</f>
        <v>0</v>
      </c>
      <c r="S241" s="45">
        <f>'AUP Test Results - Table 1'!S241</f>
        <v>0</v>
      </c>
      <c r="T241" s="139">
        <f>'AUP Test Results - Table 1'!T241</f>
        <v>0</v>
      </c>
      <c r="U241" s="45">
        <f>'AUP Test Results - Table 1'!U241</f>
        <v>0</v>
      </c>
      <c r="V241" s="138">
        <f>'AUP Test Results - Table 1'!V241</f>
        <v>0</v>
      </c>
      <c r="W241" s="141" t="str">
        <f>'AUP Test Results - Table 1'!W241</f>
        <v>none</v>
      </c>
      <c r="X241" s="141">
        <f>'AUP Test Results - Table 1'!X241</f>
        <v>0</v>
      </c>
      <c r="Y241" s="178">
        <f>'AUP Test Results - Table 1'!Y241</f>
        <v>0</v>
      </c>
      <c r="Z241" s="89">
        <f>'AUP Test Results - Table 1'!Z241</f>
        <v>0</v>
      </c>
      <c r="AC241" t="str">
        <f t="shared" si="296"/>
        <v>HB Charges 4</v>
      </c>
      <c r="AD241" s="3">
        <f t="shared" si="281"/>
        <v>0</v>
      </c>
      <c r="AE241" s="3">
        <f t="shared" si="282"/>
        <v>0</v>
      </c>
      <c r="AF241" s="3" t="e">
        <f t="shared" si="283"/>
        <v>#DIV/0!</v>
      </c>
      <c r="AG241" s="2" t="e">
        <f t="shared" si="297"/>
        <v>#DIV/0!</v>
      </c>
      <c r="AH241" s="2" t="e">
        <f t="shared" si="298"/>
        <v>#DIV/0!</v>
      </c>
      <c r="AI241" s="2" t="e">
        <f t="shared" si="299"/>
        <v>#DIV/0!</v>
      </c>
      <c r="AJ241" s="2" t="e">
        <f t="shared" si="300"/>
        <v>#DIV/0!</v>
      </c>
      <c r="AK241" t="e">
        <f t="shared" si="301"/>
        <v>#DIV/0!</v>
      </c>
      <c r="AL241" t="str">
        <f t="shared" ref="AL241:AM241" si="364">IF(AY241=1,$AF241*$V238,"0")</f>
        <v>0</v>
      </c>
      <c r="AM241" t="str">
        <f t="shared" si="364"/>
        <v>0</v>
      </c>
      <c r="AN241" t="str">
        <f t="shared" si="303"/>
        <v>0</v>
      </c>
      <c r="AO241" t="str">
        <f t="shared" si="304"/>
        <v>0</v>
      </c>
      <c r="AP241" t="str">
        <f t="shared" si="305"/>
        <v>0</v>
      </c>
      <c r="AQ241" t="str">
        <f t="shared" si="306"/>
        <v>0</v>
      </c>
      <c r="AT241">
        <f t="shared" si="307"/>
        <v>0</v>
      </c>
      <c r="AU241">
        <f t="shared" si="308"/>
        <v>0</v>
      </c>
      <c r="AW241">
        <f t="shared" si="309"/>
        <v>0</v>
      </c>
      <c r="AY241">
        <f t="shared" si="310"/>
        <v>0</v>
      </c>
      <c r="AZ241">
        <f t="shared" si="311"/>
        <v>0</v>
      </c>
      <c r="BA241">
        <f t="shared" si="312"/>
        <v>0</v>
      </c>
      <c r="BB241">
        <f t="shared" si="313"/>
        <v>0</v>
      </c>
      <c r="BC241">
        <f t="shared" si="314"/>
        <v>0</v>
      </c>
      <c r="BD241">
        <f t="shared" si="315"/>
        <v>0</v>
      </c>
      <c r="BF241" t="str">
        <f t="shared" si="316"/>
        <v>0</v>
      </c>
      <c r="BG241" t="str">
        <f t="shared" si="317"/>
        <v>0</v>
      </c>
      <c r="BH241" t="str">
        <f t="shared" si="318"/>
        <v>0</v>
      </c>
      <c r="BI241" t="str">
        <f t="shared" si="319"/>
        <v>0</v>
      </c>
      <c r="BJ241" t="str">
        <f t="shared" si="320"/>
        <v>0</v>
      </c>
      <c r="BK241" t="str">
        <f t="shared" si="321"/>
        <v>0</v>
      </c>
    </row>
    <row r="242" spans="1:63" x14ac:dyDescent="0.25">
      <c r="A242" s="176" t="s">
        <v>4</v>
      </c>
      <c r="B242" s="10">
        <v>1</v>
      </c>
      <c r="C242" s="10" t="str">
        <f>"HOSP&gt;65"&amp;" - "&amp;B242</f>
        <v>HOSP&gt;65 - 1</v>
      </c>
      <c r="D242" s="138">
        <f>'AUP Test Results - Table 1'!D242</f>
        <v>0</v>
      </c>
      <c r="E242" s="11">
        <f>'AUP Test Results - Table 1'!E242</f>
        <v>0</v>
      </c>
      <c r="F242" s="139">
        <f>'AUP Test Results - Table 1'!F242</f>
        <v>0</v>
      </c>
      <c r="G242" s="177">
        <f>'AUP Test Results - Table 1'!G242</f>
        <v>0</v>
      </c>
      <c r="H242" s="11">
        <f>'AUP Test Results - Table 1'!H242</f>
        <v>0</v>
      </c>
      <c r="I242" s="139">
        <f>'AUP Test Results - Table 1'!I242</f>
        <v>0</v>
      </c>
      <c r="J242" s="177">
        <f>'AUP Test Results - Table 1'!J242</f>
        <v>0</v>
      </c>
      <c r="K242" s="177">
        <f>'AUP Test Results - Table 1'!K242</f>
        <v>0</v>
      </c>
      <c r="L242" s="139">
        <f>'AUP Test Results - Table 1'!L242</f>
        <v>0</v>
      </c>
      <c r="M242" s="177" t="str">
        <f>'AUP Test Results - Table 1'!M242</f>
        <v/>
      </c>
      <c r="N242" s="177">
        <f>'AUP Test Results - Table 1'!N242</f>
        <v>0</v>
      </c>
      <c r="O242" s="139">
        <f>'AUP Test Results - Table 1'!O242</f>
        <v>0</v>
      </c>
      <c r="P242" s="177" t="str">
        <f>'AUP Test Results - Table 1'!P242</f>
        <v/>
      </c>
      <c r="Q242" s="138">
        <f>'AUP Test Results - Table 1'!Q242</f>
        <v>0</v>
      </c>
      <c r="R242" s="139">
        <f>'AUP Test Results - Table 1'!R242</f>
        <v>0</v>
      </c>
      <c r="S242" s="45">
        <f>'AUP Test Results - Table 1'!S242</f>
        <v>0</v>
      </c>
      <c r="T242" s="139">
        <f>'AUP Test Results - Table 1'!T242</f>
        <v>0</v>
      </c>
      <c r="U242" s="45">
        <f>'AUP Test Results - Table 1'!U242</f>
        <v>0</v>
      </c>
      <c r="V242" s="138">
        <f>'AUP Test Results - Table 1'!V242</f>
        <v>0</v>
      </c>
      <c r="W242" s="141" t="str">
        <f>'AUP Test Results - Table 1'!W242</f>
        <v>none</v>
      </c>
      <c r="X242" s="141">
        <f>'AUP Test Results - Table 1'!X242</f>
        <v>0</v>
      </c>
      <c r="Y242" s="178">
        <f>'AUP Test Results - Table 1'!Y242</f>
        <v>0</v>
      </c>
      <c r="Z242" s="89">
        <f>'AUP Test Results - Table 1'!Z242</f>
        <v>0</v>
      </c>
      <c r="AC242" t="str">
        <f t="shared" si="296"/>
        <v>HB Charges 4</v>
      </c>
      <c r="AD242" s="3">
        <f t="shared" si="281"/>
        <v>0</v>
      </c>
      <c r="AE242" s="3">
        <f t="shared" si="282"/>
        <v>0</v>
      </c>
      <c r="AF242" s="3" t="e">
        <f t="shared" si="283"/>
        <v>#DIV/0!</v>
      </c>
      <c r="AG242" s="2" t="e">
        <f t="shared" si="297"/>
        <v>#DIV/0!</v>
      </c>
      <c r="AH242" s="2" t="e">
        <f t="shared" si="298"/>
        <v>#DIV/0!</v>
      </c>
      <c r="AI242" s="2" t="e">
        <f t="shared" si="299"/>
        <v>#DIV/0!</v>
      </c>
      <c r="AJ242" s="2" t="e">
        <f t="shared" si="300"/>
        <v>#DIV/0!</v>
      </c>
      <c r="AK242" t="e">
        <f t="shared" si="301"/>
        <v>#DIV/0!</v>
      </c>
      <c r="AL242" t="str">
        <f t="shared" ref="AL242:AM242" si="365">IF(AY242=1,$AF242*$V239,"0")</f>
        <v>0</v>
      </c>
      <c r="AM242" t="str">
        <f t="shared" si="365"/>
        <v>0</v>
      </c>
      <c r="AN242" t="str">
        <f t="shared" si="303"/>
        <v>0</v>
      </c>
      <c r="AO242" t="str">
        <f t="shared" si="304"/>
        <v>0</v>
      </c>
      <c r="AP242" t="str">
        <f t="shared" si="305"/>
        <v>0</v>
      </c>
      <c r="AQ242" t="str">
        <f t="shared" si="306"/>
        <v>0</v>
      </c>
      <c r="AT242">
        <f t="shared" si="307"/>
        <v>0</v>
      </c>
      <c r="AU242">
        <f t="shared" si="308"/>
        <v>0</v>
      </c>
      <c r="AW242">
        <f t="shared" si="309"/>
        <v>0</v>
      </c>
      <c r="AY242">
        <f t="shared" si="310"/>
        <v>0</v>
      </c>
      <c r="AZ242">
        <f t="shared" si="311"/>
        <v>0</v>
      </c>
      <c r="BA242">
        <f t="shared" si="312"/>
        <v>0</v>
      </c>
      <c r="BB242">
        <f t="shared" si="313"/>
        <v>0</v>
      </c>
      <c r="BC242">
        <f t="shared" si="314"/>
        <v>0</v>
      </c>
      <c r="BD242">
        <f t="shared" si="315"/>
        <v>0</v>
      </c>
      <c r="BF242" t="str">
        <f t="shared" si="316"/>
        <v>0</v>
      </c>
      <c r="BG242" t="str">
        <f t="shared" si="317"/>
        <v>0</v>
      </c>
      <c r="BH242" t="str">
        <f t="shared" si="318"/>
        <v>0</v>
      </c>
      <c r="BI242" t="str">
        <f t="shared" si="319"/>
        <v>0</v>
      </c>
      <c r="BJ242" t="str">
        <f t="shared" si="320"/>
        <v>0</v>
      </c>
      <c r="BK242" t="str">
        <f t="shared" si="321"/>
        <v>0</v>
      </c>
    </row>
    <row r="243" spans="1:63" x14ac:dyDescent="0.25">
      <c r="A243" s="176" t="s">
        <v>4</v>
      </c>
      <c r="B243" s="10">
        <f t="shared" si="292"/>
        <v>2</v>
      </c>
      <c r="C243" s="10" t="str">
        <f t="shared" ref="C243:C301" si="366">"HOSP&gt;65"&amp;" - "&amp;B243</f>
        <v>HOSP&gt;65 - 2</v>
      </c>
      <c r="D243" s="138">
        <f>'AUP Test Results - Table 1'!D243</f>
        <v>0</v>
      </c>
      <c r="E243" s="11">
        <f>'AUP Test Results - Table 1'!E243</f>
        <v>0</v>
      </c>
      <c r="F243" s="139">
        <f>'AUP Test Results - Table 1'!F243</f>
        <v>0</v>
      </c>
      <c r="G243" s="177">
        <f>'AUP Test Results - Table 1'!G243</f>
        <v>0</v>
      </c>
      <c r="H243" s="11">
        <f>'AUP Test Results - Table 1'!H243</f>
        <v>0</v>
      </c>
      <c r="I243" s="139">
        <f>'AUP Test Results - Table 1'!I243</f>
        <v>0</v>
      </c>
      <c r="J243" s="177">
        <f>'AUP Test Results - Table 1'!J243</f>
        <v>0</v>
      </c>
      <c r="K243" s="177">
        <f>'AUP Test Results - Table 1'!K243</f>
        <v>0</v>
      </c>
      <c r="L243" s="139">
        <f>'AUP Test Results - Table 1'!L243</f>
        <v>0</v>
      </c>
      <c r="M243" s="177" t="str">
        <f>'AUP Test Results - Table 1'!M243</f>
        <v/>
      </c>
      <c r="N243" s="177">
        <f>'AUP Test Results - Table 1'!N243</f>
        <v>0</v>
      </c>
      <c r="O243" s="139">
        <f>'AUP Test Results - Table 1'!O243</f>
        <v>0</v>
      </c>
      <c r="P243" s="177" t="str">
        <f>'AUP Test Results - Table 1'!P243</f>
        <v/>
      </c>
      <c r="Q243" s="138">
        <f>'AUP Test Results - Table 1'!Q243</f>
        <v>0</v>
      </c>
      <c r="R243" s="139">
        <f>'AUP Test Results - Table 1'!R243</f>
        <v>0</v>
      </c>
      <c r="S243" s="45">
        <f>'AUP Test Results - Table 1'!S243</f>
        <v>0</v>
      </c>
      <c r="T243" s="139">
        <f>'AUP Test Results - Table 1'!T243</f>
        <v>0</v>
      </c>
      <c r="U243" s="45">
        <f>'AUP Test Results - Table 1'!U243</f>
        <v>0</v>
      </c>
      <c r="V243" s="138">
        <f>'AUP Test Results - Table 1'!V243</f>
        <v>0</v>
      </c>
      <c r="W243" s="141" t="str">
        <f>'AUP Test Results - Table 1'!W243</f>
        <v>none</v>
      </c>
      <c r="X243" s="141">
        <f>'AUP Test Results - Table 1'!X243</f>
        <v>0</v>
      </c>
      <c r="Y243" s="178">
        <f>'AUP Test Results - Table 1'!Y243</f>
        <v>0</v>
      </c>
      <c r="Z243" s="89">
        <f>'AUP Test Results - Table 1'!Z243</f>
        <v>0</v>
      </c>
      <c r="AC243" t="str">
        <f t="shared" si="296"/>
        <v>HB Charges 4</v>
      </c>
      <c r="AD243" s="3">
        <f t="shared" si="281"/>
        <v>0</v>
      </c>
      <c r="AE243" s="3">
        <f t="shared" si="282"/>
        <v>0</v>
      </c>
      <c r="AF243" s="3" t="e">
        <f t="shared" si="283"/>
        <v>#DIV/0!</v>
      </c>
      <c r="AG243" s="2" t="e">
        <f t="shared" si="297"/>
        <v>#DIV/0!</v>
      </c>
      <c r="AH243" s="2" t="e">
        <f t="shared" si="298"/>
        <v>#DIV/0!</v>
      </c>
      <c r="AI243" s="2" t="e">
        <f t="shared" si="299"/>
        <v>#DIV/0!</v>
      </c>
      <c r="AJ243" s="2" t="e">
        <f t="shared" si="300"/>
        <v>#DIV/0!</v>
      </c>
      <c r="AK243" t="e">
        <f t="shared" si="301"/>
        <v>#DIV/0!</v>
      </c>
      <c r="AL243" t="str">
        <f t="shared" ref="AL243:AM243" si="367">IF(AY243=1,$AF243*$V240,"0")</f>
        <v>0</v>
      </c>
      <c r="AM243" t="str">
        <f t="shared" si="367"/>
        <v>0</v>
      </c>
      <c r="AN243" t="str">
        <f t="shared" si="303"/>
        <v>0</v>
      </c>
      <c r="AO243" t="str">
        <f t="shared" si="304"/>
        <v>0</v>
      </c>
      <c r="AP243" t="str">
        <f t="shared" si="305"/>
        <v>0</v>
      </c>
      <c r="AQ243" t="str">
        <f t="shared" si="306"/>
        <v>0</v>
      </c>
      <c r="AT243">
        <f t="shared" si="307"/>
        <v>0</v>
      </c>
      <c r="AU243">
        <f t="shared" si="308"/>
        <v>0</v>
      </c>
      <c r="AW243">
        <f t="shared" si="309"/>
        <v>0</v>
      </c>
      <c r="AY243">
        <f t="shared" si="310"/>
        <v>0</v>
      </c>
      <c r="AZ243">
        <f t="shared" si="311"/>
        <v>0</v>
      </c>
      <c r="BA243">
        <f t="shared" si="312"/>
        <v>0</v>
      </c>
      <c r="BB243">
        <f t="shared" si="313"/>
        <v>0</v>
      </c>
      <c r="BC243">
        <f t="shared" si="314"/>
        <v>0</v>
      </c>
      <c r="BD243">
        <f t="shared" si="315"/>
        <v>0</v>
      </c>
      <c r="BF243" t="str">
        <f t="shared" si="316"/>
        <v>0</v>
      </c>
      <c r="BG243" t="str">
        <f t="shared" si="317"/>
        <v>0</v>
      </c>
      <c r="BH243" t="str">
        <f t="shared" si="318"/>
        <v>0</v>
      </c>
      <c r="BI243" t="str">
        <f t="shared" si="319"/>
        <v>0</v>
      </c>
      <c r="BJ243" t="str">
        <f t="shared" si="320"/>
        <v>0</v>
      </c>
      <c r="BK243" t="str">
        <f t="shared" si="321"/>
        <v>0</v>
      </c>
    </row>
    <row r="244" spans="1:63" x14ac:dyDescent="0.25">
      <c r="A244" s="176" t="s">
        <v>4</v>
      </c>
      <c r="B244" s="10">
        <f t="shared" si="292"/>
        <v>3</v>
      </c>
      <c r="C244" s="10" t="str">
        <f t="shared" si="366"/>
        <v>HOSP&gt;65 - 3</v>
      </c>
      <c r="D244" s="138">
        <f>'AUP Test Results - Table 1'!D244</f>
        <v>0</v>
      </c>
      <c r="E244" s="11">
        <f>'AUP Test Results - Table 1'!E244</f>
        <v>0</v>
      </c>
      <c r="F244" s="139">
        <f>'AUP Test Results - Table 1'!F244</f>
        <v>0</v>
      </c>
      <c r="G244" s="177">
        <f>'AUP Test Results - Table 1'!G244</f>
        <v>0</v>
      </c>
      <c r="H244" s="11">
        <f>'AUP Test Results - Table 1'!H244</f>
        <v>0</v>
      </c>
      <c r="I244" s="139">
        <f>'AUP Test Results - Table 1'!I244</f>
        <v>0</v>
      </c>
      <c r="J244" s="177">
        <f>'AUP Test Results - Table 1'!J244</f>
        <v>0</v>
      </c>
      <c r="K244" s="177">
        <f>'AUP Test Results - Table 1'!K244</f>
        <v>0</v>
      </c>
      <c r="L244" s="139">
        <f>'AUP Test Results - Table 1'!L244</f>
        <v>0</v>
      </c>
      <c r="M244" s="177" t="str">
        <f>'AUP Test Results - Table 1'!M244</f>
        <v/>
      </c>
      <c r="N244" s="177">
        <f>'AUP Test Results - Table 1'!N244</f>
        <v>0</v>
      </c>
      <c r="O244" s="139">
        <f>'AUP Test Results - Table 1'!O244</f>
        <v>0</v>
      </c>
      <c r="P244" s="177" t="str">
        <f>'AUP Test Results - Table 1'!P244</f>
        <v/>
      </c>
      <c r="Q244" s="138">
        <f>'AUP Test Results - Table 1'!Q244</f>
        <v>0</v>
      </c>
      <c r="R244" s="139">
        <f>'AUP Test Results - Table 1'!R244</f>
        <v>0</v>
      </c>
      <c r="S244" s="45">
        <f>'AUP Test Results - Table 1'!S244</f>
        <v>0</v>
      </c>
      <c r="T244" s="139">
        <f>'AUP Test Results - Table 1'!T244</f>
        <v>0</v>
      </c>
      <c r="U244" s="45">
        <f>'AUP Test Results - Table 1'!U244</f>
        <v>0</v>
      </c>
      <c r="V244" s="138">
        <f>'AUP Test Results - Table 1'!V244</f>
        <v>0</v>
      </c>
      <c r="W244" s="141" t="str">
        <f>'AUP Test Results - Table 1'!W244</f>
        <v>none</v>
      </c>
      <c r="X244" s="141">
        <f>'AUP Test Results - Table 1'!X244</f>
        <v>0</v>
      </c>
      <c r="Y244" s="178">
        <f>'AUP Test Results - Table 1'!Y244</f>
        <v>0</v>
      </c>
      <c r="Z244" s="89">
        <f>'AUP Test Results - Table 1'!Z244</f>
        <v>0</v>
      </c>
      <c r="AC244" t="str">
        <f t="shared" si="296"/>
        <v>HB Charges 4</v>
      </c>
      <c r="AD244" s="3">
        <f t="shared" si="281"/>
        <v>0</v>
      </c>
      <c r="AE244" s="3">
        <f t="shared" si="282"/>
        <v>0</v>
      </c>
      <c r="AF244" s="3" t="e">
        <f t="shared" si="283"/>
        <v>#DIV/0!</v>
      </c>
      <c r="AG244" s="2" t="e">
        <f t="shared" si="297"/>
        <v>#DIV/0!</v>
      </c>
      <c r="AH244" s="2" t="e">
        <f t="shared" si="298"/>
        <v>#DIV/0!</v>
      </c>
      <c r="AI244" s="2" t="e">
        <f t="shared" si="299"/>
        <v>#DIV/0!</v>
      </c>
      <c r="AJ244" s="2" t="e">
        <f t="shared" si="300"/>
        <v>#DIV/0!</v>
      </c>
      <c r="AK244" t="e">
        <f t="shared" si="301"/>
        <v>#DIV/0!</v>
      </c>
      <c r="AL244" t="str">
        <f t="shared" ref="AL244:AM244" si="368">IF(AY244=1,$AF244*$V241,"0")</f>
        <v>0</v>
      </c>
      <c r="AM244" t="str">
        <f t="shared" si="368"/>
        <v>0</v>
      </c>
      <c r="AN244" t="str">
        <f t="shared" si="303"/>
        <v>0</v>
      </c>
      <c r="AO244" t="str">
        <f t="shared" si="304"/>
        <v>0</v>
      </c>
      <c r="AP244" t="str">
        <f t="shared" si="305"/>
        <v>0</v>
      </c>
      <c r="AQ244" t="str">
        <f t="shared" si="306"/>
        <v>0</v>
      </c>
      <c r="AT244">
        <f t="shared" si="307"/>
        <v>0</v>
      </c>
      <c r="AU244">
        <f t="shared" si="308"/>
        <v>0</v>
      </c>
      <c r="AW244">
        <f t="shared" si="309"/>
        <v>0</v>
      </c>
      <c r="AY244">
        <f t="shared" si="310"/>
        <v>0</v>
      </c>
      <c r="AZ244">
        <f t="shared" si="311"/>
        <v>0</v>
      </c>
      <c r="BA244">
        <f t="shared" si="312"/>
        <v>0</v>
      </c>
      <c r="BB244">
        <f t="shared" si="313"/>
        <v>0</v>
      </c>
      <c r="BC244">
        <f t="shared" si="314"/>
        <v>0</v>
      </c>
      <c r="BD244">
        <f t="shared" si="315"/>
        <v>0</v>
      </c>
      <c r="BF244" t="str">
        <f t="shared" si="316"/>
        <v>0</v>
      </c>
      <c r="BG244" t="str">
        <f t="shared" si="317"/>
        <v>0</v>
      </c>
      <c r="BH244" t="str">
        <f t="shared" si="318"/>
        <v>0</v>
      </c>
      <c r="BI244" t="str">
        <f t="shared" si="319"/>
        <v>0</v>
      </c>
      <c r="BJ244" t="str">
        <f t="shared" si="320"/>
        <v>0</v>
      </c>
      <c r="BK244" t="str">
        <f t="shared" si="321"/>
        <v>0</v>
      </c>
    </row>
    <row r="245" spans="1:63" x14ac:dyDescent="0.25">
      <c r="A245" s="176" t="s">
        <v>4</v>
      </c>
      <c r="B245" s="10">
        <f t="shared" si="292"/>
        <v>4</v>
      </c>
      <c r="C245" s="10" t="str">
        <f t="shared" si="366"/>
        <v>HOSP&gt;65 - 4</v>
      </c>
      <c r="D245" s="138">
        <f>'AUP Test Results - Table 1'!D245</f>
        <v>0</v>
      </c>
      <c r="E245" s="11">
        <f>'AUP Test Results - Table 1'!E245</f>
        <v>0</v>
      </c>
      <c r="F245" s="139">
        <f>'AUP Test Results - Table 1'!F245</f>
        <v>0</v>
      </c>
      <c r="G245" s="177">
        <f>'AUP Test Results - Table 1'!G245</f>
        <v>0</v>
      </c>
      <c r="H245" s="11">
        <f>'AUP Test Results - Table 1'!H245</f>
        <v>0</v>
      </c>
      <c r="I245" s="139">
        <f>'AUP Test Results - Table 1'!I245</f>
        <v>0</v>
      </c>
      <c r="J245" s="177">
        <f>'AUP Test Results - Table 1'!J245</f>
        <v>0</v>
      </c>
      <c r="K245" s="177">
        <f>'AUP Test Results - Table 1'!K245</f>
        <v>0</v>
      </c>
      <c r="L245" s="139">
        <f>'AUP Test Results - Table 1'!L245</f>
        <v>0</v>
      </c>
      <c r="M245" s="177" t="str">
        <f>'AUP Test Results - Table 1'!M245</f>
        <v/>
      </c>
      <c r="N245" s="177">
        <f>'AUP Test Results - Table 1'!N245</f>
        <v>0</v>
      </c>
      <c r="O245" s="139">
        <f>'AUP Test Results - Table 1'!O245</f>
        <v>0</v>
      </c>
      <c r="P245" s="177" t="str">
        <f>'AUP Test Results - Table 1'!P245</f>
        <v/>
      </c>
      <c r="Q245" s="138">
        <f>'AUP Test Results - Table 1'!Q245</f>
        <v>0</v>
      </c>
      <c r="R245" s="139">
        <f>'AUP Test Results - Table 1'!R245</f>
        <v>0</v>
      </c>
      <c r="S245" s="45">
        <f>'AUP Test Results - Table 1'!S245</f>
        <v>0</v>
      </c>
      <c r="T245" s="139">
        <f>'AUP Test Results - Table 1'!T245</f>
        <v>0</v>
      </c>
      <c r="U245" s="45">
        <f>'AUP Test Results - Table 1'!U245</f>
        <v>0</v>
      </c>
      <c r="V245" s="138">
        <f>'AUP Test Results - Table 1'!V245</f>
        <v>0</v>
      </c>
      <c r="W245" s="141" t="str">
        <f>'AUP Test Results - Table 1'!W245</f>
        <v>none</v>
      </c>
      <c r="X245" s="141">
        <f>'AUP Test Results - Table 1'!X245</f>
        <v>0</v>
      </c>
      <c r="Y245" s="178">
        <f>'AUP Test Results - Table 1'!Y245</f>
        <v>0</v>
      </c>
      <c r="Z245" s="89">
        <f>'AUP Test Results - Table 1'!Z245</f>
        <v>0</v>
      </c>
      <c r="AC245" t="str">
        <f t="shared" si="296"/>
        <v>HB Charges 5</v>
      </c>
      <c r="AD245" s="9">
        <f>'IPs defined by Activity (3)'!$B$10</f>
        <v>0</v>
      </c>
      <c r="AE245">
        <f>'IPs defined by Activity (3)'!$D$10</f>
        <v>0</v>
      </c>
      <c r="AF245" s="3" t="e">
        <f>AD245/AE245</f>
        <v>#DIV/0!</v>
      </c>
      <c r="AG245" s="2" t="e">
        <f t="shared" si="297"/>
        <v>#DIV/0!</v>
      </c>
      <c r="AH245" s="2" t="e">
        <f t="shared" si="298"/>
        <v>#DIV/0!</v>
      </c>
      <c r="AI245" s="2" t="e">
        <f t="shared" si="299"/>
        <v>#DIV/0!</v>
      </c>
      <c r="AJ245" s="2" t="e">
        <f t="shared" si="300"/>
        <v>#DIV/0!</v>
      </c>
      <c r="AK245" t="e">
        <f t="shared" si="301"/>
        <v>#DIV/0!</v>
      </c>
      <c r="AL245" t="str">
        <f t="shared" ref="AL245:AM245" si="369">IF(AY245=1,$AF245*$V242,"0")</f>
        <v>0</v>
      </c>
      <c r="AM245" t="str">
        <f t="shared" si="369"/>
        <v>0</v>
      </c>
      <c r="AN245" t="str">
        <f t="shared" si="303"/>
        <v>0</v>
      </c>
      <c r="AO245" t="str">
        <f t="shared" si="304"/>
        <v>0</v>
      </c>
      <c r="AP245" t="str">
        <f t="shared" si="305"/>
        <v>0</v>
      </c>
      <c r="AQ245" t="str">
        <f t="shared" si="306"/>
        <v>0</v>
      </c>
      <c r="AT245">
        <f t="shared" si="307"/>
        <v>0</v>
      </c>
      <c r="AU245">
        <f t="shared" si="308"/>
        <v>0</v>
      </c>
      <c r="AW245">
        <f t="shared" si="309"/>
        <v>0</v>
      </c>
      <c r="AY245">
        <f t="shared" si="310"/>
        <v>0</v>
      </c>
      <c r="AZ245">
        <f t="shared" si="311"/>
        <v>0</v>
      </c>
      <c r="BA245">
        <f t="shared" si="312"/>
        <v>0</v>
      </c>
      <c r="BB245">
        <f t="shared" si="313"/>
        <v>0</v>
      </c>
      <c r="BC245">
        <f t="shared" si="314"/>
        <v>0</v>
      </c>
      <c r="BD245">
        <f t="shared" si="315"/>
        <v>0</v>
      </c>
      <c r="BF245" t="str">
        <f t="shared" si="316"/>
        <v>0</v>
      </c>
      <c r="BG245" t="str">
        <f t="shared" si="317"/>
        <v>0</v>
      </c>
      <c r="BH245" t="str">
        <f t="shared" si="318"/>
        <v>0</v>
      </c>
      <c r="BI245" t="str">
        <f t="shared" si="319"/>
        <v>0</v>
      </c>
      <c r="BJ245" t="str">
        <f t="shared" si="320"/>
        <v>0</v>
      </c>
      <c r="BK245" t="str">
        <f t="shared" si="321"/>
        <v>0</v>
      </c>
    </row>
    <row r="246" spans="1:63" x14ac:dyDescent="0.25">
      <c r="A246" s="176" t="s">
        <v>4</v>
      </c>
      <c r="B246" s="10">
        <f t="shared" si="292"/>
        <v>5</v>
      </c>
      <c r="C246" s="10" t="str">
        <f t="shared" si="366"/>
        <v>HOSP&gt;65 - 5</v>
      </c>
      <c r="D246" s="138">
        <f>'AUP Test Results - Table 1'!D246</f>
        <v>0</v>
      </c>
      <c r="E246" s="11">
        <f>'AUP Test Results - Table 1'!E246</f>
        <v>0</v>
      </c>
      <c r="F246" s="139">
        <f>'AUP Test Results - Table 1'!F246</f>
        <v>0</v>
      </c>
      <c r="G246" s="177">
        <f>'AUP Test Results - Table 1'!G246</f>
        <v>0</v>
      </c>
      <c r="H246" s="11">
        <f>'AUP Test Results - Table 1'!H246</f>
        <v>0</v>
      </c>
      <c r="I246" s="139">
        <f>'AUP Test Results - Table 1'!I246</f>
        <v>0</v>
      </c>
      <c r="J246" s="177">
        <f>'AUP Test Results - Table 1'!J246</f>
        <v>0</v>
      </c>
      <c r="K246" s="177">
        <f>'AUP Test Results - Table 1'!K246</f>
        <v>0</v>
      </c>
      <c r="L246" s="139">
        <f>'AUP Test Results - Table 1'!L246</f>
        <v>0</v>
      </c>
      <c r="M246" s="177" t="str">
        <f>'AUP Test Results - Table 1'!M246</f>
        <v/>
      </c>
      <c r="N246" s="177">
        <f>'AUP Test Results - Table 1'!N246</f>
        <v>0</v>
      </c>
      <c r="O246" s="139">
        <f>'AUP Test Results - Table 1'!O246</f>
        <v>0</v>
      </c>
      <c r="P246" s="177" t="str">
        <f>'AUP Test Results - Table 1'!P246</f>
        <v/>
      </c>
      <c r="Q246" s="138">
        <f>'AUP Test Results - Table 1'!Q246</f>
        <v>0</v>
      </c>
      <c r="R246" s="139">
        <f>'AUP Test Results - Table 1'!R246</f>
        <v>0</v>
      </c>
      <c r="S246" s="45">
        <f>'AUP Test Results - Table 1'!S246</f>
        <v>0</v>
      </c>
      <c r="T246" s="139">
        <f>'AUP Test Results - Table 1'!T246</f>
        <v>0</v>
      </c>
      <c r="U246" s="45">
        <f>'AUP Test Results - Table 1'!U246</f>
        <v>0</v>
      </c>
      <c r="V246" s="138">
        <f>'AUP Test Results - Table 1'!V246</f>
        <v>0</v>
      </c>
      <c r="W246" s="141" t="str">
        <f>'AUP Test Results - Table 1'!W246</f>
        <v>none</v>
      </c>
      <c r="X246" s="141">
        <f>'AUP Test Results - Table 1'!X246</f>
        <v>0</v>
      </c>
      <c r="Y246" s="178">
        <f>'AUP Test Results - Table 1'!Y246</f>
        <v>0</v>
      </c>
      <c r="Z246" s="89">
        <f>'AUP Test Results - Table 1'!Z246</f>
        <v>0</v>
      </c>
      <c r="AC246" t="str">
        <f t="shared" si="296"/>
        <v>HB Charges 5</v>
      </c>
      <c r="AD246" s="3">
        <f>AD245</f>
        <v>0</v>
      </c>
      <c r="AE246" s="3">
        <f t="shared" ref="AE246:AF246" si="370">AE245</f>
        <v>0</v>
      </c>
      <c r="AF246" s="3" t="e">
        <f t="shared" si="370"/>
        <v>#DIV/0!</v>
      </c>
      <c r="AG246" s="2" t="e">
        <f t="shared" si="297"/>
        <v>#DIV/0!</v>
      </c>
      <c r="AH246" s="2" t="e">
        <f t="shared" si="298"/>
        <v>#DIV/0!</v>
      </c>
      <c r="AI246" s="2" t="e">
        <f t="shared" si="299"/>
        <v>#DIV/0!</v>
      </c>
      <c r="AJ246" s="2" t="e">
        <f t="shared" si="300"/>
        <v>#DIV/0!</v>
      </c>
      <c r="AK246" t="e">
        <f t="shared" si="301"/>
        <v>#DIV/0!</v>
      </c>
      <c r="AL246" t="str">
        <f t="shared" ref="AL246:AM246" si="371">IF(AY246=1,$AF246*$V243,"0")</f>
        <v>0</v>
      </c>
      <c r="AM246" t="str">
        <f t="shared" si="371"/>
        <v>0</v>
      </c>
      <c r="AN246" t="str">
        <f t="shared" si="303"/>
        <v>0</v>
      </c>
      <c r="AO246" t="str">
        <f t="shared" si="304"/>
        <v>0</v>
      </c>
      <c r="AP246" t="str">
        <f t="shared" si="305"/>
        <v>0</v>
      </c>
      <c r="AQ246" t="str">
        <f t="shared" si="306"/>
        <v>0</v>
      </c>
      <c r="AT246">
        <f t="shared" si="307"/>
        <v>0</v>
      </c>
      <c r="AU246">
        <f t="shared" si="308"/>
        <v>0</v>
      </c>
      <c r="AW246">
        <f t="shared" si="309"/>
        <v>0</v>
      </c>
      <c r="AY246">
        <f t="shared" si="310"/>
        <v>0</v>
      </c>
      <c r="AZ246">
        <f t="shared" si="311"/>
        <v>0</v>
      </c>
      <c r="BA246">
        <f t="shared" si="312"/>
        <v>0</v>
      </c>
      <c r="BB246">
        <f t="shared" si="313"/>
        <v>0</v>
      </c>
      <c r="BC246">
        <f t="shared" si="314"/>
        <v>0</v>
      </c>
      <c r="BD246">
        <f t="shared" si="315"/>
        <v>0</v>
      </c>
      <c r="BF246" t="str">
        <f t="shared" si="316"/>
        <v>0</v>
      </c>
      <c r="BG246" t="str">
        <f t="shared" si="317"/>
        <v>0</v>
      </c>
      <c r="BH246" t="str">
        <f t="shared" si="318"/>
        <v>0</v>
      </c>
      <c r="BI246" t="str">
        <f t="shared" si="319"/>
        <v>0</v>
      </c>
      <c r="BJ246" t="str">
        <f t="shared" si="320"/>
        <v>0</v>
      </c>
      <c r="BK246" t="str">
        <f t="shared" si="321"/>
        <v>0</v>
      </c>
    </row>
    <row r="247" spans="1:63" x14ac:dyDescent="0.25">
      <c r="A247" s="176" t="s">
        <v>4</v>
      </c>
      <c r="B247" s="10">
        <f t="shared" si="292"/>
        <v>6</v>
      </c>
      <c r="C247" s="10" t="str">
        <f t="shared" si="366"/>
        <v>HOSP&gt;65 - 6</v>
      </c>
      <c r="D247" s="138">
        <f>'AUP Test Results - Table 1'!D247</f>
        <v>0</v>
      </c>
      <c r="E247" s="11">
        <f>'AUP Test Results - Table 1'!E247</f>
        <v>0</v>
      </c>
      <c r="F247" s="139">
        <f>'AUP Test Results - Table 1'!F247</f>
        <v>0</v>
      </c>
      <c r="G247" s="177">
        <f>'AUP Test Results - Table 1'!G247</f>
        <v>0</v>
      </c>
      <c r="H247" s="11">
        <f>'AUP Test Results - Table 1'!H247</f>
        <v>0</v>
      </c>
      <c r="I247" s="139">
        <f>'AUP Test Results - Table 1'!I247</f>
        <v>0</v>
      </c>
      <c r="J247" s="177">
        <f>'AUP Test Results - Table 1'!J247</f>
        <v>0</v>
      </c>
      <c r="K247" s="177">
        <f>'AUP Test Results - Table 1'!K247</f>
        <v>0</v>
      </c>
      <c r="L247" s="139">
        <f>'AUP Test Results - Table 1'!L247</f>
        <v>0</v>
      </c>
      <c r="M247" s="177" t="str">
        <f>'AUP Test Results - Table 1'!M247</f>
        <v/>
      </c>
      <c r="N247" s="177">
        <f>'AUP Test Results - Table 1'!N247</f>
        <v>0</v>
      </c>
      <c r="O247" s="139">
        <f>'AUP Test Results - Table 1'!O247</f>
        <v>0</v>
      </c>
      <c r="P247" s="177" t="str">
        <f>'AUP Test Results - Table 1'!P247</f>
        <v/>
      </c>
      <c r="Q247" s="138">
        <f>'AUP Test Results - Table 1'!Q247</f>
        <v>0</v>
      </c>
      <c r="R247" s="139">
        <f>'AUP Test Results - Table 1'!R247</f>
        <v>0</v>
      </c>
      <c r="S247" s="45">
        <f>'AUP Test Results - Table 1'!S247</f>
        <v>0</v>
      </c>
      <c r="T247" s="139">
        <f>'AUP Test Results - Table 1'!T247</f>
        <v>0</v>
      </c>
      <c r="U247" s="45">
        <f>'AUP Test Results - Table 1'!U247</f>
        <v>0</v>
      </c>
      <c r="V247" s="138">
        <f>'AUP Test Results - Table 1'!V247</f>
        <v>0</v>
      </c>
      <c r="W247" s="141" t="str">
        <f>'AUP Test Results - Table 1'!W247</f>
        <v>none</v>
      </c>
      <c r="X247" s="141">
        <f>'AUP Test Results - Table 1'!X247</f>
        <v>0</v>
      </c>
      <c r="Y247" s="178">
        <f>'AUP Test Results - Table 1'!Y247</f>
        <v>0</v>
      </c>
      <c r="Z247" s="89">
        <f>'AUP Test Results - Table 1'!Z247</f>
        <v>0</v>
      </c>
      <c r="AC247" t="str">
        <f t="shared" si="296"/>
        <v>HB Charges 5</v>
      </c>
      <c r="AD247" s="3">
        <f t="shared" ref="AD247:AD304" si="372">AD246</f>
        <v>0</v>
      </c>
      <c r="AE247" s="3">
        <f t="shared" ref="AE247:AE304" si="373">AE246</f>
        <v>0</v>
      </c>
      <c r="AF247" s="3" t="e">
        <f t="shared" ref="AF247:AF304" si="374">AF246</f>
        <v>#DIV/0!</v>
      </c>
      <c r="AG247" s="2" t="e">
        <f t="shared" si="297"/>
        <v>#DIV/0!</v>
      </c>
      <c r="AH247" s="2" t="e">
        <f t="shared" si="298"/>
        <v>#DIV/0!</v>
      </c>
      <c r="AI247" s="2" t="e">
        <f t="shared" si="299"/>
        <v>#DIV/0!</v>
      </c>
      <c r="AJ247" s="2" t="e">
        <f t="shared" si="300"/>
        <v>#DIV/0!</v>
      </c>
      <c r="AK247" t="e">
        <f t="shared" si="301"/>
        <v>#DIV/0!</v>
      </c>
      <c r="AL247" t="str">
        <f t="shared" ref="AL247:AM247" si="375">IF(AY247=1,$AF247*$V244,"0")</f>
        <v>0</v>
      </c>
      <c r="AM247" t="str">
        <f t="shared" si="375"/>
        <v>0</v>
      </c>
      <c r="AN247" t="str">
        <f t="shared" si="303"/>
        <v>0</v>
      </c>
      <c r="AO247" t="str">
        <f t="shared" si="304"/>
        <v>0</v>
      </c>
      <c r="AP247" t="str">
        <f t="shared" si="305"/>
        <v>0</v>
      </c>
      <c r="AQ247" t="str">
        <f t="shared" si="306"/>
        <v>0</v>
      </c>
      <c r="AT247">
        <f t="shared" si="307"/>
        <v>0</v>
      </c>
      <c r="AU247">
        <f t="shared" si="308"/>
        <v>0</v>
      </c>
      <c r="AW247">
        <f t="shared" si="309"/>
        <v>0</v>
      </c>
      <c r="AY247">
        <f t="shared" si="310"/>
        <v>0</v>
      </c>
      <c r="AZ247">
        <f t="shared" si="311"/>
        <v>0</v>
      </c>
      <c r="BA247">
        <f t="shared" si="312"/>
        <v>0</v>
      </c>
      <c r="BB247">
        <f t="shared" si="313"/>
        <v>0</v>
      </c>
      <c r="BC247">
        <f t="shared" si="314"/>
        <v>0</v>
      </c>
      <c r="BD247">
        <f t="shared" si="315"/>
        <v>0</v>
      </c>
      <c r="BF247" t="str">
        <f t="shared" si="316"/>
        <v>0</v>
      </c>
      <c r="BG247" t="str">
        <f t="shared" si="317"/>
        <v>0</v>
      </c>
      <c r="BH247" t="str">
        <f t="shared" si="318"/>
        <v>0</v>
      </c>
      <c r="BI247" t="str">
        <f t="shared" si="319"/>
        <v>0</v>
      </c>
      <c r="BJ247" t="str">
        <f t="shared" si="320"/>
        <v>0</v>
      </c>
      <c r="BK247" t="str">
        <f t="shared" si="321"/>
        <v>0</v>
      </c>
    </row>
    <row r="248" spans="1:63" x14ac:dyDescent="0.25">
      <c r="A248" s="176" t="s">
        <v>4</v>
      </c>
      <c r="B248" s="10">
        <f t="shared" si="292"/>
        <v>7</v>
      </c>
      <c r="C248" s="10" t="str">
        <f t="shared" si="366"/>
        <v>HOSP&gt;65 - 7</v>
      </c>
      <c r="D248" s="138">
        <f>'AUP Test Results - Table 1'!D248</f>
        <v>0</v>
      </c>
      <c r="E248" s="11">
        <f>'AUP Test Results - Table 1'!E248</f>
        <v>0</v>
      </c>
      <c r="F248" s="139">
        <f>'AUP Test Results - Table 1'!F248</f>
        <v>0</v>
      </c>
      <c r="G248" s="177">
        <f>'AUP Test Results - Table 1'!G248</f>
        <v>0</v>
      </c>
      <c r="H248" s="11">
        <f>'AUP Test Results - Table 1'!H248</f>
        <v>0</v>
      </c>
      <c r="I248" s="139">
        <f>'AUP Test Results - Table 1'!I248</f>
        <v>0</v>
      </c>
      <c r="J248" s="177">
        <f>'AUP Test Results - Table 1'!J248</f>
        <v>0</v>
      </c>
      <c r="K248" s="177">
        <f>'AUP Test Results - Table 1'!K248</f>
        <v>0</v>
      </c>
      <c r="L248" s="139">
        <f>'AUP Test Results - Table 1'!L248</f>
        <v>0</v>
      </c>
      <c r="M248" s="177" t="str">
        <f>'AUP Test Results - Table 1'!M248</f>
        <v/>
      </c>
      <c r="N248" s="177">
        <f>'AUP Test Results - Table 1'!N248</f>
        <v>0</v>
      </c>
      <c r="O248" s="139">
        <f>'AUP Test Results - Table 1'!O248</f>
        <v>0</v>
      </c>
      <c r="P248" s="177" t="str">
        <f>'AUP Test Results - Table 1'!P248</f>
        <v/>
      </c>
      <c r="Q248" s="138">
        <f>'AUP Test Results - Table 1'!Q248</f>
        <v>0</v>
      </c>
      <c r="R248" s="139">
        <f>'AUP Test Results - Table 1'!R248</f>
        <v>0</v>
      </c>
      <c r="S248" s="45">
        <f>'AUP Test Results - Table 1'!S248</f>
        <v>0</v>
      </c>
      <c r="T248" s="139">
        <f>'AUP Test Results - Table 1'!T248</f>
        <v>0</v>
      </c>
      <c r="U248" s="45">
        <f>'AUP Test Results - Table 1'!U248</f>
        <v>0</v>
      </c>
      <c r="V248" s="138">
        <f>'AUP Test Results - Table 1'!V248</f>
        <v>0</v>
      </c>
      <c r="W248" s="141" t="str">
        <f>'AUP Test Results - Table 1'!W248</f>
        <v>none</v>
      </c>
      <c r="X248" s="141">
        <f>'AUP Test Results - Table 1'!X248</f>
        <v>0</v>
      </c>
      <c r="Y248" s="178">
        <f>'AUP Test Results - Table 1'!Y248</f>
        <v>0</v>
      </c>
      <c r="Z248" s="89">
        <f>'AUP Test Results - Table 1'!Z248</f>
        <v>0</v>
      </c>
      <c r="AC248" t="str">
        <f t="shared" si="296"/>
        <v>HB Charges 5</v>
      </c>
      <c r="AD248" s="3">
        <f t="shared" si="372"/>
        <v>0</v>
      </c>
      <c r="AE248" s="3">
        <f t="shared" si="373"/>
        <v>0</v>
      </c>
      <c r="AF248" s="3" t="e">
        <f t="shared" si="374"/>
        <v>#DIV/0!</v>
      </c>
      <c r="AG248" s="2" t="e">
        <f t="shared" si="297"/>
        <v>#DIV/0!</v>
      </c>
      <c r="AH248" s="2" t="e">
        <f t="shared" si="298"/>
        <v>#DIV/0!</v>
      </c>
      <c r="AI248" s="2" t="e">
        <f t="shared" si="299"/>
        <v>#DIV/0!</v>
      </c>
      <c r="AJ248" s="2" t="e">
        <f t="shared" si="300"/>
        <v>#DIV/0!</v>
      </c>
      <c r="AK248" t="e">
        <f t="shared" si="301"/>
        <v>#DIV/0!</v>
      </c>
      <c r="AL248" t="str">
        <f t="shared" ref="AL248:AM248" si="376">IF(AY248=1,$AF248*$V245,"0")</f>
        <v>0</v>
      </c>
      <c r="AM248" t="str">
        <f t="shared" si="376"/>
        <v>0</v>
      </c>
      <c r="AN248" t="str">
        <f t="shared" si="303"/>
        <v>0</v>
      </c>
      <c r="AO248" t="str">
        <f t="shared" si="304"/>
        <v>0</v>
      </c>
      <c r="AP248" t="str">
        <f t="shared" si="305"/>
        <v>0</v>
      </c>
      <c r="AQ248" t="str">
        <f t="shared" si="306"/>
        <v>0</v>
      </c>
      <c r="AT248">
        <f t="shared" si="307"/>
        <v>0</v>
      </c>
      <c r="AU248">
        <f t="shared" si="308"/>
        <v>0</v>
      </c>
      <c r="AW248">
        <f t="shared" si="309"/>
        <v>0</v>
      </c>
      <c r="AY248">
        <f t="shared" si="310"/>
        <v>0</v>
      </c>
      <c r="AZ248">
        <f t="shared" si="311"/>
        <v>0</v>
      </c>
      <c r="BA248">
        <f t="shared" si="312"/>
        <v>0</v>
      </c>
      <c r="BB248">
        <f t="shared" si="313"/>
        <v>0</v>
      </c>
      <c r="BC248">
        <f t="shared" si="314"/>
        <v>0</v>
      </c>
      <c r="BD248">
        <f t="shared" si="315"/>
        <v>0</v>
      </c>
      <c r="BF248" t="str">
        <f t="shared" si="316"/>
        <v>0</v>
      </c>
      <c r="BG248" t="str">
        <f t="shared" si="317"/>
        <v>0</v>
      </c>
      <c r="BH248" t="str">
        <f t="shared" si="318"/>
        <v>0</v>
      </c>
      <c r="BI248" t="str">
        <f t="shared" si="319"/>
        <v>0</v>
      </c>
      <c r="BJ248" t="str">
        <f t="shared" si="320"/>
        <v>0</v>
      </c>
      <c r="BK248" t="str">
        <f t="shared" si="321"/>
        <v>0</v>
      </c>
    </row>
    <row r="249" spans="1:63" x14ac:dyDescent="0.25">
      <c r="A249" s="176" t="s">
        <v>4</v>
      </c>
      <c r="B249" s="10">
        <f t="shared" si="292"/>
        <v>8</v>
      </c>
      <c r="C249" s="10" t="str">
        <f t="shared" si="366"/>
        <v>HOSP&gt;65 - 8</v>
      </c>
      <c r="D249" s="138">
        <f>'AUP Test Results - Table 1'!D249</f>
        <v>0</v>
      </c>
      <c r="E249" s="11">
        <f>'AUP Test Results - Table 1'!E249</f>
        <v>0</v>
      </c>
      <c r="F249" s="139">
        <f>'AUP Test Results - Table 1'!F249</f>
        <v>0</v>
      </c>
      <c r="G249" s="177">
        <f>'AUP Test Results - Table 1'!G249</f>
        <v>0</v>
      </c>
      <c r="H249" s="11">
        <f>'AUP Test Results - Table 1'!H249</f>
        <v>0</v>
      </c>
      <c r="I249" s="139">
        <f>'AUP Test Results - Table 1'!I249</f>
        <v>0</v>
      </c>
      <c r="J249" s="177">
        <f>'AUP Test Results - Table 1'!J249</f>
        <v>0</v>
      </c>
      <c r="K249" s="177">
        <f>'AUP Test Results - Table 1'!K249</f>
        <v>0</v>
      </c>
      <c r="L249" s="139">
        <f>'AUP Test Results - Table 1'!L249</f>
        <v>0</v>
      </c>
      <c r="M249" s="177" t="str">
        <f>'AUP Test Results - Table 1'!M249</f>
        <v/>
      </c>
      <c r="N249" s="177">
        <f>'AUP Test Results - Table 1'!N249</f>
        <v>0</v>
      </c>
      <c r="O249" s="139">
        <f>'AUP Test Results - Table 1'!O249</f>
        <v>0</v>
      </c>
      <c r="P249" s="177" t="str">
        <f>'AUP Test Results - Table 1'!P249</f>
        <v/>
      </c>
      <c r="Q249" s="138">
        <f>'AUP Test Results - Table 1'!Q249</f>
        <v>0</v>
      </c>
      <c r="R249" s="139">
        <f>'AUP Test Results - Table 1'!R249</f>
        <v>0</v>
      </c>
      <c r="S249" s="45">
        <f>'AUP Test Results - Table 1'!S249</f>
        <v>0</v>
      </c>
      <c r="T249" s="139">
        <f>'AUP Test Results - Table 1'!T249</f>
        <v>0</v>
      </c>
      <c r="U249" s="45">
        <f>'AUP Test Results - Table 1'!U249</f>
        <v>0</v>
      </c>
      <c r="V249" s="138">
        <f>'AUP Test Results - Table 1'!V249</f>
        <v>0</v>
      </c>
      <c r="W249" s="141" t="str">
        <f>'AUP Test Results - Table 1'!W249</f>
        <v>none</v>
      </c>
      <c r="X249" s="141">
        <f>'AUP Test Results - Table 1'!X249</f>
        <v>0</v>
      </c>
      <c r="Y249" s="178">
        <f>'AUP Test Results - Table 1'!Y249</f>
        <v>0</v>
      </c>
      <c r="Z249" s="89">
        <f>'AUP Test Results - Table 1'!Z249</f>
        <v>0</v>
      </c>
      <c r="AC249" t="str">
        <f t="shared" si="296"/>
        <v>HB Charges 5</v>
      </c>
      <c r="AD249" s="3">
        <f t="shared" si="372"/>
        <v>0</v>
      </c>
      <c r="AE249" s="3">
        <f t="shared" si="373"/>
        <v>0</v>
      </c>
      <c r="AF249" s="3" t="e">
        <f t="shared" si="374"/>
        <v>#DIV/0!</v>
      </c>
      <c r="AG249" s="2" t="e">
        <f t="shared" si="297"/>
        <v>#DIV/0!</v>
      </c>
      <c r="AH249" s="2" t="e">
        <f t="shared" si="298"/>
        <v>#DIV/0!</v>
      </c>
      <c r="AI249" s="2" t="e">
        <f t="shared" si="299"/>
        <v>#DIV/0!</v>
      </c>
      <c r="AJ249" s="2" t="e">
        <f t="shared" si="300"/>
        <v>#DIV/0!</v>
      </c>
      <c r="AK249" t="e">
        <f t="shared" si="301"/>
        <v>#DIV/0!</v>
      </c>
      <c r="AL249" t="str">
        <f t="shared" ref="AL249:AM249" si="377">IF(AY249=1,$AF249*$V246,"0")</f>
        <v>0</v>
      </c>
      <c r="AM249" t="str">
        <f t="shared" si="377"/>
        <v>0</v>
      </c>
      <c r="AN249" t="str">
        <f t="shared" si="303"/>
        <v>0</v>
      </c>
      <c r="AO249" t="str">
        <f t="shared" si="304"/>
        <v>0</v>
      </c>
      <c r="AP249" t="str">
        <f t="shared" si="305"/>
        <v>0</v>
      </c>
      <c r="AQ249" t="str">
        <f t="shared" si="306"/>
        <v>0</v>
      </c>
      <c r="AT249">
        <f t="shared" si="307"/>
        <v>0</v>
      </c>
      <c r="AU249">
        <f t="shared" si="308"/>
        <v>0</v>
      </c>
      <c r="AW249">
        <f t="shared" si="309"/>
        <v>0</v>
      </c>
      <c r="AY249">
        <f t="shared" si="310"/>
        <v>0</v>
      </c>
      <c r="AZ249">
        <f t="shared" si="311"/>
        <v>0</v>
      </c>
      <c r="BA249">
        <f t="shared" si="312"/>
        <v>0</v>
      </c>
      <c r="BB249">
        <f t="shared" si="313"/>
        <v>0</v>
      </c>
      <c r="BC249">
        <f t="shared" si="314"/>
        <v>0</v>
      </c>
      <c r="BD249">
        <f t="shared" si="315"/>
        <v>0</v>
      </c>
      <c r="BF249" t="str">
        <f t="shared" si="316"/>
        <v>0</v>
      </c>
      <c r="BG249" t="str">
        <f t="shared" si="317"/>
        <v>0</v>
      </c>
      <c r="BH249" t="str">
        <f t="shared" si="318"/>
        <v>0</v>
      </c>
      <c r="BI249" t="str">
        <f t="shared" si="319"/>
        <v>0</v>
      </c>
      <c r="BJ249" t="str">
        <f t="shared" si="320"/>
        <v>0</v>
      </c>
      <c r="BK249" t="str">
        <f t="shared" si="321"/>
        <v>0</v>
      </c>
    </row>
    <row r="250" spans="1:63" x14ac:dyDescent="0.25">
      <c r="A250" s="176" t="s">
        <v>4</v>
      </c>
      <c r="B250" s="10">
        <f t="shared" si="292"/>
        <v>9</v>
      </c>
      <c r="C250" s="10" t="str">
        <f t="shared" si="366"/>
        <v>HOSP&gt;65 - 9</v>
      </c>
      <c r="D250" s="138">
        <f>'AUP Test Results - Table 1'!D250</f>
        <v>0</v>
      </c>
      <c r="E250" s="11">
        <f>'AUP Test Results - Table 1'!E250</f>
        <v>0</v>
      </c>
      <c r="F250" s="139">
        <f>'AUP Test Results - Table 1'!F250</f>
        <v>0</v>
      </c>
      <c r="G250" s="177">
        <f>'AUP Test Results - Table 1'!G250</f>
        <v>0</v>
      </c>
      <c r="H250" s="11">
        <f>'AUP Test Results - Table 1'!H250</f>
        <v>0</v>
      </c>
      <c r="I250" s="139">
        <f>'AUP Test Results - Table 1'!I250</f>
        <v>0</v>
      </c>
      <c r="J250" s="177">
        <f>'AUP Test Results - Table 1'!J250</f>
        <v>0</v>
      </c>
      <c r="K250" s="177">
        <f>'AUP Test Results - Table 1'!K250</f>
        <v>0</v>
      </c>
      <c r="L250" s="139">
        <f>'AUP Test Results - Table 1'!L250</f>
        <v>0</v>
      </c>
      <c r="M250" s="177" t="str">
        <f>'AUP Test Results - Table 1'!M250</f>
        <v/>
      </c>
      <c r="N250" s="177">
        <f>'AUP Test Results - Table 1'!N250</f>
        <v>0</v>
      </c>
      <c r="O250" s="139">
        <f>'AUP Test Results - Table 1'!O250</f>
        <v>0</v>
      </c>
      <c r="P250" s="177" t="str">
        <f>'AUP Test Results - Table 1'!P250</f>
        <v/>
      </c>
      <c r="Q250" s="138">
        <f>'AUP Test Results - Table 1'!Q250</f>
        <v>0</v>
      </c>
      <c r="R250" s="139">
        <f>'AUP Test Results - Table 1'!R250</f>
        <v>0</v>
      </c>
      <c r="S250" s="45">
        <f>'AUP Test Results - Table 1'!S250</f>
        <v>0</v>
      </c>
      <c r="T250" s="139">
        <f>'AUP Test Results - Table 1'!T250</f>
        <v>0</v>
      </c>
      <c r="U250" s="45">
        <f>'AUP Test Results - Table 1'!U250</f>
        <v>0</v>
      </c>
      <c r="V250" s="138">
        <f>'AUP Test Results - Table 1'!V250</f>
        <v>0</v>
      </c>
      <c r="W250" s="141" t="str">
        <f>'AUP Test Results - Table 1'!W250</f>
        <v>none</v>
      </c>
      <c r="X250" s="141">
        <f>'AUP Test Results - Table 1'!X250</f>
        <v>0</v>
      </c>
      <c r="Y250" s="178">
        <f>'AUP Test Results - Table 1'!Y250</f>
        <v>0</v>
      </c>
      <c r="Z250" s="89">
        <f>'AUP Test Results - Table 1'!Z250</f>
        <v>0</v>
      </c>
      <c r="AC250" t="str">
        <f t="shared" si="296"/>
        <v>HB Charges 5</v>
      </c>
      <c r="AD250" s="3">
        <f t="shared" si="372"/>
        <v>0</v>
      </c>
      <c r="AE250" s="3">
        <f t="shared" si="373"/>
        <v>0</v>
      </c>
      <c r="AF250" s="3" t="e">
        <f t="shared" si="374"/>
        <v>#DIV/0!</v>
      </c>
      <c r="AG250" s="2" t="e">
        <f t="shared" si="297"/>
        <v>#DIV/0!</v>
      </c>
      <c r="AH250" s="2" t="e">
        <f t="shared" si="298"/>
        <v>#DIV/0!</v>
      </c>
      <c r="AI250" s="2" t="e">
        <f t="shared" si="299"/>
        <v>#DIV/0!</v>
      </c>
      <c r="AJ250" s="2" t="e">
        <f t="shared" si="300"/>
        <v>#DIV/0!</v>
      </c>
      <c r="AK250" t="e">
        <f t="shared" si="301"/>
        <v>#DIV/0!</v>
      </c>
      <c r="AL250" t="str">
        <f t="shared" ref="AL250:AM250" si="378">IF(AY250=1,$AF250*$V247,"0")</f>
        <v>0</v>
      </c>
      <c r="AM250" t="str">
        <f t="shared" si="378"/>
        <v>0</v>
      </c>
      <c r="AN250" t="str">
        <f t="shared" si="303"/>
        <v>0</v>
      </c>
      <c r="AO250" t="str">
        <f t="shared" si="304"/>
        <v>0</v>
      </c>
      <c r="AP250" t="str">
        <f t="shared" si="305"/>
        <v>0</v>
      </c>
      <c r="AQ250" t="str">
        <f t="shared" si="306"/>
        <v>0</v>
      </c>
      <c r="AT250">
        <f t="shared" si="307"/>
        <v>0</v>
      </c>
      <c r="AU250">
        <f t="shared" si="308"/>
        <v>0</v>
      </c>
      <c r="AW250">
        <f t="shared" si="309"/>
        <v>0</v>
      </c>
      <c r="AY250">
        <f t="shared" si="310"/>
        <v>0</v>
      </c>
      <c r="AZ250">
        <f t="shared" si="311"/>
        <v>0</v>
      </c>
      <c r="BA250">
        <f t="shared" si="312"/>
        <v>0</v>
      </c>
      <c r="BB250">
        <f t="shared" si="313"/>
        <v>0</v>
      </c>
      <c r="BC250">
        <f t="shared" si="314"/>
        <v>0</v>
      </c>
      <c r="BD250">
        <f t="shared" si="315"/>
        <v>0</v>
      </c>
      <c r="BF250" t="str">
        <f t="shared" si="316"/>
        <v>0</v>
      </c>
      <c r="BG250" t="str">
        <f t="shared" si="317"/>
        <v>0</v>
      </c>
      <c r="BH250" t="str">
        <f t="shared" si="318"/>
        <v>0</v>
      </c>
      <c r="BI250" t="str">
        <f t="shared" si="319"/>
        <v>0</v>
      </c>
      <c r="BJ250" t="str">
        <f t="shared" si="320"/>
        <v>0</v>
      </c>
      <c r="BK250" t="str">
        <f t="shared" si="321"/>
        <v>0</v>
      </c>
    </row>
    <row r="251" spans="1:63" x14ac:dyDescent="0.25">
      <c r="A251" s="176" t="s">
        <v>4</v>
      </c>
      <c r="B251" s="10">
        <f t="shared" si="292"/>
        <v>10</v>
      </c>
      <c r="C251" s="10" t="str">
        <f t="shared" si="366"/>
        <v>HOSP&gt;65 - 10</v>
      </c>
      <c r="D251" s="138">
        <f>'AUP Test Results - Table 1'!D251</f>
        <v>0</v>
      </c>
      <c r="E251" s="11">
        <f>'AUP Test Results - Table 1'!E251</f>
        <v>0</v>
      </c>
      <c r="F251" s="139">
        <f>'AUP Test Results - Table 1'!F251</f>
        <v>0</v>
      </c>
      <c r="G251" s="177">
        <f>'AUP Test Results - Table 1'!G251</f>
        <v>0</v>
      </c>
      <c r="H251" s="11">
        <f>'AUP Test Results - Table 1'!H251</f>
        <v>0</v>
      </c>
      <c r="I251" s="139">
        <f>'AUP Test Results - Table 1'!I251</f>
        <v>0</v>
      </c>
      <c r="J251" s="177">
        <f>'AUP Test Results - Table 1'!J251</f>
        <v>0</v>
      </c>
      <c r="K251" s="177">
        <f>'AUP Test Results - Table 1'!K251</f>
        <v>0</v>
      </c>
      <c r="L251" s="139">
        <f>'AUP Test Results - Table 1'!L251</f>
        <v>0</v>
      </c>
      <c r="M251" s="177" t="str">
        <f>'AUP Test Results - Table 1'!M251</f>
        <v/>
      </c>
      <c r="N251" s="177">
        <f>'AUP Test Results - Table 1'!N251</f>
        <v>0</v>
      </c>
      <c r="O251" s="139">
        <f>'AUP Test Results - Table 1'!O251</f>
        <v>0</v>
      </c>
      <c r="P251" s="177" t="str">
        <f>'AUP Test Results - Table 1'!P251</f>
        <v/>
      </c>
      <c r="Q251" s="138">
        <f>'AUP Test Results - Table 1'!Q251</f>
        <v>0</v>
      </c>
      <c r="R251" s="139">
        <f>'AUP Test Results - Table 1'!R251</f>
        <v>0</v>
      </c>
      <c r="S251" s="45">
        <f>'AUP Test Results - Table 1'!S251</f>
        <v>0</v>
      </c>
      <c r="T251" s="139">
        <f>'AUP Test Results - Table 1'!T251</f>
        <v>0</v>
      </c>
      <c r="U251" s="45">
        <f>'AUP Test Results - Table 1'!U251</f>
        <v>0</v>
      </c>
      <c r="V251" s="138">
        <f>'AUP Test Results - Table 1'!V251</f>
        <v>0</v>
      </c>
      <c r="W251" s="141" t="str">
        <f>'AUP Test Results - Table 1'!W251</f>
        <v>none</v>
      </c>
      <c r="X251" s="141">
        <f>'AUP Test Results - Table 1'!X251</f>
        <v>0</v>
      </c>
      <c r="Y251" s="178">
        <f>'AUP Test Results - Table 1'!Y251</f>
        <v>0</v>
      </c>
      <c r="Z251" s="89">
        <f>'AUP Test Results - Table 1'!Z251</f>
        <v>0</v>
      </c>
      <c r="AC251" t="str">
        <f t="shared" si="296"/>
        <v>HB Charges 5</v>
      </c>
      <c r="AD251" s="3">
        <f t="shared" si="372"/>
        <v>0</v>
      </c>
      <c r="AE251" s="3">
        <f t="shared" si="373"/>
        <v>0</v>
      </c>
      <c r="AF251" s="3" t="e">
        <f t="shared" si="374"/>
        <v>#DIV/0!</v>
      </c>
      <c r="AG251" s="2" t="e">
        <f t="shared" si="297"/>
        <v>#DIV/0!</v>
      </c>
      <c r="AH251" s="2" t="e">
        <f t="shared" si="298"/>
        <v>#DIV/0!</v>
      </c>
      <c r="AI251" s="2" t="e">
        <f t="shared" si="299"/>
        <v>#DIV/0!</v>
      </c>
      <c r="AJ251" s="2" t="e">
        <f t="shared" si="300"/>
        <v>#DIV/0!</v>
      </c>
      <c r="AK251" t="e">
        <f t="shared" si="301"/>
        <v>#DIV/0!</v>
      </c>
      <c r="AL251" t="str">
        <f t="shared" ref="AL251:AM251" si="379">IF(AY251=1,$AF251*$V248,"0")</f>
        <v>0</v>
      </c>
      <c r="AM251" t="str">
        <f t="shared" si="379"/>
        <v>0</v>
      </c>
      <c r="AN251" t="str">
        <f t="shared" si="303"/>
        <v>0</v>
      </c>
      <c r="AO251" t="str">
        <f t="shared" si="304"/>
        <v>0</v>
      </c>
      <c r="AP251" t="str">
        <f t="shared" si="305"/>
        <v>0</v>
      </c>
      <c r="AQ251" t="str">
        <f t="shared" si="306"/>
        <v>0</v>
      </c>
      <c r="AT251">
        <f t="shared" si="307"/>
        <v>0</v>
      </c>
      <c r="AU251">
        <f t="shared" si="308"/>
        <v>0</v>
      </c>
      <c r="AW251">
        <f t="shared" si="309"/>
        <v>0</v>
      </c>
      <c r="AY251">
        <f t="shared" si="310"/>
        <v>0</v>
      </c>
      <c r="AZ251">
        <f t="shared" si="311"/>
        <v>0</v>
      </c>
      <c r="BA251">
        <f t="shared" si="312"/>
        <v>0</v>
      </c>
      <c r="BB251">
        <f t="shared" si="313"/>
        <v>0</v>
      </c>
      <c r="BC251">
        <f t="shared" si="314"/>
        <v>0</v>
      </c>
      <c r="BD251">
        <f t="shared" si="315"/>
        <v>0</v>
      </c>
      <c r="BF251" t="str">
        <f t="shared" si="316"/>
        <v>0</v>
      </c>
      <c r="BG251" t="str">
        <f t="shared" si="317"/>
        <v>0</v>
      </c>
      <c r="BH251" t="str">
        <f t="shared" si="318"/>
        <v>0</v>
      </c>
      <c r="BI251" t="str">
        <f t="shared" si="319"/>
        <v>0</v>
      </c>
      <c r="BJ251" t="str">
        <f t="shared" si="320"/>
        <v>0</v>
      </c>
      <c r="BK251" t="str">
        <f t="shared" si="321"/>
        <v>0</v>
      </c>
    </row>
    <row r="252" spans="1:63" x14ac:dyDescent="0.25">
      <c r="A252" s="176" t="s">
        <v>4</v>
      </c>
      <c r="B252" s="10">
        <f t="shared" si="292"/>
        <v>11</v>
      </c>
      <c r="C252" s="10" t="str">
        <f t="shared" si="366"/>
        <v>HOSP&gt;65 - 11</v>
      </c>
      <c r="D252" s="138">
        <f>'AUP Test Results - Table 1'!D252</f>
        <v>0</v>
      </c>
      <c r="E252" s="11">
        <f>'AUP Test Results - Table 1'!E252</f>
        <v>0</v>
      </c>
      <c r="F252" s="139">
        <f>'AUP Test Results - Table 1'!F252</f>
        <v>0</v>
      </c>
      <c r="G252" s="177">
        <f>'AUP Test Results - Table 1'!G252</f>
        <v>0</v>
      </c>
      <c r="H252" s="11">
        <f>'AUP Test Results - Table 1'!H252</f>
        <v>0</v>
      </c>
      <c r="I252" s="139">
        <f>'AUP Test Results - Table 1'!I252</f>
        <v>0</v>
      </c>
      <c r="J252" s="177">
        <f>'AUP Test Results - Table 1'!J252</f>
        <v>0</v>
      </c>
      <c r="K252" s="177">
        <f>'AUP Test Results - Table 1'!K252</f>
        <v>0</v>
      </c>
      <c r="L252" s="139">
        <f>'AUP Test Results - Table 1'!L252</f>
        <v>0</v>
      </c>
      <c r="M252" s="177" t="str">
        <f>'AUP Test Results - Table 1'!M252</f>
        <v/>
      </c>
      <c r="N252" s="177">
        <f>'AUP Test Results - Table 1'!N252</f>
        <v>0</v>
      </c>
      <c r="O252" s="139">
        <f>'AUP Test Results - Table 1'!O252</f>
        <v>0</v>
      </c>
      <c r="P252" s="177" t="str">
        <f>'AUP Test Results - Table 1'!P252</f>
        <v/>
      </c>
      <c r="Q252" s="138">
        <f>'AUP Test Results - Table 1'!Q252</f>
        <v>0</v>
      </c>
      <c r="R252" s="139">
        <f>'AUP Test Results - Table 1'!R252</f>
        <v>0</v>
      </c>
      <c r="S252" s="45">
        <f>'AUP Test Results - Table 1'!S252</f>
        <v>0</v>
      </c>
      <c r="T252" s="139">
        <f>'AUP Test Results - Table 1'!T252</f>
        <v>0</v>
      </c>
      <c r="U252" s="45">
        <f>'AUP Test Results - Table 1'!U252</f>
        <v>0</v>
      </c>
      <c r="V252" s="138">
        <f>'AUP Test Results - Table 1'!V252</f>
        <v>0</v>
      </c>
      <c r="W252" s="141" t="str">
        <f>'AUP Test Results - Table 1'!W252</f>
        <v>none</v>
      </c>
      <c r="X252" s="141">
        <f>'AUP Test Results - Table 1'!X252</f>
        <v>0</v>
      </c>
      <c r="Y252" s="178">
        <f>'AUP Test Results - Table 1'!Y252</f>
        <v>0</v>
      </c>
      <c r="Z252" s="89">
        <f>'AUP Test Results - Table 1'!Z252</f>
        <v>0</v>
      </c>
      <c r="AC252" t="str">
        <f t="shared" si="296"/>
        <v>HB Charges 5</v>
      </c>
      <c r="AD252" s="3">
        <f t="shared" si="372"/>
        <v>0</v>
      </c>
      <c r="AE252" s="3">
        <f t="shared" si="373"/>
        <v>0</v>
      </c>
      <c r="AF252" s="3" t="e">
        <f t="shared" si="374"/>
        <v>#DIV/0!</v>
      </c>
      <c r="AG252" s="2" t="e">
        <f t="shared" si="297"/>
        <v>#DIV/0!</v>
      </c>
      <c r="AH252" s="2" t="e">
        <f t="shared" si="298"/>
        <v>#DIV/0!</v>
      </c>
      <c r="AI252" s="2" t="e">
        <f t="shared" si="299"/>
        <v>#DIV/0!</v>
      </c>
      <c r="AJ252" s="2" t="e">
        <f t="shared" si="300"/>
        <v>#DIV/0!</v>
      </c>
      <c r="AK252" t="e">
        <f t="shared" si="301"/>
        <v>#DIV/0!</v>
      </c>
      <c r="AL252" t="str">
        <f t="shared" ref="AL252:AM252" si="380">IF(AY252=1,$AF252*$V249,"0")</f>
        <v>0</v>
      </c>
      <c r="AM252" t="str">
        <f t="shared" si="380"/>
        <v>0</v>
      </c>
      <c r="AN252" t="str">
        <f t="shared" si="303"/>
        <v>0</v>
      </c>
      <c r="AO252" t="str">
        <f t="shared" si="304"/>
        <v>0</v>
      </c>
      <c r="AP252" t="str">
        <f t="shared" si="305"/>
        <v>0</v>
      </c>
      <c r="AQ252" t="str">
        <f t="shared" si="306"/>
        <v>0</v>
      </c>
      <c r="AT252">
        <f t="shared" si="307"/>
        <v>0</v>
      </c>
      <c r="AU252">
        <f t="shared" si="308"/>
        <v>0</v>
      </c>
      <c r="AW252">
        <f t="shared" si="309"/>
        <v>0</v>
      </c>
      <c r="AY252">
        <f t="shared" si="310"/>
        <v>0</v>
      </c>
      <c r="AZ252">
        <f t="shared" si="311"/>
        <v>0</v>
      </c>
      <c r="BA252">
        <f t="shared" si="312"/>
        <v>0</v>
      </c>
      <c r="BB252">
        <f t="shared" si="313"/>
        <v>0</v>
      </c>
      <c r="BC252">
        <f t="shared" si="314"/>
        <v>0</v>
      </c>
      <c r="BD252">
        <f t="shared" si="315"/>
        <v>0</v>
      </c>
      <c r="BF252" t="str">
        <f t="shared" si="316"/>
        <v>0</v>
      </c>
      <c r="BG252" t="str">
        <f t="shared" si="317"/>
        <v>0</v>
      </c>
      <c r="BH252" t="str">
        <f t="shared" si="318"/>
        <v>0</v>
      </c>
      <c r="BI252" t="str">
        <f t="shared" si="319"/>
        <v>0</v>
      </c>
      <c r="BJ252" t="str">
        <f t="shared" si="320"/>
        <v>0</v>
      </c>
      <c r="BK252" t="str">
        <f t="shared" si="321"/>
        <v>0</v>
      </c>
    </row>
    <row r="253" spans="1:63" x14ac:dyDescent="0.25">
      <c r="A253" s="176" t="s">
        <v>4</v>
      </c>
      <c r="B253" s="10">
        <f t="shared" si="292"/>
        <v>12</v>
      </c>
      <c r="C253" s="10" t="str">
        <f t="shared" si="366"/>
        <v>HOSP&gt;65 - 12</v>
      </c>
      <c r="D253" s="138">
        <f>'AUP Test Results - Table 1'!D253</f>
        <v>0</v>
      </c>
      <c r="E253" s="11">
        <f>'AUP Test Results - Table 1'!E253</f>
        <v>0</v>
      </c>
      <c r="F253" s="139">
        <f>'AUP Test Results - Table 1'!F253</f>
        <v>0</v>
      </c>
      <c r="G253" s="177">
        <f>'AUP Test Results - Table 1'!G253</f>
        <v>0</v>
      </c>
      <c r="H253" s="11">
        <f>'AUP Test Results - Table 1'!H253</f>
        <v>0</v>
      </c>
      <c r="I253" s="139">
        <f>'AUP Test Results - Table 1'!I253</f>
        <v>0</v>
      </c>
      <c r="J253" s="177">
        <f>'AUP Test Results - Table 1'!J253</f>
        <v>0</v>
      </c>
      <c r="K253" s="177">
        <f>'AUP Test Results - Table 1'!K253</f>
        <v>0</v>
      </c>
      <c r="L253" s="139">
        <f>'AUP Test Results - Table 1'!L253</f>
        <v>0</v>
      </c>
      <c r="M253" s="177" t="str">
        <f>'AUP Test Results - Table 1'!M253</f>
        <v/>
      </c>
      <c r="N253" s="177">
        <f>'AUP Test Results - Table 1'!N253</f>
        <v>0</v>
      </c>
      <c r="O253" s="139">
        <f>'AUP Test Results - Table 1'!O253</f>
        <v>0</v>
      </c>
      <c r="P253" s="177" t="str">
        <f>'AUP Test Results - Table 1'!P253</f>
        <v/>
      </c>
      <c r="Q253" s="138">
        <f>'AUP Test Results - Table 1'!Q253</f>
        <v>0</v>
      </c>
      <c r="R253" s="139">
        <f>'AUP Test Results - Table 1'!R253</f>
        <v>0</v>
      </c>
      <c r="S253" s="45">
        <f>'AUP Test Results - Table 1'!S253</f>
        <v>0</v>
      </c>
      <c r="T253" s="139">
        <f>'AUP Test Results - Table 1'!T253</f>
        <v>0</v>
      </c>
      <c r="U253" s="45">
        <f>'AUP Test Results - Table 1'!U253</f>
        <v>0</v>
      </c>
      <c r="V253" s="138">
        <f>'AUP Test Results - Table 1'!V253</f>
        <v>0</v>
      </c>
      <c r="W253" s="141" t="str">
        <f>'AUP Test Results - Table 1'!W253</f>
        <v>none</v>
      </c>
      <c r="X253" s="141">
        <f>'AUP Test Results - Table 1'!X253</f>
        <v>0</v>
      </c>
      <c r="Y253" s="178">
        <f>'AUP Test Results - Table 1'!Y253</f>
        <v>0</v>
      </c>
      <c r="Z253" s="89">
        <f>'AUP Test Results - Table 1'!Z253</f>
        <v>0</v>
      </c>
      <c r="AC253" t="str">
        <f t="shared" si="296"/>
        <v>HB Charges 5</v>
      </c>
      <c r="AD253" s="3">
        <f t="shared" si="372"/>
        <v>0</v>
      </c>
      <c r="AE253" s="3">
        <f t="shared" si="373"/>
        <v>0</v>
      </c>
      <c r="AF253" s="3" t="e">
        <f t="shared" si="374"/>
        <v>#DIV/0!</v>
      </c>
      <c r="AG253" s="2" t="e">
        <f t="shared" si="297"/>
        <v>#DIV/0!</v>
      </c>
      <c r="AH253" s="2" t="e">
        <f t="shared" si="298"/>
        <v>#DIV/0!</v>
      </c>
      <c r="AI253" s="2" t="e">
        <f t="shared" si="299"/>
        <v>#DIV/0!</v>
      </c>
      <c r="AJ253" s="2" t="e">
        <f t="shared" si="300"/>
        <v>#DIV/0!</v>
      </c>
      <c r="AK253" t="e">
        <f t="shared" si="301"/>
        <v>#DIV/0!</v>
      </c>
      <c r="AL253" t="str">
        <f t="shared" ref="AL253:AM253" si="381">IF(AY253=1,$AF253*$V250,"0")</f>
        <v>0</v>
      </c>
      <c r="AM253" t="str">
        <f t="shared" si="381"/>
        <v>0</v>
      </c>
      <c r="AN253" t="str">
        <f t="shared" si="303"/>
        <v>0</v>
      </c>
      <c r="AO253" t="str">
        <f t="shared" si="304"/>
        <v>0</v>
      </c>
      <c r="AP253" t="str">
        <f t="shared" si="305"/>
        <v>0</v>
      </c>
      <c r="AQ253" t="str">
        <f t="shared" si="306"/>
        <v>0</v>
      </c>
      <c r="AT253">
        <f t="shared" si="307"/>
        <v>0</v>
      </c>
      <c r="AU253">
        <f t="shared" si="308"/>
        <v>0</v>
      </c>
      <c r="AW253">
        <f t="shared" si="309"/>
        <v>0</v>
      </c>
      <c r="AY253">
        <f t="shared" si="310"/>
        <v>0</v>
      </c>
      <c r="AZ253">
        <f t="shared" si="311"/>
        <v>0</v>
      </c>
      <c r="BA253">
        <f t="shared" si="312"/>
        <v>0</v>
      </c>
      <c r="BB253">
        <f t="shared" si="313"/>
        <v>0</v>
      </c>
      <c r="BC253">
        <f t="shared" si="314"/>
        <v>0</v>
      </c>
      <c r="BD253">
        <f t="shared" si="315"/>
        <v>0</v>
      </c>
      <c r="BF253" t="str">
        <f t="shared" si="316"/>
        <v>0</v>
      </c>
      <c r="BG253" t="str">
        <f t="shared" si="317"/>
        <v>0</v>
      </c>
      <c r="BH253" t="str">
        <f t="shared" si="318"/>
        <v>0</v>
      </c>
      <c r="BI253" t="str">
        <f t="shared" si="319"/>
        <v>0</v>
      </c>
      <c r="BJ253" t="str">
        <f t="shared" si="320"/>
        <v>0</v>
      </c>
      <c r="BK253" t="str">
        <f t="shared" si="321"/>
        <v>0</v>
      </c>
    </row>
    <row r="254" spans="1:63" x14ac:dyDescent="0.25">
      <c r="A254" s="176" t="s">
        <v>4</v>
      </c>
      <c r="B254" s="10">
        <f t="shared" si="292"/>
        <v>13</v>
      </c>
      <c r="C254" s="10" t="str">
        <f t="shared" si="366"/>
        <v>HOSP&gt;65 - 13</v>
      </c>
      <c r="D254" s="138">
        <f>'AUP Test Results - Table 1'!D254</f>
        <v>0</v>
      </c>
      <c r="E254" s="11">
        <f>'AUP Test Results - Table 1'!E254</f>
        <v>0</v>
      </c>
      <c r="F254" s="139">
        <f>'AUP Test Results - Table 1'!F254</f>
        <v>0</v>
      </c>
      <c r="G254" s="177">
        <f>'AUP Test Results - Table 1'!G254</f>
        <v>0</v>
      </c>
      <c r="H254" s="11">
        <f>'AUP Test Results - Table 1'!H254</f>
        <v>0</v>
      </c>
      <c r="I254" s="139">
        <f>'AUP Test Results - Table 1'!I254</f>
        <v>0</v>
      </c>
      <c r="J254" s="177">
        <f>'AUP Test Results - Table 1'!J254</f>
        <v>0</v>
      </c>
      <c r="K254" s="177">
        <f>'AUP Test Results - Table 1'!K254</f>
        <v>0</v>
      </c>
      <c r="L254" s="139">
        <f>'AUP Test Results - Table 1'!L254</f>
        <v>0</v>
      </c>
      <c r="M254" s="177" t="str">
        <f>'AUP Test Results - Table 1'!M254</f>
        <v/>
      </c>
      <c r="N254" s="177">
        <f>'AUP Test Results - Table 1'!N254</f>
        <v>0</v>
      </c>
      <c r="O254" s="139">
        <f>'AUP Test Results - Table 1'!O254</f>
        <v>0</v>
      </c>
      <c r="P254" s="177" t="str">
        <f>'AUP Test Results - Table 1'!P254</f>
        <v/>
      </c>
      <c r="Q254" s="138">
        <f>'AUP Test Results - Table 1'!Q254</f>
        <v>0</v>
      </c>
      <c r="R254" s="139">
        <f>'AUP Test Results - Table 1'!R254</f>
        <v>0</v>
      </c>
      <c r="S254" s="45">
        <f>'AUP Test Results - Table 1'!S254</f>
        <v>0</v>
      </c>
      <c r="T254" s="139">
        <f>'AUP Test Results - Table 1'!T254</f>
        <v>0</v>
      </c>
      <c r="U254" s="45">
        <f>'AUP Test Results - Table 1'!U254</f>
        <v>0</v>
      </c>
      <c r="V254" s="138">
        <f>'AUP Test Results - Table 1'!V254</f>
        <v>0</v>
      </c>
      <c r="W254" s="141" t="str">
        <f>'AUP Test Results - Table 1'!W254</f>
        <v>none</v>
      </c>
      <c r="X254" s="141">
        <f>'AUP Test Results - Table 1'!X254</f>
        <v>0</v>
      </c>
      <c r="Y254" s="178">
        <f>'AUP Test Results - Table 1'!Y254</f>
        <v>0</v>
      </c>
      <c r="Z254" s="89">
        <f>'AUP Test Results - Table 1'!Z254</f>
        <v>0</v>
      </c>
      <c r="AC254" t="str">
        <f t="shared" si="296"/>
        <v>HB Charges 5</v>
      </c>
      <c r="AD254" s="3">
        <f t="shared" si="372"/>
        <v>0</v>
      </c>
      <c r="AE254" s="3">
        <f t="shared" si="373"/>
        <v>0</v>
      </c>
      <c r="AF254" s="3" t="e">
        <f t="shared" si="374"/>
        <v>#DIV/0!</v>
      </c>
      <c r="AG254" s="2" t="e">
        <f t="shared" si="297"/>
        <v>#DIV/0!</v>
      </c>
      <c r="AH254" s="2" t="e">
        <f t="shared" si="298"/>
        <v>#DIV/0!</v>
      </c>
      <c r="AI254" s="2" t="e">
        <f t="shared" si="299"/>
        <v>#DIV/0!</v>
      </c>
      <c r="AJ254" s="2" t="e">
        <f t="shared" si="300"/>
        <v>#DIV/0!</v>
      </c>
      <c r="AK254" t="e">
        <f t="shared" si="301"/>
        <v>#DIV/0!</v>
      </c>
      <c r="AL254" t="str">
        <f t="shared" ref="AL254:AM254" si="382">IF(AY254=1,$AF254*$V251,"0")</f>
        <v>0</v>
      </c>
      <c r="AM254" t="str">
        <f t="shared" si="382"/>
        <v>0</v>
      </c>
      <c r="AN254" t="str">
        <f t="shared" si="303"/>
        <v>0</v>
      </c>
      <c r="AO254" t="str">
        <f t="shared" si="304"/>
        <v>0</v>
      </c>
      <c r="AP254" t="str">
        <f t="shared" si="305"/>
        <v>0</v>
      </c>
      <c r="AQ254" t="str">
        <f t="shared" si="306"/>
        <v>0</v>
      </c>
      <c r="AT254">
        <f t="shared" si="307"/>
        <v>0</v>
      </c>
      <c r="AU254">
        <f t="shared" si="308"/>
        <v>0</v>
      </c>
      <c r="AW254">
        <f t="shared" si="309"/>
        <v>0</v>
      </c>
      <c r="AY254">
        <f t="shared" si="310"/>
        <v>0</v>
      </c>
      <c r="AZ254">
        <f t="shared" si="311"/>
        <v>0</v>
      </c>
      <c r="BA254">
        <f t="shared" si="312"/>
        <v>0</v>
      </c>
      <c r="BB254">
        <f t="shared" si="313"/>
        <v>0</v>
      </c>
      <c r="BC254">
        <f t="shared" si="314"/>
        <v>0</v>
      </c>
      <c r="BD254">
        <f t="shared" si="315"/>
        <v>0</v>
      </c>
      <c r="BF254" t="str">
        <f t="shared" si="316"/>
        <v>0</v>
      </c>
      <c r="BG254" t="str">
        <f t="shared" si="317"/>
        <v>0</v>
      </c>
      <c r="BH254" t="str">
        <f t="shared" si="318"/>
        <v>0</v>
      </c>
      <c r="BI254" t="str">
        <f t="shared" si="319"/>
        <v>0</v>
      </c>
      <c r="BJ254" t="str">
        <f t="shared" si="320"/>
        <v>0</v>
      </c>
      <c r="BK254" t="str">
        <f t="shared" si="321"/>
        <v>0</v>
      </c>
    </row>
    <row r="255" spans="1:63" x14ac:dyDescent="0.25">
      <c r="A255" s="176" t="s">
        <v>4</v>
      </c>
      <c r="B255" s="10">
        <f t="shared" si="292"/>
        <v>14</v>
      </c>
      <c r="C255" s="10" t="str">
        <f t="shared" si="366"/>
        <v>HOSP&gt;65 - 14</v>
      </c>
      <c r="D255" s="138">
        <f>'AUP Test Results - Table 1'!D255</f>
        <v>0</v>
      </c>
      <c r="E255" s="11">
        <f>'AUP Test Results - Table 1'!E255</f>
        <v>0</v>
      </c>
      <c r="F255" s="139">
        <f>'AUP Test Results - Table 1'!F255</f>
        <v>0</v>
      </c>
      <c r="G255" s="177">
        <f>'AUP Test Results - Table 1'!G255</f>
        <v>0</v>
      </c>
      <c r="H255" s="11">
        <f>'AUP Test Results - Table 1'!H255</f>
        <v>0</v>
      </c>
      <c r="I255" s="139">
        <f>'AUP Test Results - Table 1'!I255</f>
        <v>0</v>
      </c>
      <c r="J255" s="177">
        <f>'AUP Test Results - Table 1'!J255</f>
        <v>0</v>
      </c>
      <c r="K255" s="177">
        <f>'AUP Test Results - Table 1'!K255</f>
        <v>0</v>
      </c>
      <c r="L255" s="139">
        <f>'AUP Test Results - Table 1'!L255</f>
        <v>0</v>
      </c>
      <c r="M255" s="177" t="str">
        <f>'AUP Test Results - Table 1'!M255</f>
        <v/>
      </c>
      <c r="N255" s="177">
        <f>'AUP Test Results - Table 1'!N255</f>
        <v>0</v>
      </c>
      <c r="O255" s="139">
        <f>'AUP Test Results - Table 1'!O255</f>
        <v>0</v>
      </c>
      <c r="P255" s="177" t="str">
        <f>'AUP Test Results - Table 1'!P255</f>
        <v/>
      </c>
      <c r="Q255" s="138">
        <f>'AUP Test Results - Table 1'!Q255</f>
        <v>0</v>
      </c>
      <c r="R255" s="139">
        <f>'AUP Test Results - Table 1'!R255</f>
        <v>0</v>
      </c>
      <c r="S255" s="45">
        <f>'AUP Test Results - Table 1'!S255</f>
        <v>0</v>
      </c>
      <c r="T255" s="139">
        <f>'AUP Test Results - Table 1'!T255</f>
        <v>0</v>
      </c>
      <c r="U255" s="45">
        <f>'AUP Test Results - Table 1'!U255</f>
        <v>0</v>
      </c>
      <c r="V255" s="138">
        <f>'AUP Test Results - Table 1'!V255</f>
        <v>0</v>
      </c>
      <c r="W255" s="141" t="str">
        <f>'AUP Test Results - Table 1'!W255</f>
        <v>none</v>
      </c>
      <c r="X255" s="141">
        <f>'AUP Test Results - Table 1'!X255</f>
        <v>0</v>
      </c>
      <c r="Y255" s="178">
        <f>'AUP Test Results - Table 1'!Y255</f>
        <v>0</v>
      </c>
      <c r="Z255" s="89">
        <f>'AUP Test Results - Table 1'!Z255</f>
        <v>0</v>
      </c>
      <c r="AC255" t="str">
        <f t="shared" si="296"/>
        <v>HB Charges 5</v>
      </c>
      <c r="AD255" s="3">
        <f t="shared" si="372"/>
        <v>0</v>
      </c>
      <c r="AE255" s="3">
        <f t="shared" si="373"/>
        <v>0</v>
      </c>
      <c r="AF255" s="3" t="e">
        <f t="shared" si="374"/>
        <v>#DIV/0!</v>
      </c>
      <c r="AG255" s="2" t="e">
        <f t="shared" si="297"/>
        <v>#DIV/0!</v>
      </c>
      <c r="AH255" s="2" t="e">
        <f t="shared" si="298"/>
        <v>#DIV/0!</v>
      </c>
      <c r="AI255" s="2" t="e">
        <f t="shared" si="299"/>
        <v>#DIV/0!</v>
      </c>
      <c r="AJ255" s="2" t="e">
        <f t="shared" si="300"/>
        <v>#DIV/0!</v>
      </c>
      <c r="AK255" t="e">
        <f t="shared" si="301"/>
        <v>#DIV/0!</v>
      </c>
      <c r="AL255" t="str">
        <f t="shared" ref="AL255:AM255" si="383">IF(AY255=1,$AF255*$V252,"0")</f>
        <v>0</v>
      </c>
      <c r="AM255" t="str">
        <f t="shared" si="383"/>
        <v>0</v>
      </c>
      <c r="AN255" t="str">
        <f t="shared" si="303"/>
        <v>0</v>
      </c>
      <c r="AO255" t="str">
        <f t="shared" si="304"/>
        <v>0</v>
      </c>
      <c r="AP255" t="str">
        <f t="shared" si="305"/>
        <v>0</v>
      </c>
      <c r="AQ255" t="str">
        <f t="shared" si="306"/>
        <v>0</v>
      </c>
      <c r="AT255">
        <f t="shared" si="307"/>
        <v>0</v>
      </c>
      <c r="AU255">
        <f t="shared" si="308"/>
        <v>0</v>
      </c>
      <c r="AW255">
        <f t="shared" si="309"/>
        <v>0</v>
      </c>
      <c r="AY255">
        <f t="shared" si="310"/>
        <v>0</v>
      </c>
      <c r="AZ255">
        <f t="shared" si="311"/>
        <v>0</v>
      </c>
      <c r="BA255">
        <f t="shared" si="312"/>
        <v>0</v>
      </c>
      <c r="BB255">
        <f t="shared" si="313"/>
        <v>0</v>
      </c>
      <c r="BC255">
        <f t="shared" si="314"/>
        <v>0</v>
      </c>
      <c r="BD255">
        <f t="shared" si="315"/>
        <v>0</v>
      </c>
      <c r="BF255" t="str">
        <f t="shared" si="316"/>
        <v>0</v>
      </c>
      <c r="BG255" t="str">
        <f t="shared" si="317"/>
        <v>0</v>
      </c>
      <c r="BH255" t="str">
        <f t="shared" si="318"/>
        <v>0</v>
      </c>
      <c r="BI255" t="str">
        <f t="shared" si="319"/>
        <v>0</v>
      </c>
      <c r="BJ255" t="str">
        <f t="shared" si="320"/>
        <v>0</v>
      </c>
      <c r="BK255" t="str">
        <f t="shared" si="321"/>
        <v>0</v>
      </c>
    </row>
    <row r="256" spans="1:63" x14ac:dyDescent="0.25">
      <c r="A256" s="176" t="s">
        <v>4</v>
      </c>
      <c r="B256" s="10">
        <f t="shared" si="292"/>
        <v>15</v>
      </c>
      <c r="C256" s="10" t="str">
        <f t="shared" si="366"/>
        <v>HOSP&gt;65 - 15</v>
      </c>
      <c r="D256" s="138">
        <f>'AUP Test Results - Table 1'!D256</f>
        <v>0</v>
      </c>
      <c r="E256" s="11">
        <f>'AUP Test Results - Table 1'!E256</f>
        <v>0</v>
      </c>
      <c r="F256" s="139">
        <f>'AUP Test Results - Table 1'!F256</f>
        <v>0</v>
      </c>
      <c r="G256" s="177">
        <f>'AUP Test Results - Table 1'!G256</f>
        <v>0</v>
      </c>
      <c r="H256" s="11">
        <f>'AUP Test Results - Table 1'!H256</f>
        <v>0</v>
      </c>
      <c r="I256" s="139">
        <f>'AUP Test Results - Table 1'!I256</f>
        <v>0</v>
      </c>
      <c r="J256" s="177">
        <f>'AUP Test Results - Table 1'!J256</f>
        <v>0</v>
      </c>
      <c r="K256" s="177">
        <f>'AUP Test Results - Table 1'!K256</f>
        <v>0</v>
      </c>
      <c r="L256" s="139">
        <f>'AUP Test Results - Table 1'!L256</f>
        <v>0</v>
      </c>
      <c r="M256" s="177" t="str">
        <f>'AUP Test Results - Table 1'!M256</f>
        <v/>
      </c>
      <c r="N256" s="177">
        <f>'AUP Test Results - Table 1'!N256</f>
        <v>0</v>
      </c>
      <c r="O256" s="139">
        <f>'AUP Test Results - Table 1'!O256</f>
        <v>0</v>
      </c>
      <c r="P256" s="177" t="str">
        <f>'AUP Test Results - Table 1'!P256</f>
        <v/>
      </c>
      <c r="Q256" s="138">
        <f>'AUP Test Results - Table 1'!Q256</f>
        <v>0</v>
      </c>
      <c r="R256" s="139">
        <f>'AUP Test Results - Table 1'!R256</f>
        <v>0</v>
      </c>
      <c r="S256" s="45">
        <f>'AUP Test Results - Table 1'!S256</f>
        <v>0</v>
      </c>
      <c r="T256" s="139">
        <f>'AUP Test Results - Table 1'!T256</f>
        <v>0</v>
      </c>
      <c r="U256" s="45">
        <f>'AUP Test Results - Table 1'!U256</f>
        <v>0</v>
      </c>
      <c r="V256" s="138">
        <f>'AUP Test Results - Table 1'!V256</f>
        <v>0</v>
      </c>
      <c r="W256" s="141" t="str">
        <f>'AUP Test Results - Table 1'!W256</f>
        <v>none</v>
      </c>
      <c r="X256" s="141">
        <f>'AUP Test Results - Table 1'!X256</f>
        <v>0</v>
      </c>
      <c r="Y256" s="178">
        <f>'AUP Test Results - Table 1'!Y256</f>
        <v>0</v>
      </c>
      <c r="Z256" s="89">
        <f>'AUP Test Results - Table 1'!Z256</f>
        <v>0</v>
      </c>
      <c r="AC256" t="str">
        <f t="shared" si="296"/>
        <v>HB Charges 5</v>
      </c>
      <c r="AD256" s="3">
        <f t="shared" si="372"/>
        <v>0</v>
      </c>
      <c r="AE256" s="3">
        <f t="shared" si="373"/>
        <v>0</v>
      </c>
      <c r="AF256" s="3" t="e">
        <f t="shared" si="374"/>
        <v>#DIV/0!</v>
      </c>
      <c r="AG256" s="2" t="e">
        <f t="shared" si="297"/>
        <v>#DIV/0!</v>
      </c>
      <c r="AH256" s="2" t="e">
        <f t="shared" si="298"/>
        <v>#DIV/0!</v>
      </c>
      <c r="AI256" s="2" t="e">
        <f t="shared" si="299"/>
        <v>#DIV/0!</v>
      </c>
      <c r="AJ256" s="2" t="e">
        <f t="shared" si="300"/>
        <v>#DIV/0!</v>
      </c>
      <c r="AK256" t="e">
        <f t="shared" si="301"/>
        <v>#DIV/0!</v>
      </c>
      <c r="AL256" t="str">
        <f t="shared" ref="AL256:AM256" si="384">IF(AY256=1,$AF256*$V253,"0")</f>
        <v>0</v>
      </c>
      <c r="AM256" t="str">
        <f t="shared" si="384"/>
        <v>0</v>
      </c>
      <c r="AN256" t="str">
        <f t="shared" si="303"/>
        <v>0</v>
      </c>
      <c r="AO256" t="str">
        <f t="shared" si="304"/>
        <v>0</v>
      </c>
      <c r="AP256" t="str">
        <f t="shared" si="305"/>
        <v>0</v>
      </c>
      <c r="AQ256" t="str">
        <f t="shared" si="306"/>
        <v>0</v>
      </c>
      <c r="AT256">
        <f t="shared" si="307"/>
        <v>0</v>
      </c>
      <c r="AU256">
        <f t="shared" si="308"/>
        <v>0</v>
      </c>
      <c r="AW256">
        <f t="shared" si="309"/>
        <v>0</v>
      </c>
      <c r="AY256">
        <f t="shared" si="310"/>
        <v>0</v>
      </c>
      <c r="AZ256">
        <f t="shared" si="311"/>
        <v>0</v>
      </c>
      <c r="BA256">
        <f t="shared" si="312"/>
        <v>0</v>
      </c>
      <c r="BB256">
        <f t="shared" si="313"/>
        <v>0</v>
      </c>
      <c r="BC256">
        <f t="shared" si="314"/>
        <v>0</v>
      </c>
      <c r="BD256">
        <f t="shared" si="315"/>
        <v>0</v>
      </c>
      <c r="BF256" t="str">
        <f t="shared" si="316"/>
        <v>0</v>
      </c>
      <c r="BG256" t="str">
        <f t="shared" si="317"/>
        <v>0</v>
      </c>
      <c r="BH256" t="str">
        <f t="shared" si="318"/>
        <v>0</v>
      </c>
      <c r="BI256" t="str">
        <f t="shared" si="319"/>
        <v>0</v>
      </c>
      <c r="BJ256" t="str">
        <f t="shared" si="320"/>
        <v>0</v>
      </c>
      <c r="BK256" t="str">
        <f t="shared" si="321"/>
        <v>0</v>
      </c>
    </row>
    <row r="257" spans="1:63" x14ac:dyDescent="0.25">
      <c r="A257" s="176" t="s">
        <v>4</v>
      </c>
      <c r="B257" s="10">
        <f t="shared" si="292"/>
        <v>16</v>
      </c>
      <c r="C257" s="10" t="str">
        <f t="shared" si="366"/>
        <v>HOSP&gt;65 - 16</v>
      </c>
      <c r="D257" s="138">
        <f>'AUP Test Results - Table 1'!D257</f>
        <v>0</v>
      </c>
      <c r="E257" s="11">
        <f>'AUP Test Results - Table 1'!E257</f>
        <v>0</v>
      </c>
      <c r="F257" s="139">
        <f>'AUP Test Results - Table 1'!F257</f>
        <v>0</v>
      </c>
      <c r="G257" s="177">
        <f>'AUP Test Results - Table 1'!G257</f>
        <v>0</v>
      </c>
      <c r="H257" s="11">
        <f>'AUP Test Results - Table 1'!H257</f>
        <v>0</v>
      </c>
      <c r="I257" s="139">
        <f>'AUP Test Results - Table 1'!I257</f>
        <v>0</v>
      </c>
      <c r="J257" s="177">
        <f>'AUP Test Results - Table 1'!J257</f>
        <v>0</v>
      </c>
      <c r="K257" s="177">
        <f>'AUP Test Results - Table 1'!K257</f>
        <v>0</v>
      </c>
      <c r="L257" s="139">
        <f>'AUP Test Results - Table 1'!L257</f>
        <v>0</v>
      </c>
      <c r="M257" s="177" t="str">
        <f>'AUP Test Results - Table 1'!M257</f>
        <v/>
      </c>
      <c r="N257" s="177">
        <f>'AUP Test Results - Table 1'!N257</f>
        <v>0</v>
      </c>
      <c r="O257" s="139">
        <f>'AUP Test Results - Table 1'!O257</f>
        <v>0</v>
      </c>
      <c r="P257" s="177" t="str">
        <f>'AUP Test Results - Table 1'!P257</f>
        <v/>
      </c>
      <c r="Q257" s="138">
        <f>'AUP Test Results - Table 1'!Q257</f>
        <v>0</v>
      </c>
      <c r="R257" s="139">
        <f>'AUP Test Results - Table 1'!R257</f>
        <v>0</v>
      </c>
      <c r="S257" s="45">
        <f>'AUP Test Results - Table 1'!S257</f>
        <v>0</v>
      </c>
      <c r="T257" s="139">
        <f>'AUP Test Results - Table 1'!T257</f>
        <v>0</v>
      </c>
      <c r="U257" s="45">
        <f>'AUP Test Results - Table 1'!U257</f>
        <v>0</v>
      </c>
      <c r="V257" s="138">
        <f>'AUP Test Results - Table 1'!V257</f>
        <v>0</v>
      </c>
      <c r="W257" s="141" t="str">
        <f>'AUP Test Results - Table 1'!W257</f>
        <v>none</v>
      </c>
      <c r="X257" s="141">
        <f>'AUP Test Results - Table 1'!X257</f>
        <v>0</v>
      </c>
      <c r="Y257" s="178">
        <f>'AUP Test Results - Table 1'!Y257</f>
        <v>0</v>
      </c>
      <c r="Z257" s="89">
        <f>'AUP Test Results - Table 1'!Z257</f>
        <v>0</v>
      </c>
      <c r="AC257" t="str">
        <f t="shared" si="296"/>
        <v>HB Charges 5</v>
      </c>
      <c r="AD257" s="3">
        <f t="shared" si="372"/>
        <v>0</v>
      </c>
      <c r="AE257" s="3">
        <f t="shared" si="373"/>
        <v>0</v>
      </c>
      <c r="AF257" s="3" t="e">
        <f t="shared" si="374"/>
        <v>#DIV/0!</v>
      </c>
      <c r="AG257" s="2" t="e">
        <f t="shared" si="297"/>
        <v>#DIV/0!</v>
      </c>
      <c r="AH257" s="2" t="e">
        <f t="shared" si="298"/>
        <v>#DIV/0!</v>
      </c>
      <c r="AI257" s="2" t="e">
        <f t="shared" si="299"/>
        <v>#DIV/0!</v>
      </c>
      <c r="AJ257" s="2" t="e">
        <f t="shared" si="300"/>
        <v>#DIV/0!</v>
      </c>
      <c r="AK257" t="e">
        <f t="shared" si="301"/>
        <v>#DIV/0!</v>
      </c>
      <c r="AL257" t="str">
        <f t="shared" ref="AL257:AM257" si="385">IF(AY257=1,$AF257*$V254,"0")</f>
        <v>0</v>
      </c>
      <c r="AM257" t="str">
        <f t="shared" si="385"/>
        <v>0</v>
      </c>
      <c r="AN257" t="str">
        <f t="shared" si="303"/>
        <v>0</v>
      </c>
      <c r="AO257" t="str">
        <f t="shared" si="304"/>
        <v>0</v>
      </c>
      <c r="AP257" t="str">
        <f t="shared" si="305"/>
        <v>0</v>
      </c>
      <c r="AQ257" t="str">
        <f t="shared" si="306"/>
        <v>0</v>
      </c>
      <c r="AT257">
        <f t="shared" si="307"/>
        <v>0</v>
      </c>
      <c r="AU257">
        <f t="shared" si="308"/>
        <v>0</v>
      </c>
      <c r="AW257">
        <f t="shared" si="309"/>
        <v>0</v>
      </c>
      <c r="AY257">
        <f t="shared" si="310"/>
        <v>0</v>
      </c>
      <c r="AZ257">
        <f t="shared" si="311"/>
        <v>0</v>
      </c>
      <c r="BA257">
        <f t="shared" si="312"/>
        <v>0</v>
      </c>
      <c r="BB257">
        <f t="shared" si="313"/>
        <v>0</v>
      </c>
      <c r="BC257">
        <f t="shared" si="314"/>
        <v>0</v>
      </c>
      <c r="BD257">
        <f t="shared" si="315"/>
        <v>0</v>
      </c>
      <c r="BF257" t="str">
        <f t="shared" si="316"/>
        <v>0</v>
      </c>
      <c r="BG257" t="str">
        <f t="shared" si="317"/>
        <v>0</v>
      </c>
      <c r="BH257" t="str">
        <f t="shared" si="318"/>
        <v>0</v>
      </c>
      <c r="BI257" t="str">
        <f t="shared" si="319"/>
        <v>0</v>
      </c>
      <c r="BJ257" t="str">
        <f t="shared" si="320"/>
        <v>0</v>
      </c>
      <c r="BK257" t="str">
        <f t="shared" si="321"/>
        <v>0</v>
      </c>
    </row>
    <row r="258" spans="1:63" x14ac:dyDescent="0.25">
      <c r="A258" s="176" t="s">
        <v>4</v>
      </c>
      <c r="B258" s="10">
        <f t="shared" si="292"/>
        <v>17</v>
      </c>
      <c r="C258" s="10" t="str">
        <f t="shared" si="366"/>
        <v>HOSP&gt;65 - 17</v>
      </c>
      <c r="D258" s="138">
        <f>'AUP Test Results - Table 1'!D258</f>
        <v>0</v>
      </c>
      <c r="E258" s="11">
        <f>'AUP Test Results - Table 1'!E258</f>
        <v>0</v>
      </c>
      <c r="F258" s="139">
        <f>'AUP Test Results - Table 1'!F258</f>
        <v>0</v>
      </c>
      <c r="G258" s="177">
        <f>'AUP Test Results - Table 1'!G258</f>
        <v>0</v>
      </c>
      <c r="H258" s="11">
        <f>'AUP Test Results - Table 1'!H258</f>
        <v>0</v>
      </c>
      <c r="I258" s="139">
        <f>'AUP Test Results - Table 1'!I258</f>
        <v>0</v>
      </c>
      <c r="J258" s="177">
        <f>'AUP Test Results - Table 1'!J258</f>
        <v>0</v>
      </c>
      <c r="K258" s="177">
        <f>'AUP Test Results - Table 1'!K258</f>
        <v>0</v>
      </c>
      <c r="L258" s="139">
        <f>'AUP Test Results - Table 1'!L258</f>
        <v>0</v>
      </c>
      <c r="M258" s="177" t="str">
        <f>'AUP Test Results - Table 1'!M258</f>
        <v/>
      </c>
      <c r="N258" s="177">
        <f>'AUP Test Results - Table 1'!N258</f>
        <v>0</v>
      </c>
      <c r="O258" s="139">
        <f>'AUP Test Results - Table 1'!O258</f>
        <v>0</v>
      </c>
      <c r="P258" s="177" t="str">
        <f>'AUP Test Results - Table 1'!P258</f>
        <v/>
      </c>
      <c r="Q258" s="138">
        <f>'AUP Test Results - Table 1'!Q258</f>
        <v>0</v>
      </c>
      <c r="R258" s="139">
        <f>'AUP Test Results - Table 1'!R258</f>
        <v>0</v>
      </c>
      <c r="S258" s="45">
        <f>'AUP Test Results - Table 1'!S258</f>
        <v>0</v>
      </c>
      <c r="T258" s="139">
        <f>'AUP Test Results - Table 1'!T258</f>
        <v>0</v>
      </c>
      <c r="U258" s="45">
        <f>'AUP Test Results - Table 1'!U258</f>
        <v>0</v>
      </c>
      <c r="V258" s="138">
        <f>'AUP Test Results - Table 1'!V258</f>
        <v>0</v>
      </c>
      <c r="W258" s="141" t="str">
        <f>'AUP Test Results - Table 1'!W258</f>
        <v>none</v>
      </c>
      <c r="X258" s="141">
        <f>'AUP Test Results - Table 1'!X258</f>
        <v>0</v>
      </c>
      <c r="Y258" s="178">
        <f>'AUP Test Results - Table 1'!Y258</f>
        <v>0</v>
      </c>
      <c r="Z258" s="89">
        <f>'AUP Test Results - Table 1'!Z258</f>
        <v>0</v>
      </c>
      <c r="AC258" t="str">
        <f t="shared" si="296"/>
        <v>HB Charges 5</v>
      </c>
      <c r="AD258" s="3">
        <f t="shared" si="372"/>
        <v>0</v>
      </c>
      <c r="AE258" s="3">
        <f t="shared" si="373"/>
        <v>0</v>
      </c>
      <c r="AF258" s="3" t="e">
        <f t="shared" si="374"/>
        <v>#DIV/0!</v>
      </c>
      <c r="AG258" s="2" t="e">
        <f t="shared" si="297"/>
        <v>#DIV/0!</v>
      </c>
      <c r="AH258" s="2" t="e">
        <f t="shared" si="298"/>
        <v>#DIV/0!</v>
      </c>
      <c r="AI258" s="2" t="e">
        <f t="shared" si="299"/>
        <v>#DIV/0!</v>
      </c>
      <c r="AJ258" s="2" t="e">
        <f t="shared" si="300"/>
        <v>#DIV/0!</v>
      </c>
      <c r="AK258" t="e">
        <f t="shared" si="301"/>
        <v>#DIV/0!</v>
      </c>
      <c r="AL258" t="str">
        <f t="shared" ref="AL258:AM258" si="386">IF(AY258=1,$AF258*$V255,"0")</f>
        <v>0</v>
      </c>
      <c r="AM258" t="str">
        <f t="shared" si="386"/>
        <v>0</v>
      </c>
      <c r="AN258" t="str">
        <f t="shared" si="303"/>
        <v>0</v>
      </c>
      <c r="AO258" t="str">
        <f t="shared" si="304"/>
        <v>0</v>
      </c>
      <c r="AP258" t="str">
        <f t="shared" si="305"/>
        <v>0</v>
      </c>
      <c r="AQ258" t="str">
        <f t="shared" si="306"/>
        <v>0</v>
      </c>
      <c r="AT258">
        <f t="shared" si="307"/>
        <v>0</v>
      </c>
      <c r="AU258">
        <f t="shared" si="308"/>
        <v>0</v>
      </c>
      <c r="AW258">
        <f t="shared" si="309"/>
        <v>0</v>
      </c>
      <c r="AY258">
        <f t="shared" si="310"/>
        <v>0</v>
      </c>
      <c r="AZ258">
        <f t="shared" si="311"/>
        <v>0</v>
      </c>
      <c r="BA258">
        <f t="shared" si="312"/>
        <v>0</v>
      </c>
      <c r="BB258">
        <f t="shared" si="313"/>
        <v>0</v>
      </c>
      <c r="BC258">
        <f t="shared" si="314"/>
        <v>0</v>
      </c>
      <c r="BD258">
        <f t="shared" si="315"/>
        <v>0</v>
      </c>
      <c r="BF258" t="str">
        <f t="shared" si="316"/>
        <v>0</v>
      </c>
      <c r="BG258" t="str">
        <f t="shared" si="317"/>
        <v>0</v>
      </c>
      <c r="BH258" t="str">
        <f t="shared" si="318"/>
        <v>0</v>
      </c>
      <c r="BI258" t="str">
        <f t="shared" si="319"/>
        <v>0</v>
      </c>
      <c r="BJ258" t="str">
        <f t="shared" si="320"/>
        <v>0</v>
      </c>
      <c r="BK258" t="str">
        <f t="shared" si="321"/>
        <v>0</v>
      </c>
    </row>
    <row r="259" spans="1:63" x14ac:dyDescent="0.25">
      <c r="A259" s="176" t="s">
        <v>4</v>
      </c>
      <c r="B259" s="10">
        <f t="shared" ref="B259:B322" si="387">B258+1</f>
        <v>18</v>
      </c>
      <c r="C259" s="10" t="str">
        <f t="shared" si="366"/>
        <v>HOSP&gt;65 - 18</v>
      </c>
      <c r="D259" s="138">
        <f>'AUP Test Results - Table 1'!D259</f>
        <v>0</v>
      </c>
      <c r="E259" s="11">
        <f>'AUP Test Results - Table 1'!E259</f>
        <v>0</v>
      </c>
      <c r="F259" s="139">
        <f>'AUP Test Results - Table 1'!F259</f>
        <v>0</v>
      </c>
      <c r="G259" s="177">
        <f>'AUP Test Results - Table 1'!G259</f>
        <v>0</v>
      </c>
      <c r="H259" s="11">
        <f>'AUP Test Results - Table 1'!H259</f>
        <v>0</v>
      </c>
      <c r="I259" s="139">
        <f>'AUP Test Results - Table 1'!I259</f>
        <v>0</v>
      </c>
      <c r="J259" s="177">
        <f>'AUP Test Results - Table 1'!J259</f>
        <v>0</v>
      </c>
      <c r="K259" s="177">
        <f>'AUP Test Results - Table 1'!K259</f>
        <v>0</v>
      </c>
      <c r="L259" s="139">
        <f>'AUP Test Results - Table 1'!L259</f>
        <v>0</v>
      </c>
      <c r="M259" s="177" t="str">
        <f>'AUP Test Results - Table 1'!M259</f>
        <v/>
      </c>
      <c r="N259" s="177">
        <f>'AUP Test Results - Table 1'!N259</f>
        <v>0</v>
      </c>
      <c r="O259" s="139">
        <f>'AUP Test Results - Table 1'!O259</f>
        <v>0</v>
      </c>
      <c r="P259" s="177" t="str">
        <f>'AUP Test Results - Table 1'!P259</f>
        <v/>
      </c>
      <c r="Q259" s="138">
        <f>'AUP Test Results - Table 1'!Q259</f>
        <v>0</v>
      </c>
      <c r="R259" s="139">
        <f>'AUP Test Results - Table 1'!R259</f>
        <v>0</v>
      </c>
      <c r="S259" s="45">
        <f>'AUP Test Results - Table 1'!S259</f>
        <v>0</v>
      </c>
      <c r="T259" s="139">
        <f>'AUP Test Results - Table 1'!T259</f>
        <v>0</v>
      </c>
      <c r="U259" s="45">
        <f>'AUP Test Results - Table 1'!U259</f>
        <v>0</v>
      </c>
      <c r="V259" s="138">
        <f>'AUP Test Results - Table 1'!V259</f>
        <v>0</v>
      </c>
      <c r="W259" s="141" t="str">
        <f>'AUP Test Results - Table 1'!W259</f>
        <v>none</v>
      </c>
      <c r="X259" s="141">
        <f>'AUP Test Results - Table 1'!X259</f>
        <v>0</v>
      </c>
      <c r="Y259" s="178">
        <f>'AUP Test Results - Table 1'!Y259</f>
        <v>0</v>
      </c>
      <c r="Z259" s="89">
        <f>'AUP Test Results - Table 1'!Z259</f>
        <v>0</v>
      </c>
      <c r="AC259" t="str">
        <f t="shared" si="296"/>
        <v>HB Charges 5</v>
      </c>
      <c r="AD259" s="3">
        <f t="shared" si="372"/>
        <v>0</v>
      </c>
      <c r="AE259" s="3">
        <f t="shared" si="373"/>
        <v>0</v>
      </c>
      <c r="AF259" s="3" t="e">
        <f t="shared" si="374"/>
        <v>#DIV/0!</v>
      </c>
      <c r="AG259" s="2" t="e">
        <f t="shared" si="297"/>
        <v>#DIV/0!</v>
      </c>
      <c r="AH259" s="2" t="e">
        <f t="shared" si="298"/>
        <v>#DIV/0!</v>
      </c>
      <c r="AI259" s="2" t="e">
        <f t="shared" si="299"/>
        <v>#DIV/0!</v>
      </c>
      <c r="AJ259" s="2" t="e">
        <f t="shared" si="300"/>
        <v>#DIV/0!</v>
      </c>
      <c r="AK259" t="e">
        <f t="shared" si="301"/>
        <v>#DIV/0!</v>
      </c>
      <c r="AL259" t="str">
        <f t="shared" ref="AL259:AM259" si="388">IF(AY259=1,$AF259*$V256,"0")</f>
        <v>0</v>
      </c>
      <c r="AM259" t="str">
        <f t="shared" si="388"/>
        <v>0</v>
      </c>
      <c r="AN259" t="str">
        <f t="shared" si="303"/>
        <v>0</v>
      </c>
      <c r="AO259" t="str">
        <f t="shared" si="304"/>
        <v>0</v>
      </c>
      <c r="AP259" t="str">
        <f t="shared" si="305"/>
        <v>0</v>
      </c>
      <c r="AQ259" t="str">
        <f t="shared" si="306"/>
        <v>0</v>
      </c>
      <c r="AT259">
        <f t="shared" si="307"/>
        <v>0</v>
      </c>
      <c r="AU259">
        <f t="shared" si="308"/>
        <v>0</v>
      </c>
      <c r="AW259">
        <f t="shared" si="309"/>
        <v>0</v>
      </c>
      <c r="AY259">
        <f t="shared" si="310"/>
        <v>0</v>
      </c>
      <c r="AZ259">
        <f t="shared" si="311"/>
        <v>0</v>
      </c>
      <c r="BA259">
        <f t="shared" si="312"/>
        <v>0</v>
      </c>
      <c r="BB259">
        <f t="shared" si="313"/>
        <v>0</v>
      </c>
      <c r="BC259">
        <f t="shared" si="314"/>
        <v>0</v>
      </c>
      <c r="BD259">
        <f t="shared" si="315"/>
        <v>0</v>
      </c>
      <c r="BF259" t="str">
        <f t="shared" si="316"/>
        <v>0</v>
      </c>
      <c r="BG259" t="str">
        <f t="shared" si="317"/>
        <v>0</v>
      </c>
      <c r="BH259" t="str">
        <f t="shared" si="318"/>
        <v>0</v>
      </c>
      <c r="BI259" t="str">
        <f t="shared" si="319"/>
        <v>0</v>
      </c>
      <c r="BJ259" t="str">
        <f t="shared" si="320"/>
        <v>0</v>
      </c>
      <c r="BK259" t="str">
        <f t="shared" si="321"/>
        <v>0</v>
      </c>
    </row>
    <row r="260" spans="1:63" x14ac:dyDescent="0.25">
      <c r="A260" s="176" t="s">
        <v>4</v>
      </c>
      <c r="B260" s="10">
        <f t="shared" si="387"/>
        <v>19</v>
      </c>
      <c r="C260" s="10" t="str">
        <f t="shared" si="366"/>
        <v>HOSP&gt;65 - 19</v>
      </c>
      <c r="D260" s="138">
        <f>'AUP Test Results - Table 1'!D260</f>
        <v>0</v>
      </c>
      <c r="E260" s="11">
        <f>'AUP Test Results - Table 1'!E260</f>
        <v>0</v>
      </c>
      <c r="F260" s="139">
        <f>'AUP Test Results - Table 1'!F260</f>
        <v>0</v>
      </c>
      <c r="G260" s="177">
        <f>'AUP Test Results - Table 1'!G260</f>
        <v>0</v>
      </c>
      <c r="H260" s="11">
        <f>'AUP Test Results - Table 1'!H260</f>
        <v>0</v>
      </c>
      <c r="I260" s="139">
        <f>'AUP Test Results - Table 1'!I260</f>
        <v>0</v>
      </c>
      <c r="J260" s="177">
        <f>'AUP Test Results - Table 1'!J260</f>
        <v>0</v>
      </c>
      <c r="K260" s="177">
        <f>'AUP Test Results - Table 1'!K260</f>
        <v>0</v>
      </c>
      <c r="L260" s="139">
        <f>'AUP Test Results - Table 1'!L260</f>
        <v>0</v>
      </c>
      <c r="M260" s="177" t="str">
        <f>'AUP Test Results - Table 1'!M260</f>
        <v/>
      </c>
      <c r="N260" s="177">
        <f>'AUP Test Results - Table 1'!N260</f>
        <v>0</v>
      </c>
      <c r="O260" s="139">
        <f>'AUP Test Results - Table 1'!O260</f>
        <v>0</v>
      </c>
      <c r="P260" s="177" t="str">
        <f>'AUP Test Results - Table 1'!P260</f>
        <v/>
      </c>
      <c r="Q260" s="138">
        <f>'AUP Test Results - Table 1'!Q260</f>
        <v>0</v>
      </c>
      <c r="R260" s="139">
        <f>'AUP Test Results - Table 1'!R260</f>
        <v>0</v>
      </c>
      <c r="S260" s="45">
        <f>'AUP Test Results - Table 1'!S260</f>
        <v>0</v>
      </c>
      <c r="T260" s="139">
        <f>'AUP Test Results - Table 1'!T260</f>
        <v>0</v>
      </c>
      <c r="U260" s="45">
        <f>'AUP Test Results - Table 1'!U260</f>
        <v>0</v>
      </c>
      <c r="V260" s="138">
        <f>'AUP Test Results - Table 1'!V260</f>
        <v>0</v>
      </c>
      <c r="W260" s="141" t="str">
        <f>'AUP Test Results - Table 1'!W260</f>
        <v>none</v>
      </c>
      <c r="X260" s="141">
        <f>'AUP Test Results - Table 1'!X260</f>
        <v>0</v>
      </c>
      <c r="Y260" s="178">
        <f>'AUP Test Results - Table 1'!Y260</f>
        <v>0</v>
      </c>
      <c r="Z260" s="89">
        <f>'AUP Test Results - Table 1'!Z260</f>
        <v>0</v>
      </c>
      <c r="AC260" t="str">
        <f t="shared" si="296"/>
        <v>HB Charges 5</v>
      </c>
      <c r="AD260" s="3">
        <f t="shared" si="372"/>
        <v>0</v>
      </c>
      <c r="AE260" s="3">
        <f t="shared" si="373"/>
        <v>0</v>
      </c>
      <c r="AF260" s="3" t="e">
        <f t="shared" si="374"/>
        <v>#DIV/0!</v>
      </c>
      <c r="AG260" s="2" t="e">
        <f t="shared" si="297"/>
        <v>#DIV/0!</v>
      </c>
      <c r="AH260" s="2" t="e">
        <f t="shared" si="298"/>
        <v>#DIV/0!</v>
      </c>
      <c r="AI260" s="2" t="e">
        <f t="shared" si="299"/>
        <v>#DIV/0!</v>
      </c>
      <c r="AJ260" s="2" t="e">
        <f t="shared" si="300"/>
        <v>#DIV/0!</v>
      </c>
      <c r="AK260" t="e">
        <f t="shared" si="301"/>
        <v>#DIV/0!</v>
      </c>
      <c r="AL260" t="str">
        <f t="shared" ref="AL260:AM260" si="389">IF(AY260=1,$AF260*$V257,"0")</f>
        <v>0</v>
      </c>
      <c r="AM260" t="str">
        <f t="shared" si="389"/>
        <v>0</v>
      </c>
      <c r="AN260" t="str">
        <f t="shared" si="303"/>
        <v>0</v>
      </c>
      <c r="AO260" t="str">
        <f t="shared" si="304"/>
        <v>0</v>
      </c>
      <c r="AP260" t="str">
        <f t="shared" si="305"/>
        <v>0</v>
      </c>
      <c r="AQ260" t="str">
        <f t="shared" si="306"/>
        <v>0</v>
      </c>
      <c r="AT260">
        <f t="shared" si="307"/>
        <v>0</v>
      </c>
      <c r="AU260">
        <f t="shared" si="308"/>
        <v>0</v>
      </c>
      <c r="AW260">
        <f t="shared" si="309"/>
        <v>0</v>
      </c>
      <c r="AY260">
        <f t="shared" si="310"/>
        <v>0</v>
      </c>
      <c r="AZ260">
        <f t="shared" si="311"/>
        <v>0</v>
      </c>
      <c r="BA260">
        <f t="shared" si="312"/>
        <v>0</v>
      </c>
      <c r="BB260">
        <f t="shared" si="313"/>
        <v>0</v>
      </c>
      <c r="BC260">
        <f t="shared" si="314"/>
        <v>0</v>
      </c>
      <c r="BD260">
        <f t="shared" si="315"/>
        <v>0</v>
      </c>
      <c r="BF260" t="str">
        <f t="shared" si="316"/>
        <v>0</v>
      </c>
      <c r="BG260" t="str">
        <f t="shared" si="317"/>
        <v>0</v>
      </c>
      <c r="BH260" t="str">
        <f t="shared" si="318"/>
        <v>0</v>
      </c>
      <c r="BI260" t="str">
        <f t="shared" si="319"/>
        <v>0</v>
      </c>
      <c r="BJ260" t="str">
        <f t="shared" si="320"/>
        <v>0</v>
      </c>
      <c r="BK260" t="str">
        <f t="shared" si="321"/>
        <v>0</v>
      </c>
    </row>
    <row r="261" spans="1:63" x14ac:dyDescent="0.25">
      <c r="A261" s="176" t="s">
        <v>4</v>
      </c>
      <c r="B261" s="10">
        <f t="shared" si="387"/>
        <v>20</v>
      </c>
      <c r="C261" s="10" t="str">
        <f t="shared" si="366"/>
        <v>HOSP&gt;65 - 20</v>
      </c>
      <c r="D261" s="138">
        <f>'AUP Test Results - Table 1'!D261</f>
        <v>0</v>
      </c>
      <c r="E261" s="11">
        <f>'AUP Test Results - Table 1'!E261</f>
        <v>0</v>
      </c>
      <c r="F261" s="139">
        <f>'AUP Test Results - Table 1'!F261</f>
        <v>0</v>
      </c>
      <c r="G261" s="177">
        <f>'AUP Test Results - Table 1'!G261</f>
        <v>0</v>
      </c>
      <c r="H261" s="11">
        <f>'AUP Test Results - Table 1'!H261</f>
        <v>0</v>
      </c>
      <c r="I261" s="139">
        <f>'AUP Test Results - Table 1'!I261</f>
        <v>0</v>
      </c>
      <c r="J261" s="177">
        <f>'AUP Test Results - Table 1'!J261</f>
        <v>0</v>
      </c>
      <c r="K261" s="177">
        <f>'AUP Test Results - Table 1'!K261</f>
        <v>0</v>
      </c>
      <c r="L261" s="139">
        <f>'AUP Test Results - Table 1'!L261</f>
        <v>0</v>
      </c>
      <c r="M261" s="177" t="str">
        <f>'AUP Test Results - Table 1'!M261</f>
        <v/>
      </c>
      <c r="N261" s="177">
        <f>'AUP Test Results - Table 1'!N261</f>
        <v>0</v>
      </c>
      <c r="O261" s="139">
        <f>'AUP Test Results - Table 1'!O261</f>
        <v>0</v>
      </c>
      <c r="P261" s="177" t="str">
        <f>'AUP Test Results - Table 1'!P261</f>
        <v/>
      </c>
      <c r="Q261" s="138">
        <f>'AUP Test Results - Table 1'!Q261</f>
        <v>0</v>
      </c>
      <c r="R261" s="139">
        <f>'AUP Test Results - Table 1'!R261</f>
        <v>0</v>
      </c>
      <c r="S261" s="45">
        <f>'AUP Test Results - Table 1'!S261</f>
        <v>0</v>
      </c>
      <c r="T261" s="139">
        <f>'AUP Test Results - Table 1'!T261</f>
        <v>0</v>
      </c>
      <c r="U261" s="45">
        <f>'AUP Test Results - Table 1'!U261</f>
        <v>0</v>
      </c>
      <c r="V261" s="138">
        <f>'AUP Test Results - Table 1'!V261</f>
        <v>0</v>
      </c>
      <c r="W261" s="141" t="str">
        <f>'AUP Test Results - Table 1'!W261</f>
        <v>none</v>
      </c>
      <c r="X261" s="141">
        <f>'AUP Test Results - Table 1'!X261</f>
        <v>0</v>
      </c>
      <c r="Y261" s="178">
        <f>'AUP Test Results - Table 1'!Y261</f>
        <v>0</v>
      </c>
      <c r="Z261" s="89">
        <f>'AUP Test Results - Table 1'!Z261</f>
        <v>0</v>
      </c>
      <c r="AC261" t="str">
        <f t="shared" si="296"/>
        <v>HB Charges 5</v>
      </c>
      <c r="AD261" s="3">
        <f t="shared" si="372"/>
        <v>0</v>
      </c>
      <c r="AE261" s="3">
        <f t="shared" si="373"/>
        <v>0</v>
      </c>
      <c r="AF261" s="3" t="e">
        <f t="shared" si="374"/>
        <v>#DIV/0!</v>
      </c>
      <c r="AG261" s="2" t="e">
        <f t="shared" si="297"/>
        <v>#DIV/0!</v>
      </c>
      <c r="AH261" s="2" t="e">
        <f t="shared" si="298"/>
        <v>#DIV/0!</v>
      </c>
      <c r="AI261" s="2" t="e">
        <f t="shared" si="299"/>
        <v>#DIV/0!</v>
      </c>
      <c r="AJ261" s="2" t="e">
        <f t="shared" si="300"/>
        <v>#DIV/0!</v>
      </c>
      <c r="AK261" t="e">
        <f t="shared" si="301"/>
        <v>#DIV/0!</v>
      </c>
      <c r="AL261" t="str">
        <f t="shared" ref="AL261:AM261" si="390">IF(AY261=1,$AF261*$V258,"0")</f>
        <v>0</v>
      </c>
      <c r="AM261" t="str">
        <f t="shared" si="390"/>
        <v>0</v>
      </c>
      <c r="AN261" t="str">
        <f t="shared" si="303"/>
        <v>0</v>
      </c>
      <c r="AO261" t="str">
        <f t="shared" si="304"/>
        <v>0</v>
      </c>
      <c r="AP261" t="str">
        <f t="shared" si="305"/>
        <v>0</v>
      </c>
      <c r="AQ261" t="str">
        <f t="shared" si="306"/>
        <v>0</v>
      </c>
      <c r="AT261">
        <f t="shared" si="307"/>
        <v>0</v>
      </c>
      <c r="AU261">
        <f t="shared" si="308"/>
        <v>0</v>
      </c>
      <c r="AW261">
        <f t="shared" si="309"/>
        <v>0</v>
      </c>
      <c r="AY261">
        <f t="shared" si="310"/>
        <v>0</v>
      </c>
      <c r="AZ261">
        <f t="shared" si="311"/>
        <v>0</v>
      </c>
      <c r="BA261">
        <f t="shared" si="312"/>
        <v>0</v>
      </c>
      <c r="BB261">
        <f t="shared" si="313"/>
        <v>0</v>
      </c>
      <c r="BC261">
        <f t="shared" si="314"/>
        <v>0</v>
      </c>
      <c r="BD261">
        <f t="shared" si="315"/>
        <v>0</v>
      </c>
      <c r="BF261" t="str">
        <f t="shared" si="316"/>
        <v>0</v>
      </c>
      <c r="BG261" t="str">
        <f t="shared" si="317"/>
        <v>0</v>
      </c>
      <c r="BH261" t="str">
        <f t="shared" si="318"/>
        <v>0</v>
      </c>
      <c r="BI261" t="str">
        <f t="shared" si="319"/>
        <v>0</v>
      </c>
      <c r="BJ261" t="str">
        <f t="shared" si="320"/>
        <v>0</v>
      </c>
      <c r="BK261" t="str">
        <f t="shared" si="321"/>
        <v>0</v>
      </c>
    </row>
    <row r="262" spans="1:63" x14ac:dyDescent="0.25">
      <c r="A262" s="176" t="s">
        <v>4</v>
      </c>
      <c r="B262" s="10">
        <f t="shared" si="387"/>
        <v>21</v>
      </c>
      <c r="C262" s="10" t="str">
        <f t="shared" si="366"/>
        <v>HOSP&gt;65 - 21</v>
      </c>
      <c r="D262" s="138">
        <f>'AUP Test Results - Table 1'!D262</f>
        <v>0</v>
      </c>
      <c r="E262" s="11">
        <f>'AUP Test Results - Table 1'!E262</f>
        <v>0</v>
      </c>
      <c r="F262" s="139">
        <f>'AUP Test Results - Table 1'!F262</f>
        <v>0</v>
      </c>
      <c r="G262" s="177">
        <f>'AUP Test Results - Table 1'!G262</f>
        <v>0</v>
      </c>
      <c r="H262" s="11">
        <f>'AUP Test Results - Table 1'!H262</f>
        <v>0</v>
      </c>
      <c r="I262" s="139">
        <f>'AUP Test Results - Table 1'!I262</f>
        <v>0</v>
      </c>
      <c r="J262" s="177">
        <f>'AUP Test Results - Table 1'!J262</f>
        <v>0</v>
      </c>
      <c r="K262" s="177">
        <f>'AUP Test Results - Table 1'!K262</f>
        <v>0</v>
      </c>
      <c r="L262" s="139">
        <f>'AUP Test Results - Table 1'!L262</f>
        <v>0</v>
      </c>
      <c r="M262" s="177" t="str">
        <f>'AUP Test Results - Table 1'!M262</f>
        <v/>
      </c>
      <c r="N262" s="177">
        <f>'AUP Test Results - Table 1'!N262</f>
        <v>0</v>
      </c>
      <c r="O262" s="139">
        <f>'AUP Test Results - Table 1'!O262</f>
        <v>0</v>
      </c>
      <c r="P262" s="177" t="str">
        <f>'AUP Test Results - Table 1'!P262</f>
        <v/>
      </c>
      <c r="Q262" s="138">
        <f>'AUP Test Results - Table 1'!Q262</f>
        <v>0</v>
      </c>
      <c r="R262" s="139">
        <f>'AUP Test Results - Table 1'!R262</f>
        <v>0</v>
      </c>
      <c r="S262" s="45">
        <f>'AUP Test Results - Table 1'!S262</f>
        <v>0</v>
      </c>
      <c r="T262" s="139">
        <f>'AUP Test Results - Table 1'!T262</f>
        <v>0</v>
      </c>
      <c r="U262" s="45">
        <f>'AUP Test Results - Table 1'!U262</f>
        <v>0</v>
      </c>
      <c r="V262" s="138">
        <f>'AUP Test Results - Table 1'!V262</f>
        <v>0</v>
      </c>
      <c r="W262" s="141" t="str">
        <f>'AUP Test Results - Table 1'!W262</f>
        <v>none</v>
      </c>
      <c r="X262" s="141">
        <f>'AUP Test Results - Table 1'!X262</f>
        <v>0</v>
      </c>
      <c r="Y262" s="178">
        <f>'AUP Test Results - Table 1'!Y262</f>
        <v>0</v>
      </c>
      <c r="Z262" s="89">
        <f>'AUP Test Results - Table 1'!Z262</f>
        <v>0</v>
      </c>
      <c r="AC262" t="str">
        <f t="shared" ref="AC262:AC325" si="391">A259</f>
        <v>HB Charges 5</v>
      </c>
      <c r="AD262" s="3">
        <f t="shared" si="372"/>
        <v>0</v>
      </c>
      <c r="AE262" s="3">
        <f t="shared" si="373"/>
        <v>0</v>
      </c>
      <c r="AF262" s="3" t="e">
        <f t="shared" si="374"/>
        <v>#DIV/0!</v>
      </c>
      <c r="AG262" s="2" t="e">
        <f t="shared" ref="AG262:AG325" si="392">V259*$AF262</f>
        <v>#DIV/0!</v>
      </c>
      <c r="AH262" s="2" t="e">
        <f t="shared" ref="AH262:AH325" si="393">R259*$AF262</f>
        <v>#DIV/0!</v>
      </c>
      <c r="AI262" s="2" t="e">
        <f t="shared" ref="AI262:AI325" si="394">Q259*$AF262</f>
        <v>#DIV/0!</v>
      </c>
      <c r="AJ262" s="2" t="e">
        <f t="shared" ref="AJ262:AJ325" si="395">T259*$AF262</f>
        <v>#DIV/0!</v>
      </c>
      <c r="AK262" t="e">
        <f t="shared" ref="AK262:AK325" si="396">O259*$AF262</f>
        <v>#DIV/0!</v>
      </c>
      <c r="AL262" t="str">
        <f t="shared" ref="AL262:AM262" si="397">IF(AY262=1,$AF262*$V259,"0")</f>
        <v>0</v>
      </c>
      <c r="AM262" t="str">
        <f t="shared" si="397"/>
        <v>0</v>
      </c>
      <c r="AN262" t="str">
        <f t="shared" ref="AN262:AN325" si="398">IF(BA262=1,$AF262*$V259,"0")</f>
        <v>0</v>
      </c>
      <c r="AO262" t="str">
        <f t="shared" ref="AO262:AO325" si="399">IF(BB262=1,$AF262*$V259,"0")</f>
        <v>0</v>
      </c>
      <c r="AP262" t="str">
        <f t="shared" ref="AP262:AP325" si="400">IF(BC262=1,$AF262*$V259,"0")</f>
        <v>0</v>
      </c>
      <c r="AQ262" t="str">
        <f t="shared" ref="AQ262:AQ325" si="401">IF(BD262=1,$AF262*$X259,"0")</f>
        <v>0</v>
      </c>
      <c r="AT262">
        <f t="shared" ref="AT262:AT325" si="402">COUNTIF(AH262:AH262,"&gt;0")</f>
        <v>0</v>
      </c>
      <c r="AU262">
        <f t="shared" ref="AU262:AU325" si="403">COUNTIF(AI262:AI262,"&gt;0")</f>
        <v>0</v>
      </c>
      <c r="AW262">
        <f t="shared" ref="AW262:AW325" si="404">COUNTIF(AK262:AK262,"&gt;0")</f>
        <v>0</v>
      </c>
      <c r="AY262">
        <f t="shared" ref="AY262:AY325" si="405">COUNTIF($W259:$W259,"SR")</f>
        <v>0</v>
      </c>
      <c r="AZ262">
        <f t="shared" ref="AZ262:AZ325" si="406">COUNTIF($W259:$W259,"UD")</f>
        <v>0</v>
      </c>
      <c r="BA262">
        <f t="shared" ref="BA262:BA325" si="407">COUNTIF($W259:$W259,"FA")</f>
        <v>0</v>
      </c>
      <c r="BB262">
        <f t="shared" ref="BB262:BB325" si="408">COUNTIF($W259:$W259,"DI")</f>
        <v>0</v>
      </c>
      <c r="BC262">
        <f t="shared" ref="BC262:BC325" si="409">COUNTIF($W259:$W259,"IA")</f>
        <v>0</v>
      </c>
      <c r="BD262">
        <f t="shared" ref="BD262:BD325" si="410">COUNTIF($X259:$X259,"&gt;.00")</f>
        <v>0</v>
      </c>
      <c r="BF262" t="str">
        <f t="shared" ref="BF262:BF325" si="411">IF(BA262=1,$AF262*F259,"0")</f>
        <v>0</v>
      </c>
      <c r="BG262" t="str">
        <f t="shared" ref="BG262:BG325" si="412">IF(BA262=1,$AF262*I259,"0")</f>
        <v>0</v>
      </c>
      <c r="BH262" t="str">
        <f t="shared" ref="BH262:BH325" si="413">IF(BB262=1,$AF262*F259,"0")</f>
        <v>0</v>
      </c>
      <c r="BI262" t="str">
        <f t="shared" ref="BI262:BI325" si="414">IF(BB262=1,$AF262*I259,"0")</f>
        <v>0</v>
      </c>
      <c r="BJ262" t="str">
        <f t="shared" ref="BJ262:BJ325" si="415">IF(BC262=1,$AF262*F259,"0")</f>
        <v>0</v>
      </c>
      <c r="BK262" t="str">
        <f t="shared" ref="BK262:BK325" si="416">IF(BC262=1,$AF262*I259,"0")</f>
        <v>0</v>
      </c>
    </row>
    <row r="263" spans="1:63" x14ac:dyDescent="0.25">
      <c r="A263" s="176" t="s">
        <v>4</v>
      </c>
      <c r="B263" s="10">
        <f t="shared" si="387"/>
        <v>22</v>
      </c>
      <c r="C263" s="10" t="str">
        <f t="shared" si="366"/>
        <v>HOSP&gt;65 - 22</v>
      </c>
      <c r="D263" s="138">
        <f>'AUP Test Results - Table 1'!D263</f>
        <v>0</v>
      </c>
      <c r="E263" s="11">
        <f>'AUP Test Results - Table 1'!E263</f>
        <v>0</v>
      </c>
      <c r="F263" s="139">
        <f>'AUP Test Results - Table 1'!F263</f>
        <v>0</v>
      </c>
      <c r="G263" s="177">
        <f>'AUP Test Results - Table 1'!G263</f>
        <v>0</v>
      </c>
      <c r="H263" s="11">
        <f>'AUP Test Results - Table 1'!H263</f>
        <v>0</v>
      </c>
      <c r="I263" s="139">
        <f>'AUP Test Results - Table 1'!I263</f>
        <v>0</v>
      </c>
      <c r="J263" s="177">
        <f>'AUP Test Results - Table 1'!J263</f>
        <v>0</v>
      </c>
      <c r="K263" s="177">
        <f>'AUP Test Results - Table 1'!K263</f>
        <v>0</v>
      </c>
      <c r="L263" s="139">
        <f>'AUP Test Results - Table 1'!L263</f>
        <v>0</v>
      </c>
      <c r="M263" s="177" t="str">
        <f>'AUP Test Results - Table 1'!M263</f>
        <v/>
      </c>
      <c r="N263" s="177">
        <f>'AUP Test Results - Table 1'!N263</f>
        <v>0</v>
      </c>
      <c r="O263" s="139">
        <f>'AUP Test Results - Table 1'!O263</f>
        <v>0</v>
      </c>
      <c r="P263" s="177" t="str">
        <f>'AUP Test Results - Table 1'!P263</f>
        <v/>
      </c>
      <c r="Q263" s="138">
        <f>'AUP Test Results - Table 1'!Q263</f>
        <v>0</v>
      </c>
      <c r="R263" s="139">
        <f>'AUP Test Results - Table 1'!R263</f>
        <v>0</v>
      </c>
      <c r="S263" s="45">
        <f>'AUP Test Results - Table 1'!S263</f>
        <v>0</v>
      </c>
      <c r="T263" s="139">
        <f>'AUP Test Results - Table 1'!T263</f>
        <v>0</v>
      </c>
      <c r="U263" s="45">
        <f>'AUP Test Results - Table 1'!U263</f>
        <v>0</v>
      </c>
      <c r="V263" s="138">
        <f>'AUP Test Results - Table 1'!V263</f>
        <v>0</v>
      </c>
      <c r="W263" s="141" t="str">
        <f>'AUP Test Results - Table 1'!W263</f>
        <v>none</v>
      </c>
      <c r="X263" s="141">
        <f>'AUP Test Results - Table 1'!X263</f>
        <v>0</v>
      </c>
      <c r="Y263" s="178">
        <f>'AUP Test Results - Table 1'!Y263</f>
        <v>0</v>
      </c>
      <c r="Z263" s="89">
        <f>'AUP Test Results - Table 1'!Z263</f>
        <v>0</v>
      </c>
      <c r="AC263" t="str">
        <f t="shared" si="391"/>
        <v>HB Charges 5</v>
      </c>
      <c r="AD263" s="3">
        <f t="shared" si="372"/>
        <v>0</v>
      </c>
      <c r="AE263" s="3">
        <f t="shared" si="373"/>
        <v>0</v>
      </c>
      <c r="AF263" s="3" t="e">
        <f t="shared" si="374"/>
        <v>#DIV/0!</v>
      </c>
      <c r="AG263" s="2" t="e">
        <f t="shared" si="392"/>
        <v>#DIV/0!</v>
      </c>
      <c r="AH263" s="2" t="e">
        <f t="shared" si="393"/>
        <v>#DIV/0!</v>
      </c>
      <c r="AI263" s="2" t="e">
        <f t="shared" si="394"/>
        <v>#DIV/0!</v>
      </c>
      <c r="AJ263" s="2" t="e">
        <f t="shared" si="395"/>
        <v>#DIV/0!</v>
      </c>
      <c r="AK263" t="e">
        <f t="shared" si="396"/>
        <v>#DIV/0!</v>
      </c>
      <c r="AL263" t="str">
        <f t="shared" ref="AL263:AM263" si="417">IF(AY263=1,$AF263*$V260,"0")</f>
        <v>0</v>
      </c>
      <c r="AM263" t="str">
        <f t="shared" si="417"/>
        <v>0</v>
      </c>
      <c r="AN263" t="str">
        <f t="shared" si="398"/>
        <v>0</v>
      </c>
      <c r="AO263" t="str">
        <f t="shared" si="399"/>
        <v>0</v>
      </c>
      <c r="AP263" t="str">
        <f t="shared" si="400"/>
        <v>0</v>
      </c>
      <c r="AQ263" t="str">
        <f t="shared" si="401"/>
        <v>0</v>
      </c>
      <c r="AT263">
        <f t="shared" si="402"/>
        <v>0</v>
      </c>
      <c r="AU263">
        <f t="shared" si="403"/>
        <v>0</v>
      </c>
      <c r="AW263">
        <f t="shared" si="404"/>
        <v>0</v>
      </c>
      <c r="AY263">
        <f t="shared" si="405"/>
        <v>0</v>
      </c>
      <c r="AZ263">
        <f t="shared" si="406"/>
        <v>0</v>
      </c>
      <c r="BA263">
        <f t="shared" si="407"/>
        <v>0</v>
      </c>
      <c r="BB263">
        <f t="shared" si="408"/>
        <v>0</v>
      </c>
      <c r="BC263">
        <f t="shared" si="409"/>
        <v>0</v>
      </c>
      <c r="BD263">
        <f t="shared" si="410"/>
        <v>0</v>
      </c>
      <c r="BF263" t="str">
        <f t="shared" si="411"/>
        <v>0</v>
      </c>
      <c r="BG263" t="str">
        <f t="shared" si="412"/>
        <v>0</v>
      </c>
      <c r="BH263" t="str">
        <f t="shared" si="413"/>
        <v>0</v>
      </c>
      <c r="BI263" t="str">
        <f t="shared" si="414"/>
        <v>0</v>
      </c>
      <c r="BJ263" t="str">
        <f t="shared" si="415"/>
        <v>0</v>
      </c>
      <c r="BK263" t="str">
        <f t="shared" si="416"/>
        <v>0</v>
      </c>
    </row>
    <row r="264" spans="1:63" x14ac:dyDescent="0.25">
      <c r="A264" s="176" t="s">
        <v>4</v>
      </c>
      <c r="B264" s="10">
        <f t="shared" si="387"/>
        <v>23</v>
      </c>
      <c r="C264" s="10" t="str">
        <f t="shared" si="366"/>
        <v>HOSP&gt;65 - 23</v>
      </c>
      <c r="D264" s="138">
        <f>'AUP Test Results - Table 1'!D264</f>
        <v>0</v>
      </c>
      <c r="E264" s="11">
        <f>'AUP Test Results - Table 1'!E264</f>
        <v>0</v>
      </c>
      <c r="F264" s="139">
        <f>'AUP Test Results - Table 1'!F264</f>
        <v>0</v>
      </c>
      <c r="G264" s="177">
        <f>'AUP Test Results - Table 1'!G264</f>
        <v>0</v>
      </c>
      <c r="H264" s="11">
        <f>'AUP Test Results - Table 1'!H264</f>
        <v>0</v>
      </c>
      <c r="I264" s="139">
        <f>'AUP Test Results - Table 1'!I264</f>
        <v>0</v>
      </c>
      <c r="J264" s="177">
        <f>'AUP Test Results - Table 1'!J264</f>
        <v>0</v>
      </c>
      <c r="K264" s="177">
        <f>'AUP Test Results - Table 1'!K264</f>
        <v>0</v>
      </c>
      <c r="L264" s="139">
        <f>'AUP Test Results - Table 1'!L264</f>
        <v>0</v>
      </c>
      <c r="M264" s="177" t="str">
        <f>'AUP Test Results - Table 1'!M264</f>
        <v/>
      </c>
      <c r="N264" s="177">
        <f>'AUP Test Results - Table 1'!N264</f>
        <v>0</v>
      </c>
      <c r="O264" s="139">
        <f>'AUP Test Results - Table 1'!O264</f>
        <v>0</v>
      </c>
      <c r="P264" s="177" t="str">
        <f>'AUP Test Results - Table 1'!P264</f>
        <v/>
      </c>
      <c r="Q264" s="138">
        <f>'AUP Test Results - Table 1'!Q264</f>
        <v>0</v>
      </c>
      <c r="R264" s="139">
        <f>'AUP Test Results - Table 1'!R264</f>
        <v>0</v>
      </c>
      <c r="S264" s="45">
        <f>'AUP Test Results - Table 1'!S264</f>
        <v>0</v>
      </c>
      <c r="T264" s="139">
        <f>'AUP Test Results - Table 1'!T264</f>
        <v>0</v>
      </c>
      <c r="U264" s="45">
        <f>'AUP Test Results - Table 1'!U264</f>
        <v>0</v>
      </c>
      <c r="V264" s="138">
        <f>'AUP Test Results - Table 1'!V264</f>
        <v>0</v>
      </c>
      <c r="W264" s="141" t="str">
        <f>'AUP Test Results - Table 1'!W264</f>
        <v>none</v>
      </c>
      <c r="X264" s="141">
        <f>'AUP Test Results - Table 1'!X264</f>
        <v>0</v>
      </c>
      <c r="Y264" s="178">
        <f>'AUP Test Results - Table 1'!Y264</f>
        <v>0</v>
      </c>
      <c r="Z264" s="89">
        <f>'AUP Test Results - Table 1'!Z264</f>
        <v>0</v>
      </c>
      <c r="AC264" t="str">
        <f t="shared" si="391"/>
        <v>HB Charges 5</v>
      </c>
      <c r="AD264" s="3">
        <f t="shared" si="372"/>
        <v>0</v>
      </c>
      <c r="AE264" s="3">
        <f t="shared" si="373"/>
        <v>0</v>
      </c>
      <c r="AF264" s="3" t="e">
        <f t="shared" si="374"/>
        <v>#DIV/0!</v>
      </c>
      <c r="AG264" s="2" t="e">
        <f t="shared" si="392"/>
        <v>#DIV/0!</v>
      </c>
      <c r="AH264" s="2" t="e">
        <f t="shared" si="393"/>
        <v>#DIV/0!</v>
      </c>
      <c r="AI264" s="2" t="e">
        <f t="shared" si="394"/>
        <v>#DIV/0!</v>
      </c>
      <c r="AJ264" s="2" t="e">
        <f t="shared" si="395"/>
        <v>#DIV/0!</v>
      </c>
      <c r="AK264" t="e">
        <f t="shared" si="396"/>
        <v>#DIV/0!</v>
      </c>
      <c r="AL264" t="str">
        <f t="shared" ref="AL264:AM264" si="418">IF(AY264=1,$AF264*$V261,"0")</f>
        <v>0</v>
      </c>
      <c r="AM264" t="str">
        <f t="shared" si="418"/>
        <v>0</v>
      </c>
      <c r="AN264" t="str">
        <f t="shared" si="398"/>
        <v>0</v>
      </c>
      <c r="AO264" t="str">
        <f t="shared" si="399"/>
        <v>0</v>
      </c>
      <c r="AP264" t="str">
        <f t="shared" si="400"/>
        <v>0</v>
      </c>
      <c r="AQ264" t="str">
        <f t="shared" si="401"/>
        <v>0</v>
      </c>
      <c r="AT264">
        <f t="shared" si="402"/>
        <v>0</v>
      </c>
      <c r="AU264">
        <f t="shared" si="403"/>
        <v>0</v>
      </c>
      <c r="AW264">
        <f t="shared" si="404"/>
        <v>0</v>
      </c>
      <c r="AY264">
        <f t="shared" si="405"/>
        <v>0</v>
      </c>
      <c r="AZ264">
        <f t="shared" si="406"/>
        <v>0</v>
      </c>
      <c r="BA264">
        <f t="shared" si="407"/>
        <v>0</v>
      </c>
      <c r="BB264">
        <f t="shared" si="408"/>
        <v>0</v>
      </c>
      <c r="BC264">
        <f t="shared" si="409"/>
        <v>0</v>
      </c>
      <c r="BD264">
        <f t="shared" si="410"/>
        <v>0</v>
      </c>
      <c r="BF264" t="str">
        <f t="shared" si="411"/>
        <v>0</v>
      </c>
      <c r="BG264" t="str">
        <f t="shared" si="412"/>
        <v>0</v>
      </c>
      <c r="BH264" t="str">
        <f t="shared" si="413"/>
        <v>0</v>
      </c>
      <c r="BI264" t="str">
        <f t="shared" si="414"/>
        <v>0</v>
      </c>
      <c r="BJ264" t="str">
        <f t="shared" si="415"/>
        <v>0</v>
      </c>
      <c r="BK264" t="str">
        <f t="shared" si="416"/>
        <v>0</v>
      </c>
    </row>
    <row r="265" spans="1:63" x14ac:dyDescent="0.25">
      <c r="A265" s="176" t="s">
        <v>4</v>
      </c>
      <c r="B265" s="10">
        <f t="shared" si="387"/>
        <v>24</v>
      </c>
      <c r="C265" s="10" t="str">
        <f t="shared" si="366"/>
        <v>HOSP&gt;65 - 24</v>
      </c>
      <c r="D265" s="138">
        <f>'AUP Test Results - Table 1'!D265</f>
        <v>0</v>
      </c>
      <c r="E265" s="11">
        <f>'AUP Test Results - Table 1'!E265</f>
        <v>0</v>
      </c>
      <c r="F265" s="139">
        <f>'AUP Test Results - Table 1'!F265</f>
        <v>0</v>
      </c>
      <c r="G265" s="177">
        <f>'AUP Test Results - Table 1'!G265</f>
        <v>0</v>
      </c>
      <c r="H265" s="11">
        <f>'AUP Test Results - Table 1'!H265</f>
        <v>0</v>
      </c>
      <c r="I265" s="139">
        <f>'AUP Test Results - Table 1'!I265</f>
        <v>0</v>
      </c>
      <c r="J265" s="177">
        <f>'AUP Test Results - Table 1'!J265</f>
        <v>0</v>
      </c>
      <c r="K265" s="177">
        <f>'AUP Test Results - Table 1'!K265</f>
        <v>0</v>
      </c>
      <c r="L265" s="139">
        <f>'AUP Test Results - Table 1'!L265</f>
        <v>0</v>
      </c>
      <c r="M265" s="177" t="str">
        <f>'AUP Test Results - Table 1'!M265</f>
        <v/>
      </c>
      <c r="N265" s="177">
        <f>'AUP Test Results - Table 1'!N265</f>
        <v>0</v>
      </c>
      <c r="O265" s="139">
        <f>'AUP Test Results - Table 1'!O265</f>
        <v>0</v>
      </c>
      <c r="P265" s="177" t="str">
        <f>'AUP Test Results - Table 1'!P265</f>
        <v/>
      </c>
      <c r="Q265" s="138">
        <f>'AUP Test Results - Table 1'!Q265</f>
        <v>0</v>
      </c>
      <c r="R265" s="139">
        <f>'AUP Test Results - Table 1'!R265</f>
        <v>0</v>
      </c>
      <c r="S265" s="45">
        <f>'AUP Test Results - Table 1'!S265</f>
        <v>0</v>
      </c>
      <c r="T265" s="139">
        <f>'AUP Test Results - Table 1'!T265</f>
        <v>0</v>
      </c>
      <c r="U265" s="45">
        <f>'AUP Test Results - Table 1'!U265</f>
        <v>0</v>
      </c>
      <c r="V265" s="138">
        <f>'AUP Test Results - Table 1'!V265</f>
        <v>0</v>
      </c>
      <c r="W265" s="141" t="str">
        <f>'AUP Test Results - Table 1'!W265</f>
        <v>none</v>
      </c>
      <c r="X265" s="141">
        <f>'AUP Test Results - Table 1'!X265</f>
        <v>0</v>
      </c>
      <c r="Y265" s="178">
        <f>'AUP Test Results - Table 1'!Y265</f>
        <v>0</v>
      </c>
      <c r="Z265" s="89">
        <f>'AUP Test Results - Table 1'!Z265</f>
        <v>0</v>
      </c>
      <c r="AC265" t="str">
        <f t="shared" si="391"/>
        <v>HB Charges 5</v>
      </c>
      <c r="AD265" s="3">
        <f t="shared" si="372"/>
        <v>0</v>
      </c>
      <c r="AE265" s="3">
        <f t="shared" si="373"/>
        <v>0</v>
      </c>
      <c r="AF265" s="3" t="e">
        <f t="shared" si="374"/>
        <v>#DIV/0!</v>
      </c>
      <c r="AG265" s="2" t="e">
        <f t="shared" si="392"/>
        <v>#DIV/0!</v>
      </c>
      <c r="AH265" s="2" t="e">
        <f t="shared" si="393"/>
        <v>#DIV/0!</v>
      </c>
      <c r="AI265" s="2" t="e">
        <f t="shared" si="394"/>
        <v>#DIV/0!</v>
      </c>
      <c r="AJ265" s="2" t="e">
        <f t="shared" si="395"/>
        <v>#DIV/0!</v>
      </c>
      <c r="AK265" t="e">
        <f t="shared" si="396"/>
        <v>#DIV/0!</v>
      </c>
      <c r="AL265" t="str">
        <f t="shared" ref="AL265:AM265" si="419">IF(AY265=1,$AF265*$V262,"0")</f>
        <v>0</v>
      </c>
      <c r="AM265" t="str">
        <f t="shared" si="419"/>
        <v>0</v>
      </c>
      <c r="AN265" t="str">
        <f t="shared" si="398"/>
        <v>0</v>
      </c>
      <c r="AO265" t="str">
        <f t="shared" si="399"/>
        <v>0</v>
      </c>
      <c r="AP265" t="str">
        <f t="shared" si="400"/>
        <v>0</v>
      </c>
      <c r="AQ265" t="str">
        <f t="shared" si="401"/>
        <v>0</v>
      </c>
      <c r="AT265">
        <f t="shared" si="402"/>
        <v>0</v>
      </c>
      <c r="AU265">
        <f t="shared" si="403"/>
        <v>0</v>
      </c>
      <c r="AW265">
        <f t="shared" si="404"/>
        <v>0</v>
      </c>
      <c r="AY265">
        <f t="shared" si="405"/>
        <v>0</v>
      </c>
      <c r="AZ265">
        <f t="shared" si="406"/>
        <v>0</v>
      </c>
      <c r="BA265">
        <f t="shared" si="407"/>
        <v>0</v>
      </c>
      <c r="BB265">
        <f t="shared" si="408"/>
        <v>0</v>
      </c>
      <c r="BC265">
        <f t="shared" si="409"/>
        <v>0</v>
      </c>
      <c r="BD265">
        <f t="shared" si="410"/>
        <v>0</v>
      </c>
      <c r="BF265" t="str">
        <f t="shared" si="411"/>
        <v>0</v>
      </c>
      <c r="BG265" t="str">
        <f t="shared" si="412"/>
        <v>0</v>
      </c>
      <c r="BH265" t="str">
        <f t="shared" si="413"/>
        <v>0</v>
      </c>
      <c r="BI265" t="str">
        <f t="shared" si="414"/>
        <v>0</v>
      </c>
      <c r="BJ265" t="str">
        <f t="shared" si="415"/>
        <v>0</v>
      </c>
      <c r="BK265" t="str">
        <f t="shared" si="416"/>
        <v>0</v>
      </c>
    </row>
    <row r="266" spans="1:63" x14ac:dyDescent="0.25">
      <c r="A266" s="176" t="s">
        <v>4</v>
      </c>
      <c r="B266" s="10">
        <f t="shared" si="387"/>
        <v>25</v>
      </c>
      <c r="C266" s="10" t="str">
        <f t="shared" si="366"/>
        <v>HOSP&gt;65 - 25</v>
      </c>
      <c r="D266" s="138">
        <f>'AUP Test Results - Table 1'!D266</f>
        <v>0</v>
      </c>
      <c r="E266" s="11">
        <f>'AUP Test Results - Table 1'!E266</f>
        <v>0</v>
      </c>
      <c r="F266" s="139">
        <f>'AUP Test Results - Table 1'!F266</f>
        <v>0</v>
      </c>
      <c r="G266" s="177">
        <f>'AUP Test Results - Table 1'!G266</f>
        <v>0</v>
      </c>
      <c r="H266" s="11">
        <f>'AUP Test Results - Table 1'!H266</f>
        <v>0</v>
      </c>
      <c r="I266" s="139">
        <f>'AUP Test Results - Table 1'!I266</f>
        <v>0</v>
      </c>
      <c r="J266" s="177">
        <f>'AUP Test Results - Table 1'!J266</f>
        <v>0</v>
      </c>
      <c r="K266" s="177">
        <f>'AUP Test Results - Table 1'!K266</f>
        <v>0</v>
      </c>
      <c r="L266" s="139">
        <f>'AUP Test Results - Table 1'!L266</f>
        <v>0</v>
      </c>
      <c r="M266" s="177" t="str">
        <f>'AUP Test Results - Table 1'!M266</f>
        <v/>
      </c>
      <c r="N266" s="177">
        <f>'AUP Test Results - Table 1'!N266</f>
        <v>0</v>
      </c>
      <c r="O266" s="139">
        <f>'AUP Test Results - Table 1'!O266</f>
        <v>0</v>
      </c>
      <c r="P266" s="177" t="str">
        <f>'AUP Test Results - Table 1'!P266</f>
        <v/>
      </c>
      <c r="Q266" s="138">
        <f>'AUP Test Results - Table 1'!Q266</f>
        <v>0</v>
      </c>
      <c r="R266" s="139">
        <f>'AUP Test Results - Table 1'!R266</f>
        <v>0</v>
      </c>
      <c r="S266" s="45">
        <f>'AUP Test Results - Table 1'!S266</f>
        <v>0</v>
      </c>
      <c r="T266" s="139">
        <f>'AUP Test Results - Table 1'!T266</f>
        <v>0</v>
      </c>
      <c r="U266" s="45">
        <f>'AUP Test Results - Table 1'!U266</f>
        <v>0</v>
      </c>
      <c r="V266" s="138">
        <f>'AUP Test Results - Table 1'!V266</f>
        <v>0</v>
      </c>
      <c r="W266" s="141" t="str">
        <f>'AUP Test Results - Table 1'!W266</f>
        <v>none</v>
      </c>
      <c r="X266" s="141">
        <f>'AUP Test Results - Table 1'!X266</f>
        <v>0</v>
      </c>
      <c r="Y266" s="178">
        <f>'AUP Test Results - Table 1'!Y266</f>
        <v>0</v>
      </c>
      <c r="Z266" s="89">
        <f>'AUP Test Results - Table 1'!Z266</f>
        <v>0</v>
      </c>
      <c r="AC266" t="str">
        <f t="shared" si="391"/>
        <v>HB Charges 5</v>
      </c>
      <c r="AD266" s="3">
        <f t="shared" si="372"/>
        <v>0</v>
      </c>
      <c r="AE266" s="3">
        <f t="shared" si="373"/>
        <v>0</v>
      </c>
      <c r="AF266" s="3" t="e">
        <f t="shared" si="374"/>
        <v>#DIV/0!</v>
      </c>
      <c r="AG266" s="2" t="e">
        <f t="shared" si="392"/>
        <v>#DIV/0!</v>
      </c>
      <c r="AH266" s="2" t="e">
        <f t="shared" si="393"/>
        <v>#DIV/0!</v>
      </c>
      <c r="AI266" s="2" t="e">
        <f t="shared" si="394"/>
        <v>#DIV/0!</v>
      </c>
      <c r="AJ266" s="2" t="e">
        <f t="shared" si="395"/>
        <v>#DIV/0!</v>
      </c>
      <c r="AK266" t="e">
        <f t="shared" si="396"/>
        <v>#DIV/0!</v>
      </c>
      <c r="AL266" t="str">
        <f t="shared" ref="AL266:AM266" si="420">IF(AY266=1,$AF266*$V263,"0")</f>
        <v>0</v>
      </c>
      <c r="AM266" t="str">
        <f t="shared" si="420"/>
        <v>0</v>
      </c>
      <c r="AN266" t="str">
        <f t="shared" si="398"/>
        <v>0</v>
      </c>
      <c r="AO266" t="str">
        <f t="shared" si="399"/>
        <v>0</v>
      </c>
      <c r="AP266" t="str">
        <f t="shared" si="400"/>
        <v>0</v>
      </c>
      <c r="AQ266" t="str">
        <f t="shared" si="401"/>
        <v>0</v>
      </c>
      <c r="AT266">
        <f t="shared" si="402"/>
        <v>0</v>
      </c>
      <c r="AU266">
        <f t="shared" si="403"/>
        <v>0</v>
      </c>
      <c r="AW266">
        <f t="shared" si="404"/>
        <v>0</v>
      </c>
      <c r="AY266">
        <f t="shared" si="405"/>
        <v>0</v>
      </c>
      <c r="AZ266">
        <f t="shared" si="406"/>
        <v>0</v>
      </c>
      <c r="BA266">
        <f t="shared" si="407"/>
        <v>0</v>
      </c>
      <c r="BB266">
        <f t="shared" si="408"/>
        <v>0</v>
      </c>
      <c r="BC266">
        <f t="shared" si="409"/>
        <v>0</v>
      </c>
      <c r="BD266">
        <f t="shared" si="410"/>
        <v>0</v>
      </c>
      <c r="BF266" t="str">
        <f t="shared" si="411"/>
        <v>0</v>
      </c>
      <c r="BG266" t="str">
        <f t="shared" si="412"/>
        <v>0</v>
      </c>
      <c r="BH266" t="str">
        <f t="shared" si="413"/>
        <v>0</v>
      </c>
      <c r="BI266" t="str">
        <f t="shared" si="414"/>
        <v>0</v>
      </c>
      <c r="BJ266" t="str">
        <f t="shared" si="415"/>
        <v>0</v>
      </c>
      <c r="BK266" t="str">
        <f t="shared" si="416"/>
        <v>0</v>
      </c>
    </row>
    <row r="267" spans="1:63" x14ac:dyDescent="0.25">
      <c r="A267" s="176" t="s">
        <v>4</v>
      </c>
      <c r="B267" s="10">
        <f t="shared" si="387"/>
        <v>26</v>
      </c>
      <c r="C267" s="10" t="str">
        <f t="shared" si="366"/>
        <v>HOSP&gt;65 - 26</v>
      </c>
      <c r="D267" s="138">
        <f>'AUP Test Results - Table 1'!D267</f>
        <v>0</v>
      </c>
      <c r="E267" s="11">
        <f>'AUP Test Results - Table 1'!E267</f>
        <v>0</v>
      </c>
      <c r="F267" s="139">
        <f>'AUP Test Results - Table 1'!F267</f>
        <v>0</v>
      </c>
      <c r="G267" s="177">
        <f>'AUP Test Results - Table 1'!G267</f>
        <v>0</v>
      </c>
      <c r="H267" s="11">
        <f>'AUP Test Results - Table 1'!H267</f>
        <v>0</v>
      </c>
      <c r="I267" s="139">
        <f>'AUP Test Results - Table 1'!I267</f>
        <v>0</v>
      </c>
      <c r="J267" s="177">
        <f>'AUP Test Results - Table 1'!J267</f>
        <v>0</v>
      </c>
      <c r="K267" s="177">
        <f>'AUP Test Results - Table 1'!K267</f>
        <v>0</v>
      </c>
      <c r="L267" s="139">
        <f>'AUP Test Results - Table 1'!L267</f>
        <v>0</v>
      </c>
      <c r="M267" s="177" t="str">
        <f>'AUP Test Results - Table 1'!M267</f>
        <v/>
      </c>
      <c r="N267" s="177">
        <f>'AUP Test Results - Table 1'!N267</f>
        <v>0</v>
      </c>
      <c r="O267" s="139">
        <f>'AUP Test Results - Table 1'!O267</f>
        <v>0</v>
      </c>
      <c r="P267" s="177" t="str">
        <f>'AUP Test Results - Table 1'!P267</f>
        <v/>
      </c>
      <c r="Q267" s="138">
        <f>'AUP Test Results - Table 1'!Q267</f>
        <v>0</v>
      </c>
      <c r="R267" s="139">
        <f>'AUP Test Results - Table 1'!R267</f>
        <v>0</v>
      </c>
      <c r="S267" s="45">
        <f>'AUP Test Results - Table 1'!S267</f>
        <v>0</v>
      </c>
      <c r="T267" s="139">
        <f>'AUP Test Results - Table 1'!T267</f>
        <v>0</v>
      </c>
      <c r="U267" s="45">
        <f>'AUP Test Results - Table 1'!U267</f>
        <v>0</v>
      </c>
      <c r="V267" s="138">
        <f>'AUP Test Results - Table 1'!V267</f>
        <v>0</v>
      </c>
      <c r="W267" s="141" t="str">
        <f>'AUP Test Results - Table 1'!W267</f>
        <v>none</v>
      </c>
      <c r="X267" s="141">
        <f>'AUP Test Results - Table 1'!X267</f>
        <v>0</v>
      </c>
      <c r="Y267" s="178">
        <f>'AUP Test Results - Table 1'!Y267</f>
        <v>0</v>
      </c>
      <c r="Z267" s="89">
        <f>'AUP Test Results - Table 1'!Z267</f>
        <v>0</v>
      </c>
      <c r="AC267" t="str">
        <f t="shared" si="391"/>
        <v>HB Charges 5</v>
      </c>
      <c r="AD267" s="3">
        <f t="shared" si="372"/>
        <v>0</v>
      </c>
      <c r="AE267" s="3">
        <f t="shared" si="373"/>
        <v>0</v>
      </c>
      <c r="AF267" s="3" t="e">
        <f t="shared" si="374"/>
        <v>#DIV/0!</v>
      </c>
      <c r="AG267" s="2" t="e">
        <f t="shared" si="392"/>
        <v>#DIV/0!</v>
      </c>
      <c r="AH267" s="2" t="e">
        <f t="shared" si="393"/>
        <v>#DIV/0!</v>
      </c>
      <c r="AI267" s="2" t="e">
        <f t="shared" si="394"/>
        <v>#DIV/0!</v>
      </c>
      <c r="AJ267" s="2" t="e">
        <f t="shared" si="395"/>
        <v>#DIV/0!</v>
      </c>
      <c r="AK267" t="e">
        <f t="shared" si="396"/>
        <v>#DIV/0!</v>
      </c>
      <c r="AL267" t="str">
        <f t="shared" ref="AL267:AM267" si="421">IF(AY267=1,$AF267*$V264,"0")</f>
        <v>0</v>
      </c>
      <c r="AM267" t="str">
        <f t="shared" si="421"/>
        <v>0</v>
      </c>
      <c r="AN267" t="str">
        <f t="shared" si="398"/>
        <v>0</v>
      </c>
      <c r="AO267" t="str">
        <f t="shared" si="399"/>
        <v>0</v>
      </c>
      <c r="AP267" t="str">
        <f t="shared" si="400"/>
        <v>0</v>
      </c>
      <c r="AQ267" t="str">
        <f t="shared" si="401"/>
        <v>0</v>
      </c>
      <c r="AT267">
        <f t="shared" si="402"/>
        <v>0</v>
      </c>
      <c r="AU267">
        <f t="shared" si="403"/>
        <v>0</v>
      </c>
      <c r="AW267">
        <f t="shared" si="404"/>
        <v>0</v>
      </c>
      <c r="AY267">
        <f t="shared" si="405"/>
        <v>0</v>
      </c>
      <c r="AZ267">
        <f t="shared" si="406"/>
        <v>0</v>
      </c>
      <c r="BA267">
        <f t="shared" si="407"/>
        <v>0</v>
      </c>
      <c r="BB267">
        <f t="shared" si="408"/>
        <v>0</v>
      </c>
      <c r="BC267">
        <f t="shared" si="409"/>
        <v>0</v>
      </c>
      <c r="BD267">
        <f t="shared" si="410"/>
        <v>0</v>
      </c>
      <c r="BF267" t="str">
        <f t="shared" si="411"/>
        <v>0</v>
      </c>
      <c r="BG267" t="str">
        <f t="shared" si="412"/>
        <v>0</v>
      </c>
      <c r="BH267" t="str">
        <f t="shared" si="413"/>
        <v>0</v>
      </c>
      <c r="BI267" t="str">
        <f t="shared" si="414"/>
        <v>0</v>
      </c>
      <c r="BJ267" t="str">
        <f t="shared" si="415"/>
        <v>0</v>
      </c>
      <c r="BK267" t="str">
        <f t="shared" si="416"/>
        <v>0</v>
      </c>
    </row>
    <row r="268" spans="1:63" x14ac:dyDescent="0.25">
      <c r="A268" s="176" t="s">
        <v>4</v>
      </c>
      <c r="B268" s="10">
        <f t="shared" si="387"/>
        <v>27</v>
      </c>
      <c r="C268" s="10" t="str">
        <f t="shared" si="366"/>
        <v>HOSP&gt;65 - 27</v>
      </c>
      <c r="D268" s="138">
        <f>'AUP Test Results - Table 1'!D268</f>
        <v>0</v>
      </c>
      <c r="E268" s="11">
        <f>'AUP Test Results - Table 1'!E268</f>
        <v>0</v>
      </c>
      <c r="F268" s="139">
        <f>'AUP Test Results - Table 1'!F268</f>
        <v>0</v>
      </c>
      <c r="G268" s="177">
        <f>'AUP Test Results - Table 1'!G268</f>
        <v>0</v>
      </c>
      <c r="H268" s="11">
        <f>'AUP Test Results - Table 1'!H268</f>
        <v>0</v>
      </c>
      <c r="I268" s="139">
        <f>'AUP Test Results - Table 1'!I268</f>
        <v>0</v>
      </c>
      <c r="J268" s="177">
        <f>'AUP Test Results - Table 1'!J268</f>
        <v>0</v>
      </c>
      <c r="K268" s="177">
        <f>'AUP Test Results - Table 1'!K268</f>
        <v>0</v>
      </c>
      <c r="L268" s="139">
        <f>'AUP Test Results - Table 1'!L268</f>
        <v>0</v>
      </c>
      <c r="M268" s="177" t="str">
        <f>'AUP Test Results - Table 1'!M268</f>
        <v/>
      </c>
      <c r="N268" s="177">
        <f>'AUP Test Results - Table 1'!N268</f>
        <v>0</v>
      </c>
      <c r="O268" s="139">
        <f>'AUP Test Results - Table 1'!O268</f>
        <v>0</v>
      </c>
      <c r="P268" s="177" t="str">
        <f>'AUP Test Results - Table 1'!P268</f>
        <v/>
      </c>
      <c r="Q268" s="138">
        <f>'AUP Test Results - Table 1'!Q268</f>
        <v>0</v>
      </c>
      <c r="R268" s="139">
        <f>'AUP Test Results - Table 1'!R268</f>
        <v>0</v>
      </c>
      <c r="S268" s="45">
        <f>'AUP Test Results - Table 1'!S268</f>
        <v>0</v>
      </c>
      <c r="T268" s="139">
        <f>'AUP Test Results - Table 1'!T268</f>
        <v>0</v>
      </c>
      <c r="U268" s="45">
        <f>'AUP Test Results - Table 1'!U268</f>
        <v>0</v>
      </c>
      <c r="V268" s="138">
        <f>'AUP Test Results - Table 1'!V268</f>
        <v>0</v>
      </c>
      <c r="W268" s="141" t="str">
        <f>'AUP Test Results - Table 1'!W268</f>
        <v>none</v>
      </c>
      <c r="X268" s="141">
        <f>'AUP Test Results - Table 1'!X268</f>
        <v>0</v>
      </c>
      <c r="Y268" s="178">
        <f>'AUP Test Results - Table 1'!Y268</f>
        <v>0</v>
      </c>
      <c r="Z268" s="89">
        <f>'AUP Test Results - Table 1'!Z268</f>
        <v>0</v>
      </c>
      <c r="AC268" t="str">
        <f t="shared" si="391"/>
        <v>HB Charges 5</v>
      </c>
      <c r="AD268" s="3">
        <f t="shared" si="372"/>
        <v>0</v>
      </c>
      <c r="AE268" s="3">
        <f t="shared" si="373"/>
        <v>0</v>
      </c>
      <c r="AF268" s="3" t="e">
        <f t="shared" si="374"/>
        <v>#DIV/0!</v>
      </c>
      <c r="AG268" s="2" t="e">
        <f t="shared" si="392"/>
        <v>#DIV/0!</v>
      </c>
      <c r="AH268" s="2" t="e">
        <f t="shared" si="393"/>
        <v>#DIV/0!</v>
      </c>
      <c r="AI268" s="2" t="e">
        <f t="shared" si="394"/>
        <v>#DIV/0!</v>
      </c>
      <c r="AJ268" s="2" t="e">
        <f t="shared" si="395"/>
        <v>#DIV/0!</v>
      </c>
      <c r="AK268" t="e">
        <f t="shared" si="396"/>
        <v>#DIV/0!</v>
      </c>
      <c r="AL268" t="str">
        <f t="shared" ref="AL268:AM268" si="422">IF(AY268=1,$AF268*$V265,"0")</f>
        <v>0</v>
      </c>
      <c r="AM268" t="str">
        <f t="shared" si="422"/>
        <v>0</v>
      </c>
      <c r="AN268" t="str">
        <f t="shared" si="398"/>
        <v>0</v>
      </c>
      <c r="AO268" t="str">
        <f t="shared" si="399"/>
        <v>0</v>
      </c>
      <c r="AP268" t="str">
        <f t="shared" si="400"/>
        <v>0</v>
      </c>
      <c r="AQ268" t="str">
        <f t="shared" si="401"/>
        <v>0</v>
      </c>
      <c r="AT268">
        <f t="shared" si="402"/>
        <v>0</v>
      </c>
      <c r="AU268">
        <f t="shared" si="403"/>
        <v>0</v>
      </c>
      <c r="AW268">
        <f t="shared" si="404"/>
        <v>0</v>
      </c>
      <c r="AY268">
        <f t="shared" si="405"/>
        <v>0</v>
      </c>
      <c r="AZ268">
        <f t="shared" si="406"/>
        <v>0</v>
      </c>
      <c r="BA268">
        <f t="shared" si="407"/>
        <v>0</v>
      </c>
      <c r="BB268">
        <f t="shared" si="408"/>
        <v>0</v>
      </c>
      <c r="BC268">
        <f t="shared" si="409"/>
        <v>0</v>
      </c>
      <c r="BD268">
        <f t="shared" si="410"/>
        <v>0</v>
      </c>
      <c r="BF268" t="str">
        <f t="shared" si="411"/>
        <v>0</v>
      </c>
      <c r="BG268" t="str">
        <f t="shared" si="412"/>
        <v>0</v>
      </c>
      <c r="BH268" t="str">
        <f t="shared" si="413"/>
        <v>0</v>
      </c>
      <c r="BI268" t="str">
        <f t="shared" si="414"/>
        <v>0</v>
      </c>
      <c r="BJ268" t="str">
        <f t="shared" si="415"/>
        <v>0</v>
      </c>
      <c r="BK268" t="str">
        <f t="shared" si="416"/>
        <v>0</v>
      </c>
    </row>
    <row r="269" spans="1:63" x14ac:dyDescent="0.25">
      <c r="A269" s="176" t="s">
        <v>4</v>
      </c>
      <c r="B269" s="10">
        <f t="shared" si="387"/>
        <v>28</v>
      </c>
      <c r="C269" s="10" t="str">
        <f t="shared" si="366"/>
        <v>HOSP&gt;65 - 28</v>
      </c>
      <c r="D269" s="138">
        <f>'AUP Test Results - Table 1'!D269</f>
        <v>0</v>
      </c>
      <c r="E269" s="11">
        <f>'AUP Test Results - Table 1'!E269</f>
        <v>0</v>
      </c>
      <c r="F269" s="139">
        <f>'AUP Test Results - Table 1'!F269</f>
        <v>0</v>
      </c>
      <c r="G269" s="177">
        <f>'AUP Test Results - Table 1'!G269</f>
        <v>0</v>
      </c>
      <c r="H269" s="11">
        <f>'AUP Test Results - Table 1'!H269</f>
        <v>0</v>
      </c>
      <c r="I269" s="139">
        <f>'AUP Test Results - Table 1'!I269</f>
        <v>0</v>
      </c>
      <c r="J269" s="177">
        <f>'AUP Test Results - Table 1'!J269</f>
        <v>0</v>
      </c>
      <c r="K269" s="177">
        <f>'AUP Test Results - Table 1'!K269</f>
        <v>0</v>
      </c>
      <c r="L269" s="139">
        <f>'AUP Test Results - Table 1'!L269</f>
        <v>0</v>
      </c>
      <c r="M269" s="177" t="str">
        <f>'AUP Test Results - Table 1'!M269</f>
        <v/>
      </c>
      <c r="N269" s="177">
        <f>'AUP Test Results - Table 1'!N269</f>
        <v>0</v>
      </c>
      <c r="O269" s="139">
        <f>'AUP Test Results - Table 1'!O269</f>
        <v>0</v>
      </c>
      <c r="P269" s="177" t="str">
        <f>'AUP Test Results - Table 1'!P269</f>
        <v/>
      </c>
      <c r="Q269" s="138">
        <f>'AUP Test Results - Table 1'!Q269</f>
        <v>0</v>
      </c>
      <c r="R269" s="139">
        <f>'AUP Test Results - Table 1'!R269</f>
        <v>0</v>
      </c>
      <c r="S269" s="45">
        <f>'AUP Test Results - Table 1'!S269</f>
        <v>0</v>
      </c>
      <c r="T269" s="139">
        <f>'AUP Test Results - Table 1'!T269</f>
        <v>0</v>
      </c>
      <c r="U269" s="45">
        <f>'AUP Test Results - Table 1'!U269</f>
        <v>0</v>
      </c>
      <c r="V269" s="138">
        <f>'AUP Test Results - Table 1'!V269</f>
        <v>0</v>
      </c>
      <c r="W269" s="141" t="str">
        <f>'AUP Test Results - Table 1'!W269</f>
        <v>none</v>
      </c>
      <c r="X269" s="141">
        <f>'AUP Test Results - Table 1'!X269</f>
        <v>0</v>
      </c>
      <c r="Y269" s="178">
        <f>'AUP Test Results - Table 1'!Y269</f>
        <v>0</v>
      </c>
      <c r="Z269" s="89">
        <f>'AUP Test Results - Table 1'!Z269</f>
        <v>0</v>
      </c>
      <c r="AC269" t="str">
        <f t="shared" si="391"/>
        <v>HB Charges 5</v>
      </c>
      <c r="AD269" s="3">
        <f t="shared" si="372"/>
        <v>0</v>
      </c>
      <c r="AE269" s="3">
        <f t="shared" si="373"/>
        <v>0</v>
      </c>
      <c r="AF269" s="3" t="e">
        <f t="shared" si="374"/>
        <v>#DIV/0!</v>
      </c>
      <c r="AG269" s="2" t="e">
        <f t="shared" si="392"/>
        <v>#DIV/0!</v>
      </c>
      <c r="AH269" s="2" t="e">
        <f t="shared" si="393"/>
        <v>#DIV/0!</v>
      </c>
      <c r="AI269" s="2" t="e">
        <f t="shared" si="394"/>
        <v>#DIV/0!</v>
      </c>
      <c r="AJ269" s="2" t="e">
        <f t="shared" si="395"/>
        <v>#DIV/0!</v>
      </c>
      <c r="AK269" t="e">
        <f t="shared" si="396"/>
        <v>#DIV/0!</v>
      </c>
      <c r="AL269" t="str">
        <f t="shared" ref="AL269:AM269" si="423">IF(AY269=1,$AF269*$V266,"0")</f>
        <v>0</v>
      </c>
      <c r="AM269" t="str">
        <f t="shared" si="423"/>
        <v>0</v>
      </c>
      <c r="AN269" t="str">
        <f t="shared" si="398"/>
        <v>0</v>
      </c>
      <c r="AO269" t="str">
        <f t="shared" si="399"/>
        <v>0</v>
      </c>
      <c r="AP269" t="str">
        <f t="shared" si="400"/>
        <v>0</v>
      </c>
      <c r="AQ269" t="str">
        <f t="shared" si="401"/>
        <v>0</v>
      </c>
      <c r="AT269">
        <f t="shared" si="402"/>
        <v>0</v>
      </c>
      <c r="AU269">
        <f t="shared" si="403"/>
        <v>0</v>
      </c>
      <c r="AW269">
        <f t="shared" si="404"/>
        <v>0</v>
      </c>
      <c r="AY269">
        <f t="shared" si="405"/>
        <v>0</v>
      </c>
      <c r="AZ269">
        <f t="shared" si="406"/>
        <v>0</v>
      </c>
      <c r="BA269">
        <f t="shared" si="407"/>
        <v>0</v>
      </c>
      <c r="BB269">
        <f t="shared" si="408"/>
        <v>0</v>
      </c>
      <c r="BC269">
        <f t="shared" si="409"/>
        <v>0</v>
      </c>
      <c r="BD269">
        <f t="shared" si="410"/>
        <v>0</v>
      </c>
      <c r="BF269" t="str">
        <f t="shared" si="411"/>
        <v>0</v>
      </c>
      <c r="BG269" t="str">
        <f t="shared" si="412"/>
        <v>0</v>
      </c>
      <c r="BH269" t="str">
        <f t="shared" si="413"/>
        <v>0</v>
      </c>
      <c r="BI269" t="str">
        <f t="shared" si="414"/>
        <v>0</v>
      </c>
      <c r="BJ269" t="str">
        <f t="shared" si="415"/>
        <v>0</v>
      </c>
      <c r="BK269" t="str">
        <f t="shared" si="416"/>
        <v>0</v>
      </c>
    </row>
    <row r="270" spans="1:63" x14ac:dyDescent="0.25">
      <c r="A270" s="176" t="s">
        <v>4</v>
      </c>
      <c r="B270" s="10">
        <f t="shared" si="387"/>
        <v>29</v>
      </c>
      <c r="C270" s="10" t="str">
        <f t="shared" si="366"/>
        <v>HOSP&gt;65 - 29</v>
      </c>
      <c r="D270" s="138">
        <f>'AUP Test Results - Table 1'!D270</f>
        <v>0</v>
      </c>
      <c r="E270" s="11">
        <f>'AUP Test Results - Table 1'!E270</f>
        <v>0</v>
      </c>
      <c r="F270" s="139">
        <f>'AUP Test Results - Table 1'!F270</f>
        <v>0</v>
      </c>
      <c r="G270" s="177">
        <f>'AUP Test Results - Table 1'!G270</f>
        <v>0</v>
      </c>
      <c r="H270" s="11">
        <f>'AUP Test Results - Table 1'!H270</f>
        <v>0</v>
      </c>
      <c r="I270" s="139">
        <f>'AUP Test Results - Table 1'!I270</f>
        <v>0</v>
      </c>
      <c r="J270" s="177">
        <f>'AUP Test Results - Table 1'!J270</f>
        <v>0</v>
      </c>
      <c r="K270" s="177">
        <f>'AUP Test Results - Table 1'!K270</f>
        <v>0</v>
      </c>
      <c r="L270" s="139">
        <f>'AUP Test Results - Table 1'!L270</f>
        <v>0</v>
      </c>
      <c r="M270" s="177" t="str">
        <f>'AUP Test Results - Table 1'!M270</f>
        <v/>
      </c>
      <c r="N270" s="177">
        <f>'AUP Test Results - Table 1'!N270</f>
        <v>0</v>
      </c>
      <c r="O270" s="139">
        <f>'AUP Test Results - Table 1'!O270</f>
        <v>0</v>
      </c>
      <c r="P270" s="177" t="str">
        <f>'AUP Test Results - Table 1'!P270</f>
        <v/>
      </c>
      <c r="Q270" s="138">
        <f>'AUP Test Results - Table 1'!Q270</f>
        <v>0</v>
      </c>
      <c r="R270" s="139">
        <f>'AUP Test Results - Table 1'!R270</f>
        <v>0</v>
      </c>
      <c r="S270" s="45">
        <f>'AUP Test Results - Table 1'!S270</f>
        <v>0</v>
      </c>
      <c r="T270" s="139">
        <f>'AUP Test Results - Table 1'!T270</f>
        <v>0</v>
      </c>
      <c r="U270" s="45">
        <f>'AUP Test Results - Table 1'!U270</f>
        <v>0</v>
      </c>
      <c r="V270" s="138">
        <f>'AUP Test Results - Table 1'!V270</f>
        <v>0</v>
      </c>
      <c r="W270" s="141" t="str">
        <f>'AUP Test Results - Table 1'!W270</f>
        <v>none</v>
      </c>
      <c r="X270" s="141">
        <f>'AUP Test Results - Table 1'!X270</f>
        <v>0</v>
      </c>
      <c r="Y270" s="178">
        <f>'AUP Test Results - Table 1'!Y270</f>
        <v>0</v>
      </c>
      <c r="Z270" s="89">
        <f>'AUP Test Results - Table 1'!Z270</f>
        <v>0</v>
      </c>
      <c r="AC270" t="str">
        <f t="shared" si="391"/>
        <v>HB Charges 5</v>
      </c>
      <c r="AD270" s="3">
        <f t="shared" si="372"/>
        <v>0</v>
      </c>
      <c r="AE270" s="3">
        <f t="shared" si="373"/>
        <v>0</v>
      </c>
      <c r="AF270" s="3" t="e">
        <f t="shared" si="374"/>
        <v>#DIV/0!</v>
      </c>
      <c r="AG270" s="2" t="e">
        <f t="shared" si="392"/>
        <v>#DIV/0!</v>
      </c>
      <c r="AH270" s="2" t="e">
        <f t="shared" si="393"/>
        <v>#DIV/0!</v>
      </c>
      <c r="AI270" s="2" t="e">
        <f t="shared" si="394"/>
        <v>#DIV/0!</v>
      </c>
      <c r="AJ270" s="2" t="e">
        <f t="shared" si="395"/>
        <v>#DIV/0!</v>
      </c>
      <c r="AK270" t="e">
        <f t="shared" si="396"/>
        <v>#DIV/0!</v>
      </c>
      <c r="AL270" t="str">
        <f t="shared" ref="AL270:AM270" si="424">IF(AY270=1,$AF270*$V267,"0")</f>
        <v>0</v>
      </c>
      <c r="AM270" t="str">
        <f t="shared" si="424"/>
        <v>0</v>
      </c>
      <c r="AN270" t="str">
        <f t="shared" si="398"/>
        <v>0</v>
      </c>
      <c r="AO270" t="str">
        <f t="shared" si="399"/>
        <v>0</v>
      </c>
      <c r="AP270" t="str">
        <f t="shared" si="400"/>
        <v>0</v>
      </c>
      <c r="AQ270" t="str">
        <f t="shared" si="401"/>
        <v>0</v>
      </c>
      <c r="AT270">
        <f t="shared" si="402"/>
        <v>0</v>
      </c>
      <c r="AU270">
        <f t="shared" si="403"/>
        <v>0</v>
      </c>
      <c r="AW270">
        <f t="shared" si="404"/>
        <v>0</v>
      </c>
      <c r="AY270">
        <f t="shared" si="405"/>
        <v>0</v>
      </c>
      <c r="AZ270">
        <f t="shared" si="406"/>
        <v>0</v>
      </c>
      <c r="BA270">
        <f t="shared" si="407"/>
        <v>0</v>
      </c>
      <c r="BB270">
        <f t="shared" si="408"/>
        <v>0</v>
      </c>
      <c r="BC270">
        <f t="shared" si="409"/>
        <v>0</v>
      </c>
      <c r="BD270">
        <f t="shared" si="410"/>
        <v>0</v>
      </c>
      <c r="BF270" t="str">
        <f t="shared" si="411"/>
        <v>0</v>
      </c>
      <c r="BG270" t="str">
        <f t="shared" si="412"/>
        <v>0</v>
      </c>
      <c r="BH270" t="str">
        <f t="shared" si="413"/>
        <v>0</v>
      </c>
      <c r="BI270" t="str">
        <f t="shared" si="414"/>
        <v>0</v>
      </c>
      <c r="BJ270" t="str">
        <f t="shared" si="415"/>
        <v>0</v>
      </c>
      <c r="BK270" t="str">
        <f t="shared" si="416"/>
        <v>0</v>
      </c>
    </row>
    <row r="271" spans="1:63" x14ac:dyDescent="0.25">
      <c r="A271" s="176" t="s">
        <v>4</v>
      </c>
      <c r="B271" s="10">
        <f t="shared" si="387"/>
        <v>30</v>
      </c>
      <c r="C271" s="10" t="str">
        <f t="shared" si="366"/>
        <v>HOSP&gt;65 - 30</v>
      </c>
      <c r="D271" s="138">
        <f>'AUP Test Results - Table 1'!D271</f>
        <v>0</v>
      </c>
      <c r="E271" s="11">
        <f>'AUP Test Results - Table 1'!E271</f>
        <v>0</v>
      </c>
      <c r="F271" s="139">
        <f>'AUP Test Results - Table 1'!F271</f>
        <v>0</v>
      </c>
      <c r="G271" s="177">
        <f>'AUP Test Results - Table 1'!G271</f>
        <v>0</v>
      </c>
      <c r="H271" s="11">
        <f>'AUP Test Results - Table 1'!H271</f>
        <v>0</v>
      </c>
      <c r="I271" s="139">
        <f>'AUP Test Results - Table 1'!I271</f>
        <v>0</v>
      </c>
      <c r="J271" s="177">
        <f>'AUP Test Results - Table 1'!J271</f>
        <v>0</v>
      </c>
      <c r="K271" s="177">
        <f>'AUP Test Results - Table 1'!K271</f>
        <v>0</v>
      </c>
      <c r="L271" s="139">
        <f>'AUP Test Results - Table 1'!L271</f>
        <v>0</v>
      </c>
      <c r="M271" s="177" t="str">
        <f>'AUP Test Results - Table 1'!M271</f>
        <v/>
      </c>
      <c r="N271" s="177">
        <f>'AUP Test Results - Table 1'!N271</f>
        <v>0</v>
      </c>
      <c r="O271" s="139">
        <f>'AUP Test Results - Table 1'!O271</f>
        <v>0</v>
      </c>
      <c r="P271" s="177" t="str">
        <f>'AUP Test Results - Table 1'!P271</f>
        <v/>
      </c>
      <c r="Q271" s="138">
        <f>'AUP Test Results - Table 1'!Q271</f>
        <v>0</v>
      </c>
      <c r="R271" s="139">
        <f>'AUP Test Results - Table 1'!R271</f>
        <v>0</v>
      </c>
      <c r="S271" s="45">
        <f>'AUP Test Results - Table 1'!S271</f>
        <v>0</v>
      </c>
      <c r="T271" s="139">
        <f>'AUP Test Results - Table 1'!T271</f>
        <v>0</v>
      </c>
      <c r="U271" s="45">
        <f>'AUP Test Results - Table 1'!U271</f>
        <v>0</v>
      </c>
      <c r="V271" s="138">
        <f>'AUP Test Results - Table 1'!V271</f>
        <v>0</v>
      </c>
      <c r="W271" s="141" t="str">
        <f>'AUP Test Results - Table 1'!W271</f>
        <v>none</v>
      </c>
      <c r="X271" s="141">
        <f>'AUP Test Results - Table 1'!X271</f>
        <v>0</v>
      </c>
      <c r="Y271" s="178">
        <f>'AUP Test Results - Table 1'!Y271</f>
        <v>0</v>
      </c>
      <c r="Z271" s="89">
        <f>'AUP Test Results - Table 1'!Z271</f>
        <v>0</v>
      </c>
      <c r="AC271" t="str">
        <f t="shared" si="391"/>
        <v>HB Charges 5</v>
      </c>
      <c r="AD271" s="3">
        <f t="shared" si="372"/>
        <v>0</v>
      </c>
      <c r="AE271" s="3">
        <f t="shared" si="373"/>
        <v>0</v>
      </c>
      <c r="AF271" s="3" t="e">
        <f t="shared" si="374"/>
        <v>#DIV/0!</v>
      </c>
      <c r="AG271" s="2" t="e">
        <f t="shared" si="392"/>
        <v>#DIV/0!</v>
      </c>
      <c r="AH271" s="2" t="e">
        <f t="shared" si="393"/>
        <v>#DIV/0!</v>
      </c>
      <c r="AI271" s="2" t="e">
        <f t="shared" si="394"/>
        <v>#DIV/0!</v>
      </c>
      <c r="AJ271" s="2" t="e">
        <f t="shared" si="395"/>
        <v>#DIV/0!</v>
      </c>
      <c r="AK271" t="e">
        <f t="shared" si="396"/>
        <v>#DIV/0!</v>
      </c>
      <c r="AL271" t="str">
        <f t="shared" ref="AL271:AM271" si="425">IF(AY271=1,$AF271*$V268,"0")</f>
        <v>0</v>
      </c>
      <c r="AM271" t="str">
        <f t="shared" si="425"/>
        <v>0</v>
      </c>
      <c r="AN271" t="str">
        <f t="shared" si="398"/>
        <v>0</v>
      </c>
      <c r="AO271" t="str">
        <f t="shared" si="399"/>
        <v>0</v>
      </c>
      <c r="AP271" t="str">
        <f t="shared" si="400"/>
        <v>0</v>
      </c>
      <c r="AQ271" t="str">
        <f t="shared" si="401"/>
        <v>0</v>
      </c>
      <c r="AT271">
        <f t="shared" si="402"/>
        <v>0</v>
      </c>
      <c r="AU271">
        <f t="shared" si="403"/>
        <v>0</v>
      </c>
      <c r="AW271">
        <f t="shared" si="404"/>
        <v>0</v>
      </c>
      <c r="AY271">
        <f t="shared" si="405"/>
        <v>0</v>
      </c>
      <c r="AZ271">
        <f t="shared" si="406"/>
        <v>0</v>
      </c>
      <c r="BA271">
        <f t="shared" si="407"/>
        <v>0</v>
      </c>
      <c r="BB271">
        <f t="shared" si="408"/>
        <v>0</v>
      </c>
      <c r="BC271">
        <f t="shared" si="409"/>
        <v>0</v>
      </c>
      <c r="BD271">
        <f t="shared" si="410"/>
        <v>0</v>
      </c>
      <c r="BF271" t="str">
        <f t="shared" si="411"/>
        <v>0</v>
      </c>
      <c r="BG271" t="str">
        <f t="shared" si="412"/>
        <v>0</v>
      </c>
      <c r="BH271" t="str">
        <f t="shared" si="413"/>
        <v>0</v>
      </c>
      <c r="BI271" t="str">
        <f t="shared" si="414"/>
        <v>0</v>
      </c>
      <c r="BJ271" t="str">
        <f t="shared" si="415"/>
        <v>0</v>
      </c>
      <c r="BK271" t="str">
        <f t="shared" si="416"/>
        <v>0</v>
      </c>
    </row>
    <row r="272" spans="1:63" x14ac:dyDescent="0.25">
      <c r="A272" s="176" t="s">
        <v>4</v>
      </c>
      <c r="B272" s="10">
        <f t="shared" si="387"/>
        <v>31</v>
      </c>
      <c r="C272" s="10" t="str">
        <f t="shared" si="366"/>
        <v>HOSP&gt;65 - 31</v>
      </c>
      <c r="D272" s="138">
        <f>'AUP Test Results - Table 1'!D272</f>
        <v>0</v>
      </c>
      <c r="E272" s="11">
        <f>'AUP Test Results - Table 1'!E272</f>
        <v>0</v>
      </c>
      <c r="F272" s="139">
        <f>'AUP Test Results - Table 1'!F272</f>
        <v>0</v>
      </c>
      <c r="G272" s="177">
        <f>'AUP Test Results - Table 1'!G272</f>
        <v>0</v>
      </c>
      <c r="H272" s="11">
        <f>'AUP Test Results - Table 1'!H272</f>
        <v>0</v>
      </c>
      <c r="I272" s="139">
        <f>'AUP Test Results - Table 1'!I272</f>
        <v>0</v>
      </c>
      <c r="J272" s="177">
        <f>'AUP Test Results - Table 1'!J272</f>
        <v>0</v>
      </c>
      <c r="K272" s="177">
        <f>'AUP Test Results - Table 1'!K272</f>
        <v>0</v>
      </c>
      <c r="L272" s="139">
        <f>'AUP Test Results - Table 1'!L272</f>
        <v>0</v>
      </c>
      <c r="M272" s="177" t="str">
        <f>'AUP Test Results - Table 1'!M272</f>
        <v/>
      </c>
      <c r="N272" s="177">
        <f>'AUP Test Results - Table 1'!N272</f>
        <v>0</v>
      </c>
      <c r="O272" s="139">
        <f>'AUP Test Results - Table 1'!O272</f>
        <v>0</v>
      </c>
      <c r="P272" s="177" t="str">
        <f>'AUP Test Results - Table 1'!P272</f>
        <v/>
      </c>
      <c r="Q272" s="138">
        <f>'AUP Test Results - Table 1'!Q272</f>
        <v>0</v>
      </c>
      <c r="R272" s="139">
        <f>'AUP Test Results - Table 1'!R272</f>
        <v>0</v>
      </c>
      <c r="S272" s="45">
        <f>'AUP Test Results - Table 1'!S272</f>
        <v>0</v>
      </c>
      <c r="T272" s="139">
        <f>'AUP Test Results - Table 1'!T272</f>
        <v>0</v>
      </c>
      <c r="U272" s="45">
        <f>'AUP Test Results - Table 1'!U272</f>
        <v>0</v>
      </c>
      <c r="V272" s="138">
        <f>'AUP Test Results - Table 1'!V272</f>
        <v>0</v>
      </c>
      <c r="W272" s="141" t="str">
        <f>'AUP Test Results - Table 1'!W272</f>
        <v>none</v>
      </c>
      <c r="X272" s="141">
        <f>'AUP Test Results - Table 1'!X272</f>
        <v>0</v>
      </c>
      <c r="Y272" s="178">
        <f>'AUP Test Results - Table 1'!Y272</f>
        <v>0</v>
      </c>
      <c r="Z272" s="89">
        <f>'AUP Test Results - Table 1'!Z272</f>
        <v>0</v>
      </c>
      <c r="AC272" t="str">
        <f t="shared" si="391"/>
        <v>HB Charges 5</v>
      </c>
      <c r="AD272" s="3">
        <f t="shared" si="372"/>
        <v>0</v>
      </c>
      <c r="AE272" s="3">
        <f t="shared" si="373"/>
        <v>0</v>
      </c>
      <c r="AF272" s="3" t="e">
        <f t="shared" si="374"/>
        <v>#DIV/0!</v>
      </c>
      <c r="AG272" s="2" t="e">
        <f t="shared" si="392"/>
        <v>#DIV/0!</v>
      </c>
      <c r="AH272" s="2" t="e">
        <f t="shared" si="393"/>
        <v>#DIV/0!</v>
      </c>
      <c r="AI272" s="2" t="e">
        <f t="shared" si="394"/>
        <v>#DIV/0!</v>
      </c>
      <c r="AJ272" s="2" t="e">
        <f t="shared" si="395"/>
        <v>#DIV/0!</v>
      </c>
      <c r="AK272" t="e">
        <f t="shared" si="396"/>
        <v>#DIV/0!</v>
      </c>
      <c r="AL272" t="str">
        <f t="shared" ref="AL272:AM272" si="426">IF(AY272=1,$AF272*$V269,"0")</f>
        <v>0</v>
      </c>
      <c r="AM272" t="str">
        <f t="shared" si="426"/>
        <v>0</v>
      </c>
      <c r="AN272" t="str">
        <f t="shared" si="398"/>
        <v>0</v>
      </c>
      <c r="AO272" t="str">
        <f t="shared" si="399"/>
        <v>0</v>
      </c>
      <c r="AP272" t="str">
        <f t="shared" si="400"/>
        <v>0</v>
      </c>
      <c r="AQ272" t="str">
        <f t="shared" si="401"/>
        <v>0</v>
      </c>
      <c r="AT272">
        <f t="shared" si="402"/>
        <v>0</v>
      </c>
      <c r="AU272">
        <f t="shared" si="403"/>
        <v>0</v>
      </c>
      <c r="AW272">
        <f t="shared" si="404"/>
        <v>0</v>
      </c>
      <c r="AY272">
        <f t="shared" si="405"/>
        <v>0</v>
      </c>
      <c r="AZ272">
        <f t="shared" si="406"/>
        <v>0</v>
      </c>
      <c r="BA272">
        <f t="shared" si="407"/>
        <v>0</v>
      </c>
      <c r="BB272">
        <f t="shared" si="408"/>
        <v>0</v>
      </c>
      <c r="BC272">
        <f t="shared" si="409"/>
        <v>0</v>
      </c>
      <c r="BD272">
        <f t="shared" si="410"/>
        <v>0</v>
      </c>
      <c r="BF272" t="str">
        <f t="shared" si="411"/>
        <v>0</v>
      </c>
      <c r="BG272" t="str">
        <f t="shared" si="412"/>
        <v>0</v>
      </c>
      <c r="BH272" t="str">
        <f t="shared" si="413"/>
        <v>0</v>
      </c>
      <c r="BI272" t="str">
        <f t="shared" si="414"/>
        <v>0</v>
      </c>
      <c r="BJ272" t="str">
        <f t="shared" si="415"/>
        <v>0</v>
      </c>
      <c r="BK272" t="str">
        <f t="shared" si="416"/>
        <v>0</v>
      </c>
    </row>
    <row r="273" spans="1:63" x14ac:dyDescent="0.25">
      <c r="A273" s="176" t="s">
        <v>4</v>
      </c>
      <c r="B273" s="10">
        <f t="shared" si="387"/>
        <v>32</v>
      </c>
      <c r="C273" s="10" t="str">
        <f t="shared" si="366"/>
        <v>HOSP&gt;65 - 32</v>
      </c>
      <c r="D273" s="138">
        <f>'AUP Test Results - Table 1'!D273</f>
        <v>0</v>
      </c>
      <c r="E273" s="11">
        <f>'AUP Test Results - Table 1'!E273</f>
        <v>0</v>
      </c>
      <c r="F273" s="139">
        <f>'AUP Test Results - Table 1'!F273</f>
        <v>0</v>
      </c>
      <c r="G273" s="177">
        <f>'AUP Test Results - Table 1'!G273</f>
        <v>0</v>
      </c>
      <c r="H273" s="11">
        <f>'AUP Test Results - Table 1'!H273</f>
        <v>0</v>
      </c>
      <c r="I273" s="139">
        <f>'AUP Test Results - Table 1'!I273</f>
        <v>0</v>
      </c>
      <c r="J273" s="177">
        <f>'AUP Test Results - Table 1'!J273</f>
        <v>0</v>
      </c>
      <c r="K273" s="177">
        <f>'AUP Test Results - Table 1'!K273</f>
        <v>0</v>
      </c>
      <c r="L273" s="139">
        <f>'AUP Test Results - Table 1'!L273</f>
        <v>0</v>
      </c>
      <c r="M273" s="177" t="str">
        <f>'AUP Test Results - Table 1'!M273</f>
        <v/>
      </c>
      <c r="N273" s="177">
        <f>'AUP Test Results - Table 1'!N273</f>
        <v>0</v>
      </c>
      <c r="O273" s="139">
        <f>'AUP Test Results - Table 1'!O273</f>
        <v>0</v>
      </c>
      <c r="P273" s="177" t="str">
        <f>'AUP Test Results - Table 1'!P273</f>
        <v/>
      </c>
      <c r="Q273" s="138">
        <f>'AUP Test Results - Table 1'!Q273</f>
        <v>0</v>
      </c>
      <c r="R273" s="139">
        <f>'AUP Test Results - Table 1'!R273</f>
        <v>0</v>
      </c>
      <c r="S273" s="45">
        <f>'AUP Test Results - Table 1'!S273</f>
        <v>0</v>
      </c>
      <c r="T273" s="139">
        <f>'AUP Test Results - Table 1'!T273</f>
        <v>0</v>
      </c>
      <c r="U273" s="45">
        <f>'AUP Test Results - Table 1'!U273</f>
        <v>0</v>
      </c>
      <c r="V273" s="138">
        <f>'AUP Test Results - Table 1'!V273</f>
        <v>0</v>
      </c>
      <c r="W273" s="141" t="str">
        <f>'AUP Test Results - Table 1'!W273</f>
        <v>none</v>
      </c>
      <c r="X273" s="141">
        <f>'AUP Test Results - Table 1'!X273</f>
        <v>0</v>
      </c>
      <c r="Y273" s="178">
        <f>'AUP Test Results - Table 1'!Y273</f>
        <v>0</v>
      </c>
      <c r="Z273" s="89">
        <f>'AUP Test Results - Table 1'!Z273</f>
        <v>0</v>
      </c>
      <c r="AC273" t="str">
        <f t="shared" si="391"/>
        <v>HB Charges 5</v>
      </c>
      <c r="AD273" s="3">
        <f t="shared" si="372"/>
        <v>0</v>
      </c>
      <c r="AE273" s="3">
        <f t="shared" si="373"/>
        <v>0</v>
      </c>
      <c r="AF273" s="3" t="e">
        <f t="shared" si="374"/>
        <v>#DIV/0!</v>
      </c>
      <c r="AG273" s="2" t="e">
        <f t="shared" si="392"/>
        <v>#DIV/0!</v>
      </c>
      <c r="AH273" s="2" t="e">
        <f t="shared" si="393"/>
        <v>#DIV/0!</v>
      </c>
      <c r="AI273" s="2" t="e">
        <f t="shared" si="394"/>
        <v>#DIV/0!</v>
      </c>
      <c r="AJ273" s="2" t="e">
        <f t="shared" si="395"/>
        <v>#DIV/0!</v>
      </c>
      <c r="AK273" t="e">
        <f t="shared" si="396"/>
        <v>#DIV/0!</v>
      </c>
      <c r="AL273" t="str">
        <f t="shared" ref="AL273:AM273" si="427">IF(AY273=1,$AF273*$V270,"0")</f>
        <v>0</v>
      </c>
      <c r="AM273" t="str">
        <f t="shared" si="427"/>
        <v>0</v>
      </c>
      <c r="AN273" t="str">
        <f t="shared" si="398"/>
        <v>0</v>
      </c>
      <c r="AO273" t="str">
        <f t="shared" si="399"/>
        <v>0</v>
      </c>
      <c r="AP273" t="str">
        <f t="shared" si="400"/>
        <v>0</v>
      </c>
      <c r="AQ273" t="str">
        <f t="shared" si="401"/>
        <v>0</v>
      </c>
      <c r="AT273">
        <f t="shared" si="402"/>
        <v>0</v>
      </c>
      <c r="AU273">
        <f t="shared" si="403"/>
        <v>0</v>
      </c>
      <c r="AW273">
        <f t="shared" si="404"/>
        <v>0</v>
      </c>
      <c r="AY273">
        <f t="shared" si="405"/>
        <v>0</v>
      </c>
      <c r="AZ273">
        <f t="shared" si="406"/>
        <v>0</v>
      </c>
      <c r="BA273">
        <f t="shared" si="407"/>
        <v>0</v>
      </c>
      <c r="BB273">
        <f t="shared" si="408"/>
        <v>0</v>
      </c>
      <c r="BC273">
        <f t="shared" si="409"/>
        <v>0</v>
      </c>
      <c r="BD273">
        <f t="shared" si="410"/>
        <v>0</v>
      </c>
      <c r="BF273" t="str">
        <f t="shared" si="411"/>
        <v>0</v>
      </c>
      <c r="BG273" t="str">
        <f t="shared" si="412"/>
        <v>0</v>
      </c>
      <c r="BH273" t="str">
        <f t="shared" si="413"/>
        <v>0</v>
      </c>
      <c r="BI273" t="str">
        <f t="shared" si="414"/>
        <v>0</v>
      </c>
      <c r="BJ273" t="str">
        <f t="shared" si="415"/>
        <v>0</v>
      </c>
      <c r="BK273" t="str">
        <f t="shared" si="416"/>
        <v>0</v>
      </c>
    </row>
    <row r="274" spans="1:63" x14ac:dyDescent="0.25">
      <c r="A274" s="176" t="s">
        <v>4</v>
      </c>
      <c r="B274" s="10">
        <f t="shared" si="387"/>
        <v>33</v>
      </c>
      <c r="C274" s="10" t="str">
        <f t="shared" si="366"/>
        <v>HOSP&gt;65 - 33</v>
      </c>
      <c r="D274" s="138">
        <f>'AUP Test Results - Table 1'!D274</f>
        <v>0</v>
      </c>
      <c r="E274" s="11">
        <f>'AUP Test Results - Table 1'!E274</f>
        <v>0</v>
      </c>
      <c r="F274" s="139">
        <f>'AUP Test Results - Table 1'!F274</f>
        <v>0</v>
      </c>
      <c r="G274" s="177">
        <f>'AUP Test Results - Table 1'!G274</f>
        <v>0</v>
      </c>
      <c r="H274" s="11">
        <f>'AUP Test Results - Table 1'!H274</f>
        <v>0</v>
      </c>
      <c r="I274" s="139">
        <f>'AUP Test Results - Table 1'!I274</f>
        <v>0</v>
      </c>
      <c r="J274" s="177">
        <f>'AUP Test Results - Table 1'!J274</f>
        <v>0</v>
      </c>
      <c r="K274" s="177">
        <f>'AUP Test Results - Table 1'!K274</f>
        <v>0</v>
      </c>
      <c r="L274" s="139">
        <f>'AUP Test Results - Table 1'!L274</f>
        <v>0</v>
      </c>
      <c r="M274" s="177" t="str">
        <f>'AUP Test Results - Table 1'!M274</f>
        <v/>
      </c>
      <c r="N274" s="177">
        <f>'AUP Test Results - Table 1'!N274</f>
        <v>0</v>
      </c>
      <c r="O274" s="139">
        <f>'AUP Test Results - Table 1'!O274</f>
        <v>0</v>
      </c>
      <c r="P274" s="177" t="str">
        <f>'AUP Test Results - Table 1'!P274</f>
        <v/>
      </c>
      <c r="Q274" s="138">
        <f>'AUP Test Results - Table 1'!Q274</f>
        <v>0</v>
      </c>
      <c r="R274" s="139">
        <f>'AUP Test Results - Table 1'!R274</f>
        <v>0</v>
      </c>
      <c r="S274" s="45">
        <f>'AUP Test Results - Table 1'!S274</f>
        <v>0</v>
      </c>
      <c r="T274" s="139">
        <f>'AUP Test Results - Table 1'!T274</f>
        <v>0</v>
      </c>
      <c r="U274" s="45">
        <f>'AUP Test Results - Table 1'!U274</f>
        <v>0</v>
      </c>
      <c r="V274" s="138">
        <f>'AUP Test Results - Table 1'!V274</f>
        <v>0</v>
      </c>
      <c r="W274" s="141" t="str">
        <f>'AUP Test Results - Table 1'!W274</f>
        <v>none</v>
      </c>
      <c r="X274" s="141">
        <f>'AUP Test Results - Table 1'!X274</f>
        <v>0</v>
      </c>
      <c r="Y274" s="178">
        <f>'AUP Test Results - Table 1'!Y274</f>
        <v>0</v>
      </c>
      <c r="Z274" s="89">
        <f>'AUP Test Results - Table 1'!Z274</f>
        <v>0</v>
      </c>
      <c r="AC274" t="str">
        <f t="shared" si="391"/>
        <v>HB Charges 5</v>
      </c>
      <c r="AD274" s="3">
        <f t="shared" si="372"/>
        <v>0</v>
      </c>
      <c r="AE274" s="3">
        <f t="shared" si="373"/>
        <v>0</v>
      </c>
      <c r="AF274" s="3" t="e">
        <f t="shared" si="374"/>
        <v>#DIV/0!</v>
      </c>
      <c r="AG274" s="2" t="e">
        <f t="shared" si="392"/>
        <v>#DIV/0!</v>
      </c>
      <c r="AH274" s="2" t="e">
        <f t="shared" si="393"/>
        <v>#DIV/0!</v>
      </c>
      <c r="AI274" s="2" t="e">
        <f t="shared" si="394"/>
        <v>#DIV/0!</v>
      </c>
      <c r="AJ274" s="2" t="e">
        <f t="shared" si="395"/>
        <v>#DIV/0!</v>
      </c>
      <c r="AK274" t="e">
        <f t="shared" si="396"/>
        <v>#DIV/0!</v>
      </c>
      <c r="AL274" t="str">
        <f t="shared" ref="AL274:AM274" si="428">IF(AY274=1,$AF274*$V271,"0")</f>
        <v>0</v>
      </c>
      <c r="AM274" t="str">
        <f t="shared" si="428"/>
        <v>0</v>
      </c>
      <c r="AN274" t="str">
        <f t="shared" si="398"/>
        <v>0</v>
      </c>
      <c r="AO274" t="str">
        <f t="shared" si="399"/>
        <v>0</v>
      </c>
      <c r="AP274" t="str">
        <f t="shared" si="400"/>
        <v>0</v>
      </c>
      <c r="AQ274" t="str">
        <f t="shared" si="401"/>
        <v>0</v>
      </c>
      <c r="AT274">
        <f t="shared" si="402"/>
        <v>0</v>
      </c>
      <c r="AU274">
        <f t="shared" si="403"/>
        <v>0</v>
      </c>
      <c r="AW274">
        <f t="shared" si="404"/>
        <v>0</v>
      </c>
      <c r="AY274">
        <f t="shared" si="405"/>
        <v>0</v>
      </c>
      <c r="AZ274">
        <f t="shared" si="406"/>
        <v>0</v>
      </c>
      <c r="BA274">
        <f t="shared" si="407"/>
        <v>0</v>
      </c>
      <c r="BB274">
        <f t="shared" si="408"/>
        <v>0</v>
      </c>
      <c r="BC274">
        <f t="shared" si="409"/>
        <v>0</v>
      </c>
      <c r="BD274">
        <f t="shared" si="410"/>
        <v>0</v>
      </c>
      <c r="BF274" t="str">
        <f t="shared" si="411"/>
        <v>0</v>
      </c>
      <c r="BG274" t="str">
        <f t="shared" si="412"/>
        <v>0</v>
      </c>
      <c r="BH274" t="str">
        <f t="shared" si="413"/>
        <v>0</v>
      </c>
      <c r="BI274" t="str">
        <f t="shared" si="414"/>
        <v>0</v>
      </c>
      <c r="BJ274" t="str">
        <f t="shared" si="415"/>
        <v>0</v>
      </c>
      <c r="BK274" t="str">
        <f t="shared" si="416"/>
        <v>0</v>
      </c>
    </row>
    <row r="275" spans="1:63" x14ac:dyDescent="0.25">
      <c r="A275" s="176" t="s">
        <v>4</v>
      </c>
      <c r="B275" s="10">
        <f t="shared" si="387"/>
        <v>34</v>
      </c>
      <c r="C275" s="10" t="str">
        <f t="shared" si="366"/>
        <v>HOSP&gt;65 - 34</v>
      </c>
      <c r="D275" s="138">
        <f>'AUP Test Results - Table 1'!D275</f>
        <v>0</v>
      </c>
      <c r="E275" s="11">
        <f>'AUP Test Results - Table 1'!E275</f>
        <v>0</v>
      </c>
      <c r="F275" s="139">
        <f>'AUP Test Results - Table 1'!F275</f>
        <v>0</v>
      </c>
      <c r="G275" s="177">
        <f>'AUP Test Results - Table 1'!G275</f>
        <v>0</v>
      </c>
      <c r="H275" s="11">
        <f>'AUP Test Results - Table 1'!H275</f>
        <v>0</v>
      </c>
      <c r="I275" s="139">
        <f>'AUP Test Results - Table 1'!I275</f>
        <v>0</v>
      </c>
      <c r="J275" s="177">
        <f>'AUP Test Results - Table 1'!J275</f>
        <v>0</v>
      </c>
      <c r="K275" s="177">
        <f>'AUP Test Results - Table 1'!K275</f>
        <v>0</v>
      </c>
      <c r="L275" s="139">
        <f>'AUP Test Results - Table 1'!L275</f>
        <v>0</v>
      </c>
      <c r="M275" s="177" t="str">
        <f>'AUP Test Results - Table 1'!M275</f>
        <v/>
      </c>
      <c r="N275" s="177">
        <f>'AUP Test Results - Table 1'!N275</f>
        <v>0</v>
      </c>
      <c r="O275" s="139">
        <f>'AUP Test Results - Table 1'!O275</f>
        <v>0</v>
      </c>
      <c r="P275" s="177" t="str">
        <f>'AUP Test Results - Table 1'!P275</f>
        <v/>
      </c>
      <c r="Q275" s="138">
        <f>'AUP Test Results - Table 1'!Q275</f>
        <v>0</v>
      </c>
      <c r="R275" s="139">
        <f>'AUP Test Results - Table 1'!R275</f>
        <v>0</v>
      </c>
      <c r="S275" s="45">
        <f>'AUP Test Results - Table 1'!S275</f>
        <v>0</v>
      </c>
      <c r="T275" s="139">
        <f>'AUP Test Results - Table 1'!T275</f>
        <v>0</v>
      </c>
      <c r="U275" s="45">
        <f>'AUP Test Results - Table 1'!U275</f>
        <v>0</v>
      </c>
      <c r="V275" s="138">
        <f>'AUP Test Results - Table 1'!V275</f>
        <v>0</v>
      </c>
      <c r="W275" s="141" t="str">
        <f>'AUP Test Results - Table 1'!W275</f>
        <v>none</v>
      </c>
      <c r="X275" s="141">
        <f>'AUP Test Results - Table 1'!X275</f>
        <v>0</v>
      </c>
      <c r="Y275" s="178">
        <f>'AUP Test Results - Table 1'!Y275</f>
        <v>0</v>
      </c>
      <c r="Z275" s="89">
        <f>'AUP Test Results - Table 1'!Z275</f>
        <v>0</v>
      </c>
      <c r="AC275" t="str">
        <f t="shared" si="391"/>
        <v>HB Charges 5</v>
      </c>
      <c r="AD275" s="3">
        <f t="shared" si="372"/>
        <v>0</v>
      </c>
      <c r="AE275" s="3">
        <f t="shared" si="373"/>
        <v>0</v>
      </c>
      <c r="AF275" s="3" t="e">
        <f t="shared" si="374"/>
        <v>#DIV/0!</v>
      </c>
      <c r="AG275" s="2" t="e">
        <f t="shared" si="392"/>
        <v>#DIV/0!</v>
      </c>
      <c r="AH275" s="2" t="e">
        <f t="shared" si="393"/>
        <v>#DIV/0!</v>
      </c>
      <c r="AI275" s="2" t="e">
        <f t="shared" si="394"/>
        <v>#DIV/0!</v>
      </c>
      <c r="AJ275" s="2" t="e">
        <f t="shared" si="395"/>
        <v>#DIV/0!</v>
      </c>
      <c r="AK275" t="e">
        <f t="shared" si="396"/>
        <v>#DIV/0!</v>
      </c>
      <c r="AL275" t="str">
        <f t="shared" ref="AL275:AM275" si="429">IF(AY275=1,$AF275*$V272,"0")</f>
        <v>0</v>
      </c>
      <c r="AM275" t="str">
        <f t="shared" si="429"/>
        <v>0</v>
      </c>
      <c r="AN275" t="str">
        <f t="shared" si="398"/>
        <v>0</v>
      </c>
      <c r="AO275" t="str">
        <f t="shared" si="399"/>
        <v>0</v>
      </c>
      <c r="AP275" t="str">
        <f t="shared" si="400"/>
        <v>0</v>
      </c>
      <c r="AQ275" t="str">
        <f t="shared" si="401"/>
        <v>0</v>
      </c>
      <c r="AT275">
        <f t="shared" si="402"/>
        <v>0</v>
      </c>
      <c r="AU275">
        <f t="shared" si="403"/>
        <v>0</v>
      </c>
      <c r="AW275">
        <f t="shared" si="404"/>
        <v>0</v>
      </c>
      <c r="AY275">
        <f t="shared" si="405"/>
        <v>0</v>
      </c>
      <c r="AZ275">
        <f t="shared" si="406"/>
        <v>0</v>
      </c>
      <c r="BA275">
        <f t="shared" si="407"/>
        <v>0</v>
      </c>
      <c r="BB275">
        <f t="shared" si="408"/>
        <v>0</v>
      </c>
      <c r="BC275">
        <f t="shared" si="409"/>
        <v>0</v>
      </c>
      <c r="BD275">
        <f t="shared" si="410"/>
        <v>0</v>
      </c>
      <c r="BF275" t="str">
        <f t="shared" si="411"/>
        <v>0</v>
      </c>
      <c r="BG275" t="str">
        <f t="shared" si="412"/>
        <v>0</v>
      </c>
      <c r="BH275" t="str">
        <f t="shared" si="413"/>
        <v>0</v>
      </c>
      <c r="BI275" t="str">
        <f t="shared" si="414"/>
        <v>0</v>
      </c>
      <c r="BJ275" t="str">
        <f t="shared" si="415"/>
        <v>0</v>
      </c>
      <c r="BK275" t="str">
        <f t="shared" si="416"/>
        <v>0</v>
      </c>
    </row>
    <row r="276" spans="1:63" x14ac:dyDescent="0.25">
      <c r="A276" s="176" t="s">
        <v>4</v>
      </c>
      <c r="B276" s="10">
        <f t="shared" si="387"/>
        <v>35</v>
      </c>
      <c r="C276" s="10" t="str">
        <f t="shared" si="366"/>
        <v>HOSP&gt;65 - 35</v>
      </c>
      <c r="D276" s="138">
        <f>'AUP Test Results - Table 1'!D276</f>
        <v>0</v>
      </c>
      <c r="E276" s="11">
        <f>'AUP Test Results - Table 1'!E276</f>
        <v>0</v>
      </c>
      <c r="F276" s="139">
        <f>'AUP Test Results - Table 1'!F276</f>
        <v>0</v>
      </c>
      <c r="G276" s="177">
        <f>'AUP Test Results - Table 1'!G276</f>
        <v>0</v>
      </c>
      <c r="H276" s="11">
        <f>'AUP Test Results - Table 1'!H276</f>
        <v>0</v>
      </c>
      <c r="I276" s="139">
        <f>'AUP Test Results - Table 1'!I276</f>
        <v>0</v>
      </c>
      <c r="J276" s="177">
        <f>'AUP Test Results - Table 1'!J276</f>
        <v>0</v>
      </c>
      <c r="K276" s="177">
        <f>'AUP Test Results - Table 1'!K276</f>
        <v>0</v>
      </c>
      <c r="L276" s="139">
        <f>'AUP Test Results - Table 1'!L276</f>
        <v>0</v>
      </c>
      <c r="M276" s="177" t="str">
        <f>'AUP Test Results - Table 1'!M276</f>
        <v/>
      </c>
      <c r="N276" s="177">
        <f>'AUP Test Results - Table 1'!N276</f>
        <v>0</v>
      </c>
      <c r="O276" s="139">
        <f>'AUP Test Results - Table 1'!O276</f>
        <v>0</v>
      </c>
      <c r="P276" s="177" t="str">
        <f>'AUP Test Results - Table 1'!P276</f>
        <v/>
      </c>
      <c r="Q276" s="138">
        <f>'AUP Test Results - Table 1'!Q276</f>
        <v>0</v>
      </c>
      <c r="R276" s="139">
        <f>'AUP Test Results - Table 1'!R276</f>
        <v>0</v>
      </c>
      <c r="S276" s="45">
        <f>'AUP Test Results - Table 1'!S276</f>
        <v>0</v>
      </c>
      <c r="T276" s="139">
        <f>'AUP Test Results - Table 1'!T276</f>
        <v>0</v>
      </c>
      <c r="U276" s="45">
        <f>'AUP Test Results - Table 1'!U276</f>
        <v>0</v>
      </c>
      <c r="V276" s="138">
        <f>'AUP Test Results - Table 1'!V276</f>
        <v>0</v>
      </c>
      <c r="W276" s="141" t="str">
        <f>'AUP Test Results - Table 1'!W276</f>
        <v>none</v>
      </c>
      <c r="X276" s="141">
        <f>'AUP Test Results - Table 1'!X276</f>
        <v>0</v>
      </c>
      <c r="Y276" s="178">
        <f>'AUP Test Results - Table 1'!Y276</f>
        <v>0</v>
      </c>
      <c r="Z276" s="89">
        <f>'AUP Test Results - Table 1'!Z276</f>
        <v>0</v>
      </c>
      <c r="AC276" t="str">
        <f t="shared" si="391"/>
        <v>HB Charges 5</v>
      </c>
      <c r="AD276" s="3">
        <f t="shared" si="372"/>
        <v>0</v>
      </c>
      <c r="AE276" s="3">
        <f t="shared" si="373"/>
        <v>0</v>
      </c>
      <c r="AF276" s="3" t="e">
        <f t="shared" si="374"/>
        <v>#DIV/0!</v>
      </c>
      <c r="AG276" s="2" t="e">
        <f t="shared" si="392"/>
        <v>#DIV/0!</v>
      </c>
      <c r="AH276" s="2" t="e">
        <f t="shared" si="393"/>
        <v>#DIV/0!</v>
      </c>
      <c r="AI276" s="2" t="e">
        <f t="shared" si="394"/>
        <v>#DIV/0!</v>
      </c>
      <c r="AJ276" s="2" t="e">
        <f t="shared" si="395"/>
        <v>#DIV/0!</v>
      </c>
      <c r="AK276" t="e">
        <f t="shared" si="396"/>
        <v>#DIV/0!</v>
      </c>
      <c r="AL276" t="str">
        <f t="shared" ref="AL276:AM276" si="430">IF(AY276=1,$AF276*$V273,"0")</f>
        <v>0</v>
      </c>
      <c r="AM276" t="str">
        <f t="shared" si="430"/>
        <v>0</v>
      </c>
      <c r="AN276" t="str">
        <f t="shared" si="398"/>
        <v>0</v>
      </c>
      <c r="AO276" t="str">
        <f t="shared" si="399"/>
        <v>0</v>
      </c>
      <c r="AP276" t="str">
        <f t="shared" si="400"/>
        <v>0</v>
      </c>
      <c r="AQ276" t="str">
        <f t="shared" si="401"/>
        <v>0</v>
      </c>
      <c r="AT276">
        <f t="shared" si="402"/>
        <v>0</v>
      </c>
      <c r="AU276">
        <f t="shared" si="403"/>
        <v>0</v>
      </c>
      <c r="AW276">
        <f t="shared" si="404"/>
        <v>0</v>
      </c>
      <c r="AY276">
        <f t="shared" si="405"/>
        <v>0</v>
      </c>
      <c r="AZ276">
        <f t="shared" si="406"/>
        <v>0</v>
      </c>
      <c r="BA276">
        <f t="shared" si="407"/>
        <v>0</v>
      </c>
      <c r="BB276">
        <f t="shared" si="408"/>
        <v>0</v>
      </c>
      <c r="BC276">
        <f t="shared" si="409"/>
        <v>0</v>
      </c>
      <c r="BD276">
        <f t="shared" si="410"/>
        <v>0</v>
      </c>
      <c r="BF276" t="str">
        <f t="shared" si="411"/>
        <v>0</v>
      </c>
      <c r="BG276" t="str">
        <f t="shared" si="412"/>
        <v>0</v>
      </c>
      <c r="BH276" t="str">
        <f t="shared" si="413"/>
        <v>0</v>
      </c>
      <c r="BI276" t="str">
        <f t="shared" si="414"/>
        <v>0</v>
      </c>
      <c r="BJ276" t="str">
        <f t="shared" si="415"/>
        <v>0</v>
      </c>
      <c r="BK276" t="str">
        <f t="shared" si="416"/>
        <v>0</v>
      </c>
    </row>
    <row r="277" spans="1:63" x14ac:dyDescent="0.25">
      <c r="A277" s="176" t="s">
        <v>4</v>
      </c>
      <c r="B277" s="10">
        <f t="shared" si="387"/>
        <v>36</v>
      </c>
      <c r="C277" s="10" t="str">
        <f t="shared" si="366"/>
        <v>HOSP&gt;65 - 36</v>
      </c>
      <c r="D277" s="138">
        <f>'AUP Test Results - Table 1'!D277</f>
        <v>0</v>
      </c>
      <c r="E277" s="11">
        <f>'AUP Test Results - Table 1'!E277</f>
        <v>0</v>
      </c>
      <c r="F277" s="139">
        <f>'AUP Test Results - Table 1'!F277</f>
        <v>0</v>
      </c>
      <c r="G277" s="177">
        <f>'AUP Test Results - Table 1'!G277</f>
        <v>0</v>
      </c>
      <c r="H277" s="11">
        <f>'AUP Test Results - Table 1'!H277</f>
        <v>0</v>
      </c>
      <c r="I277" s="139">
        <f>'AUP Test Results - Table 1'!I277</f>
        <v>0</v>
      </c>
      <c r="J277" s="177">
        <f>'AUP Test Results - Table 1'!J277</f>
        <v>0</v>
      </c>
      <c r="K277" s="177">
        <f>'AUP Test Results - Table 1'!K277</f>
        <v>0</v>
      </c>
      <c r="L277" s="139">
        <f>'AUP Test Results - Table 1'!L277</f>
        <v>0</v>
      </c>
      <c r="M277" s="177" t="str">
        <f>'AUP Test Results - Table 1'!M277</f>
        <v/>
      </c>
      <c r="N277" s="177">
        <f>'AUP Test Results - Table 1'!N277</f>
        <v>0</v>
      </c>
      <c r="O277" s="139">
        <f>'AUP Test Results - Table 1'!O277</f>
        <v>0</v>
      </c>
      <c r="P277" s="177" t="str">
        <f>'AUP Test Results - Table 1'!P277</f>
        <v/>
      </c>
      <c r="Q277" s="138">
        <f>'AUP Test Results - Table 1'!Q277</f>
        <v>0</v>
      </c>
      <c r="R277" s="139">
        <f>'AUP Test Results - Table 1'!R277</f>
        <v>0</v>
      </c>
      <c r="S277" s="45">
        <f>'AUP Test Results - Table 1'!S277</f>
        <v>0</v>
      </c>
      <c r="T277" s="139">
        <f>'AUP Test Results - Table 1'!T277</f>
        <v>0</v>
      </c>
      <c r="U277" s="45">
        <f>'AUP Test Results - Table 1'!U277</f>
        <v>0</v>
      </c>
      <c r="V277" s="138">
        <f>'AUP Test Results - Table 1'!V277</f>
        <v>0</v>
      </c>
      <c r="W277" s="141" t="str">
        <f>'AUP Test Results - Table 1'!W277</f>
        <v>none</v>
      </c>
      <c r="X277" s="141">
        <f>'AUP Test Results - Table 1'!X277</f>
        <v>0</v>
      </c>
      <c r="Y277" s="178">
        <f>'AUP Test Results - Table 1'!Y277</f>
        <v>0</v>
      </c>
      <c r="Z277" s="89">
        <f>'AUP Test Results - Table 1'!Z277</f>
        <v>0</v>
      </c>
      <c r="AC277" t="str">
        <f t="shared" si="391"/>
        <v>HB Charges 5</v>
      </c>
      <c r="AD277" s="3">
        <f t="shared" si="372"/>
        <v>0</v>
      </c>
      <c r="AE277" s="3">
        <f t="shared" si="373"/>
        <v>0</v>
      </c>
      <c r="AF277" s="3" t="e">
        <f t="shared" si="374"/>
        <v>#DIV/0!</v>
      </c>
      <c r="AG277" s="2" t="e">
        <f t="shared" si="392"/>
        <v>#DIV/0!</v>
      </c>
      <c r="AH277" s="2" t="e">
        <f t="shared" si="393"/>
        <v>#DIV/0!</v>
      </c>
      <c r="AI277" s="2" t="e">
        <f t="shared" si="394"/>
        <v>#DIV/0!</v>
      </c>
      <c r="AJ277" s="2" t="e">
        <f t="shared" si="395"/>
        <v>#DIV/0!</v>
      </c>
      <c r="AK277" t="e">
        <f t="shared" si="396"/>
        <v>#DIV/0!</v>
      </c>
      <c r="AL277" t="str">
        <f t="shared" ref="AL277:AM277" si="431">IF(AY277=1,$AF277*$V274,"0")</f>
        <v>0</v>
      </c>
      <c r="AM277" t="str">
        <f t="shared" si="431"/>
        <v>0</v>
      </c>
      <c r="AN277" t="str">
        <f t="shared" si="398"/>
        <v>0</v>
      </c>
      <c r="AO277" t="str">
        <f t="shared" si="399"/>
        <v>0</v>
      </c>
      <c r="AP277" t="str">
        <f t="shared" si="400"/>
        <v>0</v>
      </c>
      <c r="AQ277" t="str">
        <f t="shared" si="401"/>
        <v>0</v>
      </c>
      <c r="AT277">
        <f t="shared" si="402"/>
        <v>0</v>
      </c>
      <c r="AU277">
        <f t="shared" si="403"/>
        <v>0</v>
      </c>
      <c r="AW277">
        <f t="shared" si="404"/>
        <v>0</v>
      </c>
      <c r="AY277">
        <f t="shared" si="405"/>
        <v>0</v>
      </c>
      <c r="AZ277">
        <f t="shared" si="406"/>
        <v>0</v>
      </c>
      <c r="BA277">
        <f t="shared" si="407"/>
        <v>0</v>
      </c>
      <c r="BB277">
        <f t="shared" si="408"/>
        <v>0</v>
      </c>
      <c r="BC277">
        <f t="shared" si="409"/>
        <v>0</v>
      </c>
      <c r="BD277">
        <f t="shared" si="410"/>
        <v>0</v>
      </c>
      <c r="BF277" t="str">
        <f t="shared" si="411"/>
        <v>0</v>
      </c>
      <c r="BG277" t="str">
        <f t="shared" si="412"/>
        <v>0</v>
      </c>
      <c r="BH277" t="str">
        <f t="shared" si="413"/>
        <v>0</v>
      </c>
      <c r="BI277" t="str">
        <f t="shared" si="414"/>
        <v>0</v>
      </c>
      <c r="BJ277" t="str">
        <f t="shared" si="415"/>
        <v>0</v>
      </c>
      <c r="BK277" t="str">
        <f t="shared" si="416"/>
        <v>0</v>
      </c>
    </row>
    <row r="278" spans="1:63" x14ac:dyDescent="0.25">
      <c r="A278" s="176" t="s">
        <v>4</v>
      </c>
      <c r="B278" s="10">
        <f t="shared" si="387"/>
        <v>37</v>
      </c>
      <c r="C278" s="10" t="str">
        <f t="shared" si="366"/>
        <v>HOSP&gt;65 - 37</v>
      </c>
      <c r="D278" s="138">
        <f>'AUP Test Results - Table 1'!D278</f>
        <v>0</v>
      </c>
      <c r="E278" s="11">
        <f>'AUP Test Results - Table 1'!E278</f>
        <v>0</v>
      </c>
      <c r="F278" s="139">
        <f>'AUP Test Results - Table 1'!F278</f>
        <v>0</v>
      </c>
      <c r="G278" s="177">
        <f>'AUP Test Results - Table 1'!G278</f>
        <v>0</v>
      </c>
      <c r="H278" s="11">
        <f>'AUP Test Results - Table 1'!H278</f>
        <v>0</v>
      </c>
      <c r="I278" s="139">
        <f>'AUP Test Results - Table 1'!I278</f>
        <v>0</v>
      </c>
      <c r="J278" s="177">
        <f>'AUP Test Results - Table 1'!J278</f>
        <v>0</v>
      </c>
      <c r="K278" s="177">
        <f>'AUP Test Results - Table 1'!K278</f>
        <v>0</v>
      </c>
      <c r="L278" s="139">
        <f>'AUP Test Results - Table 1'!L278</f>
        <v>0</v>
      </c>
      <c r="M278" s="177" t="str">
        <f>'AUP Test Results - Table 1'!M278</f>
        <v/>
      </c>
      <c r="N278" s="177">
        <f>'AUP Test Results - Table 1'!N278</f>
        <v>0</v>
      </c>
      <c r="O278" s="139">
        <f>'AUP Test Results - Table 1'!O278</f>
        <v>0</v>
      </c>
      <c r="P278" s="177" t="str">
        <f>'AUP Test Results - Table 1'!P278</f>
        <v/>
      </c>
      <c r="Q278" s="138">
        <f>'AUP Test Results - Table 1'!Q278</f>
        <v>0</v>
      </c>
      <c r="R278" s="139">
        <f>'AUP Test Results - Table 1'!R278</f>
        <v>0</v>
      </c>
      <c r="S278" s="45">
        <f>'AUP Test Results - Table 1'!S278</f>
        <v>0</v>
      </c>
      <c r="T278" s="139">
        <f>'AUP Test Results - Table 1'!T278</f>
        <v>0</v>
      </c>
      <c r="U278" s="45">
        <f>'AUP Test Results - Table 1'!U278</f>
        <v>0</v>
      </c>
      <c r="V278" s="138">
        <f>'AUP Test Results - Table 1'!V278</f>
        <v>0</v>
      </c>
      <c r="W278" s="141" t="str">
        <f>'AUP Test Results - Table 1'!W278</f>
        <v>none</v>
      </c>
      <c r="X278" s="141">
        <f>'AUP Test Results - Table 1'!X278</f>
        <v>0</v>
      </c>
      <c r="Y278" s="178">
        <f>'AUP Test Results - Table 1'!Y278</f>
        <v>0</v>
      </c>
      <c r="Z278" s="89">
        <f>'AUP Test Results - Table 1'!Z278</f>
        <v>0</v>
      </c>
      <c r="AC278" t="str">
        <f t="shared" si="391"/>
        <v>HB Charges 5</v>
      </c>
      <c r="AD278" s="3">
        <f t="shared" si="372"/>
        <v>0</v>
      </c>
      <c r="AE278" s="3">
        <f t="shared" si="373"/>
        <v>0</v>
      </c>
      <c r="AF278" s="3" t="e">
        <f t="shared" si="374"/>
        <v>#DIV/0!</v>
      </c>
      <c r="AG278" s="2" t="e">
        <f t="shared" si="392"/>
        <v>#DIV/0!</v>
      </c>
      <c r="AH278" s="2" t="e">
        <f t="shared" si="393"/>
        <v>#DIV/0!</v>
      </c>
      <c r="AI278" s="2" t="e">
        <f t="shared" si="394"/>
        <v>#DIV/0!</v>
      </c>
      <c r="AJ278" s="2" t="e">
        <f t="shared" si="395"/>
        <v>#DIV/0!</v>
      </c>
      <c r="AK278" t="e">
        <f t="shared" si="396"/>
        <v>#DIV/0!</v>
      </c>
      <c r="AL278" t="str">
        <f t="shared" ref="AL278:AM278" si="432">IF(AY278=1,$AF278*$V275,"0")</f>
        <v>0</v>
      </c>
      <c r="AM278" t="str">
        <f t="shared" si="432"/>
        <v>0</v>
      </c>
      <c r="AN278" t="str">
        <f t="shared" si="398"/>
        <v>0</v>
      </c>
      <c r="AO278" t="str">
        <f t="shared" si="399"/>
        <v>0</v>
      </c>
      <c r="AP278" t="str">
        <f t="shared" si="400"/>
        <v>0</v>
      </c>
      <c r="AQ278" t="str">
        <f t="shared" si="401"/>
        <v>0</v>
      </c>
      <c r="AT278">
        <f t="shared" si="402"/>
        <v>0</v>
      </c>
      <c r="AU278">
        <f t="shared" si="403"/>
        <v>0</v>
      </c>
      <c r="AW278">
        <f t="shared" si="404"/>
        <v>0</v>
      </c>
      <c r="AY278">
        <f t="shared" si="405"/>
        <v>0</v>
      </c>
      <c r="AZ278">
        <f t="shared" si="406"/>
        <v>0</v>
      </c>
      <c r="BA278">
        <f t="shared" si="407"/>
        <v>0</v>
      </c>
      <c r="BB278">
        <f t="shared" si="408"/>
        <v>0</v>
      </c>
      <c r="BC278">
        <f t="shared" si="409"/>
        <v>0</v>
      </c>
      <c r="BD278">
        <f t="shared" si="410"/>
        <v>0</v>
      </c>
      <c r="BF278" t="str">
        <f t="shared" si="411"/>
        <v>0</v>
      </c>
      <c r="BG278" t="str">
        <f t="shared" si="412"/>
        <v>0</v>
      </c>
      <c r="BH278" t="str">
        <f t="shared" si="413"/>
        <v>0</v>
      </c>
      <c r="BI278" t="str">
        <f t="shared" si="414"/>
        <v>0</v>
      </c>
      <c r="BJ278" t="str">
        <f t="shared" si="415"/>
        <v>0</v>
      </c>
      <c r="BK278" t="str">
        <f t="shared" si="416"/>
        <v>0</v>
      </c>
    </row>
    <row r="279" spans="1:63" x14ac:dyDescent="0.25">
      <c r="A279" s="176" t="s">
        <v>4</v>
      </c>
      <c r="B279" s="10">
        <f t="shared" si="387"/>
        <v>38</v>
      </c>
      <c r="C279" s="10" t="str">
        <f t="shared" si="366"/>
        <v>HOSP&gt;65 - 38</v>
      </c>
      <c r="D279" s="138">
        <f>'AUP Test Results - Table 1'!D279</f>
        <v>0</v>
      </c>
      <c r="E279" s="11">
        <f>'AUP Test Results - Table 1'!E279</f>
        <v>0</v>
      </c>
      <c r="F279" s="139">
        <f>'AUP Test Results - Table 1'!F279</f>
        <v>0</v>
      </c>
      <c r="G279" s="177">
        <f>'AUP Test Results - Table 1'!G279</f>
        <v>0</v>
      </c>
      <c r="H279" s="11">
        <f>'AUP Test Results - Table 1'!H279</f>
        <v>0</v>
      </c>
      <c r="I279" s="139">
        <f>'AUP Test Results - Table 1'!I279</f>
        <v>0</v>
      </c>
      <c r="J279" s="177">
        <f>'AUP Test Results - Table 1'!J279</f>
        <v>0</v>
      </c>
      <c r="K279" s="177">
        <f>'AUP Test Results - Table 1'!K279</f>
        <v>0</v>
      </c>
      <c r="L279" s="139">
        <f>'AUP Test Results - Table 1'!L279</f>
        <v>0</v>
      </c>
      <c r="M279" s="177" t="str">
        <f>'AUP Test Results - Table 1'!M279</f>
        <v/>
      </c>
      <c r="N279" s="177">
        <f>'AUP Test Results - Table 1'!N279</f>
        <v>0</v>
      </c>
      <c r="O279" s="139">
        <f>'AUP Test Results - Table 1'!O279</f>
        <v>0</v>
      </c>
      <c r="P279" s="177" t="str">
        <f>'AUP Test Results - Table 1'!P279</f>
        <v/>
      </c>
      <c r="Q279" s="138">
        <f>'AUP Test Results - Table 1'!Q279</f>
        <v>0</v>
      </c>
      <c r="R279" s="139">
        <f>'AUP Test Results - Table 1'!R279</f>
        <v>0</v>
      </c>
      <c r="S279" s="45">
        <f>'AUP Test Results - Table 1'!S279</f>
        <v>0</v>
      </c>
      <c r="T279" s="139">
        <f>'AUP Test Results - Table 1'!T279</f>
        <v>0</v>
      </c>
      <c r="U279" s="45">
        <f>'AUP Test Results - Table 1'!U279</f>
        <v>0</v>
      </c>
      <c r="V279" s="138">
        <f>'AUP Test Results - Table 1'!V279</f>
        <v>0</v>
      </c>
      <c r="W279" s="141" t="str">
        <f>'AUP Test Results - Table 1'!W279</f>
        <v>none</v>
      </c>
      <c r="X279" s="141">
        <f>'AUP Test Results - Table 1'!X279</f>
        <v>0</v>
      </c>
      <c r="Y279" s="178">
        <f>'AUP Test Results - Table 1'!Y279</f>
        <v>0</v>
      </c>
      <c r="Z279" s="89">
        <f>'AUP Test Results - Table 1'!Z279</f>
        <v>0</v>
      </c>
      <c r="AC279" t="str">
        <f t="shared" si="391"/>
        <v>HB Charges 5</v>
      </c>
      <c r="AD279" s="3">
        <f t="shared" si="372"/>
        <v>0</v>
      </c>
      <c r="AE279" s="3">
        <f t="shared" si="373"/>
        <v>0</v>
      </c>
      <c r="AF279" s="3" t="e">
        <f t="shared" si="374"/>
        <v>#DIV/0!</v>
      </c>
      <c r="AG279" s="2" t="e">
        <f t="shared" si="392"/>
        <v>#DIV/0!</v>
      </c>
      <c r="AH279" s="2" t="e">
        <f t="shared" si="393"/>
        <v>#DIV/0!</v>
      </c>
      <c r="AI279" s="2" t="e">
        <f t="shared" si="394"/>
        <v>#DIV/0!</v>
      </c>
      <c r="AJ279" s="2" t="e">
        <f t="shared" si="395"/>
        <v>#DIV/0!</v>
      </c>
      <c r="AK279" t="e">
        <f t="shared" si="396"/>
        <v>#DIV/0!</v>
      </c>
      <c r="AL279" t="str">
        <f t="shared" ref="AL279:AM279" si="433">IF(AY279=1,$AF279*$V276,"0")</f>
        <v>0</v>
      </c>
      <c r="AM279" t="str">
        <f t="shared" si="433"/>
        <v>0</v>
      </c>
      <c r="AN279" t="str">
        <f t="shared" si="398"/>
        <v>0</v>
      </c>
      <c r="AO279" t="str">
        <f t="shared" si="399"/>
        <v>0</v>
      </c>
      <c r="AP279" t="str">
        <f t="shared" si="400"/>
        <v>0</v>
      </c>
      <c r="AQ279" t="str">
        <f t="shared" si="401"/>
        <v>0</v>
      </c>
      <c r="AT279">
        <f t="shared" si="402"/>
        <v>0</v>
      </c>
      <c r="AU279">
        <f t="shared" si="403"/>
        <v>0</v>
      </c>
      <c r="AW279">
        <f t="shared" si="404"/>
        <v>0</v>
      </c>
      <c r="AY279">
        <f t="shared" si="405"/>
        <v>0</v>
      </c>
      <c r="AZ279">
        <f t="shared" si="406"/>
        <v>0</v>
      </c>
      <c r="BA279">
        <f t="shared" si="407"/>
        <v>0</v>
      </c>
      <c r="BB279">
        <f t="shared" si="408"/>
        <v>0</v>
      </c>
      <c r="BC279">
        <f t="shared" si="409"/>
        <v>0</v>
      </c>
      <c r="BD279">
        <f t="shared" si="410"/>
        <v>0</v>
      </c>
      <c r="BF279" t="str">
        <f t="shared" si="411"/>
        <v>0</v>
      </c>
      <c r="BG279" t="str">
        <f t="shared" si="412"/>
        <v>0</v>
      </c>
      <c r="BH279" t="str">
        <f t="shared" si="413"/>
        <v>0</v>
      </c>
      <c r="BI279" t="str">
        <f t="shared" si="414"/>
        <v>0</v>
      </c>
      <c r="BJ279" t="str">
        <f t="shared" si="415"/>
        <v>0</v>
      </c>
      <c r="BK279" t="str">
        <f t="shared" si="416"/>
        <v>0</v>
      </c>
    </row>
    <row r="280" spans="1:63" x14ac:dyDescent="0.25">
      <c r="A280" s="176" t="s">
        <v>4</v>
      </c>
      <c r="B280" s="10">
        <f t="shared" si="387"/>
        <v>39</v>
      </c>
      <c r="C280" s="10" t="str">
        <f t="shared" si="366"/>
        <v>HOSP&gt;65 - 39</v>
      </c>
      <c r="D280" s="138">
        <f>'AUP Test Results - Table 1'!D280</f>
        <v>0</v>
      </c>
      <c r="E280" s="11">
        <f>'AUP Test Results - Table 1'!E280</f>
        <v>0</v>
      </c>
      <c r="F280" s="139">
        <f>'AUP Test Results - Table 1'!F280</f>
        <v>0</v>
      </c>
      <c r="G280" s="177">
        <f>'AUP Test Results - Table 1'!G280</f>
        <v>0</v>
      </c>
      <c r="H280" s="11">
        <f>'AUP Test Results - Table 1'!H280</f>
        <v>0</v>
      </c>
      <c r="I280" s="139">
        <f>'AUP Test Results - Table 1'!I280</f>
        <v>0</v>
      </c>
      <c r="J280" s="177">
        <f>'AUP Test Results - Table 1'!J280</f>
        <v>0</v>
      </c>
      <c r="K280" s="177">
        <f>'AUP Test Results - Table 1'!K280</f>
        <v>0</v>
      </c>
      <c r="L280" s="139">
        <f>'AUP Test Results - Table 1'!L280</f>
        <v>0</v>
      </c>
      <c r="M280" s="177" t="str">
        <f>'AUP Test Results - Table 1'!M280</f>
        <v/>
      </c>
      <c r="N280" s="177">
        <f>'AUP Test Results - Table 1'!N280</f>
        <v>0</v>
      </c>
      <c r="O280" s="139">
        <f>'AUP Test Results - Table 1'!O280</f>
        <v>0</v>
      </c>
      <c r="P280" s="177" t="str">
        <f>'AUP Test Results - Table 1'!P280</f>
        <v/>
      </c>
      <c r="Q280" s="138">
        <f>'AUP Test Results - Table 1'!Q280</f>
        <v>0</v>
      </c>
      <c r="R280" s="139">
        <f>'AUP Test Results - Table 1'!R280</f>
        <v>0</v>
      </c>
      <c r="S280" s="45">
        <f>'AUP Test Results - Table 1'!S280</f>
        <v>0</v>
      </c>
      <c r="T280" s="139">
        <f>'AUP Test Results - Table 1'!T280</f>
        <v>0</v>
      </c>
      <c r="U280" s="45">
        <f>'AUP Test Results - Table 1'!U280</f>
        <v>0</v>
      </c>
      <c r="V280" s="138">
        <f>'AUP Test Results - Table 1'!V280</f>
        <v>0</v>
      </c>
      <c r="W280" s="141" t="str">
        <f>'AUP Test Results - Table 1'!W280</f>
        <v>none</v>
      </c>
      <c r="X280" s="141">
        <f>'AUP Test Results - Table 1'!X280</f>
        <v>0</v>
      </c>
      <c r="Y280" s="178">
        <f>'AUP Test Results - Table 1'!Y280</f>
        <v>0</v>
      </c>
      <c r="Z280" s="89">
        <f>'AUP Test Results - Table 1'!Z280</f>
        <v>0</v>
      </c>
      <c r="AC280" t="str">
        <f t="shared" si="391"/>
        <v>HB Charges 5</v>
      </c>
      <c r="AD280" s="3">
        <f t="shared" si="372"/>
        <v>0</v>
      </c>
      <c r="AE280" s="3">
        <f t="shared" si="373"/>
        <v>0</v>
      </c>
      <c r="AF280" s="3" t="e">
        <f t="shared" si="374"/>
        <v>#DIV/0!</v>
      </c>
      <c r="AG280" s="2" t="e">
        <f t="shared" si="392"/>
        <v>#DIV/0!</v>
      </c>
      <c r="AH280" s="2" t="e">
        <f t="shared" si="393"/>
        <v>#DIV/0!</v>
      </c>
      <c r="AI280" s="2" t="e">
        <f t="shared" si="394"/>
        <v>#DIV/0!</v>
      </c>
      <c r="AJ280" s="2" t="e">
        <f t="shared" si="395"/>
        <v>#DIV/0!</v>
      </c>
      <c r="AK280" t="e">
        <f t="shared" si="396"/>
        <v>#DIV/0!</v>
      </c>
      <c r="AL280" t="str">
        <f t="shared" ref="AL280:AM280" si="434">IF(AY280=1,$AF280*$V277,"0")</f>
        <v>0</v>
      </c>
      <c r="AM280" t="str">
        <f t="shared" si="434"/>
        <v>0</v>
      </c>
      <c r="AN280" t="str">
        <f t="shared" si="398"/>
        <v>0</v>
      </c>
      <c r="AO280" t="str">
        <f t="shared" si="399"/>
        <v>0</v>
      </c>
      <c r="AP280" t="str">
        <f t="shared" si="400"/>
        <v>0</v>
      </c>
      <c r="AQ280" t="str">
        <f t="shared" si="401"/>
        <v>0</v>
      </c>
      <c r="AT280">
        <f t="shared" si="402"/>
        <v>0</v>
      </c>
      <c r="AU280">
        <f t="shared" si="403"/>
        <v>0</v>
      </c>
      <c r="AW280">
        <f t="shared" si="404"/>
        <v>0</v>
      </c>
      <c r="AY280">
        <f t="shared" si="405"/>
        <v>0</v>
      </c>
      <c r="AZ280">
        <f t="shared" si="406"/>
        <v>0</v>
      </c>
      <c r="BA280">
        <f t="shared" si="407"/>
        <v>0</v>
      </c>
      <c r="BB280">
        <f t="shared" si="408"/>
        <v>0</v>
      </c>
      <c r="BC280">
        <f t="shared" si="409"/>
        <v>0</v>
      </c>
      <c r="BD280">
        <f t="shared" si="410"/>
        <v>0</v>
      </c>
      <c r="BF280" t="str">
        <f t="shared" si="411"/>
        <v>0</v>
      </c>
      <c r="BG280" t="str">
        <f t="shared" si="412"/>
        <v>0</v>
      </c>
      <c r="BH280" t="str">
        <f t="shared" si="413"/>
        <v>0</v>
      </c>
      <c r="BI280" t="str">
        <f t="shared" si="414"/>
        <v>0</v>
      </c>
      <c r="BJ280" t="str">
        <f t="shared" si="415"/>
        <v>0</v>
      </c>
      <c r="BK280" t="str">
        <f t="shared" si="416"/>
        <v>0</v>
      </c>
    </row>
    <row r="281" spans="1:63" x14ac:dyDescent="0.25">
      <c r="A281" s="176" t="s">
        <v>4</v>
      </c>
      <c r="B281" s="10">
        <f t="shared" si="387"/>
        <v>40</v>
      </c>
      <c r="C281" s="10" t="str">
        <f t="shared" si="366"/>
        <v>HOSP&gt;65 - 40</v>
      </c>
      <c r="D281" s="138">
        <f>'AUP Test Results - Table 1'!D281</f>
        <v>0</v>
      </c>
      <c r="E281" s="11">
        <f>'AUP Test Results - Table 1'!E281</f>
        <v>0</v>
      </c>
      <c r="F281" s="139">
        <f>'AUP Test Results - Table 1'!F281</f>
        <v>0</v>
      </c>
      <c r="G281" s="177">
        <f>'AUP Test Results - Table 1'!G281</f>
        <v>0</v>
      </c>
      <c r="H281" s="11">
        <f>'AUP Test Results - Table 1'!H281</f>
        <v>0</v>
      </c>
      <c r="I281" s="139">
        <f>'AUP Test Results - Table 1'!I281</f>
        <v>0</v>
      </c>
      <c r="J281" s="177">
        <f>'AUP Test Results - Table 1'!J281</f>
        <v>0</v>
      </c>
      <c r="K281" s="177">
        <f>'AUP Test Results - Table 1'!K281</f>
        <v>0</v>
      </c>
      <c r="L281" s="139">
        <f>'AUP Test Results - Table 1'!L281</f>
        <v>0</v>
      </c>
      <c r="M281" s="177" t="str">
        <f>'AUP Test Results - Table 1'!M281</f>
        <v/>
      </c>
      <c r="N281" s="177">
        <f>'AUP Test Results - Table 1'!N281</f>
        <v>0</v>
      </c>
      <c r="O281" s="139">
        <f>'AUP Test Results - Table 1'!O281</f>
        <v>0</v>
      </c>
      <c r="P281" s="177" t="str">
        <f>'AUP Test Results - Table 1'!P281</f>
        <v/>
      </c>
      <c r="Q281" s="138">
        <f>'AUP Test Results - Table 1'!Q281</f>
        <v>0</v>
      </c>
      <c r="R281" s="139">
        <f>'AUP Test Results - Table 1'!R281</f>
        <v>0</v>
      </c>
      <c r="S281" s="45">
        <f>'AUP Test Results - Table 1'!S281</f>
        <v>0</v>
      </c>
      <c r="T281" s="139">
        <f>'AUP Test Results - Table 1'!T281</f>
        <v>0</v>
      </c>
      <c r="U281" s="45">
        <f>'AUP Test Results - Table 1'!U281</f>
        <v>0</v>
      </c>
      <c r="V281" s="138">
        <f>'AUP Test Results - Table 1'!V281</f>
        <v>0</v>
      </c>
      <c r="W281" s="141" t="str">
        <f>'AUP Test Results - Table 1'!W281</f>
        <v>none</v>
      </c>
      <c r="X281" s="141">
        <f>'AUP Test Results - Table 1'!X281</f>
        <v>0</v>
      </c>
      <c r="Y281" s="178">
        <f>'AUP Test Results - Table 1'!Y281</f>
        <v>0</v>
      </c>
      <c r="Z281" s="89">
        <f>'AUP Test Results - Table 1'!Z281</f>
        <v>0</v>
      </c>
      <c r="AC281" t="str">
        <f t="shared" si="391"/>
        <v>HB Charges 5</v>
      </c>
      <c r="AD281" s="3">
        <f t="shared" si="372"/>
        <v>0</v>
      </c>
      <c r="AE281" s="3">
        <f t="shared" si="373"/>
        <v>0</v>
      </c>
      <c r="AF281" s="3" t="e">
        <f t="shared" si="374"/>
        <v>#DIV/0!</v>
      </c>
      <c r="AG281" s="2" t="e">
        <f t="shared" si="392"/>
        <v>#DIV/0!</v>
      </c>
      <c r="AH281" s="2" t="e">
        <f t="shared" si="393"/>
        <v>#DIV/0!</v>
      </c>
      <c r="AI281" s="2" t="e">
        <f t="shared" si="394"/>
        <v>#DIV/0!</v>
      </c>
      <c r="AJ281" s="2" t="e">
        <f t="shared" si="395"/>
        <v>#DIV/0!</v>
      </c>
      <c r="AK281" t="e">
        <f t="shared" si="396"/>
        <v>#DIV/0!</v>
      </c>
      <c r="AL281" t="str">
        <f t="shared" ref="AL281:AM281" si="435">IF(AY281=1,$AF281*$V278,"0")</f>
        <v>0</v>
      </c>
      <c r="AM281" t="str">
        <f t="shared" si="435"/>
        <v>0</v>
      </c>
      <c r="AN281" t="str">
        <f t="shared" si="398"/>
        <v>0</v>
      </c>
      <c r="AO281" t="str">
        <f t="shared" si="399"/>
        <v>0</v>
      </c>
      <c r="AP281" t="str">
        <f t="shared" si="400"/>
        <v>0</v>
      </c>
      <c r="AQ281" t="str">
        <f t="shared" si="401"/>
        <v>0</v>
      </c>
      <c r="AT281">
        <f t="shared" si="402"/>
        <v>0</v>
      </c>
      <c r="AU281">
        <f t="shared" si="403"/>
        <v>0</v>
      </c>
      <c r="AW281">
        <f t="shared" si="404"/>
        <v>0</v>
      </c>
      <c r="AY281">
        <f t="shared" si="405"/>
        <v>0</v>
      </c>
      <c r="AZ281">
        <f t="shared" si="406"/>
        <v>0</v>
      </c>
      <c r="BA281">
        <f t="shared" si="407"/>
        <v>0</v>
      </c>
      <c r="BB281">
        <f t="shared" si="408"/>
        <v>0</v>
      </c>
      <c r="BC281">
        <f t="shared" si="409"/>
        <v>0</v>
      </c>
      <c r="BD281">
        <f t="shared" si="410"/>
        <v>0</v>
      </c>
      <c r="BF281" t="str">
        <f t="shared" si="411"/>
        <v>0</v>
      </c>
      <c r="BG281" t="str">
        <f t="shared" si="412"/>
        <v>0</v>
      </c>
      <c r="BH281" t="str">
        <f t="shared" si="413"/>
        <v>0</v>
      </c>
      <c r="BI281" t="str">
        <f t="shared" si="414"/>
        <v>0</v>
      </c>
      <c r="BJ281" t="str">
        <f t="shared" si="415"/>
        <v>0</v>
      </c>
      <c r="BK281" t="str">
        <f t="shared" si="416"/>
        <v>0</v>
      </c>
    </row>
    <row r="282" spans="1:63" x14ac:dyDescent="0.25">
      <c r="A282" s="176" t="s">
        <v>4</v>
      </c>
      <c r="B282" s="10">
        <f t="shared" si="387"/>
        <v>41</v>
      </c>
      <c r="C282" s="10" t="str">
        <f t="shared" si="366"/>
        <v>HOSP&gt;65 - 41</v>
      </c>
      <c r="D282" s="138">
        <f>'AUP Test Results - Table 1'!D282</f>
        <v>0</v>
      </c>
      <c r="E282" s="11">
        <f>'AUP Test Results - Table 1'!E282</f>
        <v>0</v>
      </c>
      <c r="F282" s="139">
        <f>'AUP Test Results - Table 1'!F282</f>
        <v>0</v>
      </c>
      <c r="G282" s="177">
        <f>'AUP Test Results - Table 1'!G282</f>
        <v>0</v>
      </c>
      <c r="H282" s="11">
        <f>'AUP Test Results - Table 1'!H282</f>
        <v>0</v>
      </c>
      <c r="I282" s="139">
        <f>'AUP Test Results - Table 1'!I282</f>
        <v>0</v>
      </c>
      <c r="J282" s="177">
        <f>'AUP Test Results - Table 1'!J282</f>
        <v>0</v>
      </c>
      <c r="K282" s="177">
        <f>'AUP Test Results - Table 1'!K282</f>
        <v>0</v>
      </c>
      <c r="L282" s="139">
        <f>'AUP Test Results - Table 1'!L282</f>
        <v>0</v>
      </c>
      <c r="M282" s="177" t="str">
        <f>'AUP Test Results - Table 1'!M282</f>
        <v/>
      </c>
      <c r="N282" s="177">
        <f>'AUP Test Results - Table 1'!N282</f>
        <v>0</v>
      </c>
      <c r="O282" s="139">
        <f>'AUP Test Results - Table 1'!O282</f>
        <v>0</v>
      </c>
      <c r="P282" s="177" t="str">
        <f>'AUP Test Results - Table 1'!P282</f>
        <v/>
      </c>
      <c r="Q282" s="138">
        <f>'AUP Test Results - Table 1'!Q282</f>
        <v>0</v>
      </c>
      <c r="R282" s="139">
        <f>'AUP Test Results - Table 1'!R282</f>
        <v>0</v>
      </c>
      <c r="S282" s="45">
        <f>'AUP Test Results - Table 1'!S282</f>
        <v>0</v>
      </c>
      <c r="T282" s="139">
        <f>'AUP Test Results - Table 1'!T282</f>
        <v>0</v>
      </c>
      <c r="U282" s="45">
        <f>'AUP Test Results - Table 1'!U282</f>
        <v>0</v>
      </c>
      <c r="V282" s="138">
        <f>'AUP Test Results - Table 1'!V282</f>
        <v>0</v>
      </c>
      <c r="W282" s="141" t="str">
        <f>'AUP Test Results - Table 1'!W282</f>
        <v>none</v>
      </c>
      <c r="X282" s="141">
        <f>'AUP Test Results - Table 1'!X282</f>
        <v>0</v>
      </c>
      <c r="Y282" s="178">
        <f>'AUP Test Results - Table 1'!Y282</f>
        <v>0</v>
      </c>
      <c r="Z282" s="89">
        <f>'AUP Test Results - Table 1'!Z282</f>
        <v>0</v>
      </c>
      <c r="AC282" t="str">
        <f t="shared" si="391"/>
        <v>HB Charges 5</v>
      </c>
      <c r="AD282" s="3">
        <f t="shared" si="372"/>
        <v>0</v>
      </c>
      <c r="AE282" s="3">
        <f t="shared" si="373"/>
        <v>0</v>
      </c>
      <c r="AF282" s="3" t="e">
        <f t="shared" si="374"/>
        <v>#DIV/0!</v>
      </c>
      <c r="AG282" s="2" t="e">
        <f t="shared" si="392"/>
        <v>#DIV/0!</v>
      </c>
      <c r="AH282" s="2" t="e">
        <f t="shared" si="393"/>
        <v>#DIV/0!</v>
      </c>
      <c r="AI282" s="2" t="e">
        <f t="shared" si="394"/>
        <v>#DIV/0!</v>
      </c>
      <c r="AJ282" s="2" t="e">
        <f t="shared" si="395"/>
        <v>#DIV/0!</v>
      </c>
      <c r="AK282" t="e">
        <f t="shared" si="396"/>
        <v>#DIV/0!</v>
      </c>
      <c r="AL282" t="str">
        <f t="shared" ref="AL282:AM282" si="436">IF(AY282=1,$AF282*$V279,"0")</f>
        <v>0</v>
      </c>
      <c r="AM282" t="str">
        <f t="shared" si="436"/>
        <v>0</v>
      </c>
      <c r="AN282" t="str">
        <f t="shared" si="398"/>
        <v>0</v>
      </c>
      <c r="AO282" t="str">
        <f t="shared" si="399"/>
        <v>0</v>
      </c>
      <c r="AP282" t="str">
        <f t="shared" si="400"/>
        <v>0</v>
      </c>
      <c r="AQ282" t="str">
        <f t="shared" si="401"/>
        <v>0</v>
      </c>
      <c r="AT282">
        <f t="shared" si="402"/>
        <v>0</v>
      </c>
      <c r="AU282">
        <f t="shared" si="403"/>
        <v>0</v>
      </c>
      <c r="AW282">
        <f t="shared" si="404"/>
        <v>0</v>
      </c>
      <c r="AY282">
        <f t="shared" si="405"/>
        <v>0</v>
      </c>
      <c r="AZ282">
        <f t="shared" si="406"/>
        <v>0</v>
      </c>
      <c r="BA282">
        <f t="shared" si="407"/>
        <v>0</v>
      </c>
      <c r="BB282">
        <f t="shared" si="408"/>
        <v>0</v>
      </c>
      <c r="BC282">
        <f t="shared" si="409"/>
        <v>0</v>
      </c>
      <c r="BD282">
        <f t="shared" si="410"/>
        <v>0</v>
      </c>
      <c r="BF282" t="str">
        <f t="shared" si="411"/>
        <v>0</v>
      </c>
      <c r="BG282" t="str">
        <f t="shared" si="412"/>
        <v>0</v>
      </c>
      <c r="BH282" t="str">
        <f t="shared" si="413"/>
        <v>0</v>
      </c>
      <c r="BI282" t="str">
        <f t="shared" si="414"/>
        <v>0</v>
      </c>
      <c r="BJ282" t="str">
        <f t="shared" si="415"/>
        <v>0</v>
      </c>
      <c r="BK282" t="str">
        <f t="shared" si="416"/>
        <v>0</v>
      </c>
    </row>
    <row r="283" spans="1:63" x14ac:dyDescent="0.25">
      <c r="A283" s="176" t="s">
        <v>4</v>
      </c>
      <c r="B283" s="10">
        <f t="shared" si="387"/>
        <v>42</v>
      </c>
      <c r="C283" s="10" t="str">
        <f t="shared" si="366"/>
        <v>HOSP&gt;65 - 42</v>
      </c>
      <c r="D283" s="138">
        <f>'AUP Test Results - Table 1'!D283</f>
        <v>0</v>
      </c>
      <c r="E283" s="11">
        <f>'AUP Test Results - Table 1'!E283</f>
        <v>0</v>
      </c>
      <c r="F283" s="139">
        <f>'AUP Test Results - Table 1'!F283</f>
        <v>0</v>
      </c>
      <c r="G283" s="177">
        <f>'AUP Test Results - Table 1'!G283</f>
        <v>0</v>
      </c>
      <c r="H283" s="11">
        <f>'AUP Test Results - Table 1'!H283</f>
        <v>0</v>
      </c>
      <c r="I283" s="139">
        <f>'AUP Test Results - Table 1'!I283</f>
        <v>0</v>
      </c>
      <c r="J283" s="177">
        <f>'AUP Test Results - Table 1'!J283</f>
        <v>0</v>
      </c>
      <c r="K283" s="177">
        <f>'AUP Test Results - Table 1'!K283</f>
        <v>0</v>
      </c>
      <c r="L283" s="139">
        <f>'AUP Test Results - Table 1'!L283</f>
        <v>0</v>
      </c>
      <c r="M283" s="177" t="str">
        <f>'AUP Test Results - Table 1'!M283</f>
        <v/>
      </c>
      <c r="N283" s="177">
        <f>'AUP Test Results - Table 1'!N283</f>
        <v>0</v>
      </c>
      <c r="O283" s="139">
        <f>'AUP Test Results - Table 1'!O283</f>
        <v>0</v>
      </c>
      <c r="P283" s="177" t="str">
        <f>'AUP Test Results - Table 1'!P283</f>
        <v/>
      </c>
      <c r="Q283" s="138">
        <f>'AUP Test Results - Table 1'!Q283</f>
        <v>0</v>
      </c>
      <c r="R283" s="139">
        <f>'AUP Test Results - Table 1'!R283</f>
        <v>0</v>
      </c>
      <c r="S283" s="45">
        <f>'AUP Test Results - Table 1'!S283</f>
        <v>0</v>
      </c>
      <c r="T283" s="139">
        <f>'AUP Test Results - Table 1'!T283</f>
        <v>0</v>
      </c>
      <c r="U283" s="45">
        <f>'AUP Test Results - Table 1'!U283</f>
        <v>0</v>
      </c>
      <c r="V283" s="138">
        <f>'AUP Test Results - Table 1'!V283</f>
        <v>0</v>
      </c>
      <c r="W283" s="141" t="str">
        <f>'AUP Test Results - Table 1'!W283</f>
        <v>none</v>
      </c>
      <c r="X283" s="141">
        <f>'AUP Test Results - Table 1'!X283</f>
        <v>0</v>
      </c>
      <c r="Y283" s="178">
        <f>'AUP Test Results - Table 1'!Y283</f>
        <v>0</v>
      </c>
      <c r="Z283" s="89">
        <f>'AUP Test Results - Table 1'!Z283</f>
        <v>0</v>
      </c>
      <c r="AC283" t="str">
        <f t="shared" si="391"/>
        <v>HB Charges 5</v>
      </c>
      <c r="AD283" s="3">
        <f t="shared" si="372"/>
        <v>0</v>
      </c>
      <c r="AE283" s="3">
        <f t="shared" si="373"/>
        <v>0</v>
      </c>
      <c r="AF283" s="3" t="e">
        <f t="shared" si="374"/>
        <v>#DIV/0!</v>
      </c>
      <c r="AG283" s="2" t="e">
        <f t="shared" si="392"/>
        <v>#DIV/0!</v>
      </c>
      <c r="AH283" s="2" t="e">
        <f t="shared" si="393"/>
        <v>#DIV/0!</v>
      </c>
      <c r="AI283" s="2" t="e">
        <f t="shared" si="394"/>
        <v>#DIV/0!</v>
      </c>
      <c r="AJ283" s="2" t="e">
        <f t="shared" si="395"/>
        <v>#DIV/0!</v>
      </c>
      <c r="AK283" t="e">
        <f t="shared" si="396"/>
        <v>#DIV/0!</v>
      </c>
      <c r="AL283" t="str">
        <f t="shared" ref="AL283:AM283" si="437">IF(AY283=1,$AF283*$V280,"0")</f>
        <v>0</v>
      </c>
      <c r="AM283" t="str">
        <f t="shared" si="437"/>
        <v>0</v>
      </c>
      <c r="AN283" t="str">
        <f t="shared" si="398"/>
        <v>0</v>
      </c>
      <c r="AO283" t="str">
        <f t="shared" si="399"/>
        <v>0</v>
      </c>
      <c r="AP283" t="str">
        <f t="shared" si="400"/>
        <v>0</v>
      </c>
      <c r="AQ283" t="str">
        <f t="shared" si="401"/>
        <v>0</v>
      </c>
      <c r="AT283">
        <f t="shared" si="402"/>
        <v>0</v>
      </c>
      <c r="AU283">
        <f t="shared" si="403"/>
        <v>0</v>
      </c>
      <c r="AW283">
        <f t="shared" si="404"/>
        <v>0</v>
      </c>
      <c r="AY283">
        <f t="shared" si="405"/>
        <v>0</v>
      </c>
      <c r="AZ283">
        <f t="shared" si="406"/>
        <v>0</v>
      </c>
      <c r="BA283">
        <f t="shared" si="407"/>
        <v>0</v>
      </c>
      <c r="BB283">
        <f t="shared" si="408"/>
        <v>0</v>
      </c>
      <c r="BC283">
        <f t="shared" si="409"/>
        <v>0</v>
      </c>
      <c r="BD283">
        <f t="shared" si="410"/>
        <v>0</v>
      </c>
      <c r="BF283" t="str">
        <f t="shared" si="411"/>
        <v>0</v>
      </c>
      <c r="BG283" t="str">
        <f t="shared" si="412"/>
        <v>0</v>
      </c>
      <c r="BH283" t="str">
        <f t="shared" si="413"/>
        <v>0</v>
      </c>
      <c r="BI283" t="str">
        <f t="shared" si="414"/>
        <v>0</v>
      </c>
      <c r="BJ283" t="str">
        <f t="shared" si="415"/>
        <v>0</v>
      </c>
      <c r="BK283" t="str">
        <f t="shared" si="416"/>
        <v>0</v>
      </c>
    </row>
    <row r="284" spans="1:63" x14ac:dyDescent="0.25">
      <c r="A284" s="176" t="s">
        <v>4</v>
      </c>
      <c r="B284" s="10">
        <f t="shared" si="387"/>
        <v>43</v>
      </c>
      <c r="C284" s="10" t="str">
        <f t="shared" si="366"/>
        <v>HOSP&gt;65 - 43</v>
      </c>
      <c r="D284" s="138">
        <f>'AUP Test Results - Table 1'!D284</f>
        <v>0</v>
      </c>
      <c r="E284" s="11">
        <f>'AUP Test Results - Table 1'!E284</f>
        <v>0</v>
      </c>
      <c r="F284" s="139">
        <f>'AUP Test Results - Table 1'!F284</f>
        <v>0</v>
      </c>
      <c r="G284" s="177">
        <f>'AUP Test Results - Table 1'!G284</f>
        <v>0</v>
      </c>
      <c r="H284" s="11">
        <f>'AUP Test Results - Table 1'!H284</f>
        <v>0</v>
      </c>
      <c r="I284" s="139">
        <f>'AUP Test Results - Table 1'!I284</f>
        <v>0</v>
      </c>
      <c r="J284" s="177">
        <f>'AUP Test Results - Table 1'!J284</f>
        <v>0</v>
      </c>
      <c r="K284" s="177">
        <f>'AUP Test Results - Table 1'!K284</f>
        <v>0</v>
      </c>
      <c r="L284" s="139">
        <f>'AUP Test Results - Table 1'!L284</f>
        <v>0</v>
      </c>
      <c r="M284" s="177" t="str">
        <f>'AUP Test Results - Table 1'!M284</f>
        <v/>
      </c>
      <c r="N284" s="177">
        <f>'AUP Test Results - Table 1'!N284</f>
        <v>0</v>
      </c>
      <c r="O284" s="139">
        <f>'AUP Test Results - Table 1'!O284</f>
        <v>0</v>
      </c>
      <c r="P284" s="177" t="str">
        <f>'AUP Test Results - Table 1'!P284</f>
        <v/>
      </c>
      <c r="Q284" s="138">
        <f>'AUP Test Results - Table 1'!Q284</f>
        <v>0</v>
      </c>
      <c r="R284" s="139">
        <f>'AUP Test Results - Table 1'!R284</f>
        <v>0</v>
      </c>
      <c r="S284" s="45">
        <f>'AUP Test Results - Table 1'!S284</f>
        <v>0</v>
      </c>
      <c r="T284" s="139">
        <f>'AUP Test Results - Table 1'!T284</f>
        <v>0</v>
      </c>
      <c r="U284" s="45">
        <f>'AUP Test Results - Table 1'!U284</f>
        <v>0</v>
      </c>
      <c r="V284" s="138">
        <f>'AUP Test Results - Table 1'!V284</f>
        <v>0</v>
      </c>
      <c r="W284" s="141" t="str">
        <f>'AUP Test Results - Table 1'!W284</f>
        <v>none</v>
      </c>
      <c r="X284" s="141">
        <f>'AUP Test Results - Table 1'!X284</f>
        <v>0</v>
      </c>
      <c r="Y284" s="178">
        <f>'AUP Test Results - Table 1'!Y284</f>
        <v>0</v>
      </c>
      <c r="Z284" s="89">
        <f>'AUP Test Results - Table 1'!Z284</f>
        <v>0</v>
      </c>
      <c r="AC284" t="str">
        <f t="shared" si="391"/>
        <v>HB Charges 5</v>
      </c>
      <c r="AD284" s="3">
        <f t="shared" si="372"/>
        <v>0</v>
      </c>
      <c r="AE284" s="3">
        <f t="shared" si="373"/>
        <v>0</v>
      </c>
      <c r="AF284" s="3" t="e">
        <f t="shared" si="374"/>
        <v>#DIV/0!</v>
      </c>
      <c r="AG284" s="2" t="e">
        <f t="shared" si="392"/>
        <v>#DIV/0!</v>
      </c>
      <c r="AH284" s="2" t="e">
        <f t="shared" si="393"/>
        <v>#DIV/0!</v>
      </c>
      <c r="AI284" s="2" t="e">
        <f t="shared" si="394"/>
        <v>#DIV/0!</v>
      </c>
      <c r="AJ284" s="2" t="e">
        <f t="shared" si="395"/>
        <v>#DIV/0!</v>
      </c>
      <c r="AK284" t="e">
        <f t="shared" si="396"/>
        <v>#DIV/0!</v>
      </c>
      <c r="AL284" t="str">
        <f t="shared" ref="AL284:AM284" si="438">IF(AY284=1,$AF284*$V281,"0")</f>
        <v>0</v>
      </c>
      <c r="AM284" t="str">
        <f t="shared" si="438"/>
        <v>0</v>
      </c>
      <c r="AN284" t="str">
        <f t="shared" si="398"/>
        <v>0</v>
      </c>
      <c r="AO284" t="str">
        <f t="shared" si="399"/>
        <v>0</v>
      </c>
      <c r="AP284" t="str">
        <f t="shared" si="400"/>
        <v>0</v>
      </c>
      <c r="AQ284" t="str">
        <f t="shared" si="401"/>
        <v>0</v>
      </c>
      <c r="AT284">
        <f t="shared" si="402"/>
        <v>0</v>
      </c>
      <c r="AU284">
        <f t="shared" si="403"/>
        <v>0</v>
      </c>
      <c r="AW284">
        <f t="shared" si="404"/>
        <v>0</v>
      </c>
      <c r="AY284">
        <f t="shared" si="405"/>
        <v>0</v>
      </c>
      <c r="AZ284">
        <f t="shared" si="406"/>
        <v>0</v>
      </c>
      <c r="BA284">
        <f t="shared" si="407"/>
        <v>0</v>
      </c>
      <c r="BB284">
        <f t="shared" si="408"/>
        <v>0</v>
      </c>
      <c r="BC284">
        <f t="shared" si="409"/>
        <v>0</v>
      </c>
      <c r="BD284">
        <f t="shared" si="410"/>
        <v>0</v>
      </c>
      <c r="BF284" t="str">
        <f t="shared" si="411"/>
        <v>0</v>
      </c>
      <c r="BG284" t="str">
        <f t="shared" si="412"/>
        <v>0</v>
      </c>
      <c r="BH284" t="str">
        <f t="shared" si="413"/>
        <v>0</v>
      </c>
      <c r="BI284" t="str">
        <f t="shared" si="414"/>
        <v>0</v>
      </c>
      <c r="BJ284" t="str">
        <f t="shared" si="415"/>
        <v>0</v>
      </c>
      <c r="BK284" t="str">
        <f t="shared" si="416"/>
        <v>0</v>
      </c>
    </row>
    <row r="285" spans="1:63" x14ac:dyDescent="0.25">
      <c r="A285" s="176" t="s">
        <v>4</v>
      </c>
      <c r="B285" s="10">
        <f t="shared" si="387"/>
        <v>44</v>
      </c>
      <c r="C285" s="10" t="str">
        <f t="shared" si="366"/>
        <v>HOSP&gt;65 - 44</v>
      </c>
      <c r="D285" s="138">
        <f>'AUP Test Results - Table 1'!D285</f>
        <v>0</v>
      </c>
      <c r="E285" s="11">
        <f>'AUP Test Results - Table 1'!E285</f>
        <v>0</v>
      </c>
      <c r="F285" s="139">
        <f>'AUP Test Results - Table 1'!F285</f>
        <v>0</v>
      </c>
      <c r="G285" s="177">
        <f>'AUP Test Results - Table 1'!G285</f>
        <v>0</v>
      </c>
      <c r="H285" s="11">
        <f>'AUP Test Results - Table 1'!H285</f>
        <v>0</v>
      </c>
      <c r="I285" s="139">
        <f>'AUP Test Results - Table 1'!I285</f>
        <v>0</v>
      </c>
      <c r="J285" s="177">
        <f>'AUP Test Results - Table 1'!J285</f>
        <v>0</v>
      </c>
      <c r="K285" s="177">
        <f>'AUP Test Results - Table 1'!K285</f>
        <v>0</v>
      </c>
      <c r="L285" s="139">
        <f>'AUP Test Results - Table 1'!L285</f>
        <v>0</v>
      </c>
      <c r="M285" s="177" t="str">
        <f>'AUP Test Results - Table 1'!M285</f>
        <v/>
      </c>
      <c r="N285" s="177">
        <f>'AUP Test Results - Table 1'!N285</f>
        <v>0</v>
      </c>
      <c r="O285" s="139">
        <f>'AUP Test Results - Table 1'!O285</f>
        <v>0</v>
      </c>
      <c r="P285" s="177" t="str">
        <f>'AUP Test Results - Table 1'!P285</f>
        <v/>
      </c>
      <c r="Q285" s="138">
        <f>'AUP Test Results - Table 1'!Q285</f>
        <v>0</v>
      </c>
      <c r="R285" s="139">
        <f>'AUP Test Results - Table 1'!R285</f>
        <v>0</v>
      </c>
      <c r="S285" s="45">
        <f>'AUP Test Results - Table 1'!S285</f>
        <v>0</v>
      </c>
      <c r="T285" s="139">
        <f>'AUP Test Results - Table 1'!T285</f>
        <v>0</v>
      </c>
      <c r="U285" s="45">
        <f>'AUP Test Results - Table 1'!U285</f>
        <v>0</v>
      </c>
      <c r="V285" s="138">
        <f>'AUP Test Results - Table 1'!V285</f>
        <v>0</v>
      </c>
      <c r="W285" s="141" t="str">
        <f>'AUP Test Results - Table 1'!W285</f>
        <v>none</v>
      </c>
      <c r="X285" s="141">
        <f>'AUP Test Results - Table 1'!X285</f>
        <v>0</v>
      </c>
      <c r="Y285" s="178">
        <f>'AUP Test Results - Table 1'!Y285</f>
        <v>0</v>
      </c>
      <c r="Z285" s="89">
        <f>'AUP Test Results - Table 1'!Z285</f>
        <v>0</v>
      </c>
      <c r="AC285" t="str">
        <f t="shared" si="391"/>
        <v>HB Charges 5</v>
      </c>
      <c r="AD285" s="3">
        <f t="shared" si="372"/>
        <v>0</v>
      </c>
      <c r="AE285" s="3">
        <f t="shared" si="373"/>
        <v>0</v>
      </c>
      <c r="AF285" s="3" t="e">
        <f t="shared" si="374"/>
        <v>#DIV/0!</v>
      </c>
      <c r="AG285" s="2" t="e">
        <f t="shared" si="392"/>
        <v>#DIV/0!</v>
      </c>
      <c r="AH285" s="2" t="e">
        <f t="shared" si="393"/>
        <v>#DIV/0!</v>
      </c>
      <c r="AI285" s="2" t="e">
        <f t="shared" si="394"/>
        <v>#DIV/0!</v>
      </c>
      <c r="AJ285" s="2" t="e">
        <f t="shared" si="395"/>
        <v>#DIV/0!</v>
      </c>
      <c r="AK285" t="e">
        <f t="shared" si="396"/>
        <v>#DIV/0!</v>
      </c>
      <c r="AL285" t="str">
        <f t="shared" ref="AL285:AM285" si="439">IF(AY285=1,$AF285*$V282,"0")</f>
        <v>0</v>
      </c>
      <c r="AM285" t="str">
        <f t="shared" si="439"/>
        <v>0</v>
      </c>
      <c r="AN285" t="str">
        <f t="shared" si="398"/>
        <v>0</v>
      </c>
      <c r="AO285" t="str">
        <f t="shared" si="399"/>
        <v>0</v>
      </c>
      <c r="AP285" t="str">
        <f t="shared" si="400"/>
        <v>0</v>
      </c>
      <c r="AQ285" t="str">
        <f t="shared" si="401"/>
        <v>0</v>
      </c>
      <c r="AT285">
        <f t="shared" si="402"/>
        <v>0</v>
      </c>
      <c r="AU285">
        <f t="shared" si="403"/>
        <v>0</v>
      </c>
      <c r="AW285">
        <f t="shared" si="404"/>
        <v>0</v>
      </c>
      <c r="AY285">
        <f t="shared" si="405"/>
        <v>0</v>
      </c>
      <c r="AZ285">
        <f t="shared" si="406"/>
        <v>0</v>
      </c>
      <c r="BA285">
        <f t="shared" si="407"/>
        <v>0</v>
      </c>
      <c r="BB285">
        <f t="shared" si="408"/>
        <v>0</v>
      </c>
      <c r="BC285">
        <f t="shared" si="409"/>
        <v>0</v>
      </c>
      <c r="BD285">
        <f t="shared" si="410"/>
        <v>0</v>
      </c>
      <c r="BF285" t="str">
        <f t="shared" si="411"/>
        <v>0</v>
      </c>
      <c r="BG285" t="str">
        <f t="shared" si="412"/>
        <v>0</v>
      </c>
      <c r="BH285" t="str">
        <f t="shared" si="413"/>
        <v>0</v>
      </c>
      <c r="BI285" t="str">
        <f t="shared" si="414"/>
        <v>0</v>
      </c>
      <c r="BJ285" t="str">
        <f t="shared" si="415"/>
        <v>0</v>
      </c>
      <c r="BK285" t="str">
        <f t="shared" si="416"/>
        <v>0</v>
      </c>
    </row>
    <row r="286" spans="1:63" x14ac:dyDescent="0.25">
      <c r="A286" s="176" t="s">
        <v>4</v>
      </c>
      <c r="B286" s="10">
        <f t="shared" si="387"/>
        <v>45</v>
      </c>
      <c r="C286" s="10" t="str">
        <f t="shared" si="366"/>
        <v>HOSP&gt;65 - 45</v>
      </c>
      <c r="D286" s="138">
        <f>'AUP Test Results - Table 1'!D286</f>
        <v>0</v>
      </c>
      <c r="E286" s="11">
        <f>'AUP Test Results - Table 1'!E286</f>
        <v>0</v>
      </c>
      <c r="F286" s="139">
        <f>'AUP Test Results - Table 1'!F286</f>
        <v>0</v>
      </c>
      <c r="G286" s="177">
        <f>'AUP Test Results - Table 1'!G286</f>
        <v>0</v>
      </c>
      <c r="H286" s="11">
        <f>'AUP Test Results - Table 1'!H286</f>
        <v>0</v>
      </c>
      <c r="I286" s="139">
        <f>'AUP Test Results - Table 1'!I286</f>
        <v>0</v>
      </c>
      <c r="J286" s="177">
        <f>'AUP Test Results - Table 1'!J286</f>
        <v>0</v>
      </c>
      <c r="K286" s="177">
        <f>'AUP Test Results - Table 1'!K286</f>
        <v>0</v>
      </c>
      <c r="L286" s="139">
        <f>'AUP Test Results - Table 1'!L286</f>
        <v>0</v>
      </c>
      <c r="M286" s="177" t="str">
        <f>'AUP Test Results - Table 1'!M286</f>
        <v/>
      </c>
      <c r="N286" s="177">
        <f>'AUP Test Results - Table 1'!N286</f>
        <v>0</v>
      </c>
      <c r="O286" s="139">
        <f>'AUP Test Results - Table 1'!O286</f>
        <v>0</v>
      </c>
      <c r="P286" s="177" t="str">
        <f>'AUP Test Results - Table 1'!P286</f>
        <v/>
      </c>
      <c r="Q286" s="138">
        <f>'AUP Test Results - Table 1'!Q286</f>
        <v>0</v>
      </c>
      <c r="R286" s="139">
        <f>'AUP Test Results - Table 1'!R286</f>
        <v>0</v>
      </c>
      <c r="S286" s="45">
        <f>'AUP Test Results - Table 1'!S286</f>
        <v>0</v>
      </c>
      <c r="T286" s="139">
        <f>'AUP Test Results - Table 1'!T286</f>
        <v>0</v>
      </c>
      <c r="U286" s="45">
        <f>'AUP Test Results - Table 1'!U286</f>
        <v>0</v>
      </c>
      <c r="V286" s="138">
        <f>'AUP Test Results - Table 1'!V286</f>
        <v>0</v>
      </c>
      <c r="W286" s="141" t="str">
        <f>'AUP Test Results - Table 1'!W286</f>
        <v>none</v>
      </c>
      <c r="X286" s="141">
        <f>'AUP Test Results - Table 1'!X286</f>
        <v>0</v>
      </c>
      <c r="Y286" s="178">
        <f>'AUP Test Results - Table 1'!Y286</f>
        <v>0</v>
      </c>
      <c r="Z286" s="89">
        <f>'AUP Test Results - Table 1'!Z286</f>
        <v>0</v>
      </c>
      <c r="AC286" t="str">
        <f t="shared" si="391"/>
        <v>HB Charges 5</v>
      </c>
      <c r="AD286" s="3">
        <f t="shared" si="372"/>
        <v>0</v>
      </c>
      <c r="AE286" s="3">
        <f t="shared" si="373"/>
        <v>0</v>
      </c>
      <c r="AF286" s="3" t="e">
        <f t="shared" si="374"/>
        <v>#DIV/0!</v>
      </c>
      <c r="AG286" s="2" t="e">
        <f t="shared" si="392"/>
        <v>#DIV/0!</v>
      </c>
      <c r="AH286" s="2" t="e">
        <f t="shared" si="393"/>
        <v>#DIV/0!</v>
      </c>
      <c r="AI286" s="2" t="e">
        <f t="shared" si="394"/>
        <v>#DIV/0!</v>
      </c>
      <c r="AJ286" s="2" t="e">
        <f t="shared" si="395"/>
        <v>#DIV/0!</v>
      </c>
      <c r="AK286" t="e">
        <f t="shared" si="396"/>
        <v>#DIV/0!</v>
      </c>
      <c r="AL286" t="str">
        <f t="shared" ref="AL286:AM286" si="440">IF(AY286=1,$AF286*$V283,"0")</f>
        <v>0</v>
      </c>
      <c r="AM286" t="str">
        <f t="shared" si="440"/>
        <v>0</v>
      </c>
      <c r="AN286" t="str">
        <f t="shared" si="398"/>
        <v>0</v>
      </c>
      <c r="AO286" t="str">
        <f t="shared" si="399"/>
        <v>0</v>
      </c>
      <c r="AP286" t="str">
        <f t="shared" si="400"/>
        <v>0</v>
      </c>
      <c r="AQ286" t="str">
        <f t="shared" si="401"/>
        <v>0</v>
      </c>
      <c r="AT286">
        <f t="shared" si="402"/>
        <v>0</v>
      </c>
      <c r="AU286">
        <f t="shared" si="403"/>
        <v>0</v>
      </c>
      <c r="AW286">
        <f t="shared" si="404"/>
        <v>0</v>
      </c>
      <c r="AY286">
        <f t="shared" si="405"/>
        <v>0</v>
      </c>
      <c r="AZ286">
        <f t="shared" si="406"/>
        <v>0</v>
      </c>
      <c r="BA286">
        <f t="shared" si="407"/>
        <v>0</v>
      </c>
      <c r="BB286">
        <f t="shared" si="408"/>
        <v>0</v>
      </c>
      <c r="BC286">
        <f t="shared" si="409"/>
        <v>0</v>
      </c>
      <c r="BD286">
        <f t="shared" si="410"/>
        <v>0</v>
      </c>
      <c r="BF286" t="str">
        <f t="shared" si="411"/>
        <v>0</v>
      </c>
      <c r="BG286" t="str">
        <f t="shared" si="412"/>
        <v>0</v>
      </c>
      <c r="BH286" t="str">
        <f t="shared" si="413"/>
        <v>0</v>
      </c>
      <c r="BI286" t="str">
        <f t="shared" si="414"/>
        <v>0</v>
      </c>
      <c r="BJ286" t="str">
        <f t="shared" si="415"/>
        <v>0</v>
      </c>
      <c r="BK286" t="str">
        <f t="shared" si="416"/>
        <v>0</v>
      </c>
    </row>
    <row r="287" spans="1:63" x14ac:dyDescent="0.25">
      <c r="A287" s="176" t="s">
        <v>4</v>
      </c>
      <c r="B287" s="10">
        <f t="shared" si="387"/>
        <v>46</v>
      </c>
      <c r="C287" s="10" t="str">
        <f t="shared" si="366"/>
        <v>HOSP&gt;65 - 46</v>
      </c>
      <c r="D287" s="138">
        <f>'AUP Test Results - Table 1'!D287</f>
        <v>0</v>
      </c>
      <c r="E287" s="11">
        <f>'AUP Test Results - Table 1'!E287</f>
        <v>0</v>
      </c>
      <c r="F287" s="139">
        <f>'AUP Test Results - Table 1'!F287</f>
        <v>0</v>
      </c>
      <c r="G287" s="177">
        <f>'AUP Test Results - Table 1'!G287</f>
        <v>0</v>
      </c>
      <c r="H287" s="11">
        <f>'AUP Test Results - Table 1'!H287</f>
        <v>0</v>
      </c>
      <c r="I287" s="139">
        <f>'AUP Test Results - Table 1'!I287</f>
        <v>0</v>
      </c>
      <c r="J287" s="177">
        <f>'AUP Test Results - Table 1'!J287</f>
        <v>0</v>
      </c>
      <c r="K287" s="177">
        <f>'AUP Test Results - Table 1'!K287</f>
        <v>0</v>
      </c>
      <c r="L287" s="139">
        <f>'AUP Test Results - Table 1'!L287</f>
        <v>0</v>
      </c>
      <c r="M287" s="177" t="str">
        <f>'AUP Test Results - Table 1'!M287</f>
        <v/>
      </c>
      <c r="N287" s="177">
        <f>'AUP Test Results - Table 1'!N287</f>
        <v>0</v>
      </c>
      <c r="O287" s="139">
        <f>'AUP Test Results - Table 1'!O287</f>
        <v>0</v>
      </c>
      <c r="P287" s="177" t="str">
        <f>'AUP Test Results - Table 1'!P287</f>
        <v/>
      </c>
      <c r="Q287" s="138">
        <f>'AUP Test Results - Table 1'!Q287</f>
        <v>0</v>
      </c>
      <c r="R287" s="139">
        <f>'AUP Test Results - Table 1'!R287</f>
        <v>0</v>
      </c>
      <c r="S287" s="45">
        <f>'AUP Test Results - Table 1'!S287</f>
        <v>0</v>
      </c>
      <c r="T287" s="139">
        <f>'AUP Test Results - Table 1'!T287</f>
        <v>0</v>
      </c>
      <c r="U287" s="45">
        <f>'AUP Test Results - Table 1'!U287</f>
        <v>0</v>
      </c>
      <c r="V287" s="138">
        <f>'AUP Test Results - Table 1'!V287</f>
        <v>0</v>
      </c>
      <c r="W287" s="141" t="str">
        <f>'AUP Test Results - Table 1'!W287</f>
        <v>none</v>
      </c>
      <c r="X287" s="141">
        <f>'AUP Test Results - Table 1'!X287</f>
        <v>0</v>
      </c>
      <c r="Y287" s="178">
        <f>'AUP Test Results - Table 1'!Y287</f>
        <v>0</v>
      </c>
      <c r="Z287" s="89">
        <f>'AUP Test Results - Table 1'!Z287</f>
        <v>0</v>
      </c>
      <c r="AC287" t="str">
        <f t="shared" si="391"/>
        <v>HB Charges 5</v>
      </c>
      <c r="AD287" s="3">
        <f t="shared" si="372"/>
        <v>0</v>
      </c>
      <c r="AE287" s="3">
        <f t="shared" si="373"/>
        <v>0</v>
      </c>
      <c r="AF287" s="3" t="e">
        <f t="shared" si="374"/>
        <v>#DIV/0!</v>
      </c>
      <c r="AG287" s="2" t="e">
        <f t="shared" si="392"/>
        <v>#DIV/0!</v>
      </c>
      <c r="AH287" s="2" t="e">
        <f t="shared" si="393"/>
        <v>#DIV/0!</v>
      </c>
      <c r="AI287" s="2" t="e">
        <f t="shared" si="394"/>
        <v>#DIV/0!</v>
      </c>
      <c r="AJ287" s="2" t="e">
        <f t="shared" si="395"/>
        <v>#DIV/0!</v>
      </c>
      <c r="AK287" t="e">
        <f t="shared" si="396"/>
        <v>#DIV/0!</v>
      </c>
      <c r="AL287" t="str">
        <f t="shared" ref="AL287:AM287" si="441">IF(AY287=1,$AF287*$V284,"0")</f>
        <v>0</v>
      </c>
      <c r="AM287" t="str">
        <f t="shared" si="441"/>
        <v>0</v>
      </c>
      <c r="AN287" t="str">
        <f t="shared" si="398"/>
        <v>0</v>
      </c>
      <c r="AO287" t="str">
        <f t="shared" si="399"/>
        <v>0</v>
      </c>
      <c r="AP287" t="str">
        <f t="shared" si="400"/>
        <v>0</v>
      </c>
      <c r="AQ287" t="str">
        <f t="shared" si="401"/>
        <v>0</v>
      </c>
      <c r="AT287">
        <f t="shared" si="402"/>
        <v>0</v>
      </c>
      <c r="AU287">
        <f t="shared" si="403"/>
        <v>0</v>
      </c>
      <c r="AW287">
        <f t="shared" si="404"/>
        <v>0</v>
      </c>
      <c r="AY287">
        <f t="shared" si="405"/>
        <v>0</v>
      </c>
      <c r="AZ287">
        <f t="shared" si="406"/>
        <v>0</v>
      </c>
      <c r="BA287">
        <f t="shared" si="407"/>
        <v>0</v>
      </c>
      <c r="BB287">
        <f t="shared" si="408"/>
        <v>0</v>
      </c>
      <c r="BC287">
        <f t="shared" si="409"/>
        <v>0</v>
      </c>
      <c r="BD287">
        <f t="shared" si="410"/>
        <v>0</v>
      </c>
      <c r="BF287" t="str">
        <f t="shared" si="411"/>
        <v>0</v>
      </c>
      <c r="BG287" t="str">
        <f t="shared" si="412"/>
        <v>0</v>
      </c>
      <c r="BH287" t="str">
        <f t="shared" si="413"/>
        <v>0</v>
      </c>
      <c r="BI287" t="str">
        <f t="shared" si="414"/>
        <v>0</v>
      </c>
      <c r="BJ287" t="str">
        <f t="shared" si="415"/>
        <v>0</v>
      </c>
      <c r="BK287" t="str">
        <f t="shared" si="416"/>
        <v>0</v>
      </c>
    </row>
    <row r="288" spans="1:63" x14ac:dyDescent="0.25">
      <c r="A288" s="176" t="s">
        <v>4</v>
      </c>
      <c r="B288" s="10">
        <f t="shared" si="387"/>
        <v>47</v>
      </c>
      <c r="C288" s="10" t="str">
        <f t="shared" si="366"/>
        <v>HOSP&gt;65 - 47</v>
      </c>
      <c r="D288" s="138">
        <f>'AUP Test Results - Table 1'!D288</f>
        <v>0</v>
      </c>
      <c r="E288" s="11">
        <f>'AUP Test Results - Table 1'!E288</f>
        <v>0</v>
      </c>
      <c r="F288" s="139">
        <f>'AUP Test Results - Table 1'!F288</f>
        <v>0</v>
      </c>
      <c r="G288" s="177">
        <f>'AUP Test Results - Table 1'!G288</f>
        <v>0</v>
      </c>
      <c r="H288" s="11">
        <f>'AUP Test Results - Table 1'!H288</f>
        <v>0</v>
      </c>
      <c r="I288" s="139">
        <f>'AUP Test Results - Table 1'!I288</f>
        <v>0</v>
      </c>
      <c r="J288" s="177">
        <f>'AUP Test Results - Table 1'!J288</f>
        <v>0</v>
      </c>
      <c r="K288" s="177">
        <f>'AUP Test Results - Table 1'!K288</f>
        <v>0</v>
      </c>
      <c r="L288" s="139">
        <f>'AUP Test Results - Table 1'!L288</f>
        <v>0</v>
      </c>
      <c r="M288" s="177" t="str">
        <f>'AUP Test Results - Table 1'!M288</f>
        <v/>
      </c>
      <c r="N288" s="177">
        <f>'AUP Test Results - Table 1'!N288</f>
        <v>0</v>
      </c>
      <c r="O288" s="139">
        <f>'AUP Test Results - Table 1'!O288</f>
        <v>0</v>
      </c>
      <c r="P288" s="177" t="str">
        <f>'AUP Test Results - Table 1'!P288</f>
        <v/>
      </c>
      <c r="Q288" s="138">
        <f>'AUP Test Results - Table 1'!Q288</f>
        <v>0</v>
      </c>
      <c r="R288" s="139">
        <f>'AUP Test Results - Table 1'!R288</f>
        <v>0</v>
      </c>
      <c r="S288" s="45">
        <f>'AUP Test Results - Table 1'!S288</f>
        <v>0</v>
      </c>
      <c r="T288" s="139">
        <f>'AUP Test Results - Table 1'!T288</f>
        <v>0</v>
      </c>
      <c r="U288" s="45">
        <f>'AUP Test Results - Table 1'!U288</f>
        <v>0</v>
      </c>
      <c r="V288" s="138">
        <f>'AUP Test Results - Table 1'!V288</f>
        <v>0</v>
      </c>
      <c r="W288" s="141" t="str">
        <f>'AUP Test Results - Table 1'!W288</f>
        <v>none</v>
      </c>
      <c r="X288" s="141">
        <f>'AUP Test Results - Table 1'!X288</f>
        <v>0</v>
      </c>
      <c r="Y288" s="178">
        <f>'AUP Test Results - Table 1'!Y288</f>
        <v>0</v>
      </c>
      <c r="Z288" s="89">
        <f>'AUP Test Results - Table 1'!Z288</f>
        <v>0</v>
      </c>
      <c r="AC288" t="str">
        <f t="shared" si="391"/>
        <v>HB Charges 5</v>
      </c>
      <c r="AD288" s="3">
        <f t="shared" si="372"/>
        <v>0</v>
      </c>
      <c r="AE288" s="3">
        <f t="shared" si="373"/>
        <v>0</v>
      </c>
      <c r="AF288" s="3" t="e">
        <f t="shared" si="374"/>
        <v>#DIV/0!</v>
      </c>
      <c r="AG288" s="2" t="e">
        <f t="shared" si="392"/>
        <v>#DIV/0!</v>
      </c>
      <c r="AH288" s="2" t="e">
        <f t="shared" si="393"/>
        <v>#DIV/0!</v>
      </c>
      <c r="AI288" s="2" t="e">
        <f t="shared" si="394"/>
        <v>#DIV/0!</v>
      </c>
      <c r="AJ288" s="2" t="e">
        <f t="shared" si="395"/>
        <v>#DIV/0!</v>
      </c>
      <c r="AK288" t="e">
        <f t="shared" si="396"/>
        <v>#DIV/0!</v>
      </c>
      <c r="AL288" t="str">
        <f t="shared" ref="AL288:AM288" si="442">IF(AY288=1,$AF288*$V285,"0")</f>
        <v>0</v>
      </c>
      <c r="AM288" t="str">
        <f t="shared" si="442"/>
        <v>0</v>
      </c>
      <c r="AN288" t="str">
        <f t="shared" si="398"/>
        <v>0</v>
      </c>
      <c r="AO288" t="str">
        <f t="shared" si="399"/>
        <v>0</v>
      </c>
      <c r="AP288" t="str">
        <f t="shared" si="400"/>
        <v>0</v>
      </c>
      <c r="AQ288" t="str">
        <f t="shared" si="401"/>
        <v>0</v>
      </c>
      <c r="AT288">
        <f t="shared" si="402"/>
        <v>0</v>
      </c>
      <c r="AU288">
        <f t="shared" si="403"/>
        <v>0</v>
      </c>
      <c r="AW288">
        <f t="shared" si="404"/>
        <v>0</v>
      </c>
      <c r="AY288">
        <f t="shared" si="405"/>
        <v>0</v>
      </c>
      <c r="AZ288">
        <f t="shared" si="406"/>
        <v>0</v>
      </c>
      <c r="BA288">
        <f t="shared" si="407"/>
        <v>0</v>
      </c>
      <c r="BB288">
        <f t="shared" si="408"/>
        <v>0</v>
      </c>
      <c r="BC288">
        <f t="shared" si="409"/>
        <v>0</v>
      </c>
      <c r="BD288">
        <f t="shared" si="410"/>
        <v>0</v>
      </c>
      <c r="BF288" t="str">
        <f t="shared" si="411"/>
        <v>0</v>
      </c>
      <c r="BG288" t="str">
        <f t="shared" si="412"/>
        <v>0</v>
      </c>
      <c r="BH288" t="str">
        <f t="shared" si="413"/>
        <v>0</v>
      </c>
      <c r="BI288" t="str">
        <f t="shared" si="414"/>
        <v>0</v>
      </c>
      <c r="BJ288" t="str">
        <f t="shared" si="415"/>
        <v>0</v>
      </c>
      <c r="BK288" t="str">
        <f t="shared" si="416"/>
        <v>0</v>
      </c>
    </row>
    <row r="289" spans="1:63" x14ac:dyDescent="0.25">
      <c r="A289" s="176" t="s">
        <v>4</v>
      </c>
      <c r="B289" s="10">
        <f t="shared" si="387"/>
        <v>48</v>
      </c>
      <c r="C289" s="10" t="str">
        <f t="shared" si="366"/>
        <v>HOSP&gt;65 - 48</v>
      </c>
      <c r="D289" s="138">
        <f>'AUP Test Results - Table 1'!D289</f>
        <v>0</v>
      </c>
      <c r="E289" s="11">
        <f>'AUP Test Results - Table 1'!E289</f>
        <v>0</v>
      </c>
      <c r="F289" s="139">
        <f>'AUP Test Results - Table 1'!F289</f>
        <v>0</v>
      </c>
      <c r="G289" s="177">
        <f>'AUP Test Results - Table 1'!G289</f>
        <v>0</v>
      </c>
      <c r="H289" s="11">
        <f>'AUP Test Results - Table 1'!H289</f>
        <v>0</v>
      </c>
      <c r="I289" s="139">
        <f>'AUP Test Results - Table 1'!I289</f>
        <v>0</v>
      </c>
      <c r="J289" s="177">
        <f>'AUP Test Results - Table 1'!J289</f>
        <v>0</v>
      </c>
      <c r="K289" s="177">
        <f>'AUP Test Results - Table 1'!K289</f>
        <v>0</v>
      </c>
      <c r="L289" s="139">
        <f>'AUP Test Results - Table 1'!L289</f>
        <v>0</v>
      </c>
      <c r="M289" s="177" t="str">
        <f>'AUP Test Results - Table 1'!M289</f>
        <v/>
      </c>
      <c r="N289" s="177">
        <f>'AUP Test Results - Table 1'!N289</f>
        <v>0</v>
      </c>
      <c r="O289" s="139">
        <f>'AUP Test Results - Table 1'!O289</f>
        <v>0</v>
      </c>
      <c r="P289" s="177" t="str">
        <f>'AUP Test Results - Table 1'!P289</f>
        <v/>
      </c>
      <c r="Q289" s="138">
        <f>'AUP Test Results - Table 1'!Q289</f>
        <v>0</v>
      </c>
      <c r="R289" s="139">
        <f>'AUP Test Results - Table 1'!R289</f>
        <v>0</v>
      </c>
      <c r="S289" s="45">
        <f>'AUP Test Results - Table 1'!S289</f>
        <v>0</v>
      </c>
      <c r="T289" s="139">
        <f>'AUP Test Results - Table 1'!T289</f>
        <v>0</v>
      </c>
      <c r="U289" s="45">
        <f>'AUP Test Results - Table 1'!U289</f>
        <v>0</v>
      </c>
      <c r="V289" s="138">
        <f>'AUP Test Results - Table 1'!V289</f>
        <v>0</v>
      </c>
      <c r="W289" s="141" t="str">
        <f>'AUP Test Results - Table 1'!W289</f>
        <v>none</v>
      </c>
      <c r="X289" s="141">
        <f>'AUP Test Results - Table 1'!X289</f>
        <v>0</v>
      </c>
      <c r="Y289" s="178">
        <f>'AUP Test Results - Table 1'!Y289</f>
        <v>0</v>
      </c>
      <c r="Z289" s="89">
        <f>'AUP Test Results - Table 1'!Z289</f>
        <v>0</v>
      </c>
      <c r="AC289" t="str">
        <f t="shared" si="391"/>
        <v>HB Charges 5</v>
      </c>
      <c r="AD289" s="3">
        <f t="shared" si="372"/>
        <v>0</v>
      </c>
      <c r="AE289" s="3">
        <f t="shared" si="373"/>
        <v>0</v>
      </c>
      <c r="AF289" s="3" t="e">
        <f t="shared" si="374"/>
        <v>#DIV/0!</v>
      </c>
      <c r="AG289" s="2" t="e">
        <f t="shared" si="392"/>
        <v>#DIV/0!</v>
      </c>
      <c r="AH289" s="2" t="e">
        <f t="shared" si="393"/>
        <v>#DIV/0!</v>
      </c>
      <c r="AI289" s="2" t="e">
        <f t="shared" si="394"/>
        <v>#DIV/0!</v>
      </c>
      <c r="AJ289" s="2" t="e">
        <f t="shared" si="395"/>
        <v>#DIV/0!</v>
      </c>
      <c r="AK289" t="e">
        <f t="shared" si="396"/>
        <v>#DIV/0!</v>
      </c>
      <c r="AL289" t="str">
        <f t="shared" ref="AL289:AM289" si="443">IF(AY289=1,$AF289*$V286,"0")</f>
        <v>0</v>
      </c>
      <c r="AM289" t="str">
        <f t="shared" si="443"/>
        <v>0</v>
      </c>
      <c r="AN289" t="str">
        <f t="shared" si="398"/>
        <v>0</v>
      </c>
      <c r="AO289" t="str">
        <f t="shared" si="399"/>
        <v>0</v>
      </c>
      <c r="AP289" t="str">
        <f t="shared" si="400"/>
        <v>0</v>
      </c>
      <c r="AQ289" t="str">
        <f t="shared" si="401"/>
        <v>0</v>
      </c>
      <c r="AT289">
        <f t="shared" si="402"/>
        <v>0</v>
      </c>
      <c r="AU289">
        <f t="shared" si="403"/>
        <v>0</v>
      </c>
      <c r="AW289">
        <f t="shared" si="404"/>
        <v>0</v>
      </c>
      <c r="AY289">
        <f t="shared" si="405"/>
        <v>0</v>
      </c>
      <c r="AZ289">
        <f t="shared" si="406"/>
        <v>0</v>
      </c>
      <c r="BA289">
        <f t="shared" si="407"/>
        <v>0</v>
      </c>
      <c r="BB289">
        <f t="shared" si="408"/>
        <v>0</v>
      </c>
      <c r="BC289">
        <f t="shared" si="409"/>
        <v>0</v>
      </c>
      <c r="BD289">
        <f t="shared" si="410"/>
        <v>0</v>
      </c>
      <c r="BF289" t="str">
        <f t="shared" si="411"/>
        <v>0</v>
      </c>
      <c r="BG289" t="str">
        <f t="shared" si="412"/>
        <v>0</v>
      </c>
      <c r="BH289" t="str">
        <f t="shared" si="413"/>
        <v>0</v>
      </c>
      <c r="BI289" t="str">
        <f t="shared" si="414"/>
        <v>0</v>
      </c>
      <c r="BJ289" t="str">
        <f t="shared" si="415"/>
        <v>0</v>
      </c>
      <c r="BK289" t="str">
        <f t="shared" si="416"/>
        <v>0</v>
      </c>
    </row>
    <row r="290" spans="1:63" x14ac:dyDescent="0.25">
      <c r="A290" s="176" t="s">
        <v>4</v>
      </c>
      <c r="B290" s="10">
        <f t="shared" si="387"/>
        <v>49</v>
      </c>
      <c r="C290" s="10" t="str">
        <f t="shared" si="366"/>
        <v>HOSP&gt;65 - 49</v>
      </c>
      <c r="D290" s="138">
        <f>'AUP Test Results - Table 1'!D290</f>
        <v>0</v>
      </c>
      <c r="E290" s="11">
        <f>'AUP Test Results - Table 1'!E290</f>
        <v>0</v>
      </c>
      <c r="F290" s="139">
        <f>'AUP Test Results - Table 1'!F290</f>
        <v>0</v>
      </c>
      <c r="G290" s="177">
        <f>'AUP Test Results - Table 1'!G290</f>
        <v>0</v>
      </c>
      <c r="H290" s="11">
        <f>'AUP Test Results - Table 1'!H290</f>
        <v>0</v>
      </c>
      <c r="I290" s="139">
        <f>'AUP Test Results - Table 1'!I290</f>
        <v>0</v>
      </c>
      <c r="J290" s="177">
        <f>'AUP Test Results - Table 1'!J290</f>
        <v>0</v>
      </c>
      <c r="K290" s="177">
        <f>'AUP Test Results - Table 1'!K290</f>
        <v>0</v>
      </c>
      <c r="L290" s="139">
        <f>'AUP Test Results - Table 1'!L290</f>
        <v>0</v>
      </c>
      <c r="M290" s="177" t="str">
        <f>'AUP Test Results - Table 1'!M290</f>
        <v/>
      </c>
      <c r="N290" s="177">
        <f>'AUP Test Results - Table 1'!N290</f>
        <v>0</v>
      </c>
      <c r="O290" s="139">
        <f>'AUP Test Results - Table 1'!O290</f>
        <v>0</v>
      </c>
      <c r="P290" s="177" t="str">
        <f>'AUP Test Results - Table 1'!P290</f>
        <v/>
      </c>
      <c r="Q290" s="138">
        <f>'AUP Test Results - Table 1'!Q290</f>
        <v>0</v>
      </c>
      <c r="R290" s="139">
        <f>'AUP Test Results - Table 1'!R290</f>
        <v>0</v>
      </c>
      <c r="S290" s="45">
        <f>'AUP Test Results - Table 1'!S290</f>
        <v>0</v>
      </c>
      <c r="T290" s="139">
        <f>'AUP Test Results - Table 1'!T290</f>
        <v>0</v>
      </c>
      <c r="U290" s="45">
        <f>'AUP Test Results - Table 1'!U290</f>
        <v>0</v>
      </c>
      <c r="V290" s="138">
        <f>'AUP Test Results - Table 1'!V290</f>
        <v>0</v>
      </c>
      <c r="W290" s="141" t="str">
        <f>'AUP Test Results - Table 1'!W290</f>
        <v>none</v>
      </c>
      <c r="X290" s="141">
        <f>'AUP Test Results - Table 1'!X290</f>
        <v>0</v>
      </c>
      <c r="Y290" s="178">
        <f>'AUP Test Results - Table 1'!Y290</f>
        <v>0</v>
      </c>
      <c r="Z290" s="89">
        <f>'AUP Test Results - Table 1'!Z290</f>
        <v>0</v>
      </c>
      <c r="AC290" t="str">
        <f t="shared" si="391"/>
        <v>HB Charges 5</v>
      </c>
      <c r="AD290" s="3">
        <f t="shared" si="372"/>
        <v>0</v>
      </c>
      <c r="AE290" s="3">
        <f t="shared" si="373"/>
        <v>0</v>
      </c>
      <c r="AF290" s="3" t="e">
        <f t="shared" si="374"/>
        <v>#DIV/0!</v>
      </c>
      <c r="AG290" s="2" t="e">
        <f t="shared" si="392"/>
        <v>#DIV/0!</v>
      </c>
      <c r="AH290" s="2" t="e">
        <f t="shared" si="393"/>
        <v>#DIV/0!</v>
      </c>
      <c r="AI290" s="2" t="e">
        <f t="shared" si="394"/>
        <v>#DIV/0!</v>
      </c>
      <c r="AJ290" s="2" t="e">
        <f t="shared" si="395"/>
        <v>#DIV/0!</v>
      </c>
      <c r="AK290" t="e">
        <f t="shared" si="396"/>
        <v>#DIV/0!</v>
      </c>
      <c r="AL290" t="str">
        <f t="shared" ref="AL290:AM290" si="444">IF(AY290=1,$AF290*$V287,"0")</f>
        <v>0</v>
      </c>
      <c r="AM290" t="str">
        <f t="shared" si="444"/>
        <v>0</v>
      </c>
      <c r="AN290" t="str">
        <f t="shared" si="398"/>
        <v>0</v>
      </c>
      <c r="AO290" t="str">
        <f t="shared" si="399"/>
        <v>0</v>
      </c>
      <c r="AP290" t="str">
        <f t="shared" si="400"/>
        <v>0</v>
      </c>
      <c r="AQ290" t="str">
        <f t="shared" si="401"/>
        <v>0</v>
      </c>
      <c r="AT290">
        <f t="shared" si="402"/>
        <v>0</v>
      </c>
      <c r="AU290">
        <f t="shared" si="403"/>
        <v>0</v>
      </c>
      <c r="AW290">
        <f t="shared" si="404"/>
        <v>0</v>
      </c>
      <c r="AY290">
        <f t="shared" si="405"/>
        <v>0</v>
      </c>
      <c r="AZ290">
        <f t="shared" si="406"/>
        <v>0</v>
      </c>
      <c r="BA290">
        <f t="shared" si="407"/>
        <v>0</v>
      </c>
      <c r="BB290">
        <f t="shared" si="408"/>
        <v>0</v>
      </c>
      <c r="BC290">
        <f t="shared" si="409"/>
        <v>0</v>
      </c>
      <c r="BD290">
        <f t="shared" si="410"/>
        <v>0</v>
      </c>
      <c r="BF290" t="str">
        <f t="shared" si="411"/>
        <v>0</v>
      </c>
      <c r="BG290" t="str">
        <f t="shared" si="412"/>
        <v>0</v>
      </c>
      <c r="BH290" t="str">
        <f t="shared" si="413"/>
        <v>0</v>
      </c>
      <c r="BI290" t="str">
        <f t="shared" si="414"/>
        <v>0</v>
      </c>
      <c r="BJ290" t="str">
        <f t="shared" si="415"/>
        <v>0</v>
      </c>
      <c r="BK290" t="str">
        <f t="shared" si="416"/>
        <v>0</v>
      </c>
    </row>
    <row r="291" spans="1:63" x14ac:dyDescent="0.25">
      <c r="A291" s="176" t="s">
        <v>4</v>
      </c>
      <c r="B291" s="10">
        <f t="shared" si="387"/>
        <v>50</v>
      </c>
      <c r="C291" s="10" t="str">
        <f t="shared" si="366"/>
        <v>HOSP&gt;65 - 50</v>
      </c>
      <c r="D291" s="138">
        <f>'AUP Test Results - Table 1'!D291</f>
        <v>0</v>
      </c>
      <c r="E291" s="11">
        <f>'AUP Test Results - Table 1'!E291</f>
        <v>0</v>
      </c>
      <c r="F291" s="139">
        <f>'AUP Test Results - Table 1'!F291</f>
        <v>0</v>
      </c>
      <c r="G291" s="177">
        <f>'AUP Test Results - Table 1'!G291</f>
        <v>0</v>
      </c>
      <c r="H291" s="11">
        <f>'AUP Test Results - Table 1'!H291</f>
        <v>0</v>
      </c>
      <c r="I291" s="139">
        <f>'AUP Test Results - Table 1'!I291</f>
        <v>0</v>
      </c>
      <c r="J291" s="177">
        <f>'AUP Test Results - Table 1'!J291</f>
        <v>0</v>
      </c>
      <c r="K291" s="177">
        <f>'AUP Test Results - Table 1'!K291</f>
        <v>0</v>
      </c>
      <c r="L291" s="139">
        <f>'AUP Test Results - Table 1'!L291</f>
        <v>0</v>
      </c>
      <c r="M291" s="177" t="str">
        <f>'AUP Test Results - Table 1'!M291</f>
        <v/>
      </c>
      <c r="N291" s="177">
        <f>'AUP Test Results - Table 1'!N291</f>
        <v>0</v>
      </c>
      <c r="O291" s="139">
        <f>'AUP Test Results - Table 1'!O291</f>
        <v>0</v>
      </c>
      <c r="P291" s="177" t="str">
        <f>'AUP Test Results - Table 1'!P291</f>
        <v/>
      </c>
      <c r="Q291" s="138">
        <f>'AUP Test Results - Table 1'!Q291</f>
        <v>0</v>
      </c>
      <c r="R291" s="139">
        <f>'AUP Test Results - Table 1'!R291</f>
        <v>0</v>
      </c>
      <c r="S291" s="45">
        <f>'AUP Test Results - Table 1'!S291</f>
        <v>0</v>
      </c>
      <c r="T291" s="139">
        <f>'AUP Test Results - Table 1'!T291</f>
        <v>0</v>
      </c>
      <c r="U291" s="45">
        <f>'AUP Test Results - Table 1'!U291</f>
        <v>0</v>
      </c>
      <c r="V291" s="138">
        <f>'AUP Test Results - Table 1'!V291</f>
        <v>0</v>
      </c>
      <c r="W291" s="141" t="str">
        <f>'AUP Test Results - Table 1'!W291</f>
        <v>none</v>
      </c>
      <c r="X291" s="141">
        <f>'AUP Test Results - Table 1'!X291</f>
        <v>0</v>
      </c>
      <c r="Y291" s="178">
        <f>'AUP Test Results - Table 1'!Y291</f>
        <v>0</v>
      </c>
      <c r="Z291" s="89">
        <f>'AUP Test Results - Table 1'!Z291</f>
        <v>0</v>
      </c>
      <c r="AC291" t="str">
        <f t="shared" si="391"/>
        <v>HB Charges 5</v>
      </c>
      <c r="AD291" s="3">
        <f t="shared" si="372"/>
        <v>0</v>
      </c>
      <c r="AE291" s="3">
        <f t="shared" si="373"/>
        <v>0</v>
      </c>
      <c r="AF291" s="3" t="e">
        <f t="shared" si="374"/>
        <v>#DIV/0!</v>
      </c>
      <c r="AG291" s="2" t="e">
        <f t="shared" si="392"/>
        <v>#DIV/0!</v>
      </c>
      <c r="AH291" s="2" t="e">
        <f t="shared" si="393"/>
        <v>#DIV/0!</v>
      </c>
      <c r="AI291" s="2" t="e">
        <f t="shared" si="394"/>
        <v>#DIV/0!</v>
      </c>
      <c r="AJ291" s="2" t="e">
        <f t="shared" si="395"/>
        <v>#DIV/0!</v>
      </c>
      <c r="AK291" t="e">
        <f t="shared" si="396"/>
        <v>#DIV/0!</v>
      </c>
      <c r="AL291" t="str">
        <f t="shared" ref="AL291:AM291" si="445">IF(AY291=1,$AF291*$V288,"0")</f>
        <v>0</v>
      </c>
      <c r="AM291" t="str">
        <f t="shared" si="445"/>
        <v>0</v>
      </c>
      <c r="AN291" t="str">
        <f t="shared" si="398"/>
        <v>0</v>
      </c>
      <c r="AO291" t="str">
        <f t="shared" si="399"/>
        <v>0</v>
      </c>
      <c r="AP291" t="str">
        <f t="shared" si="400"/>
        <v>0</v>
      </c>
      <c r="AQ291" t="str">
        <f t="shared" si="401"/>
        <v>0</v>
      </c>
      <c r="AT291">
        <f t="shared" si="402"/>
        <v>0</v>
      </c>
      <c r="AU291">
        <f t="shared" si="403"/>
        <v>0</v>
      </c>
      <c r="AW291">
        <f t="shared" si="404"/>
        <v>0</v>
      </c>
      <c r="AY291">
        <f t="shared" si="405"/>
        <v>0</v>
      </c>
      <c r="AZ291">
        <f t="shared" si="406"/>
        <v>0</v>
      </c>
      <c r="BA291">
        <f t="shared" si="407"/>
        <v>0</v>
      </c>
      <c r="BB291">
        <f t="shared" si="408"/>
        <v>0</v>
      </c>
      <c r="BC291">
        <f t="shared" si="409"/>
        <v>0</v>
      </c>
      <c r="BD291">
        <f t="shared" si="410"/>
        <v>0</v>
      </c>
      <c r="BF291" t="str">
        <f t="shared" si="411"/>
        <v>0</v>
      </c>
      <c r="BG291" t="str">
        <f t="shared" si="412"/>
        <v>0</v>
      </c>
      <c r="BH291" t="str">
        <f t="shared" si="413"/>
        <v>0</v>
      </c>
      <c r="BI291" t="str">
        <f t="shared" si="414"/>
        <v>0</v>
      </c>
      <c r="BJ291" t="str">
        <f t="shared" si="415"/>
        <v>0</v>
      </c>
      <c r="BK291" t="str">
        <f t="shared" si="416"/>
        <v>0</v>
      </c>
    </row>
    <row r="292" spans="1:63" x14ac:dyDescent="0.25">
      <c r="A292" s="176" t="s">
        <v>4</v>
      </c>
      <c r="B292" s="10">
        <f t="shared" si="387"/>
        <v>51</v>
      </c>
      <c r="C292" s="10" t="str">
        <f t="shared" si="366"/>
        <v>HOSP&gt;65 - 51</v>
      </c>
      <c r="D292" s="138">
        <f>'AUP Test Results - Table 1'!D292</f>
        <v>0</v>
      </c>
      <c r="E292" s="11">
        <f>'AUP Test Results - Table 1'!E292</f>
        <v>0</v>
      </c>
      <c r="F292" s="139">
        <f>'AUP Test Results - Table 1'!F292</f>
        <v>0</v>
      </c>
      <c r="G292" s="177">
        <f>'AUP Test Results - Table 1'!G292</f>
        <v>0</v>
      </c>
      <c r="H292" s="11">
        <f>'AUP Test Results - Table 1'!H292</f>
        <v>0</v>
      </c>
      <c r="I292" s="139">
        <f>'AUP Test Results - Table 1'!I292</f>
        <v>0</v>
      </c>
      <c r="J292" s="177">
        <f>'AUP Test Results - Table 1'!J292</f>
        <v>0</v>
      </c>
      <c r="K292" s="177">
        <f>'AUP Test Results - Table 1'!K292</f>
        <v>0</v>
      </c>
      <c r="L292" s="139">
        <f>'AUP Test Results - Table 1'!L292</f>
        <v>0</v>
      </c>
      <c r="M292" s="177" t="str">
        <f>'AUP Test Results - Table 1'!M292</f>
        <v/>
      </c>
      <c r="N292" s="177">
        <f>'AUP Test Results - Table 1'!N292</f>
        <v>0</v>
      </c>
      <c r="O292" s="139">
        <f>'AUP Test Results - Table 1'!O292</f>
        <v>0</v>
      </c>
      <c r="P292" s="177" t="str">
        <f>'AUP Test Results - Table 1'!P292</f>
        <v/>
      </c>
      <c r="Q292" s="138">
        <f>'AUP Test Results - Table 1'!Q292</f>
        <v>0</v>
      </c>
      <c r="R292" s="139">
        <f>'AUP Test Results - Table 1'!R292</f>
        <v>0</v>
      </c>
      <c r="S292" s="45">
        <f>'AUP Test Results - Table 1'!S292</f>
        <v>0</v>
      </c>
      <c r="T292" s="139">
        <f>'AUP Test Results - Table 1'!T292</f>
        <v>0</v>
      </c>
      <c r="U292" s="45">
        <f>'AUP Test Results - Table 1'!U292</f>
        <v>0</v>
      </c>
      <c r="V292" s="138">
        <f>'AUP Test Results - Table 1'!V292</f>
        <v>0</v>
      </c>
      <c r="W292" s="141" t="str">
        <f>'AUP Test Results - Table 1'!W292</f>
        <v>none</v>
      </c>
      <c r="X292" s="141">
        <f>'AUP Test Results - Table 1'!X292</f>
        <v>0</v>
      </c>
      <c r="Y292" s="178">
        <f>'AUP Test Results - Table 1'!Y292</f>
        <v>0</v>
      </c>
      <c r="Z292" s="89">
        <f>'AUP Test Results - Table 1'!Z292</f>
        <v>0</v>
      </c>
      <c r="AC292" t="str">
        <f t="shared" si="391"/>
        <v>HB Charges 5</v>
      </c>
      <c r="AD292" s="3">
        <f t="shared" si="372"/>
        <v>0</v>
      </c>
      <c r="AE292" s="3">
        <f t="shared" si="373"/>
        <v>0</v>
      </c>
      <c r="AF292" s="3" t="e">
        <f t="shared" si="374"/>
        <v>#DIV/0!</v>
      </c>
      <c r="AG292" s="2" t="e">
        <f t="shared" si="392"/>
        <v>#DIV/0!</v>
      </c>
      <c r="AH292" s="2" t="e">
        <f t="shared" si="393"/>
        <v>#DIV/0!</v>
      </c>
      <c r="AI292" s="2" t="e">
        <f t="shared" si="394"/>
        <v>#DIV/0!</v>
      </c>
      <c r="AJ292" s="2" t="e">
        <f t="shared" si="395"/>
        <v>#DIV/0!</v>
      </c>
      <c r="AK292" t="e">
        <f t="shared" si="396"/>
        <v>#DIV/0!</v>
      </c>
      <c r="AL292" t="str">
        <f t="shared" ref="AL292:AM292" si="446">IF(AY292=1,$AF292*$V289,"0")</f>
        <v>0</v>
      </c>
      <c r="AM292" t="str">
        <f t="shared" si="446"/>
        <v>0</v>
      </c>
      <c r="AN292" t="str">
        <f t="shared" si="398"/>
        <v>0</v>
      </c>
      <c r="AO292" t="str">
        <f t="shared" si="399"/>
        <v>0</v>
      </c>
      <c r="AP292" t="str">
        <f t="shared" si="400"/>
        <v>0</v>
      </c>
      <c r="AQ292" t="str">
        <f t="shared" si="401"/>
        <v>0</v>
      </c>
      <c r="AT292">
        <f t="shared" si="402"/>
        <v>0</v>
      </c>
      <c r="AU292">
        <f t="shared" si="403"/>
        <v>0</v>
      </c>
      <c r="AW292">
        <f t="shared" si="404"/>
        <v>0</v>
      </c>
      <c r="AY292">
        <f t="shared" si="405"/>
        <v>0</v>
      </c>
      <c r="AZ292">
        <f t="shared" si="406"/>
        <v>0</v>
      </c>
      <c r="BA292">
        <f t="shared" si="407"/>
        <v>0</v>
      </c>
      <c r="BB292">
        <f t="shared" si="408"/>
        <v>0</v>
      </c>
      <c r="BC292">
        <f t="shared" si="409"/>
        <v>0</v>
      </c>
      <c r="BD292">
        <f t="shared" si="410"/>
        <v>0</v>
      </c>
      <c r="BF292" t="str">
        <f t="shared" si="411"/>
        <v>0</v>
      </c>
      <c r="BG292" t="str">
        <f t="shared" si="412"/>
        <v>0</v>
      </c>
      <c r="BH292" t="str">
        <f t="shared" si="413"/>
        <v>0</v>
      </c>
      <c r="BI292" t="str">
        <f t="shared" si="414"/>
        <v>0</v>
      </c>
      <c r="BJ292" t="str">
        <f t="shared" si="415"/>
        <v>0</v>
      </c>
      <c r="BK292" t="str">
        <f t="shared" si="416"/>
        <v>0</v>
      </c>
    </row>
    <row r="293" spans="1:63" x14ac:dyDescent="0.25">
      <c r="A293" s="176" t="s">
        <v>4</v>
      </c>
      <c r="B293" s="10">
        <f t="shared" si="387"/>
        <v>52</v>
      </c>
      <c r="C293" s="10" t="str">
        <f t="shared" si="366"/>
        <v>HOSP&gt;65 - 52</v>
      </c>
      <c r="D293" s="138">
        <f>'AUP Test Results - Table 1'!D293</f>
        <v>0</v>
      </c>
      <c r="E293" s="11">
        <f>'AUP Test Results - Table 1'!E293</f>
        <v>0</v>
      </c>
      <c r="F293" s="139">
        <f>'AUP Test Results - Table 1'!F293</f>
        <v>0</v>
      </c>
      <c r="G293" s="177">
        <f>'AUP Test Results - Table 1'!G293</f>
        <v>0</v>
      </c>
      <c r="H293" s="11">
        <f>'AUP Test Results - Table 1'!H293</f>
        <v>0</v>
      </c>
      <c r="I293" s="139">
        <f>'AUP Test Results - Table 1'!I293</f>
        <v>0</v>
      </c>
      <c r="J293" s="177">
        <f>'AUP Test Results - Table 1'!J293</f>
        <v>0</v>
      </c>
      <c r="K293" s="177">
        <f>'AUP Test Results - Table 1'!K293</f>
        <v>0</v>
      </c>
      <c r="L293" s="139">
        <f>'AUP Test Results - Table 1'!L293</f>
        <v>0</v>
      </c>
      <c r="M293" s="177" t="str">
        <f>'AUP Test Results - Table 1'!M293</f>
        <v/>
      </c>
      <c r="N293" s="177">
        <f>'AUP Test Results - Table 1'!N293</f>
        <v>0</v>
      </c>
      <c r="O293" s="139">
        <f>'AUP Test Results - Table 1'!O293</f>
        <v>0</v>
      </c>
      <c r="P293" s="177" t="str">
        <f>'AUP Test Results - Table 1'!P293</f>
        <v/>
      </c>
      <c r="Q293" s="138">
        <f>'AUP Test Results - Table 1'!Q293</f>
        <v>0</v>
      </c>
      <c r="R293" s="139">
        <f>'AUP Test Results - Table 1'!R293</f>
        <v>0</v>
      </c>
      <c r="S293" s="45">
        <f>'AUP Test Results - Table 1'!S293</f>
        <v>0</v>
      </c>
      <c r="T293" s="139">
        <f>'AUP Test Results - Table 1'!T293</f>
        <v>0</v>
      </c>
      <c r="U293" s="45">
        <f>'AUP Test Results - Table 1'!U293</f>
        <v>0</v>
      </c>
      <c r="V293" s="138">
        <f>'AUP Test Results - Table 1'!V293</f>
        <v>0</v>
      </c>
      <c r="W293" s="141" t="str">
        <f>'AUP Test Results - Table 1'!W293</f>
        <v>none</v>
      </c>
      <c r="X293" s="141">
        <f>'AUP Test Results - Table 1'!X293</f>
        <v>0</v>
      </c>
      <c r="Y293" s="178">
        <f>'AUP Test Results - Table 1'!Y293</f>
        <v>0</v>
      </c>
      <c r="Z293" s="89">
        <f>'AUP Test Results - Table 1'!Z293</f>
        <v>0</v>
      </c>
      <c r="AC293" t="str">
        <f t="shared" si="391"/>
        <v>HB Charges 5</v>
      </c>
      <c r="AD293" s="3">
        <f t="shared" si="372"/>
        <v>0</v>
      </c>
      <c r="AE293" s="3">
        <f t="shared" si="373"/>
        <v>0</v>
      </c>
      <c r="AF293" s="3" t="e">
        <f t="shared" si="374"/>
        <v>#DIV/0!</v>
      </c>
      <c r="AG293" s="2" t="e">
        <f t="shared" si="392"/>
        <v>#DIV/0!</v>
      </c>
      <c r="AH293" s="2" t="e">
        <f t="shared" si="393"/>
        <v>#DIV/0!</v>
      </c>
      <c r="AI293" s="2" t="e">
        <f t="shared" si="394"/>
        <v>#DIV/0!</v>
      </c>
      <c r="AJ293" s="2" t="e">
        <f t="shared" si="395"/>
        <v>#DIV/0!</v>
      </c>
      <c r="AK293" t="e">
        <f t="shared" si="396"/>
        <v>#DIV/0!</v>
      </c>
      <c r="AL293" t="str">
        <f t="shared" ref="AL293:AM293" si="447">IF(AY293=1,$AF293*$V290,"0")</f>
        <v>0</v>
      </c>
      <c r="AM293" t="str">
        <f t="shared" si="447"/>
        <v>0</v>
      </c>
      <c r="AN293" t="str">
        <f t="shared" si="398"/>
        <v>0</v>
      </c>
      <c r="AO293" t="str">
        <f t="shared" si="399"/>
        <v>0</v>
      </c>
      <c r="AP293" t="str">
        <f t="shared" si="400"/>
        <v>0</v>
      </c>
      <c r="AQ293" t="str">
        <f t="shared" si="401"/>
        <v>0</v>
      </c>
      <c r="AT293">
        <f t="shared" si="402"/>
        <v>0</v>
      </c>
      <c r="AU293">
        <f t="shared" si="403"/>
        <v>0</v>
      </c>
      <c r="AW293">
        <f t="shared" si="404"/>
        <v>0</v>
      </c>
      <c r="AY293">
        <f t="shared" si="405"/>
        <v>0</v>
      </c>
      <c r="AZ293">
        <f t="shared" si="406"/>
        <v>0</v>
      </c>
      <c r="BA293">
        <f t="shared" si="407"/>
        <v>0</v>
      </c>
      <c r="BB293">
        <f t="shared" si="408"/>
        <v>0</v>
      </c>
      <c r="BC293">
        <f t="shared" si="409"/>
        <v>0</v>
      </c>
      <c r="BD293">
        <f t="shared" si="410"/>
        <v>0</v>
      </c>
      <c r="BF293" t="str">
        <f t="shared" si="411"/>
        <v>0</v>
      </c>
      <c r="BG293" t="str">
        <f t="shared" si="412"/>
        <v>0</v>
      </c>
      <c r="BH293" t="str">
        <f t="shared" si="413"/>
        <v>0</v>
      </c>
      <c r="BI293" t="str">
        <f t="shared" si="414"/>
        <v>0</v>
      </c>
      <c r="BJ293" t="str">
        <f t="shared" si="415"/>
        <v>0</v>
      </c>
      <c r="BK293" t="str">
        <f t="shared" si="416"/>
        <v>0</v>
      </c>
    </row>
    <row r="294" spans="1:63" x14ac:dyDescent="0.25">
      <c r="A294" s="176" t="s">
        <v>4</v>
      </c>
      <c r="B294" s="10">
        <f t="shared" si="387"/>
        <v>53</v>
      </c>
      <c r="C294" s="10" t="str">
        <f t="shared" si="366"/>
        <v>HOSP&gt;65 - 53</v>
      </c>
      <c r="D294" s="138">
        <f>'AUP Test Results - Table 1'!D294</f>
        <v>0</v>
      </c>
      <c r="E294" s="11">
        <f>'AUP Test Results - Table 1'!E294</f>
        <v>0</v>
      </c>
      <c r="F294" s="139">
        <f>'AUP Test Results - Table 1'!F294</f>
        <v>0</v>
      </c>
      <c r="G294" s="177">
        <f>'AUP Test Results - Table 1'!G294</f>
        <v>0</v>
      </c>
      <c r="H294" s="11">
        <f>'AUP Test Results - Table 1'!H294</f>
        <v>0</v>
      </c>
      <c r="I294" s="139">
        <f>'AUP Test Results - Table 1'!I294</f>
        <v>0</v>
      </c>
      <c r="J294" s="177">
        <f>'AUP Test Results - Table 1'!J294</f>
        <v>0</v>
      </c>
      <c r="K294" s="177">
        <f>'AUP Test Results - Table 1'!K294</f>
        <v>0</v>
      </c>
      <c r="L294" s="139">
        <f>'AUP Test Results - Table 1'!L294</f>
        <v>0</v>
      </c>
      <c r="M294" s="177" t="str">
        <f>'AUP Test Results - Table 1'!M294</f>
        <v/>
      </c>
      <c r="N294" s="177">
        <f>'AUP Test Results - Table 1'!N294</f>
        <v>0</v>
      </c>
      <c r="O294" s="139">
        <f>'AUP Test Results - Table 1'!O294</f>
        <v>0</v>
      </c>
      <c r="P294" s="177" t="str">
        <f>'AUP Test Results - Table 1'!P294</f>
        <v/>
      </c>
      <c r="Q294" s="138">
        <f>'AUP Test Results - Table 1'!Q294</f>
        <v>0</v>
      </c>
      <c r="R294" s="139">
        <f>'AUP Test Results - Table 1'!R294</f>
        <v>0</v>
      </c>
      <c r="S294" s="45">
        <f>'AUP Test Results - Table 1'!S294</f>
        <v>0</v>
      </c>
      <c r="T294" s="139">
        <f>'AUP Test Results - Table 1'!T294</f>
        <v>0</v>
      </c>
      <c r="U294" s="45">
        <f>'AUP Test Results - Table 1'!U294</f>
        <v>0</v>
      </c>
      <c r="V294" s="138">
        <f>'AUP Test Results - Table 1'!V294</f>
        <v>0</v>
      </c>
      <c r="W294" s="141" t="str">
        <f>'AUP Test Results - Table 1'!W294</f>
        <v>none</v>
      </c>
      <c r="X294" s="141">
        <f>'AUP Test Results - Table 1'!X294</f>
        <v>0</v>
      </c>
      <c r="Y294" s="178">
        <f>'AUP Test Results - Table 1'!Y294</f>
        <v>0</v>
      </c>
      <c r="Z294" s="89">
        <f>'AUP Test Results - Table 1'!Z294</f>
        <v>0</v>
      </c>
      <c r="AC294" t="str">
        <f t="shared" si="391"/>
        <v>HB Charges 5</v>
      </c>
      <c r="AD294" s="3">
        <f t="shared" si="372"/>
        <v>0</v>
      </c>
      <c r="AE294" s="3">
        <f t="shared" si="373"/>
        <v>0</v>
      </c>
      <c r="AF294" s="3" t="e">
        <f t="shared" si="374"/>
        <v>#DIV/0!</v>
      </c>
      <c r="AG294" s="2" t="e">
        <f t="shared" si="392"/>
        <v>#DIV/0!</v>
      </c>
      <c r="AH294" s="2" t="e">
        <f t="shared" si="393"/>
        <v>#DIV/0!</v>
      </c>
      <c r="AI294" s="2" t="e">
        <f t="shared" si="394"/>
        <v>#DIV/0!</v>
      </c>
      <c r="AJ294" s="2" t="e">
        <f t="shared" si="395"/>
        <v>#DIV/0!</v>
      </c>
      <c r="AK294" t="e">
        <f t="shared" si="396"/>
        <v>#DIV/0!</v>
      </c>
      <c r="AL294" t="str">
        <f t="shared" ref="AL294:AM294" si="448">IF(AY294=1,$AF294*$V291,"0")</f>
        <v>0</v>
      </c>
      <c r="AM294" t="str">
        <f t="shared" si="448"/>
        <v>0</v>
      </c>
      <c r="AN294" t="str">
        <f t="shared" si="398"/>
        <v>0</v>
      </c>
      <c r="AO294" t="str">
        <f t="shared" si="399"/>
        <v>0</v>
      </c>
      <c r="AP294" t="str">
        <f t="shared" si="400"/>
        <v>0</v>
      </c>
      <c r="AQ294" t="str">
        <f t="shared" si="401"/>
        <v>0</v>
      </c>
      <c r="AT294">
        <f t="shared" si="402"/>
        <v>0</v>
      </c>
      <c r="AU294">
        <f t="shared" si="403"/>
        <v>0</v>
      </c>
      <c r="AW294">
        <f t="shared" si="404"/>
        <v>0</v>
      </c>
      <c r="AY294">
        <f t="shared" si="405"/>
        <v>0</v>
      </c>
      <c r="AZ294">
        <f t="shared" si="406"/>
        <v>0</v>
      </c>
      <c r="BA294">
        <f t="shared" si="407"/>
        <v>0</v>
      </c>
      <c r="BB294">
        <f t="shared" si="408"/>
        <v>0</v>
      </c>
      <c r="BC294">
        <f t="shared" si="409"/>
        <v>0</v>
      </c>
      <c r="BD294">
        <f t="shared" si="410"/>
        <v>0</v>
      </c>
      <c r="BF294" t="str">
        <f t="shared" si="411"/>
        <v>0</v>
      </c>
      <c r="BG294" t="str">
        <f t="shared" si="412"/>
        <v>0</v>
      </c>
      <c r="BH294" t="str">
        <f t="shared" si="413"/>
        <v>0</v>
      </c>
      <c r="BI294" t="str">
        <f t="shared" si="414"/>
        <v>0</v>
      </c>
      <c r="BJ294" t="str">
        <f t="shared" si="415"/>
        <v>0</v>
      </c>
      <c r="BK294" t="str">
        <f t="shared" si="416"/>
        <v>0</v>
      </c>
    </row>
    <row r="295" spans="1:63" x14ac:dyDescent="0.25">
      <c r="A295" s="176" t="s">
        <v>4</v>
      </c>
      <c r="B295" s="10">
        <f t="shared" si="387"/>
        <v>54</v>
      </c>
      <c r="C295" s="10" t="str">
        <f t="shared" si="366"/>
        <v>HOSP&gt;65 - 54</v>
      </c>
      <c r="D295" s="138">
        <f>'AUP Test Results - Table 1'!D295</f>
        <v>0</v>
      </c>
      <c r="E295" s="11">
        <f>'AUP Test Results - Table 1'!E295</f>
        <v>0</v>
      </c>
      <c r="F295" s="139">
        <f>'AUP Test Results - Table 1'!F295</f>
        <v>0</v>
      </c>
      <c r="G295" s="177">
        <f>'AUP Test Results - Table 1'!G295</f>
        <v>0</v>
      </c>
      <c r="H295" s="11">
        <f>'AUP Test Results - Table 1'!H295</f>
        <v>0</v>
      </c>
      <c r="I295" s="139">
        <f>'AUP Test Results - Table 1'!I295</f>
        <v>0</v>
      </c>
      <c r="J295" s="177">
        <f>'AUP Test Results - Table 1'!J295</f>
        <v>0</v>
      </c>
      <c r="K295" s="177">
        <f>'AUP Test Results - Table 1'!K295</f>
        <v>0</v>
      </c>
      <c r="L295" s="139">
        <f>'AUP Test Results - Table 1'!L295</f>
        <v>0</v>
      </c>
      <c r="M295" s="177" t="str">
        <f>'AUP Test Results - Table 1'!M295</f>
        <v/>
      </c>
      <c r="N295" s="177">
        <f>'AUP Test Results - Table 1'!N295</f>
        <v>0</v>
      </c>
      <c r="O295" s="139">
        <f>'AUP Test Results - Table 1'!O295</f>
        <v>0</v>
      </c>
      <c r="P295" s="177" t="str">
        <f>'AUP Test Results - Table 1'!P295</f>
        <v/>
      </c>
      <c r="Q295" s="138">
        <f>'AUP Test Results - Table 1'!Q295</f>
        <v>0</v>
      </c>
      <c r="R295" s="139">
        <f>'AUP Test Results - Table 1'!R295</f>
        <v>0</v>
      </c>
      <c r="S295" s="45">
        <f>'AUP Test Results - Table 1'!S295</f>
        <v>0</v>
      </c>
      <c r="T295" s="139">
        <f>'AUP Test Results - Table 1'!T295</f>
        <v>0</v>
      </c>
      <c r="U295" s="45">
        <f>'AUP Test Results - Table 1'!U295</f>
        <v>0</v>
      </c>
      <c r="V295" s="138">
        <f>'AUP Test Results - Table 1'!V295</f>
        <v>0</v>
      </c>
      <c r="W295" s="141" t="str">
        <f>'AUP Test Results - Table 1'!W295</f>
        <v>none</v>
      </c>
      <c r="X295" s="141">
        <f>'AUP Test Results - Table 1'!X295</f>
        <v>0</v>
      </c>
      <c r="Y295" s="178">
        <f>'AUP Test Results - Table 1'!Y295</f>
        <v>0</v>
      </c>
      <c r="Z295" s="89">
        <f>'AUP Test Results - Table 1'!Z295</f>
        <v>0</v>
      </c>
      <c r="AC295" t="str">
        <f t="shared" si="391"/>
        <v>HB Charges 5</v>
      </c>
      <c r="AD295" s="3">
        <f t="shared" si="372"/>
        <v>0</v>
      </c>
      <c r="AE295" s="3">
        <f t="shared" si="373"/>
        <v>0</v>
      </c>
      <c r="AF295" s="3" t="e">
        <f t="shared" si="374"/>
        <v>#DIV/0!</v>
      </c>
      <c r="AG295" s="2" t="e">
        <f t="shared" si="392"/>
        <v>#DIV/0!</v>
      </c>
      <c r="AH295" s="2" t="e">
        <f t="shared" si="393"/>
        <v>#DIV/0!</v>
      </c>
      <c r="AI295" s="2" t="e">
        <f t="shared" si="394"/>
        <v>#DIV/0!</v>
      </c>
      <c r="AJ295" s="2" t="e">
        <f t="shared" si="395"/>
        <v>#DIV/0!</v>
      </c>
      <c r="AK295" t="e">
        <f t="shared" si="396"/>
        <v>#DIV/0!</v>
      </c>
      <c r="AL295" t="str">
        <f t="shared" ref="AL295:AM295" si="449">IF(AY295=1,$AF295*$V292,"0")</f>
        <v>0</v>
      </c>
      <c r="AM295" t="str">
        <f t="shared" si="449"/>
        <v>0</v>
      </c>
      <c r="AN295" t="str">
        <f t="shared" si="398"/>
        <v>0</v>
      </c>
      <c r="AO295" t="str">
        <f t="shared" si="399"/>
        <v>0</v>
      </c>
      <c r="AP295" t="str">
        <f t="shared" si="400"/>
        <v>0</v>
      </c>
      <c r="AQ295" t="str">
        <f t="shared" si="401"/>
        <v>0</v>
      </c>
      <c r="AT295">
        <f t="shared" si="402"/>
        <v>0</v>
      </c>
      <c r="AU295">
        <f t="shared" si="403"/>
        <v>0</v>
      </c>
      <c r="AW295">
        <f t="shared" si="404"/>
        <v>0</v>
      </c>
      <c r="AY295">
        <f t="shared" si="405"/>
        <v>0</v>
      </c>
      <c r="AZ295">
        <f t="shared" si="406"/>
        <v>0</v>
      </c>
      <c r="BA295">
        <f t="shared" si="407"/>
        <v>0</v>
      </c>
      <c r="BB295">
        <f t="shared" si="408"/>
        <v>0</v>
      </c>
      <c r="BC295">
        <f t="shared" si="409"/>
        <v>0</v>
      </c>
      <c r="BD295">
        <f t="shared" si="410"/>
        <v>0</v>
      </c>
      <c r="BF295" t="str">
        <f t="shared" si="411"/>
        <v>0</v>
      </c>
      <c r="BG295" t="str">
        <f t="shared" si="412"/>
        <v>0</v>
      </c>
      <c r="BH295" t="str">
        <f t="shared" si="413"/>
        <v>0</v>
      </c>
      <c r="BI295" t="str">
        <f t="shared" si="414"/>
        <v>0</v>
      </c>
      <c r="BJ295" t="str">
        <f t="shared" si="415"/>
        <v>0</v>
      </c>
      <c r="BK295" t="str">
        <f t="shared" si="416"/>
        <v>0</v>
      </c>
    </row>
    <row r="296" spans="1:63" x14ac:dyDescent="0.25">
      <c r="A296" s="176" t="s">
        <v>4</v>
      </c>
      <c r="B296" s="10">
        <f t="shared" si="387"/>
        <v>55</v>
      </c>
      <c r="C296" s="10" t="str">
        <f t="shared" si="366"/>
        <v>HOSP&gt;65 - 55</v>
      </c>
      <c r="D296" s="138">
        <f>'AUP Test Results - Table 1'!D296</f>
        <v>0</v>
      </c>
      <c r="E296" s="11">
        <f>'AUP Test Results - Table 1'!E296</f>
        <v>0</v>
      </c>
      <c r="F296" s="139">
        <f>'AUP Test Results - Table 1'!F296</f>
        <v>0</v>
      </c>
      <c r="G296" s="177">
        <f>'AUP Test Results - Table 1'!G296</f>
        <v>0</v>
      </c>
      <c r="H296" s="11">
        <f>'AUP Test Results - Table 1'!H296</f>
        <v>0</v>
      </c>
      <c r="I296" s="139">
        <f>'AUP Test Results - Table 1'!I296</f>
        <v>0</v>
      </c>
      <c r="J296" s="177">
        <f>'AUP Test Results - Table 1'!J296</f>
        <v>0</v>
      </c>
      <c r="K296" s="177">
        <f>'AUP Test Results - Table 1'!K296</f>
        <v>0</v>
      </c>
      <c r="L296" s="139">
        <f>'AUP Test Results - Table 1'!L296</f>
        <v>0</v>
      </c>
      <c r="M296" s="177" t="str">
        <f>'AUP Test Results - Table 1'!M296</f>
        <v/>
      </c>
      <c r="N296" s="177">
        <f>'AUP Test Results - Table 1'!N296</f>
        <v>0</v>
      </c>
      <c r="O296" s="139">
        <f>'AUP Test Results - Table 1'!O296</f>
        <v>0</v>
      </c>
      <c r="P296" s="177" t="str">
        <f>'AUP Test Results - Table 1'!P296</f>
        <v/>
      </c>
      <c r="Q296" s="138">
        <f>'AUP Test Results - Table 1'!Q296</f>
        <v>0</v>
      </c>
      <c r="R296" s="139">
        <f>'AUP Test Results - Table 1'!R296</f>
        <v>0</v>
      </c>
      <c r="S296" s="45">
        <f>'AUP Test Results - Table 1'!S296</f>
        <v>0</v>
      </c>
      <c r="T296" s="139">
        <f>'AUP Test Results - Table 1'!T296</f>
        <v>0</v>
      </c>
      <c r="U296" s="45">
        <f>'AUP Test Results - Table 1'!U296</f>
        <v>0</v>
      </c>
      <c r="V296" s="138">
        <f>'AUP Test Results - Table 1'!V296</f>
        <v>0</v>
      </c>
      <c r="W296" s="141" t="str">
        <f>'AUP Test Results - Table 1'!W296</f>
        <v>none</v>
      </c>
      <c r="X296" s="141">
        <f>'AUP Test Results - Table 1'!X296</f>
        <v>0</v>
      </c>
      <c r="Y296" s="178">
        <f>'AUP Test Results - Table 1'!Y296</f>
        <v>0</v>
      </c>
      <c r="Z296" s="89">
        <f>'AUP Test Results - Table 1'!Z296</f>
        <v>0</v>
      </c>
      <c r="AC296" t="str">
        <f t="shared" si="391"/>
        <v>HB Charges 5</v>
      </c>
      <c r="AD296" s="3">
        <f t="shared" si="372"/>
        <v>0</v>
      </c>
      <c r="AE296" s="3">
        <f t="shared" si="373"/>
        <v>0</v>
      </c>
      <c r="AF296" s="3" t="e">
        <f t="shared" si="374"/>
        <v>#DIV/0!</v>
      </c>
      <c r="AG296" s="2" t="e">
        <f t="shared" si="392"/>
        <v>#DIV/0!</v>
      </c>
      <c r="AH296" s="2" t="e">
        <f t="shared" si="393"/>
        <v>#DIV/0!</v>
      </c>
      <c r="AI296" s="2" t="e">
        <f t="shared" si="394"/>
        <v>#DIV/0!</v>
      </c>
      <c r="AJ296" s="2" t="e">
        <f t="shared" si="395"/>
        <v>#DIV/0!</v>
      </c>
      <c r="AK296" t="e">
        <f t="shared" si="396"/>
        <v>#DIV/0!</v>
      </c>
      <c r="AL296" t="str">
        <f t="shared" ref="AL296:AM296" si="450">IF(AY296=1,$AF296*$V293,"0")</f>
        <v>0</v>
      </c>
      <c r="AM296" t="str">
        <f t="shared" si="450"/>
        <v>0</v>
      </c>
      <c r="AN296" t="str">
        <f t="shared" si="398"/>
        <v>0</v>
      </c>
      <c r="AO296" t="str">
        <f t="shared" si="399"/>
        <v>0</v>
      </c>
      <c r="AP296" t="str">
        <f t="shared" si="400"/>
        <v>0</v>
      </c>
      <c r="AQ296" t="str">
        <f t="shared" si="401"/>
        <v>0</v>
      </c>
      <c r="AT296">
        <f t="shared" si="402"/>
        <v>0</v>
      </c>
      <c r="AU296">
        <f t="shared" si="403"/>
        <v>0</v>
      </c>
      <c r="AW296">
        <f t="shared" si="404"/>
        <v>0</v>
      </c>
      <c r="AY296">
        <f t="shared" si="405"/>
        <v>0</v>
      </c>
      <c r="AZ296">
        <f t="shared" si="406"/>
        <v>0</v>
      </c>
      <c r="BA296">
        <f t="shared" si="407"/>
        <v>0</v>
      </c>
      <c r="BB296">
        <f t="shared" si="408"/>
        <v>0</v>
      </c>
      <c r="BC296">
        <f t="shared" si="409"/>
        <v>0</v>
      </c>
      <c r="BD296">
        <f t="shared" si="410"/>
        <v>0</v>
      </c>
      <c r="BF296" t="str">
        <f t="shared" si="411"/>
        <v>0</v>
      </c>
      <c r="BG296" t="str">
        <f t="shared" si="412"/>
        <v>0</v>
      </c>
      <c r="BH296" t="str">
        <f t="shared" si="413"/>
        <v>0</v>
      </c>
      <c r="BI296" t="str">
        <f t="shared" si="414"/>
        <v>0</v>
      </c>
      <c r="BJ296" t="str">
        <f t="shared" si="415"/>
        <v>0</v>
      </c>
      <c r="BK296" t="str">
        <f t="shared" si="416"/>
        <v>0</v>
      </c>
    </row>
    <row r="297" spans="1:63" x14ac:dyDescent="0.25">
      <c r="A297" s="176" t="s">
        <v>4</v>
      </c>
      <c r="B297" s="10">
        <f t="shared" si="387"/>
        <v>56</v>
      </c>
      <c r="C297" s="10" t="str">
        <f t="shared" si="366"/>
        <v>HOSP&gt;65 - 56</v>
      </c>
      <c r="D297" s="138">
        <f>'AUP Test Results - Table 1'!D297</f>
        <v>0</v>
      </c>
      <c r="E297" s="11">
        <f>'AUP Test Results - Table 1'!E297</f>
        <v>0</v>
      </c>
      <c r="F297" s="139">
        <f>'AUP Test Results - Table 1'!F297</f>
        <v>0</v>
      </c>
      <c r="G297" s="177">
        <f>'AUP Test Results - Table 1'!G297</f>
        <v>0</v>
      </c>
      <c r="H297" s="11">
        <f>'AUP Test Results - Table 1'!H297</f>
        <v>0</v>
      </c>
      <c r="I297" s="139">
        <f>'AUP Test Results - Table 1'!I297</f>
        <v>0</v>
      </c>
      <c r="J297" s="177">
        <f>'AUP Test Results - Table 1'!J297</f>
        <v>0</v>
      </c>
      <c r="K297" s="177">
        <f>'AUP Test Results - Table 1'!K297</f>
        <v>0</v>
      </c>
      <c r="L297" s="139">
        <f>'AUP Test Results - Table 1'!L297</f>
        <v>0</v>
      </c>
      <c r="M297" s="177" t="str">
        <f>'AUP Test Results - Table 1'!M297</f>
        <v/>
      </c>
      <c r="N297" s="177">
        <f>'AUP Test Results - Table 1'!N297</f>
        <v>0</v>
      </c>
      <c r="O297" s="139">
        <f>'AUP Test Results - Table 1'!O297</f>
        <v>0</v>
      </c>
      <c r="P297" s="177" t="str">
        <f>'AUP Test Results - Table 1'!P297</f>
        <v/>
      </c>
      <c r="Q297" s="138">
        <f>'AUP Test Results - Table 1'!Q297</f>
        <v>0</v>
      </c>
      <c r="R297" s="139">
        <f>'AUP Test Results - Table 1'!R297</f>
        <v>0</v>
      </c>
      <c r="S297" s="45">
        <f>'AUP Test Results - Table 1'!S297</f>
        <v>0</v>
      </c>
      <c r="T297" s="139">
        <f>'AUP Test Results - Table 1'!T297</f>
        <v>0</v>
      </c>
      <c r="U297" s="45">
        <f>'AUP Test Results - Table 1'!U297</f>
        <v>0</v>
      </c>
      <c r="V297" s="138">
        <f>'AUP Test Results - Table 1'!V297</f>
        <v>0</v>
      </c>
      <c r="W297" s="141" t="str">
        <f>'AUP Test Results - Table 1'!W297</f>
        <v>none</v>
      </c>
      <c r="X297" s="141">
        <f>'AUP Test Results - Table 1'!X297</f>
        <v>0</v>
      </c>
      <c r="Y297" s="178">
        <f>'AUP Test Results - Table 1'!Y297</f>
        <v>0</v>
      </c>
      <c r="Z297" s="89">
        <f>'AUP Test Results - Table 1'!Z297</f>
        <v>0</v>
      </c>
      <c r="AC297" t="str">
        <f t="shared" si="391"/>
        <v>HB Charges 5</v>
      </c>
      <c r="AD297" s="3">
        <f t="shared" si="372"/>
        <v>0</v>
      </c>
      <c r="AE297" s="3">
        <f t="shared" si="373"/>
        <v>0</v>
      </c>
      <c r="AF297" s="3" t="e">
        <f t="shared" si="374"/>
        <v>#DIV/0!</v>
      </c>
      <c r="AG297" s="2" t="e">
        <f t="shared" si="392"/>
        <v>#DIV/0!</v>
      </c>
      <c r="AH297" s="2" t="e">
        <f t="shared" si="393"/>
        <v>#DIV/0!</v>
      </c>
      <c r="AI297" s="2" t="e">
        <f t="shared" si="394"/>
        <v>#DIV/0!</v>
      </c>
      <c r="AJ297" s="2" t="e">
        <f t="shared" si="395"/>
        <v>#DIV/0!</v>
      </c>
      <c r="AK297" t="e">
        <f t="shared" si="396"/>
        <v>#DIV/0!</v>
      </c>
      <c r="AL297" t="str">
        <f t="shared" ref="AL297:AM297" si="451">IF(AY297=1,$AF297*$V294,"0")</f>
        <v>0</v>
      </c>
      <c r="AM297" t="str">
        <f t="shared" si="451"/>
        <v>0</v>
      </c>
      <c r="AN297" t="str">
        <f t="shared" si="398"/>
        <v>0</v>
      </c>
      <c r="AO297" t="str">
        <f t="shared" si="399"/>
        <v>0</v>
      </c>
      <c r="AP297" t="str">
        <f t="shared" si="400"/>
        <v>0</v>
      </c>
      <c r="AQ297" t="str">
        <f t="shared" si="401"/>
        <v>0</v>
      </c>
      <c r="AT297">
        <f t="shared" si="402"/>
        <v>0</v>
      </c>
      <c r="AU297">
        <f t="shared" si="403"/>
        <v>0</v>
      </c>
      <c r="AW297">
        <f t="shared" si="404"/>
        <v>0</v>
      </c>
      <c r="AY297">
        <f t="shared" si="405"/>
        <v>0</v>
      </c>
      <c r="AZ297">
        <f t="shared" si="406"/>
        <v>0</v>
      </c>
      <c r="BA297">
        <f t="shared" si="407"/>
        <v>0</v>
      </c>
      <c r="BB297">
        <f t="shared" si="408"/>
        <v>0</v>
      </c>
      <c r="BC297">
        <f t="shared" si="409"/>
        <v>0</v>
      </c>
      <c r="BD297">
        <f t="shared" si="410"/>
        <v>0</v>
      </c>
      <c r="BF297" t="str">
        <f t="shared" si="411"/>
        <v>0</v>
      </c>
      <c r="BG297" t="str">
        <f t="shared" si="412"/>
        <v>0</v>
      </c>
      <c r="BH297" t="str">
        <f t="shared" si="413"/>
        <v>0</v>
      </c>
      <c r="BI297" t="str">
        <f t="shared" si="414"/>
        <v>0</v>
      </c>
      <c r="BJ297" t="str">
        <f t="shared" si="415"/>
        <v>0</v>
      </c>
      <c r="BK297" t="str">
        <f t="shared" si="416"/>
        <v>0</v>
      </c>
    </row>
    <row r="298" spans="1:63" x14ac:dyDescent="0.25">
      <c r="A298" s="176" t="s">
        <v>4</v>
      </c>
      <c r="B298" s="10">
        <f t="shared" si="387"/>
        <v>57</v>
      </c>
      <c r="C298" s="10" t="str">
        <f t="shared" si="366"/>
        <v>HOSP&gt;65 - 57</v>
      </c>
      <c r="D298" s="138">
        <f>'AUP Test Results - Table 1'!D298</f>
        <v>0</v>
      </c>
      <c r="E298" s="11">
        <f>'AUP Test Results - Table 1'!E298</f>
        <v>0</v>
      </c>
      <c r="F298" s="139">
        <f>'AUP Test Results - Table 1'!F298</f>
        <v>0</v>
      </c>
      <c r="G298" s="177">
        <f>'AUP Test Results - Table 1'!G298</f>
        <v>0</v>
      </c>
      <c r="H298" s="11">
        <f>'AUP Test Results - Table 1'!H298</f>
        <v>0</v>
      </c>
      <c r="I298" s="139">
        <f>'AUP Test Results - Table 1'!I298</f>
        <v>0</v>
      </c>
      <c r="J298" s="177">
        <f>'AUP Test Results - Table 1'!J298</f>
        <v>0</v>
      </c>
      <c r="K298" s="177">
        <f>'AUP Test Results - Table 1'!K298</f>
        <v>0</v>
      </c>
      <c r="L298" s="139">
        <f>'AUP Test Results - Table 1'!L298</f>
        <v>0</v>
      </c>
      <c r="M298" s="177" t="str">
        <f>'AUP Test Results - Table 1'!M298</f>
        <v/>
      </c>
      <c r="N298" s="177">
        <f>'AUP Test Results - Table 1'!N298</f>
        <v>0</v>
      </c>
      <c r="O298" s="139">
        <f>'AUP Test Results - Table 1'!O298</f>
        <v>0</v>
      </c>
      <c r="P298" s="177" t="str">
        <f>'AUP Test Results - Table 1'!P298</f>
        <v/>
      </c>
      <c r="Q298" s="138">
        <f>'AUP Test Results - Table 1'!Q298</f>
        <v>0</v>
      </c>
      <c r="R298" s="139">
        <f>'AUP Test Results - Table 1'!R298</f>
        <v>0</v>
      </c>
      <c r="S298" s="45">
        <f>'AUP Test Results - Table 1'!S298</f>
        <v>0</v>
      </c>
      <c r="T298" s="139">
        <f>'AUP Test Results - Table 1'!T298</f>
        <v>0</v>
      </c>
      <c r="U298" s="45">
        <f>'AUP Test Results - Table 1'!U298</f>
        <v>0</v>
      </c>
      <c r="V298" s="138">
        <f>'AUP Test Results - Table 1'!V298</f>
        <v>0</v>
      </c>
      <c r="W298" s="141" t="str">
        <f>'AUP Test Results - Table 1'!W298</f>
        <v>none</v>
      </c>
      <c r="X298" s="141">
        <f>'AUP Test Results - Table 1'!X298</f>
        <v>0</v>
      </c>
      <c r="Y298" s="178">
        <f>'AUP Test Results - Table 1'!Y298</f>
        <v>0</v>
      </c>
      <c r="Z298" s="89">
        <f>'AUP Test Results - Table 1'!Z298</f>
        <v>0</v>
      </c>
      <c r="AC298" t="str">
        <f t="shared" si="391"/>
        <v>HB Charges 5</v>
      </c>
      <c r="AD298" s="3">
        <f t="shared" si="372"/>
        <v>0</v>
      </c>
      <c r="AE298" s="3">
        <f t="shared" si="373"/>
        <v>0</v>
      </c>
      <c r="AF298" s="3" t="e">
        <f t="shared" si="374"/>
        <v>#DIV/0!</v>
      </c>
      <c r="AG298" s="2" t="e">
        <f t="shared" si="392"/>
        <v>#DIV/0!</v>
      </c>
      <c r="AH298" s="2" t="e">
        <f t="shared" si="393"/>
        <v>#DIV/0!</v>
      </c>
      <c r="AI298" s="2" t="e">
        <f t="shared" si="394"/>
        <v>#DIV/0!</v>
      </c>
      <c r="AJ298" s="2" t="e">
        <f t="shared" si="395"/>
        <v>#DIV/0!</v>
      </c>
      <c r="AK298" t="e">
        <f t="shared" si="396"/>
        <v>#DIV/0!</v>
      </c>
      <c r="AL298" t="str">
        <f t="shared" ref="AL298:AM298" si="452">IF(AY298=1,$AF298*$V295,"0")</f>
        <v>0</v>
      </c>
      <c r="AM298" t="str">
        <f t="shared" si="452"/>
        <v>0</v>
      </c>
      <c r="AN298" t="str">
        <f t="shared" si="398"/>
        <v>0</v>
      </c>
      <c r="AO298" t="str">
        <f t="shared" si="399"/>
        <v>0</v>
      </c>
      <c r="AP298" t="str">
        <f t="shared" si="400"/>
        <v>0</v>
      </c>
      <c r="AQ298" t="str">
        <f t="shared" si="401"/>
        <v>0</v>
      </c>
      <c r="AT298">
        <f t="shared" si="402"/>
        <v>0</v>
      </c>
      <c r="AU298">
        <f t="shared" si="403"/>
        <v>0</v>
      </c>
      <c r="AW298">
        <f t="shared" si="404"/>
        <v>0</v>
      </c>
      <c r="AY298">
        <f t="shared" si="405"/>
        <v>0</v>
      </c>
      <c r="AZ298">
        <f t="shared" si="406"/>
        <v>0</v>
      </c>
      <c r="BA298">
        <f t="shared" si="407"/>
        <v>0</v>
      </c>
      <c r="BB298">
        <f t="shared" si="408"/>
        <v>0</v>
      </c>
      <c r="BC298">
        <f t="shared" si="409"/>
        <v>0</v>
      </c>
      <c r="BD298">
        <f t="shared" si="410"/>
        <v>0</v>
      </c>
      <c r="BF298" t="str">
        <f t="shared" si="411"/>
        <v>0</v>
      </c>
      <c r="BG298" t="str">
        <f t="shared" si="412"/>
        <v>0</v>
      </c>
      <c r="BH298" t="str">
        <f t="shared" si="413"/>
        <v>0</v>
      </c>
      <c r="BI298" t="str">
        <f t="shared" si="414"/>
        <v>0</v>
      </c>
      <c r="BJ298" t="str">
        <f t="shared" si="415"/>
        <v>0</v>
      </c>
      <c r="BK298" t="str">
        <f t="shared" si="416"/>
        <v>0</v>
      </c>
    </row>
    <row r="299" spans="1:63" x14ac:dyDescent="0.25">
      <c r="A299" s="176" t="s">
        <v>4</v>
      </c>
      <c r="B299" s="10">
        <f t="shared" si="387"/>
        <v>58</v>
      </c>
      <c r="C299" s="10" t="str">
        <f t="shared" si="366"/>
        <v>HOSP&gt;65 - 58</v>
      </c>
      <c r="D299" s="138">
        <f>'AUP Test Results - Table 1'!D299</f>
        <v>0</v>
      </c>
      <c r="E299" s="11">
        <f>'AUP Test Results - Table 1'!E299</f>
        <v>0</v>
      </c>
      <c r="F299" s="139">
        <f>'AUP Test Results - Table 1'!F299</f>
        <v>0</v>
      </c>
      <c r="G299" s="177">
        <f>'AUP Test Results - Table 1'!G299</f>
        <v>0</v>
      </c>
      <c r="H299" s="11">
        <f>'AUP Test Results - Table 1'!H299</f>
        <v>0</v>
      </c>
      <c r="I299" s="139">
        <f>'AUP Test Results - Table 1'!I299</f>
        <v>0</v>
      </c>
      <c r="J299" s="177">
        <f>'AUP Test Results - Table 1'!J299</f>
        <v>0</v>
      </c>
      <c r="K299" s="177">
        <f>'AUP Test Results - Table 1'!K299</f>
        <v>0</v>
      </c>
      <c r="L299" s="139">
        <f>'AUP Test Results - Table 1'!L299</f>
        <v>0</v>
      </c>
      <c r="M299" s="177" t="str">
        <f>'AUP Test Results - Table 1'!M299</f>
        <v/>
      </c>
      <c r="N299" s="177">
        <f>'AUP Test Results - Table 1'!N299</f>
        <v>0</v>
      </c>
      <c r="O299" s="139">
        <f>'AUP Test Results - Table 1'!O299</f>
        <v>0</v>
      </c>
      <c r="P299" s="177" t="str">
        <f>'AUP Test Results - Table 1'!P299</f>
        <v/>
      </c>
      <c r="Q299" s="138">
        <f>'AUP Test Results - Table 1'!Q299</f>
        <v>0</v>
      </c>
      <c r="R299" s="139">
        <f>'AUP Test Results - Table 1'!R299</f>
        <v>0</v>
      </c>
      <c r="S299" s="45">
        <f>'AUP Test Results - Table 1'!S299</f>
        <v>0</v>
      </c>
      <c r="T299" s="139">
        <f>'AUP Test Results - Table 1'!T299</f>
        <v>0</v>
      </c>
      <c r="U299" s="45">
        <f>'AUP Test Results - Table 1'!U299</f>
        <v>0</v>
      </c>
      <c r="V299" s="138">
        <f>'AUP Test Results - Table 1'!V299</f>
        <v>0</v>
      </c>
      <c r="W299" s="141" t="str">
        <f>'AUP Test Results - Table 1'!W299</f>
        <v>none</v>
      </c>
      <c r="X299" s="141">
        <f>'AUP Test Results - Table 1'!X299</f>
        <v>0</v>
      </c>
      <c r="Y299" s="178">
        <f>'AUP Test Results - Table 1'!Y299</f>
        <v>0</v>
      </c>
      <c r="Z299" s="89">
        <f>'AUP Test Results - Table 1'!Z299</f>
        <v>0</v>
      </c>
      <c r="AC299" t="str">
        <f t="shared" si="391"/>
        <v>HB Charges 5</v>
      </c>
      <c r="AD299" s="3">
        <f t="shared" si="372"/>
        <v>0</v>
      </c>
      <c r="AE299" s="3">
        <f t="shared" si="373"/>
        <v>0</v>
      </c>
      <c r="AF299" s="3" t="e">
        <f t="shared" si="374"/>
        <v>#DIV/0!</v>
      </c>
      <c r="AG299" s="2" t="e">
        <f t="shared" si="392"/>
        <v>#DIV/0!</v>
      </c>
      <c r="AH299" s="2" t="e">
        <f t="shared" si="393"/>
        <v>#DIV/0!</v>
      </c>
      <c r="AI299" s="2" t="e">
        <f t="shared" si="394"/>
        <v>#DIV/0!</v>
      </c>
      <c r="AJ299" s="2" t="e">
        <f t="shared" si="395"/>
        <v>#DIV/0!</v>
      </c>
      <c r="AK299" t="e">
        <f t="shared" si="396"/>
        <v>#DIV/0!</v>
      </c>
      <c r="AL299" t="str">
        <f t="shared" ref="AL299:AM299" si="453">IF(AY299=1,$AF299*$V296,"0")</f>
        <v>0</v>
      </c>
      <c r="AM299" t="str">
        <f t="shared" si="453"/>
        <v>0</v>
      </c>
      <c r="AN299" t="str">
        <f t="shared" si="398"/>
        <v>0</v>
      </c>
      <c r="AO299" t="str">
        <f t="shared" si="399"/>
        <v>0</v>
      </c>
      <c r="AP299" t="str">
        <f t="shared" si="400"/>
        <v>0</v>
      </c>
      <c r="AQ299" t="str">
        <f t="shared" si="401"/>
        <v>0</v>
      </c>
      <c r="AT299">
        <f t="shared" si="402"/>
        <v>0</v>
      </c>
      <c r="AU299">
        <f t="shared" si="403"/>
        <v>0</v>
      </c>
      <c r="AW299">
        <f t="shared" si="404"/>
        <v>0</v>
      </c>
      <c r="AY299">
        <f t="shared" si="405"/>
        <v>0</v>
      </c>
      <c r="AZ299">
        <f t="shared" si="406"/>
        <v>0</v>
      </c>
      <c r="BA299">
        <f t="shared" si="407"/>
        <v>0</v>
      </c>
      <c r="BB299">
        <f t="shared" si="408"/>
        <v>0</v>
      </c>
      <c r="BC299">
        <f t="shared" si="409"/>
        <v>0</v>
      </c>
      <c r="BD299">
        <f t="shared" si="410"/>
        <v>0</v>
      </c>
      <c r="BF299" t="str">
        <f t="shared" si="411"/>
        <v>0</v>
      </c>
      <c r="BG299" t="str">
        <f t="shared" si="412"/>
        <v>0</v>
      </c>
      <c r="BH299" t="str">
        <f t="shared" si="413"/>
        <v>0</v>
      </c>
      <c r="BI299" t="str">
        <f t="shared" si="414"/>
        <v>0</v>
      </c>
      <c r="BJ299" t="str">
        <f t="shared" si="415"/>
        <v>0</v>
      </c>
      <c r="BK299" t="str">
        <f t="shared" si="416"/>
        <v>0</v>
      </c>
    </row>
    <row r="300" spans="1:63" x14ac:dyDescent="0.25">
      <c r="A300" s="176" t="s">
        <v>4</v>
      </c>
      <c r="B300" s="10">
        <f t="shared" si="387"/>
        <v>59</v>
      </c>
      <c r="C300" s="10" t="str">
        <f t="shared" si="366"/>
        <v>HOSP&gt;65 - 59</v>
      </c>
      <c r="D300" s="138">
        <f>'AUP Test Results - Table 1'!D300</f>
        <v>0</v>
      </c>
      <c r="E300" s="11">
        <f>'AUP Test Results - Table 1'!E300</f>
        <v>0</v>
      </c>
      <c r="F300" s="139">
        <f>'AUP Test Results - Table 1'!F300</f>
        <v>0</v>
      </c>
      <c r="G300" s="177">
        <f>'AUP Test Results - Table 1'!G300</f>
        <v>0</v>
      </c>
      <c r="H300" s="11">
        <f>'AUP Test Results - Table 1'!H300</f>
        <v>0</v>
      </c>
      <c r="I300" s="139">
        <f>'AUP Test Results - Table 1'!I300</f>
        <v>0</v>
      </c>
      <c r="J300" s="177">
        <f>'AUP Test Results - Table 1'!J300</f>
        <v>0</v>
      </c>
      <c r="K300" s="177">
        <f>'AUP Test Results - Table 1'!K300</f>
        <v>0</v>
      </c>
      <c r="L300" s="139">
        <f>'AUP Test Results - Table 1'!L300</f>
        <v>0</v>
      </c>
      <c r="M300" s="177" t="str">
        <f>'AUP Test Results - Table 1'!M300</f>
        <v/>
      </c>
      <c r="N300" s="177">
        <f>'AUP Test Results - Table 1'!N300</f>
        <v>0</v>
      </c>
      <c r="O300" s="139">
        <f>'AUP Test Results - Table 1'!O300</f>
        <v>0</v>
      </c>
      <c r="P300" s="177" t="str">
        <f>'AUP Test Results - Table 1'!P300</f>
        <v/>
      </c>
      <c r="Q300" s="138">
        <f>'AUP Test Results - Table 1'!Q300</f>
        <v>0</v>
      </c>
      <c r="R300" s="139">
        <f>'AUP Test Results - Table 1'!R300</f>
        <v>0</v>
      </c>
      <c r="S300" s="45">
        <f>'AUP Test Results - Table 1'!S300</f>
        <v>0</v>
      </c>
      <c r="T300" s="139">
        <f>'AUP Test Results - Table 1'!T300</f>
        <v>0</v>
      </c>
      <c r="U300" s="45">
        <f>'AUP Test Results - Table 1'!U300</f>
        <v>0</v>
      </c>
      <c r="V300" s="138">
        <f>'AUP Test Results - Table 1'!V300</f>
        <v>0</v>
      </c>
      <c r="W300" s="141" t="str">
        <f>'AUP Test Results - Table 1'!W300</f>
        <v>none</v>
      </c>
      <c r="X300" s="141">
        <f>'AUP Test Results - Table 1'!X300</f>
        <v>0</v>
      </c>
      <c r="Y300" s="178">
        <f>'AUP Test Results - Table 1'!Y300</f>
        <v>0</v>
      </c>
      <c r="Z300" s="89">
        <f>'AUP Test Results - Table 1'!Z300</f>
        <v>0</v>
      </c>
      <c r="AC300" t="str">
        <f t="shared" si="391"/>
        <v>HB Charges 5</v>
      </c>
      <c r="AD300" s="3">
        <f t="shared" si="372"/>
        <v>0</v>
      </c>
      <c r="AE300" s="3">
        <f t="shared" si="373"/>
        <v>0</v>
      </c>
      <c r="AF300" s="3" t="e">
        <f t="shared" si="374"/>
        <v>#DIV/0!</v>
      </c>
      <c r="AG300" s="2" t="e">
        <f t="shared" si="392"/>
        <v>#DIV/0!</v>
      </c>
      <c r="AH300" s="2" t="e">
        <f t="shared" si="393"/>
        <v>#DIV/0!</v>
      </c>
      <c r="AI300" s="2" t="e">
        <f t="shared" si="394"/>
        <v>#DIV/0!</v>
      </c>
      <c r="AJ300" s="2" t="e">
        <f t="shared" si="395"/>
        <v>#DIV/0!</v>
      </c>
      <c r="AK300" t="e">
        <f t="shared" si="396"/>
        <v>#DIV/0!</v>
      </c>
      <c r="AL300" t="str">
        <f t="shared" ref="AL300:AM300" si="454">IF(AY300=1,$AF300*$V297,"0")</f>
        <v>0</v>
      </c>
      <c r="AM300" t="str">
        <f t="shared" si="454"/>
        <v>0</v>
      </c>
      <c r="AN300" t="str">
        <f t="shared" si="398"/>
        <v>0</v>
      </c>
      <c r="AO300" t="str">
        <f t="shared" si="399"/>
        <v>0</v>
      </c>
      <c r="AP300" t="str">
        <f t="shared" si="400"/>
        <v>0</v>
      </c>
      <c r="AQ300" t="str">
        <f t="shared" si="401"/>
        <v>0</v>
      </c>
      <c r="AT300">
        <f t="shared" si="402"/>
        <v>0</v>
      </c>
      <c r="AU300">
        <f t="shared" si="403"/>
        <v>0</v>
      </c>
      <c r="AW300">
        <f t="shared" si="404"/>
        <v>0</v>
      </c>
      <c r="AY300">
        <f t="shared" si="405"/>
        <v>0</v>
      </c>
      <c r="AZ300">
        <f t="shared" si="406"/>
        <v>0</v>
      </c>
      <c r="BA300">
        <f t="shared" si="407"/>
        <v>0</v>
      </c>
      <c r="BB300">
        <f t="shared" si="408"/>
        <v>0</v>
      </c>
      <c r="BC300">
        <f t="shared" si="409"/>
        <v>0</v>
      </c>
      <c r="BD300">
        <f t="shared" si="410"/>
        <v>0</v>
      </c>
      <c r="BF300" t="str">
        <f t="shared" si="411"/>
        <v>0</v>
      </c>
      <c r="BG300" t="str">
        <f t="shared" si="412"/>
        <v>0</v>
      </c>
      <c r="BH300" t="str">
        <f t="shared" si="413"/>
        <v>0</v>
      </c>
      <c r="BI300" t="str">
        <f t="shared" si="414"/>
        <v>0</v>
      </c>
      <c r="BJ300" t="str">
        <f t="shared" si="415"/>
        <v>0</v>
      </c>
      <c r="BK300" t="str">
        <f t="shared" si="416"/>
        <v>0</v>
      </c>
    </row>
    <row r="301" spans="1:63" x14ac:dyDescent="0.25">
      <c r="A301" s="176" t="s">
        <v>4</v>
      </c>
      <c r="B301" s="10">
        <f t="shared" si="387"/>
        <v>60</v>
      </c>
      <c r="C301" s="10" t="str">
        <f t="shared" si="366"/>
        <v>HOSP&gt;65 - 60</v>
      </c>
      <c r="D301" s="138">
        <f>'AUP Test Results - Table 1'!D301</f>
        <v>0</v>
      </c>
      <c r="E301" s="11">
        <f>'AUP Test Results - Table 1'!E301</f>
        <v>0</v>
      </c>
      <c r="F301" s="139">
        <f>'AUP Test Results - Table 1'!F301</f>
        <v>0</v>
      </c>
      <c r="G301" s="177">
        <f>'AUP Test Results - Table 1'!G301</f>
        <v>0</v>
      </c>
      <c r="H301" s="11">
        <f>'AUP Test Results - Table 1'!H301</f>
        <v>0</v>
      </c>
      <c r="I301" s="139">
        <f>'AUP Test Results - Table 1'!I301</f>
        <v>0</v>
      </c>
      <c r="J301" s="177">
        <f>'AUP Test Results - Table 1'!J301</f>
        <v>0</v>
      </c>
      <c r="K301" s="177">
        <f>'AUP Test Results - Table 1'!K301</f>
        <v>0</v>
      </c>
      <c r="L301" s="139">
        <f>'AUP Test Results - Table 1'!L301</f>
        <v>0</v>
      </c>
      <c r="M301" s="177" t="str">
        <f>'AUP Test Results - Table 1'!M301</f>
        <v/>
      </c>
      <c r="N301" s="177">
        <f>'AUP Test Results - Table 1'!N301</f>
        <v>0</v>
      </c>
      <c r="O301" s="139">
        <f>'AUP Test Results - Table 1'!O301</f>
        <v>0</v>
      </c>
      <c r="P301" s="177" t="str">
        <f>'AUP Test Results - Table 1'!P301</f>
        <v/>
      </c>
      <c r="Q301" s="138">
        <f>'AUP Test Results - Table 1'!Q301</f>
        <v>0</v>
      </c>
      <c r="R301" s="139">
        <f>'AUP Test Results - Table 1'!R301</f>
        <v>0</v>
      </c>
      <c r="S301" s="45">
        <f>'AUP Test Results - Table 1'!S301</f>
        <v>0</v>
      </c>
      <c r="T301" s="139">
        <f>'AUP Test Results - Table 1'!T301</f>
        <v>0</v>
      </c>
      <c r="U301" s="45">
        <f>'AUP Test Results - Table 1'!U301</f>
        <v>0</v>
      </c>
      <c r="V301" s="138">
        <f>'AUP Test Results - Table 1'!V301</f>
        <v>0</v>
      </c>
      <c r="W301" s="141" t="str">
        <f>'AUP Test Results - Table 1'!W301</f>
        <v>none</v>
      </c>
      <c r="X301" s="141">
        <f>'AUP Test Results - Table 1'!X301</f>
        <v>0</v>
      </c>
      <c r="Y301" s="178">
        <f>'AUP Test Results - Table 1'!Y301</f>
        <v>0</v>
      </c>
      <c r="Z301" s="89">
        <f>'AUP Test Results - Table 1'!Z301</f>
        <v>0</v>
      </c>
      <c r="AC301" t="str">
        <f t="shared" si="391"/>
        <v>HB Charges 5</v>
      </c>
      <c r="AD301" s="3">
        <f t="shared" si="372"/>
        <v>0</v>
      </c>
      <c r="AE301" s="3">
        <f t="shared" si="373"/>
        <v>0</v>
      </c>
      <c r="AF301" s="3" t="e">
        <f t="shared" si="374"/>
        <v>#DIV/0!</v>
      </c>
      <c r="AG301" s="2" t="e">
        <f t="shared" si="392"/>
        <v>#DIV/0!</v>
      </c>
      <c r="AH301" s="2" t="e">
        <f t="shared" si="393"/>
        <v>#DIV/0!</v>
      </c>
      <c r="AI301" s="2" t="e">
        <f t="shared" si="394"/>
        <v>#DIV/0!</v>
      </c>
      <c r="AJ301" s="2" t="e">
        <f t="shared" si="395"/>
        <v>#DIV/0!</v>
      </c>
      <c r="AK301" t="e">
        <f t="shared" si="396"/>
        <v>#DIV/0!</v>
      </c>
      <c r="AL301" t="str">
        <f t="shared" ref="AL301:AM301" si="455">IF(AY301=1,$AF301*$V298,"0")</f>
        <v>0</v>
      </c>
      <c r="AM301" t="str">
        <f t="shared" si="455"/>
        <v>0</v>
      </c>
      <c r="AN301" t="str">
        <f t="shared" si="398"/>
        <v>0</v>
      </c>
      <c r="AO301" t="str">
        <f t="shared" si="399"/>
        <v>0</v>
      </c>
      <c r="AP301" t="str">
        <f t="shared" si="400"/>
        <v>0</v>
      </c>
      <c r="AQ301" t="str">
        <f t="shared" si="401"/>
        <v>0</v>
      </c>
      <c r="AT301">
        <f t="shared" si="402"/>
        <v>0</v>
      </c>
      <c r="AU301">
        <f t="shared" si="403"/>
        <v>0</v>
      </c>
      <c r="AW301">
        <f t="shared" si="404"/>
        <v>0</v>
      </c>
      <c r="AY301">
        <f t="shared" si="405"/>
        <v>0</v>
      </c>
      <c r="AZ301">
        <f t="shared" si="406"/>
        <v>0</v>
      </c>
      <c r="BA301">
        <f t="shared" si="407"/>
        <v>0</v>
      </c>
      <c r="BB301">
        <f t="shared" si="408"/>
        <v>0</v>
      </c>
      <c r="BC301">
        <f t="shared" si="409"/>
        <v>0</v>
      </c>
      <c r="BD301">
        <f t="shared" si="410"/>
        <v>0</v>
      </c>
      <c r="BF301" t="str">
        <f t="shared" si="411"/>
        <v>0</v>
      </c>
      <c r="BG301" t="str">
        <f t="shared" si="412"/>
        <v>0</v>
      </c>
      <c r="BH301" t="str">
        <f t="shared" si="413"/>
        <v>0</v>
      </c>
      <c r="BI301" t="str">
        <f t="shared" si="414"/>
        <v>0</v>
      </c>
      <c r="BJ301" t="str">
        <f t="shared" si="415"/>
        <v>0</v>
      </c>
      <c r="BK301" t="str">
        <f t="shared" si="416"/>
        <v>0</v>
      </c>
    </row>
    <row r="302" spans="1:63" x14ac:dyDescent="0.25">
      <c r="A302" s="176" t="s">
        <v>5</v>
      </c>
      <c r="B302" s="10">
        <v>1</v>
      </c>
      <c r="C302" s="10" t="str">
        <f>"RX&gt;65"&amp;" - "&amp;B302</f>
        <v>RX&gt;65 - 1</v>
      </c>
      <c r="D302" s="138">
        <f>'AUP Test Results - Table 1'!D302</f>
        <v>0</v>
      </c>
      <c r="E302" s="11">
        <f>'AUP Test Results - Table 1'!E302</f>
        <v>0</v>
      </c>
      <c r="F302" s="139">
        <f>'AUP Test Results - Table 1'!F302</f>
        <v>0</v>
      </c>
      <c r="G302" s="177">
        <f>'AUP Test Results - Table 1'!G302</f>
        <v>0</v>
      </c>
      <c r="H302" s="11">
        <f>'AUP Test Results - Table 1'!H302</f>
        <v>0</v>
      </c>
      <c r="I302" s="139">
        <f>'AUP Test Results - Table 1'!I302</f>
        <v>0</v>
      </c>
      <c r="J302" s="177">
        <f>'AUP Test Results - Table 1'!J302</f>
        <v>0</v>
      </c>
      <c r="K302" s="177">
        <f>'AUP Test Results - Table 1'!K302</f>
        <v>0</v>
      </c>
      <c r="L302" s="139">
        <f>'AUP Test Results - Table 1'!L302</f>
        <v>0</v>
      </c>
      <c r="M302" s="177" t="str">
        <f>'AUP Test Results - Table 1'!M302</f>
        <v/>
      </c>
      <c r="N302" s="177">
        <f>'AUP Test Results - Table 1'!N302</f>
        <v>0</v>
      </c>
      <c r="O302" s="139">
        <f>'AUP Test Results - Table 1'!O302</f>
        <v>0</v>
      </c>
      <c r="P302" s="177" t="str">
        <f>'AUP Test Results - Table 1'!P302</f>
        <v/>
      </c>
      <c r="Q302" s="138">
        <f>'AUP Test Results - Table 1'!Q302</f>
        <v>0</v>
      </c>
      <c r="R302" s="139">
        <f>'AUP Test Results - Table 1'!R302</f>
        <v>0</v>
      </c>
      <c r="S302" s="45">
        <f>'AUP Test Results - Table 1'!S302</f>
        <v>0</v>
      </c>
      <c r="T302" s="139">
        <f>'AUP Test Results - Table 1'!T302</f>
        <v>0</v>
      </c>
      <c r="U302" s="45">
        <f>'AUP Test Results - Table 1'!U302</f>
        <v>0</v>
      </c>
      <c r="V302" s="138">
        <f>'AUP Test Results - Table 1'!V302</f>
        <v>0</v>
      </c>
      <c r="W302" s="141" t="str">
        <f>'AUP Test Results - Table 1'!W302</f>
        <v>none</v>
      </c>
      <c r="X302" s="141">
        <f>'AUP Test Results - Table 1'!X302</f>
        <v>0</v>
      </c>
      <c r="Y302" s="178">
        <f>'AUP Test Results - Table 1'!Y302</f>
        <v>0</v>
      </c>
      <c r="Z302" s="89">
        <f>'AUP Test Results - Table 1'!Z302</f>
        <v>0</v>
      </c>
      <c r="AC302" t="str">
        <f t="shared" si="391"/>
        <v>HB Charges 5</v>
      </c>
      <c r="AD302" s="3">
        <f t="shared" si="372"/>
        <v>0</v>
      </c>
      <c r="AE302" s="3">
        <f t="shared" si="373"/>
        <v>0</v>
      </c>
      <c r="AF302" s="3" t="e">
        <f t="shared" si="374"/>
        <v>#DIV/0!</v>
      </c>
      <c r="AG302" s="2" t="e">
        <f t="shared" si="392"/>
        <v>#DIV/0!</v>
      </c>
      <c r="AH302" s="2" t="e">
        <f t="shared" si="393"/>
        <v>#DIV/0!</v>
      </c>
      <c r="AI302" s="2" t="e">
        <f t="shared" si="394"/>
        <v>#DIV/0!</v>
      </c>
      <c r="AJ302" s="2" t="e">
        <f t="shared" si="395"/>
        <v>#DIV/0!</v>
      </c>
      <c r="AK302" t="e">
        <f t="shared" si="396"/>
        <v>#DIV/0!</v>
      </c>
      <c r="AL302" t="str">
        <f t="shared" ref="AL302:AM302" si="456">IF(AY302=1,$AF302*$V299,"0")</f>
        <v>0</v>
      </c>
      <c r="AM302" t="str">
        <f t="shared" si="456"/>
        <v>0</v>
      </c>
      <c r="AN302" t="str">
        <f t="shared" si="398"/>
        <v>0</v>
      </c>
      <c r="AO302" t="str">
        <f t="shared" si="399"/>
        <v>0</v>
      </c>
      <c r="AP302" t="str">
        <f t="shared" si="400"/>
        <v>0</v>
      </c>
      <c r="AQ302" t="str">
        <f t="shared" si="401"/>
        <v>0</v>
      </c>
      <c r="AT302">
        <f t="shared" si="402"/>
        <v>0</v>
      </c>
      <c r="AU302">
        <f t="shared" si="403"/>
        <v>0</v>
      </c>
      <c r="AW302">
        <f t="shared" si="404"/>
        <v>0</v>
      </c>
      <c r="AY302">
        <f t="shared" si="405"/>
        <v>0</v>
      </c>
      <c r="AZ302">
        <f t="shared" si="406"/>
        <v>0</v>
      </c>
      <c r="BA302">
        <f t="shared" si="407"/>
        <v>0</v>
      </c>
      <c r="BB302">
        <f t="shared" si="408"/>
        <v>0</v>
      </c>
      <c r="BC302">
        <f t="shared" si="409"/>
        <v>0</v>
      </c>
      <c r="BD302">
        <f t="shared" si="410"/>
        <v>0</v>
      </c>
      <c r="BF302" t="str">
        <f t="shared" si="411"/>
        <v>0</v>
      </c>
      <c r="BG302" t="str">
        <f t="shared" si="412"/>
        <v>0</v>
      </c>
      <c r="BH302" t="str">
        <f t="shared" si="413"/>
        <v>0</v>
      </c>
      <c r="BI302" t="str">
        <f t="shared" si="414"/>
        <v>0</v>
      </c>
      <c r="BJ302" t="str">
        <f t="shared" si="415"/>
        <v>0</v>
      </c>
      <c r="BK302" t="str">
        <f t="shared" si="416"/>
        <v>0</v>
      </c>
    </row>
    <row r="303" spans="1:63" x14ac:dyDescent="0.25">
      <c r="A303" s="176" t="s">
        <v>5</v>
      </c>
      <c r="B303" s="10">
        <f t="shared" si="387"/>
        <v>2</v>
      </c>
      <c r="C303" s="10" t="str">
        <f t="shared" ref="C303:C361" si="457">"RX&gt;65"&amp;" - "&amp;B303</f>
        <v>RX&gt;65 - 2</v>
      </c>
      <c r="D303" s="138">
        <f>'AUP Test Results - Table 1'!D303</f>
        <v>0</v>
      </c>
      <c r="E303" s="11">
        <f>'AUP Test Results - Table 1'!E303</f>
        <v>0</v>
      </c>
      <c r="F303" s="139">
        <f>'AUP Test Results - Table 1'!F303</f>
        <v>0</v>
      </c>
      <c r="G303" s="177">
        <f>'AUP Test Results - Table 1'!G303</f>
        <v>0</v>
      </c>
      <c r="H303" s="11">
        <f>'AUP Test Results - Table 1'!H303</f>
        <v>0</v>
      </c>
      <c r="I303" s="139">
        <f>'AUP Test Results - Table 1'!I303</f>
        <v>0</v>
      </c>
      <c r="J303" s="177">
        <f>'AUP Test Results - Table 1'!J303</f>
        <v>0</v>
      </c>
      <c r="K303" s="177">
        <f>'AUP Test Results - Table 1'!K303</f>
        <v>0</v>
      </c>
      <c r="L303" s="139">
        <f>'AUP Test Results - Table 1'!L303</f>
        <v>0</v>
      </c>
      <c r="M303" s="177" t="str">
        <f>'AUP Test Results - Table 1'!M303</f>
        <v/>
      </c>
      <c r="N303" s="177">
        <f>'AUP Test Results - Table 1'!N303</f>
        <v>0</v>
      </c>
      <c r="O303" s="139">
        <f>'AUP Test Results - Table 1'!O303</f>
        <v>0</v>
      </c>
      <c r="P303" s="177" t="str">
        <f>'AUP Test Results - Table 1'!P303</f>
        <v/>
      </c>
      <c r="Q303" s="138">
        <f>'AUP Test Results - Table 1'!Q303</f>
        <v>0</v>
      </c>
      <c r="R303" s="139">
        <f>'AUP Test Results - Table 1'!R303</f>
        <v>0</v>
      </c>
      <c r="S303" s="45">
        <f>'AUP Test Results - Table 1'!S303</f>
        <v>0</v>
      </c>
      <c r="T303" s="139">
        <f>'AUP Test Results - Table 1'!T303</f>
        <v>0</v>
      </c>
      <c r="U303" s="45">
        <f>'AUP Test Results - Table 1'!U303</f>
        <v>0</v>
      </c>
      <c r="V303" s="138">
        <f>'AUP Test Results - Table 1'!V303</f>
        <v>0</v>
      </c>
      <c r="W303" s="141" t="str">
        <f>'AUP Test Results - Table 1'!W303</f>
        <v>none</v>
      </c>
      <c r="X303" s="141">
        <f>'AUP Test Results - Table 1'!X303</f>
        <v>0</v>
      </c>
      <c r="Y303" s="178">
        <f>'AUP Test Results - Table 1'!Y303</f>
        <v>0</v>
      </c>
      <c r="Z303" s="89">
        <f>'AUP Test Results - Table 1'!Z303</f>
        <v>0</v>
      </c>
      <c r="AC303" t="str">
        <f t="shared" si="391"/>
        <v>HB Charges 5</v>
      </c>
      <c r="AD303" s="3">
        <f t="shared" si="372"/>
        <v>0</v>
      </c>
      <c r="AE303" s="3">
        <f t="shared" si="373"/>
        <v>0</v>
      </c>
      <c r="AF303" s="3" t="e">
        <f t="shared" si="374"/>
        <v>#DIV/0!</v>
      </c>
      <c r="AG303" s="2" t="e">
        <f t="shared" si="392"/>
        <v>#DIV/0!</v>
      </c>
      <c r="AH303" s="2" t="e">
        <f t="shared" si="393"/>
        <v>#DIV/0!</v>
      </c>
      <c r="AI303" s="2" t="e">
        <f t="shared" si="394"/>
        <v>#DIV/0!</v>
      </c>
      <c r="AJ303" s="2" t="e">
        <f t="shared" si="395"/>
        <v>#DIV/0!</v>
      </c>
      <c r="AK303" t="e">
        <f t="shared" si="396"/>
        <v>#DIV/0!</v>
      </c>
      <c r="AL303" t="str">
        <f t="shared" ref="AL303:AM303" si="458">IF(AY303=1,$AF303*$V300,"0")</f>
        <v>0</v>
      </c>
      <c r="AM303" t="str">
        <f t="shared" si="458"/>
        <v>0</v>
      </c>
      <c r="AN303" t="str">
        <f t="shared" si="398"/>
        <v>0</v>
      </c>
      <c r="AO303" t="str">
        <f t="shared" si="399"/>
        <v>0</v>
      </c>
      <c r="AP303" t="str">
        <f t="shared" si="400"/>
        <v>0</v>
      </c>
      <c r="AQ303" t="str">
        <f t="shared" si="401"/>
        <v>0</v>
      </c>
      <c r="AT303">
        <f t="shared" si="402"/>
        <v>0</v>
      </c>
      <c r="AU303">
        <f t="shared" si="403"/>
        <v>0</v>
      </c>
      <c r="AW303">
        <f t="shared" si="404"/>
        <v>0</v>
      </c>
      <c r="AY303">
        <f t="shared" si="405"/>
        <v>0</v>
      </c>
      <c r="AZ303">
        <f t="shared" si="406"/>
        <v>0</v>
      </c>
      <c r="BA303">
        <f t="shared" si="407"/>
        <v>0</v>
      </c>
      <c r="BB303">
        <f t="shared" si="408"/>
        <v>0</v>
      </c>
      <c r="BC303">
        <f t="shared" si="409"/>
        <v>0</v>
      </c>
      <c r="BD303">
        <f t="shared" si="410"/>
        <v>0</v>
      </c>
      <c r="BF303" t="str">
        <f t="shared" si="411"/>
        <v>0</v>
      </c>
      <c r="BG303" t="str">
        <f t="shared" si="412"/>
        <v>0</v>
      </c>
      <c r="BH303" t="str">
        <f t="shared" si="413"/>
        <v>0</v>
      </c>
      <c r="BI303" t="str">
        <f t="shared" si="414"/>
        <v>0</v>
      </c>
      <c r="BJ303" t="str">
        <f t="shared" si="415"/>
        <v>0</v>
      </c>
      <c r="BK303" t="str">
        <f t="shared" si="416"/>
        <v>0</v>
      </c>
    </row>
    <row r="304" spans="1:63" x14ac:dyDescent="0.25">
      <c r="A304" s="176" t="s">
        <v>5</v>
      </c>
      <c r="B304" s="10">
        <f t="shared" si="387"/>
        <v>3</v>
      </c>
      <c r="C304" s="10" t="str">
        <f t="shared" si="457"/>
        <v>RX&gt;65 - 3</v>
      </c>
      <c r="D304" s="138">
        <f>'AUP Test Results - Table 1'!D304</f>
        <v>0</v>
      </c>
      <c r="E304" s="11">
        <f>'AUP Test Results - Table 1'!E304</f>
        <v>0</v>
      </c>
      <c r="F304" s="139">
        <f>'AUP Test Results - Table 1'!F304</f>
        <v>0</v>
      </c>
      <c r="G304" s="177">
        <f>'AUP Test Results - Table 1'!G304</f>
        <v>0</v>
      </c>
      <c r="H304" s="11">
        <f>'AUP Test Results - Table 1'!H304</f>
        <v>0</v>
      </c>
      <c r="I304" s="139">
        <f>'AUP Test Results - Table 1'!I304</f>
        <v>0</v>
      </c>
      <c r="J304" s="177">
        <f>'AUP Test Results - Table 1'!J304</f>
        <v>0</v>
      </c>
      <c r="K304" s="177">
        <f>'AUP Test Results - Table 1'!K304</f>
        <v>0</v>
      </c>
      <c r="L304" s="139">
        <f>'AUP Test Results - Table 1'!L304</f>
        <v>0</v>
      </c>
      <c r="M304" s="177" t="str">
        <f>'AUP Test Results - Table 1'!M304</f>
        <v/>
      </c>
      <c r="N304" s="177">
        <f>'AUP Test Results - Table 1'!N304</f>
        <v>0</v>
      </c>
      <c r="O304" s="139">
        <f>'AUP Test Results - Table 1'!O304</f>
        <v>0</v>
      </c>
      <c r="P304" s="177" t="str">
        <f>'AUP Test Results - Table 1'!P304</f>
        <v/>
      </c>
      <c r="Q304" s="138">
        <f>'AUP Test Results - Table 1'!Q304</f>
        <v>0</v>
      </c>
      <c r="R304" s="139">
        <f>'AUP Test Results - Table 1'!R304</f>
        <v>0</v>
      </c>
      <c r="S304" s="45">
        <f>'AUP Test Results - Table 1'!S304</f>
        <v>0</v>
      </c>
      <c r="T304" s="139">
        <f>'AUP Test Results - Table 1'!T304</f>
        <v>0</v>
      </c>
      <c r="U304" s="45">
        <f>'AUP Test Results - Table 1'!U304</f>
        <v>0</v>
      </c>
      <c r="V304" s="138">
        <f>'AUP Test Results - Table 1'!V304</f>
        <v>0</v>
      </c>
      <c r="W304" s="141" t="str">
        <f>'AUP Test Results - Table 1'!W304</f>
        <v>none</v>
      </c>
      <c r="X304" s="141">
        <f>'AUP Test Results - Table 1'!X304</f>
        <v>0</v>
      </c>
      <c r="Y304" s="178">
        <f>'AUP Test Results - Table 1'!Y304</f>
        <v>0</v>
      </c>
      <c r="Z304" s="89">
        <f>'AUP Test Results - Table 1'!Z304</f>
        <v>0</v>
      </c>
      <c r="AC304" t="str">
        <f t="shared" si="391"/>
        <v>HB Charges 5</v>
      </c>
      <c r="AD304" s="3">
        <f t="shared" si="372"/>
        <v>0</v>
      </c>
      <c r="AE304" s="3">
        <f t="shared" si="373"/>
        <v>0</v>
      </c>
      <c r="AF304" s="3" t="e">
        <f t="shared" si="374"/>
        <v>#DIV/0!</v>
      </c>
      <c r="AG304" s="2" t="e">
        <f t="shared" si="392"/>
        <v>#DIV/0!</v>
      </c>
      <c r="AH304" s="2" t="e">
        <f t="shared" si="393"/>
        <v>#DIV/0!</v>
      </c>
      <c r="AI304" s="2" t="e">
        <f t="shared" si="394"/>
        <v>#DIV/0!</v>
      </c>
      <c r="AJ304" s="2" t="e">
        <f t="shared" si="395"/>
        <v>#DIV/0!</v>
      </c>
      <c r="AK304" t="e">
        <f t="shared" si="396"/>
        <v>#DIV/0!</v>
      </c>
      <c r="AL304" t="str">
        <f t="shared" ref="AL304:AM304" si="459">IF(AY304=1,$AF304*$V301,"0")</f>
        <v>0</v>
      </c>
      <c r="AM304" t="str">
        <f t="shared" si="459"/>
        <v>0</v>
      </c>
      <c r="AN304" t="str">
        <f t="shared" si="398"/>
        <v>0</v>
      </c>
      <c r="AO304" t="str">
        <f t="shared" si="399"/>
        <v>0</v>
      </c>
      <c r="AP304" t="str">
        <f t="shared" si="400"/>
        <v>0</v>
      </c>
      <c r="AQ304" t="str">
        <f t="shared" si="401"/>
        <v>0</v>
      </c>
      <c r="AT304">
        <f t="shared" si="402"/>
        <v>0</v>
      </c>
      <c r="AU304">
        <f t="shared" si="403"/>
        <v>0</v>
      </c>
      <c r="AW304">
        <f t="shared" si="404"/>
        <v>0</v>
      </c>
      <c r="AY304">
        <f t="shared" si="405"/>
        <v>0</v>
      </c>
      <c r="AZ304">
        <f t="shared" si="406"/>
        <v>0</v>
      </c>
      <c r="BA304">
        <f t="shared" si="407"/>
        <v>0</v>
      </c>
      <c r="BB304">
        <f t="shared" si="408"/>
        <v>0</v>
      </c>
      <c r="BC304">
        <f t="shared" si="409"/>
        <v>0</v>
      </c>
      <c r="BD304">
        <f t="shared" si="410"/>
        <v>0</v>
      </c>
      <c r="BF304" t="str">
        <f t="shared" si="411"/>
        <v>0</v>
      </c>
      <c r="BG304" t="str">
        <f t="shared" si="412"/>
        <v>0</v>
      </c>
      <c r="BH304" t="str">
        <f t="shared" si="413"/>
        <v>0</v>
      </c>
      <c r="BI304" t="str">
        <f t="shared" si="414"/>
        <v>0</v>
      </c>
      <c r="BJ304" t="str">
        <f t="shared" si="415"/>
        <v>0</v>
      </c>
      <c r="BK304" t="str">
        <f t="shared" si="416"/>
        <v>0</v>
      </c>
    </row>
    <row r="305" spans="1:63" x14ac:dyDescent="0.25">
      <c r="A305" s="176" t="s">
        <v>5</v>
      </c>
      <c r="B305" s="10">
        <f t="shared" si="387"/>
        <v>4</v>
      </c>
      <c r="C305" s="10" t="str">
        <f t="shared" si="457"/>
        <v>RX&gt;65 - 4</v>
      </c>
      <c r="D305" s="138">
        <f>'AUP Test Results - Table 1'!D305</f>
        <v>0</v>
      </c>
      <c r="E305" s="11">
        <f>'AUP Test Results - Table 1'!E305</f>
        <v>0</v>
      </c>
      <c r="F305" s="139">
        <f>'AUP Test Results - Table 1'!F305</f>
        <v>0</v>
      </c>
      <c r="G305" s="177">
        <f>'AUP Test Results - Table 1'!G305</f>
        <v>0</v>
      </c>
      <c r="H305" s="11">
        <f>'AUP Test Results - Table 1'!H305</f>
        <v>0</v>
      </c>
      <c r="I305" s="139">
        <f>'AUP Test Results - Table 1'!I305</f>
        <v>0</v>
      </c>
      <c r="J305" s="177">
        <f>'AUP Test Results - Table 1'!J305</f>
        <v>0</v>
      </c>
      <c r="K305" s="177">
        <f>'AUP Test Results - Table 1'!K305</f>
        <v>0</v>
      </c>
      <c r="L305" s="139">
        <f>'AUP Test Results - Table 1'!L305</f>
        <v>0</v>
      </c>
      <c r="M305" s="177" t="str">
        <f>'AUP Test Results - Table 1'!M305</f>
        <v/>
      </c>
      <c r="N305" s="177">
        <f>'AUP Test Results - Table 1'!N305</f>
        <v>0</v>
      </c>
      <c r="O305" s="139">
        <f>'AUP Test Results - Table 1'!O305</f>
        <v>0</v>
      </c>
      <c r="P305" s="177" t="str">
        <f>'AUP Test Results - Table 1'!P305</f>
        <v/>
      </c>
      <c r="Q305" s="138">
        <f>'AUP Test Results - Table 1'!Q305</f>
        <v>0</v>
      </c>
      <c r="R305" s="139">
        <f>'AUP Test Results - Table 1'!R305</f>
        <v>0</v>
      </c>
      <c r="S305" s="45">
        <f>'AUP Test Results - Table 1'!S305</f>
        <v>0</v>
      </c>
      <c r="T305" s="139">
        <f>'AUP Test Results - Table 1'!T305</f>
        <v>0</v>
      </c>
      <c r="U305" s="45">
        <f>'AUP Test Results - Table 1'!U305</f>
        <v>0</v>
      </c>
      <c r="V305" s="138">
        <f>'AUP Test Results - Table 1'!V305</f>
        <v>0</v>
      </c>
      <c r="W305" s="141" t="str">
        <f>'AUP Test Results - Table 1'!W305</f>
        <v>none</v>
      </c>
      <c r="X305" s="141">
        <f>'AUP Test Results - Table 1'!X305</f>
        <v>0</v>
      </c>
      <c r="Y305" s="178">
        <f>'AUP Test Results - Table 1'!Y305</f>
        <v>0</v>
      </c>
      <c r="Z305" s="89">
        <f>'AUP Test Results - Table 1'!Z305</f>
        <v>0</v>
      </c>
      <c r="AC305" t="str">
        <f t="shared" si="391"/>
        <v>HB Charges 6</v>
      </c>
      <c r="AD305" s="3">
        <f>'IPs defined by Activity (3)'!$B$11</f>
        <v>0</v>
      </c>
      <c r="AE305">
        <f>'IPs defined by Activity (3)'!$D$11</f>
        <v>0</v>
      </c>
      <c r="AF305" s="3" t="e">
        <f>AD305/AE305</f>
        <v>#DIV/0!</v>
      </c>
      <c r="AG305" s="2" t="e">
        <f t="shared" si="392"/>
        <v>#DIV/0!</v>
      </c>
      <c r="AH305" s="2" t="e">
        <f t="shared" si="393"/>
        <v>#DIV/0!</v>
      </c>
      <c r="AI305" s="2" t="e">
        <f t="shared" si="394"/>
        <v>#DIV/0!</v>
      </c>
      <c r="AJ305" s="2" t="e">
        <f t="shared" si="395"/>
        <v>#DIV/0!</v>
      </c>
      <c r="AK305" t="e">
        <f t="shared" si="396"/>
        <v>#DIV/0!</v>
      </c>
      <c r="AL305" t="str">
        <f t="shared" ref="AL305:AM305" si="460">IF(AY305=1,$AF305*$V302,"0")</f>
        <v>0</v>
      </c>
      <c r="AM305" t="str">
        <f t="shared" si="460"/>
        <v>0</v>
      </c>
      <c r="AN305" t="str">
        <f t="shared" si="398"/>
        <v>0</v>
      </c>
      <c r="AO305" t="str">
        <f t="shared" si="399"/>
        <v>0</v>
      </c>
      <c r="AP305" t="str">
        <f t="shared" si="400"/>
        <v>0</v>
      </c>
      <c r="AQ305" t="str">
        <f t="shared" si="401"/>
        <v>0</v>
      </c>
      <c r="AT305">
        <f t="shared" si="402"/>
        <v>0</v>
      </c>
      <c r="AU305">
        <f t="shared" si="403"/>
        <v>0</v>
      </c>
      <c r="AW305">
        <f t="shared" si="404"/>
        <v>0</v>
      </c>
      <c r="AY305">
        <f t="shared" si="405"/>
        <v>0</v>
      </c>
      <c r="AZ305">
        <f t="shared" si="406"/>
        <v>0</v>
      </c>
      <c r="BA305">
        <f t="shared" si="407"/>
        <v>0</v>
      </c>
      <c r="BB305">
        <f t="shared" si="408"/>
        <v>0</v>
      </c>
      <c r="BC305">
        <f t="shared" si="409"/>
        <v>0</v>
      </c>
      <c r="BD305">
        <f t="shared" si="410"/>
        <v>0</v>
      </c>
      <c r="BF305" t="str">
        <f t="shared" si="411"/>
        <v>0</v>
      </c>
      <c r="BG305" t="str">
        <f t="shared" si="412"/>
        <v>0</v>
      </c>
      <c r="BH305" t="str">
        <f t="shared" si="413"/>
        <v>0</v>
      </c>
      <c r="BI305" t="str">
        <f t="shared" si="414"/>
        <v>0</v>
      </c>
      <c r="BJ305" t="str">
        <f t="shared" si="415"/>
        <v>0</v>
      </c>
      <c r="BK305" t="str">
        <f t="shared" si="416"/>
        <v>0</v>
      </c>
    </row>
    <row r="306" spans="1:63" x14ac:dyDescent="0.25">
      <c r="A306" s="176" t="s">
        <v>5</v>
      </c>
      <c r="B306" s="10">
        <f t="shared" si="387"/>
        <v>5</v>
      </c>
      <c r="C306" s="10" t="str">
        <f t="shared" si="457"/>
        <v>RX&gt;65 - 5</v>
      </c>
      <c r="D306" s="138">
        <f>'AUP Test Results - Table 1'!D306</f>
        <v>0</v>
      </c>
      <c r="E306" s="11">
        <f>'AUP Test Results - Table 1'!E306</f>
        <v>0</v>
      </c>
      <c r="F306" s="139">
        <f>'AUP Test Results - Table 1'!F306</f>
        <v>0</v>
      </c>
      <c r="G306" s="177">
        <f>'AUP Test Results - Table 1'!G306</f>
        <v>0</v>
      </c>
      <c r="H306" s="11">
        <f>'AUP Test Results - Table 1'!H306</f>
        <v>0</v>
      </c>
      <c r="I306" s="139">
        <f>'AUP Test Results - Table 1'!I306</f>
        <v>0</v>
      </c>
      <c r="J306" s="177">
        <f>'AUP Test Results - Table 1'!J306</f>
        <v>0</v>
      </c>
      <c r="K306" s="177">
        <f>'AUP Test Results - Table 1'!K306</f>
        <v>0</v>
      </c>
      <c r="L306" s="139">
        <f>'AUP Test Results - Table 1'!L306</f>
        <v>0</v>
      </c>
      <c r="M306" s="177" t="str">
        <f>'AUP Test Results - Table 1'!M306</f>
        <v/>
      </c>
      <c r="N306" s="177">
        <f>'AUP Test Results - Table 1'!N306</f>
        <v>0</v>
      </c>
      <c r="O306" s="139">
        <f>'AUP Test Results - Table 1'!O306</f>
        <v>0</v>
      </c>
      <c r="P306" s="177" t="str">
        <f>'AUP Test Results - Table 1'!P306</f>
        <v/>
      </c>
      <c r="Q306" s="138">
        <f>'AUP Test Results - Table 1'!Q306</f>
        <v>0</v>
      </c>
      <c r="R306" s="139">
        <f>'AUP Test Results - Table 1'!R306</f>
        <v>0</v>
      </c>
      <c r="S306" s="45">
        <f>'AUP Test Results - Table 1'!S306</f>
        <v>0</v>
      </c>
      <c r="T306" s="139">
        <f>'AUP Test Results - Table 1'!T306</f>
        <v>0</v>
      </c>
      <c r="U306" s="45">
        <f>'AUP Test Results - Table 1'!U306</f>
        <v>0</v>
      </c>
      <c r="V306" s="138">
        <f>'AUP Test Results - Table 1'!V306</f>
        <v>0</v>
      </c>
      <c r="W306" s="141" t="str">
        <f>'AUP Test Results - Table 1'!W306</f>
        <v>none</v>
      </c>
      <c r="X306" s="141">
        <f>'AUP Test Results - Table 1'!X306</f>
        <v>0</v>
      </c>
      <c r="Y306" s="178">
        <f>'AUP Test Results - Table 1'!Y306</f>
        <v>0</v>
      </c>
      <c r="Z306" s="89">
        <f>'AUP Test Results - Table 1'!Z306</f>
        <v>0</v>
      </c>
      <c r="AC306" t="str">
        <f t="shared" si="391"/>
        <v>HB Charges 6</v>
      </c>
      <c r="AD306" s="3">
        <f>AD305</f>
        <v>0</v>
      </c>
      <c r="AE306" s="3">
        <f t="shared" ref="AE306:AF306" si="461">AE305</f>
        <v>0</v>
      </c>
      <c r="AF306" s="3" t="e">
        <f t="shared" si="461"/>
        <v>#DIV/0!</v>
      </c>
      <c r="AG306" s="2" t="e">
        <f t="shared" si="392"/>
        <v>#DIV/0!</v>
      </c>
      <c r="AH306" s="2" t="e">
        <f t="shared" si="393"/>
        <v>#DIV/0!</v>
      </c>
      <c r="AI306" s="2" t="e">
        <f t="shared" si="394"/>
        <v>#DIV/0!</v>
      </c>
      <c r="AJ306" s="2" t="e">
        <f t="shared" si="395"/>
        <v>#DIV/0!</v>
      </c>
      <c r="AK306" t="e">
        <f t="shared" si="396"/>
        <v>#DIV/0!</v>
      </c>
      <c r="AL306" t="str">
        <f t="shared" ref="AL306:AM306" si="462">IF(AY306=1,$AF306*$V303,"0")</f>
        <v>0</v>
      </c>
      <c r="AM306" t="str">
        <f t="shared" si="462"/>
        <v>0</v>
      </c>
      <c r="AN306" t="str">
        <f t="shared" si="398"/>
        <v>0</v>
      </c>
      <c r="AO306" t="str">
        <f t="shared" si="399"/>
        <v>0</v>
      </c>
      <c r="AP306" t="str">
        <f t="shared" si="400"/>
        <v>0</v>
      </c>
      <c r="AQ306" t="str">
        <f t="shared" si="401"/>
        <v>0</v>
      </c>
      <c r="AT306">
        <f t="shared" si="402"/>
        <v>0</v>
      </c>
      <c r="AU306">
        <f t="shared" si="403"/>
        <v>0</v>
      </c>
      <c r="AW306">
        <f t="shared" si="404"/>
        <v>0</v>
      </c>
      <c r="AY306">
        <f t="shared" si="405"/>
        <v>0</v>
      </c>
      <c r="AZ306">
        <f t="shared" si="406"/>
        <v>0</v>
      </c>
      <c r="BA306">
        <f t="shared" si="407"/>
        <v>0</v>
      </c>
      <c r="BB306">
        <f t="shared" si="408"/>
        <v>0</v>
      </c>
      <c r="BC306">
        <f t="shared" si="409"/>
        <v>0</v>
      </c>
      <c r="BD306">
        <f t="shared" si="410"/>
        <v>0</v>
      </c>
      <c r="BF306" t="str">
        <f t="shared" si="411"/>
        <v>0</v>
      </c>
      <c r="BG306" t="str">
        <f t="shared" si="412"/>
        <v>0</v>
      </c>
      <c r="BH306" t="str">
        <f t="shared" si="413"/>
        <v>0</v>
      </c>
      <c r="BI306" t="str">
        <f t="shared" si="414"/>
        <v>0</v>
      </c>
      <c r="BJ306" t="str">
        <f t="shared" si="415"/>
        <v>0</v>
      </c>
      <c r="BK306" t="str">
        <f t="shared" si="416"/>
        <v>0</v>
      </c>
    </row>
    <row r="307" spans="1:63" x14ac:dyDescent="0.25">
      <c r="A307" s="176" t="s">
        <v>5</v>
      </c>
      <c r="B307" s="10">
        <f t="shared" si="387"/>
        <v>6</v>
      </c>
      <c r="C307" s="10" t="str">
        <f t="shared" si="457"/>
        <v>RX&gt;65 - 6</v>
      </c>
      <c r="D307" s="138">
        <f>'AUP Test Results - Table 1'!D307</f>
        <v>0</v>
      </c>
      <c r="E307" s="11">
        <f>'AUP Test Results - Table 1'!E307</f>
        <v>0</v>
      </c>
      <c r="F307" s="139">
        <f>'AUP Test Results - Table 1'!F307</f>
        <v>0</v>
      </c>
      <c r="G307" s="177">
        <f>'AUP Test Results - Table 1'!G307</f>
        <v>0</v>
      </c>
      <c r="H307" s="11">
        <f>'AUP Test Results - Table 1'!H307</f>
        <v>0</v>
      </c>
      <c r="I307" s="139">
        <f>'AUP Test Results - Table 1'!I307</f>
        <v>0</v>
      </c>
      <c r="J307" s="177">
        <f>'AUP Test Results - Table 1'!J307</f>
        <v>0</v>
      </c>
      <c r="K307" s="177">
        <f>'AUP Test Results - Table 1'!K307</f>
        <v>0</v>
      </c>
      <c r="L307" s="139">
        <f>'AUP Test Results - Table 1'!L307</f>
        <v>0</v>
      </c>
      <c r="M307" s="177" t="str">
        <f>'AUP Test Results - Table 1'!M307</f>
        <v/>
      </c>
      <c r="N307" s="177">
        <f>'AUP Test Results - Table 1'!N307</f>
        <v>0</v>
      </c>
      <c r="O307" s="139">
        <f>'AUP Test Results - Table 1'!O307</f>
        <v>0</v>
      </c>
      <c r="P307" s="177" t="str">
        <f>'AUP Test Results - Table 1'!P307</f>
        <v/>
      </c>
      <c r="Q307" s="138">
        <f>'AUP Test Results - Table 1'!Q307</f>
        <v>0</v>
      </c>
      <c r="R307" s="139">
        <f>'AUP Test Results - Table 1'!R307</f>
        <v>0</v>
      </c>
      <c r="S307" s="45">
        <f>'AUP Test Results - Table 1'!S307</f>
        <v>0</v>
      </c>
      <c r="T307" s="139">
        <f>'AUP Test Results - Table 1'!T307</f>
        <v>0</v>
      </c>
      <c r="U307" s="45">
        <f>'AUP Test Results - Table 1'!U307</f>
        <v>0</v>
      </c>
      <c r="V307" s="138">
        <f>'AUP Test Results - Table 1'!V307</f>
        <v>0</v>
      </c>
      <c r="W307" s="141" t="str">
        <f>'AUP Test Results - Table 1'!W307</f>
        <v>none</v>
      </c>
      <c r="X307" s="141">
        <f>'AUP Test Results - Table 1'!X307</f>
        <v>0</v>
      </c>
      <c r="Y307" s="178">
        <f>'AUP Test Results - Table 1'!Y307</f>
        <v>0</v>
      </c>
      <c r="Z307" s="89">
        <f>'AUP Test Results - Table 1'!Z307</f>
        <v>0</v>
      </c>
      <c r="AC307" t="str">
        <f t="shared" si="391"/>
        <v>HB Charges 6</v>
      </c>
      <c r="AD307" s="3">
        <f t="shared" ref="AD307:AD364" si="463">AD306</f>
        <v>0</v>
      </c>
      <c r="AE307" s="3">
        <f t="shared" ref="AE307:AE364" si="464">AE306</f>
        <v>0</v>
      </c>
      <c r="AF307" s="3" t="e">
        <f t="shared" ref="AF307:AF364" si="465">AF306</f>
        <v>#DIV/0!</v>
      </c>
      <c r="AG307" s="2" t="e">
        <f t="shared" si="392"/>
        <v>#DIV/0!</v>
      </c>
      <c r="AH307" s="2" t="e">
        <f t="shared" si="393"/>
        <v>#DIV/0!</v>
      </c>
      <c r="AI307" s="2" t="e">
        <f t="shared" si="394"/>
        <v>#DIV/0!</v>
      </c>
      <c r="AJ307" s="2" t="e">
        <f t="shared" si="395"/>
        <v>#DIV/0!</v>
      </c>
      <c r="AK307" t="e">
        <f t="shared" si="396"/>
        <v>#DIV/0!</v>
      </c>
      <c r="AL307" t="str">
        <f t="shared" ref="AL307:AM307" si="466">IF(AY307=1,$AF307*$V304,"0")</f>
        <v>0</v>
      </c>
      <c r="AM307" t="str">
        <f t="shared" si="466"/>
        <v>0</v>
      </c>
      <c r="AN307" t="str">
        <f t="shared" si="398"/>
        <v>0</v>
      </c>
      <c r="AO307" t="str">
        <f t="shared" si="399"/>
        <v>0</v>
      </c>
      <c r="AP307" t="str">
        <f t="shared" si="400"/>
        <v>0</v>
      </c>
      <c r="AQ307" t="str">
        <f t="shared" si="401"/>
        <v>0</v>
      </c>
      <c r="AT307">
        <f t="shared" si="402"/>
        <v>0</v>
      </c>
      <c r="AU307">
        <f t="shared" si="403"/>
        <v>0</v>
      </c>
      <c r="AW307">
        <f t="shared" si="404"/>
        <v>0</v>
      </c>
      <c r="AY307">
        <f t="shared" si="405"/>
        <v>0</v>
      </c>
      <c r="AZ307">
        <f t="shared" si="406"/>
        <v>0</v>
      </c>
      <c r="BA307">
        <f t="shared" si="407"/>
        <v>0</v>
      </c>
      <c r="BB307">
        <f t="shared" si="408"/>
        <v>0</v>
      </c>
      <c r="BC307">
        <f t="shared" si="409"/>
        <v>0</v>
      </c>
      <c r="BD307">
        <f t="shared" si="410"/>
        <v>0</v>
      </c>
      <c r="BF307" t="str">
        <f t="shared" si="411"/>
        <v>0</v>
      </c>
      <c r="BG307" t="str">
        <f t="shared" si="412"/>
        <v>0</v>
      </c>
      <c r="BH307" t="str">
        <f t="shared" si="413"/>
        <v>0</v>
      </c>
      <c r="BI307" t="str">
        <f t="shared" si="414"/>
        <v>0</v>
      </c>
      <c r="BJ307" t="str">
        <f t="shared" si="415"/>
        <v>0</v>
      </c>
      <c r="BK307" t="str">
        <f t="shared" si="416"/>
        <v>0</v>
      </c>
    </row>
    <row r="308" spans="1:63" x14ac:dyDescent="0.25">
      <c r="A308" s="176" t="s">
        <v>5</v>
      </c>
      <c r="B308" s="10">
        <f t="shared" si="387"/>
        <v>7</v>
      </c>
      <c r="C308" s="10" t="str">
        <f t="shared" si="457"/>
        <v>RX&gt;65 - 7</v>
      </c>
      <c r="D308" s="138">
        <f>'AUP Test Results - Table 1'!D308</f>
        <v>0</v>
      </c>
      <c r="E308" s="11">
        <f>'AUP Test Results - Table 1'!E308</f>
        <v>0</v>
      </c>
      <c r="F308" s="139">
        <f>'AUP Test Results - Table 1'!F308</f>
        <v>0</v>
      </c>
      <c r="G308" s="177">
        <f>'AUP Test Results - Table 1'!G308</f>
        <v>0</v>
      </c>
      <c r="H308" s="11">
        <f>'AUP Test Results - Table 1'!H308</f>
        <v>0</v>
      </c>
      <c r="I308" s="139">
        <f>'AUP Test Results - Table 1'!I308</f>
        <v>0</v>
      </c>
      <c r="J308" s="177">
        <f>'AUP Test Results - Table 1'!J308</f>
        <v>0</v>
      </c>
      <c r="K308" s="177">
        <f>'AUP Test Results - Table 1'!K308</f>
        <v>0</v>
      </c>
      <c r="L308" s="139">
        <f>'AUP Test Results - Table 1'!L308</f>
        <v>0</v>
      </c>
      <c r="M308" s="177" t="str">
        <f>'AUP Test Results - Table 1'!M308</f>
        <v/>
      </c>
      <c r="N308" s="177">
        <f>'AUP Test Results - Table 1'!N308</f>
        <v>0</v>
      </c>
      <c r="O308" s="139">
        <f>'AUP Test Results - Table 1'!O308</f>
        <v>0</v>
      </c>
      <c r="P308" s="177" t="str">
        <f>'AUP Test Results - Table 1'!P308</f>
        <v/>
      </c>
      <c r="Q308" s="138">
        <f>'AUP Test Results - Table 1'!Q308</f>
        <v>0</v>
      </c>
      <c r="R308" s="139">
        <f>'AUP Test Results - Table 1'!R308</f>
        <v>0</v>
      </c>
      <c r="S308" s="45">
        <f>'AUP Test Results - Table 1'!S308</f>
        <v>0</v>
      </c>
      <c r="T308" s="139">
        <f>'AUP Test Results - Table 1'!T308</f>
        <v>0</v>
      </c>
      <c r="U308" s="45">
        <f>'AUP Test Results - Table 1'!U308</f>
        <v>0</v>
      </c>
      <c r="V308" s="138">
        <f>'AUP Test Results - Table 1'!V308</f>
        <v>0</v>
      </c>
      <c r="W308" s="141" t="str">
        <f>'AUP Test Results - Table 1'!W308</f>
        <v>none</v>
      </c>
      <c r="X308" s="141">
        <f>'AUP Test Results - Table 1'!X308</f>
        <v>0</v>
      </c>
      <c r="Y308" s="178">
        <f>'AUP Test Results - Table 1'!Y308</f>
        <v>0</v>
      </c>
      <c r="Z308" s="89">
        <f>'AUP Test Results - Table 1'!Z308</f>
        <v>0</v>
      </c>
      <c r="AC308" t="str">
        <f t="shared" si="391"/>
        <v>HB Charges 6</v>
      </c>
      <c r="AD308" s="3">
        <f t="shared" si="463"/>
        <v>0</v>
      </c>
      <c r="AE308" s="3">
        <f t="shared" si="464"/>
        <v>0</v>
      </c>
      <c r="AF308" s="3" t="e">
        <f t="shared" si="465"/>
        <v>#DIV/0!</v>
      </c>
      <c r="AG308" s="2" t="e">
        <f t="shared" si="392"/>
        <v>#DIV/0!</v>
      </c>
      <c r="AH308" s="2" t="e">
        <f t="shared" si="393"/>
        <v>#DIV/0!</v>
      </c>
      <c r="AI308" s="2" t="e">
        <f t="shared" si="394"/>
        <v>#DIV/0!</v>
      </c>
      <c r="AJ308" s="2" t="e">
        <f t="shared" si="395"/>
        <v>#DIV/0!</v>
      </c>
      <c r="AK308" t="e">
        <f t="shared" si="396"/>
        <v>#DIV/0!</v>
      </c>
      <c r="AL308" t="str">
        <f t="shared" ref="AL308:AM308" si="467">IF(AY308=1,$AF308*$V305,"0")</f>
        <v>0</v>
      </c>
      <c r="AM308" t="str">
        <f t="shared" si="467"/>
        <v>0</v>
      </c>
      <c r="AN308" t="str">
        <f t="shared" si="398"/>
        <v>0</v>
      </c>
      <c r="AO308" t="str">
        <f t="shared" si="399"/>
        <v>0</v>
      </c>
      <c r="AP308" t="str">
        <f t="shared" si="400"/>
        <v>0</v>
      </c>
      <c r="AQ308" t="str">
        <f t="shared" si="401"/>
        <v>0</v>
      </c>
      <c r="AT308">
        <f t="shared" si="402"/>
        <v>0</v>
      </c>
      <c r="AU308">
        <f t="shared" si="403"/>
        <v>0</v>
      </c>
      <c r="AW308">
        <f t="shared" si="404"/>
        <v>0</v>
      </c>
      <c r="AY308">
        <f t="shared" si="405"/>
        <v>0</v>
      </c>
      <c r="AZ308">
        <f t="shared" si="406"/>
        <v>0</v>
      </c>
      <c r="BA308">
        <f t="shared" si="407"/>
        <v>0</v>
      </c>
      <c r="BB308">
        <f t="shared" si="408"/>
        <v>0</v>
      </c>
      <c r="BC308">
        <f t="shared" si="409"/>
        <v>0</v>
      </c>
      <c r="BD308">
        <f t="shared" si="410"/>
        <v>0</v>
      </c>
      <c r="BF308" t="str">
        <f t="shared" si="411"/>
        <v>0</v>
      </c>
      <c r="BG308" t="str">
        <f t="shared" si="412"/>
        <v>0</v>
      </c>
      <c r="BH308" t="str">
        <f t="shared" si="413"/>
        <v>0</v>
      </c>
      <c r="BI308" t="str">
        <f t="shared" si="414"/>
        <v>0</v>
      </c>
      <c r="BJ308" t="str">
        <f t="shared" si="415"/>
        <v>0</v>
      </c>
      <c r="BK308" t="str">
        <f t="shared" si="416"/>
        <v>0</v>
      </c>
    </row>
    <row r="309" spans="1:63" x14ac:dyDescent="0.25">
      <c r="A309" s="176" t="s">
        <v>5</v>
      </c>
      <c r="B309" s="10">
        <f t="shared" si="387"/>
        <v>8</v>
      </c>
      <c r="C309" s="10" t="str">
        <f t="shared" si="457"/>
        <v>RX&gt;65 - 8</v>
      </c>
      <c r="D309" s="138">
        <f>'AUP Test Results - Table 1'!D309</f>
        <v>0</v>
      </c>
      <c r="E309" s="11">
        <f>'AUP Test Results - Table 1'!E309</f>
        <v>0</v>
      </c>
      <c r="F309" s="139">
        <f>'AUP Test Results - Table 1'!F309</f>
        <v>0</v>
      </c>
      <c r="G309" s="177">
        <f>'AUP Test Results - Table 1'!G309</f>
        <v>0</v>
      </c>
      <c r="H309" s="11">
        <f>'AUP Test Results - Table 1'!H309</f>
        <v>0</v>
      </c>
      <c r="I309" s="139">
        <f>'AUP Test Results - Table 1'!I309</f>
        <v>0</v>
      </c>
      <c r="J309" s="177">
        <f>'AUP Test Results - Table 1'!J309</f>
        <v>0</v>
      </c>
      <c r="K309" s="177">
        <f>'AUP Test Results - Table 1'!K309</f>
        <v>0</v>
      </c>
      <c r="L309" s="139">
        <f>'AUP Test Results - Table 1'!L309</f>
        <v>0</v>
      </c>
      <c r="M309" s="177" t="str">
        <f>'AUP Test Results - Table 1'!M309</f>
        <v/>
      </c>
      <c r="N309" s="177">
        <f>'AUP Test Results - Table 1'!N309</f>
        <v>0</v>
      </c>
      <c r="O309" s="139">
        <f>'AUP Test Results - Table 1'!O309</f>
        <v>0</v>
      </c>
      <c r="P309" s="177" t="str">
        <f>'AUP Test Results - Table 1'!P309</f>
        <v/>
      </c>
      <c r="Q309" s="138">
        <f>'AUP Test Results - Table 1'!Q309</f>
        <v>0</v>
      </c>
      <c r="R309" s="139">
        <f>'AUP Test Results - Table 1'!R309</f>
        <v>0</v>
      </c>
      <c r="S309" s="45">
        <f>'AUP Test Results - Table 1'!S309</f>
        <v>0</v>
      </c>
      <c r="T309" s="139">
        <f>'AUP Test Results - Table 1'!T309</f>
        <v>0</v>
      </c>
      <c r="U309" s="45">
        <f>'AUP Test Results - Table 1'!U309</f>
        <v>0</v>
      </c>
      <c r="V309" s="138">
        <f>'AUP Test Results - Table 1'!V309</f>
        <v>0</v>
      </c>
      <c r="W309" s="141" t="str">
        <f>'AUP Test Results - Table 1'!W309</f>
        <v>none</v>
      </c>
      <c r="X309" s="141">
        <f>'AUP Test Results - Table 1'!X309</f>
        <v>0</v>
      </c>
      <c r="Y309" s="178">
        <f>'AUP Test Results - Table 1'!Y309</f>
        <v>0</v>
      </c>
      <c r="Z309" s="89">
        <f>'AUP Test Results - Table 1'!Z309</f>
        <v>0</v>
      </c>
      <c r="AC309" t="str">
        <f t="shared" si="391"/>
        <v>HB Charges 6</v>
      </c>
      <c r="AD309" s="3">
        <f t="shared" si="463"/>
        <v>0</v>
      </c>
      <c r="AE309" s="3">
        <f t="shared" si="464"/>
        <v>0</v>
      </c>
      <c r="AF309" s="3" t="e">
        <f t="shared" si="465"/>
        <v>#DIV/0!</v>
      </c>
      <c r="AG309" s="2" t="e">
        <f t="shared" si="392"/>
        <v>#DIV/0!</v>
      </c>
      <c r="AH309" s="2" t="e">
        <f t="shared" si="393"/>
        <v>#DIV/0!</v>
      </c>
      <c r="AI309" s="2" t="e">
        <f t="shared" si="394"/>
        <v>#DIV/0!</v>
      </c>
      <c r="AJ309" s="2" t="e">
        <f t="shared" si="395"/>
        <v>#DIV/0!</v>
      </c>
      <c r="AK309" t="e">
        <f t="shared" si="396"/>
        <v>#DIV/0!</v>
      </c>
      <c r="AL309" t="str">
        <f t="shared" ref="AL309:AM309" si="468">IF(AY309=1,$AF309*$V306,"0")</f>
        <v>0</v>
      </c>
      <c r="AM309" t="str">
        <f t="shared" si="468"/>
        <v>0</v>
      </c>
      <c r="AN309" t="str">
        <f t="shared" si="398"/>
        <v>0</v>
      </c>
      <c r="AO309" t="str">
        <f t="shared" si="399"/>
        <v>0</v>
      </c>
      <c r="AP309" t="str">
        <f t="shared" si="400"/>
        <v>0</v>
      </c>
      <c r="AQ309" t="str">
        <f t="shared" si="401"/>
        <v>0</v>
      </c>
      <c r="AT309">
        <f t="shared" si="402"/>
        <v>0</v>
      </c>
      <c r="AU309">
        <f t="shared" si="403"/>
        <v>0</v>
      </c>
      <c r="AW309">
        <f t="shared" si="404"/>
        <v>0</v>
      </c>
      <c r="AY309">
        <f t="shared" si="405"/>
        <v>0</v>
      </c>
      <c r="AZ309">
        <f t="shared" si="406"/>
        <v>0</v>
      </c>
      <c r="BA309">
        <f t="shared" si="407"/>
        <v>0</v>
      </c>
      <c r="BB309">
        <f t="shared" si="408"/>
        <v>0</v>
      </c>
      <c r="BC309">
        <f t="shared" si="409"/>
        <v>0</v>
      </c>
      <c r="BD309">
        <f t="shared" si="410"/>
        <v>0</v>
      </c>
      <c r="BF309" t="str">
        <f t="shared" si="411"/>
        <v>0</v>
      </c>
      <c r="BG309" t="str">
        <f t="shared" si="412"/>
        <v>0</v>
      </c>
      <c r="BH309" t="str">
        <f t="shared" si="413"/>
        <v>0</v>
      </c>
      <c r="BI309" t="str">
        <f t="shared" si="414"/>
        <v>0</v>
      </c>
      <c r="BJ309" t="str">
        <f t="shared" si="415"/>
        <v>0</v>
      </c>
      <c r="BK309" t="str">
        <f t="shared" si="416"/>
        <v>0</v>
      </c>
    </row>
    <row r="310" spans="1:63" x14ac:dyDescent="0.25">
      <c r="A310" s="176" t="s">
        <v>5</v>
      </c>
      <c r="B310" s="10">
        <f t="shared" si="387"/>
        <v>9</v>
      </c>
      <c r="C310" s="10" t="str">
        <f t="shared" si="457"/>
        <v>RX&gt;65 - 9</v>
      </c>
      <c r="D310" s="138">
        <f>'AUP Test Results - Table 1'!D310</f>
        <v>0</v>
      </c>
      <c r="E310" s="11">
        <f>'AUP Test Results - Table 1'!E310</f>
        <v>0</v>
      </c>
      <c r="F310" s="139">
        <f>'AUP Test Results - Table 1'!F310</f>
        <v>0</v>
      </c>
      <c r="G310" s="177">
        <f>'AUP Test Results - Table 1'!G310</f>
        <v>0</v>
      </c>
      <c r="H310" s="11">
        <f>'AUP Test Results - Table 1'!H310</f>
        <v>0</v>
      </c>
      <c r="I310" s="139">
        <f>'AUP Test Results - Table 1'!I310</f>
        <v>0</v>
      </c>
      <c r="J310" s="177">
        <f>'AUP Test Results - Table 1'!J310</f>
        <v>0</v>
      </c>
      <c r="K310" s="177">
        <f>'AUP Test Results - Table 1'!K310</f>
        <v>0</v>
      </c>
      <c r="L310" s="139">
        <f>'AUP Test Results - Table 1'!L310</f>
        <v>0</v>
      </c>
      <c r="M310" s="177" t="str">
        <f>'AUP Test Results - Table 1'!M310</f>
        <v/>
      </c>
      <c r="N310" s="177">
        <f>'AUP Test Results - Table 1'!N310</f>
        <v>0</v>
      </c>
      <c r="O310" s="139">
        <f>'AUP Test Results - Table 1'!O310</f>
        <v>0</v>
      </c>
      <c r="P310" s="177" t="str">
        <f>'AUP Test Results - Table 1'!P310</f>
        <v/>
      </c>
      <c r="Q310" s="138">
        <f>'AUP Test Results - Table 1'!Q310</f>
        <v>0</v>
      </c>
      <c r="R310" s="139">
        <f>'AUP Test Results - Table 1'!R310</f>
        <v>0</v>
      </c>
      <c r="S310" s="45">
        <f>'AUP Test Results - Table 1'!S310</f>
        <v>0</v>
      </c>
      <c r="T310" s="139">
        <f>'AUP Test Results - Table 1'!T310</f>
        <v>0</v>
      </c>
      <c r="U310" s="45">
        <f>'AUP Test Results - Table 1'!U310</f>
        <v>0</v>
      </c>
      <c r="V310" s="138">
        <f>'AUP Test Results - Table 1'!V310</f>
        <v>0</v>
      </c>
      <c r="W310" s="141" t="str">
        <f>'AUP Test Results - Table 1'!W310</f>
        <v>none</v>
      </c>
      <c r="X310" s="141">
        <f>'AUP Test Results - Table 1'!X310</f>
        <v>0</v>
      </c>
      <c r="Y310" s="178">
        <f>'AUP Test Results - Table 1'!Y310</f>
        <v>0</v>
      </c>
      <c r="Z310" s="89">
        <f>'AUP Test Results - Table 1'!Z310</f>
        <v>0</v>
      </c>
      <c r="AC310" t="str">
        <f t="shared" si="391"/>
        <v>HB Charges 6</v>
      </c>
      <c r="AD310" s="3">
        <f t="shared" si="463"/>
        <v>0</v>
      </c>
      <c r="AE310" s="3">
        <f t="shared" si="464"/>
        <v>0</v>
      </c>
      <c r="AF310" s="3" t="e">
        <f t="shared" si="465"/>
        <v>#DIV/0!</v>
      </c>
      <c r="AG310" s="2" t="e">
        <f t="shared" si="392"/>
        <v>#DIV/0!</v>
      </c>
      <c r="AH310" s="2" t="e">
        <f t="shared" si="393"/>
        <v>#DIV/0!</v>
      </c>
      <c r="AI310" s="2" t="e">
        <f t="shared" si="394"/>
        <v>#DIV/0!</v>
      </c>
      <c r="AJ310" s="2" t="e">
        <f t="shared" si="395"/>
        <v>#DIV/0!</v>
      </c>
      <c r="AK310" t="e">
        <f t="shared" si="396"/>
        <v>#DIV/0!</v>
      </c>
      <c r="AL310" t="str">
        <f t="shared" ref="AL310:AM310" si="469">IF(AY310=1,$AF310*$V307,"0")</f>
        <v>0</v>
      </c>
      <c r="AM310" t="str">
        <f t="shared" si="469"/>
        <v>0</v>
      </c>
      <c r="AN310" t="str">
        <f t="shared" si="398"/>
        <v>0</v>
      </c>
      <c r="AO310" t="str">
        <f t="shared" si="399"/>
        <v>0</v>
      </c>
      <c r="AP310" t="str">
        <f t="shared" si="400"/>
        <v>0</v>
      </c>
      <c r="AQ310" t="str">
        <f t="shared" si="401"/>
        <v>0</v>
      </c>
      <c r="AT310">
        <f t="shared" si="402"/>
        <v>0</v>
      </c>
      <c r="AU310">
        <f t="shared" si="403"/>
        <v>0</v>
      </c>
      <c r="AW310">
        <f t="shared" si="404"/>
        <v>0</v>
      </c>
      <c r="AY310">
        <f t="shared" si="405"/>
        <v>0</v>
      </c>
      <c r="AZ310">
        <f t="shared" si="406"/>
        <v>0</v>
      </c>
      <c r="BA310">
        <f t="shared" si="407"/>
        <v>0</v>
      </c>
      <c r="BB310">
        <f t="shared" si="408"/>
        <v>0</v>
      </c>
      <c r="BC310">
        <f t="shared" si="409"/>
        <v>0</v>
      </c>
      <c r="BD310">
        <f t="shared" si="410"/>
        <v>0</v>
      </c>
      <c r="BF310" t="str">
        <f t="shared" si="411"/>
        <v>0</v>
      </c>
      <c r="BG310" t="str">
        <f t="shared" si="412"/>
        <v>0</v>
      </c>
      <c r="BH310" t="str">
        <f t="shared" si="413"/>
        <v>0</v>
      </c>
      <c r="BI310" t="str">
        <f t="shared" si="414"/>
        <v>0</v>
      </c>
      <c r="BJ310" t="str">
        <f t="shared" si="415"/>
        <v>0</v>
      </c>
      <c r="BK310" t="str">
        <f t="shared" si="416"/>
        <v>0</v>
      </c>
    </row>
    <row r="311" spans="1:63" x14ac:dyDescent="0.25">
      <c r="A311" s="176" t="s">
        <v>5</v>
      </c>
      <c r="B311" s="10">
        <f t="shared" si="387"/>
        <v>10</v>
      </c>
      <c r="C311" s="10" t="str">
        <f t="shared" si="457"/>
        <v>RX&gt;65 - 10</v>
      </c>
      <c r="D311" s="138">
        <f>'AUP Test Results - Table 1'!D311</f>
        <v>0</v>
      </c>
      <c r="E311" s="11">
        <f>'AUP Test Results - Table 1'!E311</f>
        <v>0</v>
      </c>
      <c r="F311" s="139">
        <f>'AUP Test Results - Table 1'!F311</f>
        <v>0</v>
      </c>
      <c r="G311" s="177">
        <f>'AUP Test Results - Table 1'!G311</f>
        <v>0</v>
      </c>
      <c r="H311" s="11">
        <f>'AUP Test Results - Table 1'!H311</f>
        <v>0</v>
      </c>
      <c r="I311" s="139">
        <f>'AUP Test Results - Table 1'!I311</f>
        <v>0</v>
      </c>
      <c r="J311" s="177">
        <f>'AUP Test Results - Table 1'!J311</f>
        <v>0</v>
      </c>
      <c r="K311" s="177">
        <f>'AUP Test Results - Table 1'!K311</f>
        <v>0</v>
      </c>
      <c r="L311" s="139">
        <f>'AUP Test Results - Table 1'!L311</f>
        <v>0</v>
      </c>
      <c r="M311" s="177" t="str">
        <f>'AUP Test Results - Table 1'!M311</f>
        <v/>
      </c>
      <c r="N311" s="177">
        <f>'AUP Test Results - Table 1'!N311</f>
        <v>0</v>
      </c>
      <c r="O311" s="139">
        <f>'AUP Test Results - Table 1'!O311</f>
        <v>0</v>
      </c>
      <c r="P311" s="177" t="str">
        <f>'AUP Test Results - Table 1'!P311</f>
        <v/>
      </c>
      <c r="Q311" s="138">
        <f>'AUP Test Results - Table 1'!Q311</f>
        <v>0</v>
      </c>
      <c r="R311" s="139">
        <f>'AUP Test Results - Table 1'!R311</f>
        <v>0</v>
      </c>
      <c r="S311" s="45">
        <f>'AUP Test Results - Table 1'!S311</f>
        <v>0</v>
      </c>
      <c r="T311" s="139">
        <f>'AUP Test Results - Table 1'!T311</f>
        <v>0</v>
      </c>
      <c r="U311" s="45">
        <f>'AUP Test Results - Table 1'!U311</f>
        <v>0</v>
      </c>
      <c r="V311" s="138">
        <f>'AUP Test Results - Table 1'!V311</f>
        <v>0</v>
      </c>
      <c r="W311" s="141" t="str">
        <f>'AUP Test Results - Table 1'!W311</f>
        <v>none</v>
      </c>
      <c r="X311" s="141">
        <f>'AUP Test Results - Table 1'!X311</f>
        <v>0</v>
      </c>
      <c r="Y311" s="178">
        <f>'AUP Test Results - Table 1'!Y311</f>
        <v>0</v>
      </c>
      <c r="Z311" s="89">
        <f>'AUP Test Results - Table 1'!Z311</f>
        <v>0</v>
      </c>
      <c r="AC311" t="str">
        <f t="shared" si="391"/>
        <v>HB Charges 6</v>
      </c>
      <c r="AD311" s="3">
        <f t="shared" si="463"/>
        <v>0</v>
      </c>
      <c r="AE311" s="3">
        <f t="shared" si="464"/>
        <v>0</v>
      </c>
      <c r="AF311" s="3" t="e">
        <f t="shared" si="465"/>
        <v>#DIV/0!</v>
      </c>
      <c r="AG311" s="2" t="e">
        <f t="shared" si="392"/>
        <v>#DIV/0!</v>
      </c>
      <c r="AH311" s="2" t="e">
        <f t="shared" si="393"/>
        <v>#DIV/0!</v>
      </c>
      <c r="AI311" s="2" t="e">
        <f t="shared" si="394"/>
        <v>#DIV/0!</v>
      </c>
      <c r="AJ311" s="2" t="e">
        <f t="shared" si="395"/>
        <v>#DIV/0!</v>
      </c>
      <c r="AK311" t="e">
        <f t="shared" si="396"/>
        <v>#DIV/0!</v>
      </c>
      <c r="AL311" t="str">
        <f t="shared" ref="AL311:AM311" si="470">IF(AY311=1,$AF311*$V308,"0")</f>
        <v>0</v>
      </c>
      <c r="AM311" t="str">
        <f t="shared" si="470"/>
        <v>0</v>
      </c>
      <c r="AN311" t="str">
        <f t="shared" si="398"/>
        <v>0</v>
      </c>
      <c r="AO311" t="str">
        <f t="shared" si="399"/>
        <v>0</v>
      </c>
      <c r="AP311" t="str">
        <f t="shared" si="400"/>
        <v>0</v>
      </c>
      <c r="AQ311" t="str">
        <f t="shared" si="401"/>
        <v>0</v>
      </c>
      <c r="AT311">
        <f t="shared" si="402"/>
        <v>0</v>
      </c>
      <c r="AU311">
        <f t="shared" si="403"/>
        <v>0</v>
      </c>
      <c r="AW311">
        <f t="shared" si="404"/>
        <v>0</v>
      </c>
      <c r="AY311">
        <f t="shared" si="405"/>
        <v>0</v>
      </c>
      <c r="AZ311">
        <f t="shared" si="406"/>
        <v>0</v>
      </c>
      <c r="BA311">
        <f t="shared" si="407"/>
        <v>0</v>
      </c>
      <c r="BB311">
        <f t="shared" si="408"/>
        <v>0</v>
      </c>
      <c r="BC311">
        <f t="shared" si="409"/>
        <v>0</v>
      </c>
      <c r="BD311">
        <f t="shared" si="410"/>
        <v>0</v>
      </c>
      <c r="BF311" t="str">
        <f t="shared" si="411"/>
        <v>0</v>
      </c>
      <c r="BG311" t="str">
        <f t="shared" si="412"/>
        <v>0</v>
      </c>
      <c r="BH311" t="str">
        <f t="shared" si="413"/>
        <v>0</v>
      </c>
      <c r="BI311" t="str">
        <f t="shared" si="414"/>
        <v>0</v>
      </c>
      <c r="BJ311" t="str">
        <f t="shared" si="415"/>
        <v>0</v>
      </c>
      <c r="BK311" t="str">
        <f t="shared" si="416"/>
        <v>0</v>
      </c>
    </row>
    <row r="312" spans="1:63" x14ac:dyDescent="0.25">
      <c r="A312" s="176" t="s">
        <v>5</v>
      </c>
      <c r="B312" s="10">
        <f t="shared" si="387"/>
        <v>11</v>
      </c>
      <c r="C312" s="10" t="str">
        <f t="shared" si="457"/>
        <v>RX&gt;65 - 11</v>
      </c>
      <c r="D312" s="138">
        <f>'AUP Test Results - Table 1'!D312</f>
        <v>0</v>
      </c>
      <c r="E312" s="11">
        <f>'AUP Test Results - Table 1'!E312</f>
        <v>0</v>
      </c>
      <c r="F312" s="139">
        <f>'AUP Test Results - Table 1'!F312</f>
        <v>0</v>
      </c>
      <c r="G312" s="177">
        <f>'AUP Test Results - Table 1'!G312</f>
        <v>0</v>
      </c>
      <c r="H312" s="11">
        <f>'AUP Test Results - Table 1'!H312</f>
        <v>0</v>
      </c>
      <c r="I312" s="139">
        <f>'AUP Test Results - Table 1'!I312</f>
        <v>0</v>
      </c>
      <c r="J312" s="177">
        <f>'AUP Test Results - Table 1'!J312</f>
        <v>0</v>
      </c>
      <c r="K312" s="177">
        <f>'AUP Test Results - Table 1'!K312</f>
        <v>0</v>
      </c>
      <c r="L312" s="139">
        <f>'AUP Test Results - Table 1'!L312</f>
        <v>0</v>
      </c>
      <c r="M312" s="177" t="str">
        <f>'AUP Test Results - Table 1'!M312</f>
        <v/>
      </c>
      <c r="N312" s="177">
        <f>'AUP Test Results - Table 1'!N312</f>
        <v>0</v>
      </c>
      <c r="O312" s="139">
        <f>'AUP Test Results - Table 1'!O312</f>
        <v>0</v>
      </c>
      <c r="P312" s="177" t="str">
        <f>'AUP Test Results - Table 1'!P312</f>
        <v/>
      </c>
      <c r="Q312" s="138">
        <f>'AUP Test Results - Table 1'!Q312</f>
        <v>0</v>
      </c>
      <c r="R312" s="139">
        <f>'AUP Test Results - Table 1'!R312</f>
        <v>0</v>
      </c>
      <c r="S312" s="45">
        <f>'AUP Test Results - Table 1'!S312</f>
        <v>0</v>
      </c>
      <c r="T312" s="139">
        <f>'AUP Test Results - Table 1'!T312</f>
        <v>0</v>
      </c>
      <c r="U312" s="45">
        <f>'AUP Test Results - Table 1'!U312</f>
        <v>0</v>
      </c>
      <c r="V312" s="138">
        <f>'AUP Test Results - Table 1'!V312</f>
        <v>0</v>
      </c>
      <c r="W312" s="141" t="str">
        <f>'AUP Test Results - Table 1'!W312</f>
        <v>none</v>
      </c>
      <c r="X312" s="141">
        <f>'AUP Test Results - Table 1'!X312</f>
        <v>0</v>
      </c>
      <c r="Y312" s="178">
        <f>'AUP Test Results - Table 1'!Y312</f>
        <v>0</v>
      </c>
      <c r="Z312" s="89">
        <f>'AUP Test Results - Table 1'!Z312</f>
        <v>0</v>
      </c>
      <c r="AC312" t="str">
        <f t="shared" si="391"/>
        <v>HB Charges 6</v>
      </c>
      <c r="AD312" s="3">
        <f t="shared" si="463"/>
        <v>0</v>
      </c>
      <c r="AE312" s="3">
        <f t="shared" si="464"/>
        <v>0</v>
      </c>
      <c r="AF312" s="3" t="e">
        <f t="shared" si="465"/>
        <v>#DIV/0!</v>
      </c>
      <c r="AG312" s="2" t="e">
        <f t="shared" si="392"/>
        <v>#DIV/0!</v>
      </c>
      <c r="AH312" s="2" t="e">
        <f t="shared" si="393"/>
        <v>#DIV/0!</v>
      </c>
      <c r="AI312" s="2" t="e">
        <f t="shared" si="394"/>
        <v>#DIV/0!</v>
      </c>
      <c r="AJ312" s="2" t="e">
        <f t="shared" si="395"/>
        <v>#DIV/0!</v>
      </c>
      <c r="AK312" t="e">
        <f t="shared" si="396"/>
        <v>#DIV/0!</v>
      </c>
      <c r="AL312" t="str">
        <f t="shared" ref="AL312:AM312" si="471">IF(AY312=1,$AF312*$V309,"0")</f>
        <v>0</v>
      </c>
      <c r="AM312" t="str">
        <f t="shared" si="471"/>
        <v>0</v>
      </c>
      <c r="AN312" t="str">
        <f t="shared" si="398"/>
        <v>0</v>
      </c>
      <c r="AO312" t="str">
        <f t="shared" si="399"/>
        <v>0</v>
      </c>
      <c r="AP312" t="str">
        <f t="shared" si="400"/>
        <v>0</v>
      </c>
      <c r="AQ312" t="str">
        <f t="shared" si="401"/>
        <v>0</v>
      </c>
      <c r="AT312">
        <f t="shared" si="402"/>
        <v>0</v>
      </c>
      <c r="AU312">
        <f t="shared" si="403"/>
        <v>0</v>
      </c>
      <c r="AW312">
        <f t="shared" si="404"/>
        <v>0</v>
      </c>
      <c r="AY312">
        <f t="shared" si="405"/>
        <v>0</v>
      </c>
      <c r="AZ312">
        <f t="shared" si="406"/>
        <v>0</v>
      </c>
      <c r="BA312">
        <f t="shared" si="407"/>
        <v>0</v>
      </c>
      <c r="BB312">
        <f t="shared" si="408"/>
        <v>0</v>
      </c>
      <c r="BC312">
        <f t="shared" si="409"/>
        <v>0</v>
      </c>
      <c r="BD312">
        <f t="shared" si="410"/>
        <v>0</v>
      </c>
      <c r="BF312" t="str">
        <f t="shared" si="411"/>
        <v>0</v>
      </c>
      <c r="BG312" t="str">
        <f t="shared" si="412"/>
        <v>0</v>
      </c>
      <c r="BH312" t="str">
        <f t="shared" si="413"/>
        <v>0</v>
      </c>
      <c r="BI312" t="str">
        <f t="shared" si="414"/>
        <v>0</v>
      </c>
      <c r="BJ312" t="str">
        <f t="shared" si="415"/>
        <v>0</v>
      </c>
      <c r="BK312" t="str">
        <f t="shared" si="416"/>
        <v>0</v>
      </c>
    </row>
    <row r="313" spans="1:63" x14ac:dyDescent="0.25">
      <c r="A313" s="176" t="s">
        <v>5</v>
      </c>
      <c r="B313" s="10">
        <f t="shared" si="387"/>
        <v>12</v>
      </c>
      <c r="C313" s="10" t="str">
        <f t="shared" si="457"/>
        <v>RX&gt;65 - 12</v>
      </c>
      <c r="D313" s="138">
        <f>'AUP Test Results - Table 1'!D313</f>
        <v>0</v>
      </c>
      <c r="E313" s="11">
        <f>'AUP Test Results - Table 1'!E313</f>
        <v>0</v>
      </c>
      <c r="F313" s="139">
        <f>'AUP Test Results - Table 1'!F313</f>
        <v>0</v>
      </c>
      <c r="G313" s="177">
        <f>'AUP Test Results - Table 1'!G313</f>
        <v>0</v>
      </c>
      <c r="H313" s="11">
        <f>'AUP Test Results - Table 1'!H313</f>
        <v>0</v>
      </c>
      <c r="I313" s="139">
        <f>'AUP Test Results - Table 1'!I313</f>
        <v>0</v>
      </c>
      <c r="J313" s="177">
        <f>'AUP Test Results - Table 1'!J313</f>
        <v>0</v>
      </c>
      <c r="K313" s="177">
        <f>'AUP Test Results - Table 1'!K313</f>
        <v>0</v>
      </c>
      <c r="L313" s="139">
        <f>'AUP Test Results - Table 1'!L313</f>
        <v>0</v>
      </c>
      <c r="M313" s="177" t="str">
        <f>'AUP Test Results - Table 1'!M313</f>
        <v/>
      </c>
      <c r="N313" s="177">
        <f>'AUP Test Results - Table 1'!N313</f>
        <v>0</v>
      </c>
      <c r="O313" s="139">
        <f>'AUP Test Results - Table 1'!O313</f>
        <v>0</v>
      </c>
      <c r="P313" s="177" t="str">
        <f>'AUP Test Results - Table 1'!P313</f>
        <v/>
      </c>
      <c r="Q313" s="138">
        <f>'AUP Test Results - Table 1'!Q313</f>
        <v>0</v>
      </c>
      <c r="R313" s="139">
        <f>'AUP Test Results - Table 1'!R313</f>
        <v>0</v>
      </c>
      <c r="S313" s="45">
        <f>'AUP Test Results - Table 1'!S313</f>
        <v>0</v>
      </c>
      <c r="T313" s="139">
        <f>'AUP Test Results - Table 1'!T313</f>
        <v>0</v>
      </c>
      <c r="U313" s="45">
        <f>'AUP Test Results - Table 1'!U313</f>
        <v>0</v>
      </c>
      <c r="V313" s="138">
        <f>'AUP Test Results - Table 1'!V313</f>
        <v>0</v>
      </c>
      <c r="W313" s="141" t="str">
        <f>'AUP Test Results - Table 1'!W313</f>
        <v>none</v>
      </c>
      <c r="X313" s="141">
        <f>'AUP Test Results - Table 1'!X313</f>
        <v>0</v>
      </c>
      <c r="Y313" s="178">
        <f>'AUP Test Results - Table 1'!Y313</f>
        <v>0</v>
      </c>
      <c r="Z313" s="89">
        <f>'AUP Test Results - Table 1'!Z313</f>
        <v>0</v>
      </c>
      <c r="AC313" t="str">
        <f t="shared" si="391"/>
        <v>HB Charges 6</v>
      </c>
      <c r="AD313" s="3">
        <f t="shared" si="463"/>
        <v>0</v>
      </c>
      <c r="AE313" s="3">
        <f t="shared" si="464"/>
        <v>0</v>
      </c>
      <c r="AF313" s="3" t="e">
        <f t="shared" si="465"/>
        <v>#DIV/0!</v>
      </c>
      <c r="AG313" s="2" t="e">
        <f t="shared" si="392"/>
        <v>#DIV/0!</v>
      </c>
      <c r="AH313" s="2" t="e">
        <f t="shared" si="393"/>
        <v>#DIV/0!</v>
      </c>
      <c r="AI313" s="2" t="e">
        <f t="shared" si="394"/>
        <v>#DIV/0!</v>
      </c>
      <c r="AJ313" s="2" t="e">
        <f t="shared" si="395"/>
        <v>#DIV/0!</v>
      </c>
      <c r="AK313" t="e">
        <f t="shared" si="396"/>
        <v>#DIV/0!</v>
      </c>
      <c r="AL313" t="str">
        <f t="shared" ref="AL313:AM313" si="472">IF(AY313=1,$AF313*$V310,"0")</f>
        <v>0</v>
      </c>
      <c r="AM313" t="str">
        <f t="shared" si="472"/>
        <v>0</v>
      </c>
      <c r="AN313" t="str">
        <f t="shared" si="398"/>
        <v>0</v>
      </c>
      <c r="AO313" t="str">
        <f t="shared" si="399"/>
        <v>0</v>
      </c>
      <c r="AP313" t="str">
        <f t="shared" si="400"/>
        <v>0</v>
      </c>
      <c r="AQ313" t="str">
        <f t="shared" si="401"/>
        <v>0</v>
      </c>
      <c r="AT313">
        <f t="shared" si="402"/>
        <v>0</v>
      </c>
      <c r="AU313">
        <f t="shared" si="403"/>
        <v>0</v>
      </c>
      <c r="AW313">
        <f t="shared" si="404"/>
        <v>0</v>
      </c>
      <c r="AY313">
        <f t="shared" si="405"/>
        <v>0</v>
      </c>
      <c r="AZ313">
        <f t="shared" si="406"/>
        <v>0</v>
      </c>
      <c r="BA313">
        <f t="shared" si="407"/>
        <v>0</v>
      </c>
      <c r="BB313">
        <f t="shared" si="408"/>
        <v>0</v>
      </c>
      <c r="BC313">
        <f t="shared" si="409"/>
        <v>0</v>
      </c>
      <c r="BD313">
        <f t="shared" si="410"/>
        <v>0</v>
      </c>
      <c r="BF313" t="str">
        <f t="shared" si="411"/>
        <v>0</v>
      </c>
      <c r="BG313" t="str">
        <f t="shared" si="412"/>
        <v>0</v>
      </c>
      <c r="BH313" t="str">
        <f t="shared" si="413"/>
        <v>0</v>
      </c>
      <c r="BI313" t="str">
        <f t="shared" si="414"/>
        <v>0</v>
      </c>
      <c r="BJ313" t="str">
        <f t="shared" si="415"/>
        <v>0</v>
      </c>
      <c r="BK313" t="str">
        <f t="shared" si="416"/>
        <v>0</v>
      </c>
    </row>
    <row r="314" spans="1:63" x14ac:dyDescent="0.25">
      <c r="A314" s="176" t="s">
        <v>5</v>
      </c>
      <c r="B314" s="10">
        <f t="shared" si="387"/>
        <v>13</v>
      </c>
      <c r="C314" s="10" t="str">
        <f t="shared" si="457"/>
        <v>RX&gt;65 - 13</v>
      </c>
      <c r="D314" s="138">
        <f>'AUP Test Results - Table 1'!D314</f>
        <v>0</v>
      </c>
      <c r="E314" s="11">
        <f>'AUP Test Results - Table 1'!E314</f>
        <v>0</v>
      </c>
      <c r="F314" s="139">
        <f>'AUP Test Results - Table 1'!F314</f>
        <v>0</v>
      </c>
      <c r="G314" s="177">
        <f>'AUP Test Results - Table 1'!G314</f>
        <v>0</v>
      </c>
      <c r="H314" s="11">
        <f>'AUP Test Results - Table 1'!H314</f>
        <v>0</v>
      </c>
      <c r="I314" s="139">
        <f>'AUP Test Results - Table 1'!I314</f>
        <v>0</v>
      </c>
      <c r="J314" s="177">
        <f>'AUP Test Results - Table 1'!J314</f>
        <v>0</v>
      </c>
      <c r="K314" s="177">
        <f>'AUP Test Results - Table 1'!K314</f>
        <v>0</v>
      </c>
      <c r="L314" s="139">
        <f>'AUP Test Results - Table 1'!L314</f>
        <v>0</v>
      </c>
      <c r="M314" s="177" t="str">
        <f>'AUP Test Results - Table 1'!M314</f>
        <v/>
      </c>
      <c r="N314" s="177">
        <f>'AUP Test Results - Table 1'!N314</f>
        <v>0</v>
      </c>
      <c r="O314" s="139">
        <f>'AUP Test Results - Table 1'!O314</f>
        <v>0</v>
      </c>
      <c r="P314" s="177" t="str">
        <f>'AUP Test Results - Table 1'!P314</f>
        <v/>
      </c>
      <c r="Q314" s="138">
        <f>'AUP Test Results - Table 1'!Q314</f>
        <v>0</v>
      </c>
      <c r="R314" s="139">
        <f>'AUP Test Results - Table 1'!R314</f>
        <v>0</v>
      </c>
      <c r="S314" s="45">
        <f>'AUP Test Results - Table 1'!S314</f>
        <v>0</v>
      </c>
      <c r="T314" s="139">
        <f>'AUP Test Results - Table 1'!T314</f>
        <v>0</v>
      </c>
      <c r="U314" s="45">
        <f>'AUP Test Results - Table 1'!U314</f>
        <v>0</v>
      </c>
      <c r="V314" s="138">
        <f>'AUP Test Results - Table 1'!V314</f>
        <v>0</v>
      </c>
      <c r="W314" s="141" t="str">
        <f>'AUP Test Results - Table 1'!W314</f>
        <v>none</v>
      </c>
      <c r="X314" s="141">
        <f>'AUP Test Results - Table 1'!X314</f>
        <v>0</v>
      </c>
      <c r="Y314" s="178">
        <f>'AUP Test Results - Table 1'!Y314</f>
        <v>0</v>
      </c>
      <c r="Z314" s="89">
        <f>'AUP Test Results - Table 1'!Z314</f>
        <v>0</v>
      </c>
      <c r="AC314" t="str">
        <f t="shared" si="391"/>
        <v>HB Charges 6</v>
      </c>
      <c r="AD314" s="3">
        <f t="shared" si="463"/>
        <v>0</v>
      </c>
      <c r="AE314" s="3">
        <f t="shared" si="464"/>
        <v>0</v>
      </c>
      <c r="AF314" s="3" t="e">
        <f t="shared" si="465"/>
        <v>#DIV/0!</v>
      </c>
      <c r="AG314" s="2" t="e">
        <f t="shared" si="392"/>
        <v>#DIV/0!</v>
      </c>
      <c r="AH314" s="2" t="e">
        <f t="shared" si="393"/>
        <v>#DIV/0!</v>
      </c>
      <c r="AI314" s="2" t="e">
        <f t="shared" si="394"/>
        <v>#DIV/0!</v>
      </c>
      <c r="AJ314" s="2" t="e">
        <f t="shared" si="395"/>
        <v>#DIV/0!</v>
      </c>
      <c r="AK314" t="e">
        <f t="shared" si="396"/>
        <v>#DIV/0!</v>
      </c>
      <c r="AL314" t="str">
        <f t="shared" ref="AL314:AM314" si="473">IF(AY314=1,$AF314*$V311,"0")</f>
        <v>0</v>
      </c>
      <c r="AM314" t="str">
        <f t="shared" si="473"/>
        <v>0</v>
      </c>
      <c r="AN314" t="str">
        <f t="shared" si="398"/>
        <v>0</v>
      </c>
      <c r="AO314" t="str">
        <f t="shared" si="399"/>
        <v>0</v>
      </c>
      <c r="AP314" t="str">
        <f t="shared" si="400"/>
        <v>0</v>
      </c>
      <c r="AQ314" t="str">
        <f t="shared" si="401"/>
        <v>0</v>
      </c>
      <c r="AT314">
        <f t="shared" si="402"/>
        <v>0</v>
      </c>
      <c r="AU314">
        <f t="shared" si="403"/>
        <v>0</v>
      </c>
      <c r="AW314">
        <f t="shared" si="404"/>
        <v>0</v>
      </c>
      <c r="AY314">
        <f t="shared" si="405"/>
        <v>0</v>
      </c>
      <c r="AZ314">
        <f t="shared" si="406"/>
        <v>0</v>
      </c>
      <c r="BA314">
        <f t="shared" si="407"/>
        <v>0</v>
      </c>
      <c r="BB314">
        <f t="shared" si="408"/>
        <v>0</v>
      </c>
      <c r="BC314">
        <f t="shared" si="409"/>
        <v>0</v>
      </c>
      <c r="BD314">
        <f t="shared" si="410"/>
        <v>0</v>
      </c>
      <c r="BF314" t="str">
        <f t="shared" si="411"/>
        <v>0</v>
      </c>
      <c r="BG314" t="str">
        <f t="shared" si="412"/>
        <v>0</v>
      </c>
      <c r="BH314" t="str">
        <f t="shared" si="413"/>
        <v>0</v>
      </c>
      <c r="BI314" t="str">
        <f t="shared" si="414"/>
        <v>0</v>
      </c>
      <c r="BJ314" t="str">
        <f t="shared" si="415"/>
        <v>0</v>
      </c>
      <c r="BK314" t="str">
        <f t="shared" si="416"/>
        <v>0</v>
      </c>
    </row>
    <row r="315" spans="1:63" x14ac:dyDescent="0.25">
      <c r="A315" s="176" t="s">
        <v>5</v>
      </c>
      <c r="B315" s="10">
        <f t="shared" si="387"/>
        <v>14</v>
      </c>
      <c r="C315" s="10" t="str">
        <f t="shared" si="457"/>
        <v>RX&gt;65 - 14</v>
      </c>
      <c r="D315" s="138">
        <f>'AUP Test Results - Table 1'!D315</f>
        <v>0</v>
      </c>
      <c r="E315" s="11">
        <f>'AUP Test Results - Table 1'!E315</f>
        <v>0</v>
      </c>
      <c r="F315" s="139">
        <f>'AUP Test Results - Table 1'!F315</f>
        <v>0</v>
      </c>
      <c r="G315" s="177">
        <f>'AUP Test Results - Table 1'!G315</f>
        <v>0</v>
      </c>
      <c r="H315" s="11">
        <f>'AUP Test Results - Table 1'!H315</f>
        <v>0</v>
      </c>
      <c r="I315" s="139">
        <f>'AUP Test Results - Table 1'!I315</f>
        <v>0</v>
      </c>
      <c r="J315" s="177">
        <f>'AUP Test Results - Table 1'!J315</f>
        <v>0</v>
      </c>
      <c r="K315" s="177">
        <f>'AUP Test Results - Table 1'!K315</f>
        <v>0</v>
      </c>
      <c r="L315" s="139">
        <f>'AUP Test Results - Table 1'!L315</f>
        <v>0</v>
      </c>
      <c r="M315" s="177" t="str">
        <f>'AUP Test Results - Table 1'!M315</f>
        <v/>
      </c>
      <c r="N315" s="177">
        <f>'AUP Test Results - Table 1'!N315</f>
        <v>0</v>
      </c>
      <c r="O315" s="139">
        <f>'AUP Test Results - Table 1'!O315</f>
        <v>0</v>
      </c>
      <c r="P315" s="177" t="str">
        <f>'AUP Test Results - Table 1'!P315</f>
        <v/>
      </c>
      <c r="Q315" s="138">
        <f>'AUP Test Results - Table 1'!Q315</f>
        <v>0</v>
      </c>
      <c r="R315" s="139">
        <f>'AUP Test Results - Table 1'!R315</f>
        <v>0</v>
      </c>
      <c r="S315" s="45">
        <f>'AUP Test Results - Table 1'!S315</f>
        <v>0</v>
      </c>
      <c r="T315" s="139">
        <f>'AUP Test Results - Table 1'!T315</f>
        <v>0</v>
      </c>
      <c r="U315" s="45">
        <f>'AUP Test Results - Table 1'!U315</f>
        <v>0</v>
      </c>
      <c r="V315" s="138">
        <f>'AUP Test Results - Table 1'!V315</f>
        <v>0</v>
      </c>
      <c r="W315" s="141" t="str">
        <f>'AUP Test Results - Table 1'!W315</f>
        <v>none</v>
      </c>
      <c r="X315" s="141">
        <f>'AUP Test Results - Table 1'!X315</f>
        <v>0</v>
      </c>
      <c r="Y315" s="178">
        <f>'AUP Test Results - Table 1'!Y315</f>
        <v>0</v>
      </c>
      <c r="Z315" s="89">
        <f>'AUP Test Results - Table 1'!Z315</f>
        <v>0</v>
      </c>
      <c r="AC315" t="str">
        <f t="shared" si="391"/>
        <v>HB Charges 6</v>
      </c>
      <c r="AD315" s="3">
        <f t="shared" si="463"/>
        <v>0</v>
      </c>
      <c r="AE315" s="3">
        <f t="shared" si="464"/>
        <v>0</v>
      </c>
      <c r="AF315" s="3" t="e">
        <f t="shared" si="465"/>
        <v>#DIV/0!</v>
      </c>
      <c r="AG315" s="2" t="e">
        <f t="shared" si="392"/>
        <v>#DIV/0!</v>
      </c>
      <c r="AH315" s="2" t="e">
        <f t="shared" si="393"/>
        <v>#DIV/0!</v>
      </c>
      <c r="AI315" s="2" t="e">
        <f t="shared" si="394"/>
        <v>#DIV/0!</v>
      </c>
      <c r="AJ315" s="2" t="e">
        <f t="shared" si="395"/>
        <v>#DIV/0!</v>
      </c>
      <c r="AK315" t="e">
        <f t="shared" si="396"/>
        <v>#DIV/0!</v>
      </c>
      <c r="AL315" t="str">
        <f t="shared" ref="AL315:AM315" si="474">IF(AY315=1,$AF315*$V312,"0")</f>
        <v>0</v>
      </c>
      <c r="AM315" t="str">
        <f t="shared" si="474"/>
        <v>0</v>
      </c>
      <c r="AN315" t="str">
        <f t="shared" si="398"/>
        <v>0</v>
      </c>
      <c r="AO315" t="str">
        <f t="shared" si="399"/>
        <v>0</v>
      </c>
      <c r="AP315" t="str">
        <f t="shared" si="400"/>
        <v>0</v>
      </c>
      <c r="AQ315" t="str">
        <f t="shared" si="401"/>
        <v>0</v>
      </c>
      <c r="AT315">
        <f t="shared" si="402"/>
        <v>0</v>
      </c>
      <c r="AU315">
        <f t="shared" si="403"/>
        <v>0</v>
      </c>
      <c r="AW315">
        <f t="shared" si="404"/>
        <v>0</v>
      </c>
      <c r="AY315">
        <f t="shared" si="405"/>
        <v>0</v>
      </c>
      <c r="AZ315">
        <f t="shared" si="406"/>
        <v>0</v>
      </c>
      <c r="BA315">
        <f t="shared" si="407"/>
        <v>0</v>
      </c>
      <c r="BB315">
        <f t="shared" si="408"/>
        <v>0</v>
      </c>
      <c r="BC315">
        <f t="shared" si="409"/>
        <v>0</v>
      </c>
      <c r="BD315">
        <f t="shared" si="410"/>
        <v>0</v>
      </c>
      <c r="BF315" t="str">
        <f t="shared" si="411"/>
        <v>0</v>
      </c>
      <c r="BG315" t="str">
        <f t="shared" si="412"/>
        <v>0</v>
      </c>
      <c r="BH315" t="str">
        <f t="shared" si="413"/>
        <v>0</v>
      </c>
      <c r="BI315" t="str">
        <f t="shared" si="414"/>
        <v>0</v>
      </c>
      <c r="BJ315" t="str">
        <f t="shared" si="415"/>
        <v>0</v>
      </c>
      <c r="BK315" t="str">
        <f t="shared" si="416"/>
        <v>0</v>
      </c>
    </row>
    <row r="316" spans="1:63" x14ac:dyDescent="0.25">
      <c r="A316" s="176" t="s">
        <v>5</v>
      </c>
      <c r="B316" s="10">
        <f t="shared" si="387"/>
        <v>15</v>
      </c>
      <c r="C316" s="10" t="str">
        <f t="shared" si="457"/>
        <v>RX&gt;65 - 15</v>
      </c>
      <c r="D316" s="138">
        <f>'AUP Test Results - Table 1'!D316</f>
        <v>0</v>
      </c>
      <c r="E316" s="11">
        <f>'AUP Test Results - Table 1'!E316</f>
        <v>0</v>
      </c>
      <c r="F316" s="139">
        <f>'AUP Test Results - Table 1'!F316</f>
        <v>0</v>
      </c>
      <c r="G316" s="177">
        <f>'AUP Test Results - Table 1'!G316</f>
        <v>0</v>
      </c>
      <c r="H316" s="11">
        <f>'AUP Test Results - Table 1'!H316</f>
        <v>0</v>
      </c>
      <c r="I316" s="139">
        <f>'AUP Test Results - Table 1'!I316</f>
        <v>0</v>
      </c>
      <c r="J316" s="177">
        <f>'AUP Test Results - Table 1'!J316</f>
        <v>0</v>
      </c>
      <c r="K316" s="177">
        <f>'AUP Test Results - Table 1'!K316</f>
        <v>0</v>
      </c>
      <c r="L316" s="139">
        <f>'AUP Test Results - Table 1'!L316</f>
        <v>0</v>
      </c>
      <c r="M316" s="177" t="str">
        <f>'AUP Test Results - Table 1'!M316</f>
        <v/>
      </c>
      <c r="N316" s="177">
        <f>'AUP Test Results - Table 1'!N316</f>
        <v>0</v>
      </c>
      <c r="O316" s="139">
        <f>'AUP Test Results - Table 1'!O316</f>
        <v>0</v>
      </c>
      <c r="P316" s="177" t="str">
        <f>'AUP Test Results - Table 1'!P316</f>
        <v/>
      </c>
      <c r="Q316" s="138">
        <f>'AUP Test Results - Table 1'!Q316</f>
        <v>0</v>
      </c>
      <c r="R316" s="139">
        <f>'AUP Test Results - Table 1'!R316</f>
        <v>0</v>
      </c>
      <c r="S316" s="45">
        <f>'AUP Test Results - Table 1'!S316</f>
        <v>0</v>
      </c>
      <c r="T316" s="139">
        <f>'AUP Test Results - Table 1'!T316</f>
        <v>0</v>
      </c>
      <c r="U316" s="45">
        <f>'AUP Test Results - Table 1'!U316</f>
        <v>0</v>
      </c>
      <c r="V316" s="138">
        <f>'AUP Test Results - Table 1'!V316</f>
        <v>0</v>
      </c>
      <c r="W316" s="141" t="str">
        <f>'AUP Test Results - Table 1'!W316</f>
        <v>none</v>
      </c>
      <c r="X316" s="141">
        <f>'AUP Test Results - Table 1'!X316</f>
        <v>0</v>
      </c>
      <c r="Y316" s="178">
        <f>'AUP Test Results - Table 1'!Y316</f>
        <v>0</v>
      </c>
      <c r="Z316" s="89">
        <f>'AUP Test Results - Table 1'!Z316</f>
        <v>0</v>
      </c>
      <c r="AC316" t="str">
        <f t="shared" si="391"/>
        <v>HB Charges 6</v>
      </c>
      <c r="AD316" s="3">
        <f t="shared" si="463"/>
        <v>0</v>
      </c>
      <c r="AE316" s="3">
        <f t="shared" si="464"/>
        <v>0</v>
      </c>
      <c r="AF316" s="3" t="e">
        <f t="shared" si="465"/>
        <v>#DIV/0!</v>
      </c>
      <c r="AG316" s="2" t="e">
        <f t="shared" si="392"/>
        <v>#DIV/0!</v>
      </c>
      <c r="AH316" s="2" t="e">
        <f t="shared" si="393"/>
        <v>#DIV/0!</v>
      </c>
      <c r="AI316" s="2" t="e">
        <f t="shared" si="394"/>
        <v>#DIV/0!</v>
      </c>
      <c r="AJ316" s="2" t="e">
        <f t="shared" si="395"/>
        <v>#DIV/0!</v>
      </c>
      <c r="AK316" t="e">
        <f t="shared" si="396"/>
        <v>#DIV/0!</v>
      </c>
      <c r="AL316" t="str">
        <f t="shared" ref="AL316:AM316" si="475">IF(AY316=1,$AF316*$V313,"0")</f>
        <v>0</v>
      </c>
      <c r="AM316" t="str">
        <f t="shared" si="475"/>
        <v>0</v>
      </c>
      <c r="AN316" t="str">
        <f t="shared" si="398"/>
        <v>0</v>
      </c>
      <c r="AO316" t="str">
        <f t="shared" si="399"/>
        <v>0</v>
      </c>
      <c r="AP316" t="str">
        <f t="shared" si="400"/>
        <v>0</v>
      </c>
      <c r="AQ316" t="str">
        <f t="shared" si="401"/>
        <v>0</v>
      </c>
      <c r="AT316">
        <f t="shared" si="402"/>
        <v>0</v>
      </c>
      <c r="AU316">
        <f t="shared" si="403"/>
        <v>0</v>
      </c>
      <c r="AW316">
        <f t="shared" si="404"/>
        <v>0</v>
      </c>
      <c r="AY316">
        <f t="shared" si="405"/>
        <v>0</v>
      </c>
      <c r="AZ316">
        <f t="shared" si="406"/>
        <v>0</v>
      </c>
      <c r="BA316">
        <f t="shared" si="407"/>
        <v>0</v>
      </c>
      <c r="BB316">
        <f t="shared" si="408"/>
        <v>0</v>
      </c>
      <c r="BC316">
        <f t="shared" si="409"/>
        <v>0</v>
      </c>
      <c r="BD316">
        <f t="shared" si="410"/>
        <v>0</v>
      </c>
      <c r="BF316" t="str">
        <f t="shared" si="411"/>
        <v>0</v>
      </c>
      <c r="BG316" t="str">
        <f t="shared" si="412"/>
        <v>0</v>
      </c>
      <c r="BH316" t="str">
        <f t="shared" si="413"/>
        <v>0</v>
      </c>
      <c r="BI316" t="str">
        <f t="shared" si="414"/>
        <v>0</v>
      </c>
      <c r="BJ316" t="str">
        <f t="shared" si="415"/>
        <v>0</v>
      </c>
      <c r="BK316" t="str">
        <f t="shared" si="416"/>
        <v>0</v>
      </c>
    </row>
    <row r="317" spans="1:63" x14ac:dyDescent="0.25">
      <c r="A317" s="176" t="s">
        <v>5</v>
      </c>
      <c r="B317" s="10">
        <f t="shared" si="387"/>
        <v>16</v>
      </c>
      <c r="C317" s="10" t="str">
        <f t="shared" si="457"/>
        <v>RX&gt;65 - 16</v>
      </c>
      <c r="D317" s="138">
        <f>'AUP Test Results - Table 1'!D317</f>
        <v>0</v>
      </c>
      <c r="E317" s="11">
        <f>'AUP Test Results - Table 1'!E317</f>
        <v>0</v>
      </c>
      <c r="F317" s="139">
        <f>'AUP Test Results - Table 1'!F317</f>
        <v>0</v>
      </c>
      <c r="G317" s="177">
        <f>'AUP Test Results - Table 1'!G317</f>
        <v>0</v>
      </c>
      <c r="H317" s="11">
        <f>'AUP Test Results - Table 1'!H317</f>
        <v>0</v>
      </c>
      <c r="I317" s="139">
        <f>'AUP Test Results - Table 1'!I317</f>
        <v>0</v>
      </c>
      <c r="J317" s="177">
        <f>'AUP Test Results - Table 1'!J317</f>
        <v>0</v>
      </c>
      <c r="K317" s="177">
        <f>'AUP Test Results - Table 1'!K317</f>
        <v>0</v>
      </c>
      <c r="L317" s="139">
        <f>'AUP Test Results - Table 1'!L317</f>
        <v>0</v>
      </c>
      <c r="M317" s="177" t="str">
        <f>'AUP Test Results - Table 1'!M317</f>
        <v/>
      </c>
      <c r="N317" s="177">
        <f>'AUP Test Results - Table 1'!N317</f>
        <v>0</v>
      </c>
      <c r="O317" s="139">
        <f>'AUP Test Results - Table 1'!O317</f>
        <v>0</v>
      </c>
      <c r="P317" s="177" t="str">
        <f>'AUP Test Results - Table 1'!P317</f>
        <v/>
      </c>
      <c r="Q317" s="138">
        <f>'AUP Test Results - Table 1'!Q317</f>
        <v>0</v>
      </c>
      <c r="R317" s="139">
        <f>'AUP Test Results - Table 1'!R317</f>
        <v>0</v>
      </c>
      <c r="S317" s="45">
        <f>'AUP Test Results - Table 1'!S317</f>
        <v>0</v>
      </c>
      <c r="T317" s="139">
        <f>'AUP Test Results - Table 1'!T317</f>
        <v>0</v>
      </c>
      <c r="U317" s="45">
        <f>'AUP Test Results - Table 1'!U317</f>
        <v>0</v>
      </c>
      <c r="V317" s="138">
        <f>'AUP Test Results - Table 1'!V317</f>
        <v>0</v>
      </c>
      <c r="W317" s="141" t="str">
        <f>'AUP Test Results - Table 1'!W317</f>
        <v>none</v>
      </c>
      <c r="X317" s="141">
        <f>'AUP Test Results - Table 1'!X317</f>
        <v>0</v>
      </c>
      <c r="Y317" s="178">
        <f>'AUP Test Results - Table 1'!Y317</f>
        <v>0</v>
      </c>
      <c r="Z317" s="89">
        <f>'AUP Test Results - Table 1'!Z317</f>
        <v>0</v>
      </c>
      <c r="AC317" t="str">
        <f t="shared" si="391"/>
        <v>HB Charges 6</v>
      </c>
      <c r="AD317" s="3">
        <f t="shared" si="463"/>
        <v>0</v>
      </c>
      <c r="AE317" s="3">
        <f t="shared" si="464"/>
        <v>0</v>
      </c>
      <c r="AF317" s="3" t="e">
        <f t="shared" si="465"/>
        <v>#DIV/0!</v>
      </c>
      <c r="AG317" s="2" t="e">
        <f t="shared" si="392"/>
        <v>#DIV/0!</v>
      </c>
      <c r="AH317" s="2" t="e">
        <f t="shared" si="393"/>
        <v>#DIV/0!</v>
      </c>
      <c r="AI317" s="2" t="e">
        <f t="shared" si="394"/>
        <v>#DIV/0!</v>
      </c>
      <c r="AJ317" s="2" t="e">
        <f t="shared" si="395"/>
        <v>#DIV/0!</v>
      </c>
      <c r="AK317" t="e">
        <f t="shared" si="396"/>
        <v>#DIV/0!</v>
      </c>
      <c r="AL317" t="str">
        <f t="shared" ref="AL317:AM317" si="476">IF(AY317=1,$AF317*$V314,"0")</f>
        <v>0</v>
      </c>
      <c r="AM317" t="str">
        <f t="shared" si="476"/>
        <v>0</v>
      </c>
      <c r="AN317" t="str">
        <f t="shared" si="398"/>
        <v>0</v>
      </c>
      <c r="AO317" t="str">
        <f t="shared" si="399"/>
        <v>0</v>
      </c>
      <c r="AP317" t="str">
        <f t="shared" si="400"/>
        <v>0</v>
      </c>
      <c r="AQ317" t="str">
        <f t="shared" si="401"/>
        <v>0</v>
      </c>
      <c r="AT317">
        <f t="shared" si="402"/>
        <v>0</v>
      </c>
      <c r="AU317">
        <f t="shared" si="403"/>
        <v>0</v>
      </c>
      <c r="AW317">
        <f t="shared" si="404"/>
        <v>0</v>
      </c>
      <c r="AY317">
        <f t="shared" si="405"/>
        <v>0</v>
      </c>
      <c r="AZ317">
        <f t="shared" si="406"/>
        <v>0</v>
      </c>
      <c r="BA317">
        <f t="shared" si="407"/>
        <v>0</v>
      </c>
      <c r="BB317">
        <f t="shared" si="408"/>
        <v>0</v>
      </c>
      <c r="BC317">
        <f t="shared" si="409"/>
        <v>0</v>
      </c>
      <c r="BD317">
        <f t="shared" si="410"/>
        <v>0</v>
      </c>
      <c r="BF317" t="str">
        <f t="shared" si="411"/>
        <v>0</v>
      </c>
      <c r="BG317" t="str">
        <f t="shared" si="412"/>
        <v>0</v>
      </c>
      <c r="BH317" t="str">
        <f t="shared" si="413"/>
        <v>0</v>
      </c>
      <c r="BI317" t="str">
        <f t="shared" si="414"/>
        <v>0</v>
      </c>
      <c r="BJ317" t="str">
        <f t="shared" si="415"/>
        <v>0</v>
      </c>
      <c r="BK317" t="str">
        <f t="shared" si="416"/>
        <v>0</v>
      </c>
    </row>
    <row r="318" spans="1:63" x14ac:dyDescent="0.25">
      <c r="A318" s="176" t="s">
        <v>5</v>
      </c>
      <c r="B318" s="10">
        <f t="shared" si="387"/>
        <v>17</v>
      </c>
      <c r="C318" s="10" t="str">
        <f t="shared" si="457"/>
        <v>RX&gt;65 - 17</v>
      </c>
      <c r="D318" s="138">
        <f>'AUP Test Results - Table 1'!D318</f>
        <v>0</v>
      </c>
      <c r="E318" s="11">
        <f>'AUP Test Results - Table 1'!E318</f>
        <v>0</v>
      </c>
      <c r="F318" s="139">
        <f>'AUP Test Results - Table 1'!F318</f>
        <v>0</v>
      </c>
      <c r="G318" s="177">
        <f>'AUP Test Results - Table 1'!G318</f>
        <v>0</v>
      </c>
      <c r="H318" s="11">
        <f>'AUP Test Results - Table 1'!H318</f>
        <v>0</v>
      </c>
      <c r="I318" s="139">
        <f>'AUP Test Results - Table 1'!I318</f>
        <v>0</v>
      </c>
      <c r="J318" s="177">
        <f>'AUP Test Results - Table 1'!J318</f>
        <v>0</v>
      </c>
      <c r="K318" s="177">
        <f>'AUP Test Results - Table 1'!K318</f>
        <v>0</v>
      </c>
      <c r="L318" s="139">
        <f>'AUP Test Results - Table 1'!L318</f>
        <v>0</v>
      </c>
      <c r="M318" s="177" t="str">
        <f>'AUP Test Results - Table 1'!M318</f>
        <v/>
      </c>
      <c r="N318" s="177">
        <f>'AUP Test Results - Table 1'!N318</f>
        <v>0</v>
      </c>
      <c r="O318" s="139">
        <f>'AUP Test Results - Table 1'!O318</f>
        <v>0</v>
      </c>
      <c r="P318" s="177" t="str">
        <f>'AUP Test Results - Table 1'!P318</f>
        <v/>
      </c>
      <c r="Q318" s="138">
        <f>'AUP Test Results - Table 1'!Q318</f>
        <v>0</v>
      </c>
      <c r="R318" s="139">
        <f>'AUP Test Results - Table 1'!R318</f>
        <v>0</v>
      </c>
      <c r="S318" s="45">
        <f>'AUP Test Results - Table 1'!S318</f>
        <v>0</v>
      </c>
      <c r="T318" s="139">
        <f>'AUP Test Results - Table 1'!T318</f>
        <v>0</v>
      </c>
      <c r="U318" s="45">
        <f>'AUP Test Results - Table 1'!U318</f>
        <v>0</v>
      </c>
      <c r="V318" s="138">
        <f>'AUP Test Results - Table 1'!V318</f>
        <v>0</v>
      </c>
      <c r="W318" s="141" t="str">
        <f>'AUP Test Results - Table 1'!W318</f>
        <v>none</v>
      </c>
      <c r="X318" s="141">
        <f>'AUP Test Results - Table 1'!X318</f>
        <v>0</v>
      </c>
      <c r="Y318" s="178">
        <f>'AUP Test Results - Table 1'!Y318</f>
        <v>0</v>
      </c>
      <c r="Z318" s="89">
        <f>'AUP Test Results - Table 1'!Z318</f>
        <v>0</v>
      </c>
      <c r="AC318" t="str">
        <f t="shared" si="391"/>
        <v>HB Charges 6</v>
      </c>
      <c r="AD318" s="3">
        <f t="shared" si="463"/>
        <v>0</v>
      </c>
      <c r="AE318" s="3">
        <f t="shared" si="464"/>
        <v>0</v>
      </c>
      <c r="AF318" s="3" t="e">
        <f t="shared" si="465"/>
        <v>#DIV/0!</v>
      </c>
      <c r="AG318" s="2" t="e">
        <f t="shared" si="392"/>
        <v>#DIV/0!</v>
      </c>
      <c r="AH318" s="2" t="e">
        <f t="shared" si="393"/>
        <v>#DIV/0!</v>
      </c>
      <c r="AI318" s="2" t="e">
        <f t="shared" si="394"/>
        <v>#DIV/0!</v>
      </c>
      <c r="AJ318" s="2" t="e">
        <f t="shared" si="395"/>
        <v>#DIV/0!</v>
      </c>
      <c r="AK318" t="e">
        <f t="shared" si="396"/>
        <v>#DIV/0!</v>
      </c>
      <c r="AL318" t="str">
        <f t="shared" ref="AL318:AM318" si="477">IF(AY318=1,$AF318*$V315,"0")</f>
        <v>0</v>
      </c>
      <c r="AM318" t="str">
        <f t="shared" si="477"/>
        <v>0</v>
      </c>
      <c r="AN318" t="str">
        <f t="shared" si="398"/>
        <v>0</v>
      </c>
      <c r="AO318" t="str">
        <f t="shared" si="399"/>
        <v>0</v>
      </c>
      <c r="AP318" t="str">
        <f t="shared" si="400"/>
        <v>0</v>
      </c>
      <c r="AQ318" t="str">
        <f t="shared" si="401"/>
        <v>0</v>
      </c>
      <c r="AT318">
        <f t="shared" si="402"/>
        <v>0</v>
      </c>
      <c r="AU318">
        <f t="shared" si="403"/>
        <v>0</v>
      </c>
      <c r="AW318">
        <f t="shared" si="404"/>
        <v>0</v>
      </c>
      <c r="AY318">
        <f t="shared" si="405"/>
        <v>0</v>
      </c>
      <c r="AZ318">
        <f t="shared" si="406"/>
        <v>0</v>
      </c>
      <c r="BA318">
        <f t="shared" si="407"/>
        <v>0</v>
      </c>
      <c r="BB318">
        <f t="shared" si="408"/>
        <v>0</v>
      </c>
      <c r="BC318">
        <f t="shared" si="409"/>
        <v>0</v>
      </c>
      <c r="BD318">
        <f t="shared" si="410"/>
        <v>0</v>
      </c>
      <c r="BF318" t="str">
        <f t="shared" si="411"/>
        <v>0</v>
      </c>
      <c r="BG318" t="str">
        <f t="shared" si="412"/>
        <v>0</v>
      </c>
      <c r="BH318" t="str">
        <f t="shared" si="413"/>
        <v>0</v>
      </c>
      <c r="BI318" t="str">
        <f t="shared" si="414"/>
        <v>0</v>
      </c>
      <c r="BJ318" t="str">
        <f t="shared" si="415"/>
        <v>0</v>
      </c>
      <c r="BK318" t="str">
        <f t="shared" si="416"/>
        <v>0</v>
      </c>
    </row>
    <row r="319" spans="1:63" x14ac:dyDescent="0.25">
      <c r="A319" s="176" t="s">
        <v>5</v>
      </c>
      <c r="B319" s="10">
        <f t="shared" si="387"/>
        <v>18</v>
      </c>
      <c r="C319" s="10" t="str">
        <f t="shared" si="457"/>
        <v>RX&gt;65 - 18</v>
      </c>
      <c r="D319" s="138">
        <f>'AUP Test Results - Table 1'!D319</f>
        <v>0</v>
      </c>
      <c r="E319" s="11">
        <f>'AUP Test Results - Table 1'!E319</f>
        <v>0</v>
      </c>
      <c r="F319" s="139">
        <f>'AUP Test Results - Table 1'!F319</f>
        <v>0</v>
      </c>
      <c r="G319" s="177">
        <f>'AUP Test Results - Table 1'!G319</f>
        <v>0</v>
      </c>
      <c r="H319" s="11">
        <f>'AUP Test Results - Table 1'!H319</f>
        <v>0</v>
      </c>
      <c r="I319" s="139">
        <f>'AUP Test Results - Table 1'!I319</f>
        <v>0</v>
      </c>
      <c r="J319" s="177">
        <f>'AUP Test Results - Table 1'!J319</f>
        <v>0</v>
      </c>
      <c r="K319" s="177">
        <f>'AUP Test Results - Table 1'!K319</f>
        <v>0</v>
      </c>
      <c r="L319" s="139">
        <f>'AUP Test Results - Table 1'!L319</f>
        <v>0</v>
      </c>
      <c r="M319" s="177" t="str">
        <f>'AUP Test Results - Table 1'!M319</f>
        <v/>
      </c>
      <c r="N319" s="177">
        <f>'AUP Test Results - Table 1'!N319</f>
        <v>0</v>
      </c>
      <c r="O319" s="139">
        <f>'AUP Test Results - Table 1'!O319</f>
        <v>0</v>
      </c>
      <c r="P319" s="177" t="str">
        <f>'AUP Test Results - Table 1'!P319</f>
        <v/>
      </c>
      <c r="Q319" s="138">
        <f>'AUP Test Results - Table 1'!Q319</f>
        <v>0</v>
      </c>
      <c r="R319" s="139">
        <f>'AUP Test Results - Table 1'!R319</f>
        <v>0</v>
      </c>
      <c r="S319" s="45">
        <f>'AUP Test Results - Table 1'!S319</f>
        <v>0</v>
      </c>
      <c r="T319" s="139">
        <f>'AUP Test Results - Table 1'!T319</f>
        <v>0</v>
      </c>
      <c r="U319" s="45">
        <f>'AUP Test Results - Table 1'!U319</f>
        <v>0</v>
      </c>
      <c r="V319" s="138">
        <f>'AUP Test Results - Table 1'!V319</f>
        <v>0</v>
      </c>
      <c r="W319" s="141" t="str">
        <f>'AUP Test Results - Table 1'!W319</f>
        <v>none</v>
      </c>
      <c r="X319" s="141">
        <f>'AUP Test Results - Table 1'!X319</f>
        <v>0</v>
      </c>
      <c r="Y319" s="178">
        <f>'AUP Test Results - Table 1'!Y319</f>
        <v>0</v>
      </c>
      <c r="Z319" s="89">
        <f>'AUP Test Results - Table 1'!Z319</f>
        <v>0</v>
      </c>
      <c r="AC319" t="str">
        <f t="shared" si="391"/>
        <v>HB Charges 6</v>
      </c>
      <c r="AD319" s="3">
        <f t="shared" si="463"/>
        <v>0</v>
      </c>
      <c r="AE319" s="3">
        <f t="shared" si="464"/>
        <v>0</v>
      </c>
      <c r="AF319" s="3" t="e">
        <f t="shared" si="465"/>
        <v>#DIV/0!</v>
      </c>
      <c r="AG319" s="2" t="e">
        <f t="shared" si="392"/>
        <v>#DIV/0!</v>
      </c>
      <c r="AH319" s="2" t="e">
        <f t="shared" si="393"/>
        <v>#DIV/0!</v>
      </c>
      <c r="AI319" s="2" t="e">
        <f t="shared" si="394"/>
        <v>#DIV/0!</v>
      </c>
      <c r="AJ319" s="2" t="e">
        <f t="shared" si="395"/>
        <v>#DIV/0!</v>
      </c>
      <c r="AK319" t="e">
        <f t="shared" si="396"/>
        <v>#DIV/0!</v>
      </c>
      <c r="AL319" t="str">
        <f t="shared" ref="AL319:AM319" si="478">IF(AY319=1,$AF319*$V316,"0")</f>
        <v>0</v>
      </c>
      <c r="AM319" t="str">
        <f t="shared" si="478"/>
        <v>0</v>
      </c>
      <c r="AN319" t="str">
        <f t="shared" si="398"/>
        <v>0</v>
      </c>
      <c r="AO319" t="str">
        <f t="shared" si="399"/>
        <v>0</v>
      </c>
      <c r="AP319" t="str">
        <f t="shared" si="400"/>
        <v>0</v>
      </c>
      <c r="AQ319" t="str">
        <f t="shared" si="401"/>
        <v>0</v>
      </c>
      <c r="AT319">
        <f t="shared" si="402"/>
        <v>0</v>
      </c>
      <c r="AU319">
        <f t="shared" si="403"/>
        <v>0</v>
      </c>
      <c r="AW319">
        <f t="shared" si="404"/>
        <v>0</v>
      </c>
      <c r="AY319">
        <f t="shared" si="405"/>
        <v>0</v>
      </c>
      <c r="AZ319">
        <f t="shared" si="406"/>
        <v>0</v>
      </c>
      <c r="BA319">
        <f t="shared" si="407"/>
        <v>0</v>
      </c>
      <c r="BB319">
        <f t="shared" si="408"/>
        <v>0</v>
      </c>
      <c r="BC319">
        <f t="shared" si="409"/>
        <v>0</v>
      </c>
      <c r="BD319">
        <f t="shared" si="410"/>
        <v>0</v>
      </c>
      <c r="BF319" t="str">
        <f t="shared" si="411"/>
        <v>0</v>
      </c>
      <c r="BG319" t="str">
        <f t="shared" si="412"/>
        <v>0</v>
      </c>
      <c r="BH319" t="str">
        <f t="shared" si="413"/>
        <v>0</v>
      </c>
      <c r="BI319" t="str">
        <f t="shared" si="414"/>
        <v>0</v>
      </c>
      <c r="BJ319" t="str">
        <f t="shared" si="415"/>
        <v>0</v>
      </c>
      <c r="BK319" t="str">
        <f t="shared" si="416"/>
        <v>0</v>
      </c>
    </row>
    <row r="320" spans="1:63" x14ac:dyDescent="0.25">
      <c r="A320" s="176" t="s">
        <v>5</v>
      </c>
      <c r="B320" s="10">
        <f t="shared" si="387"/>
        <v>19</v>
      </c>
      <c r="C320" s="10" t="str">
        <f t="shared" si="457"/>
        <v>RX&gt;65 - 19</v>
      </c>
      <c r="D320" s="138">
        <f>'AUP Test Results - Table 1'!D320</f>
        <v>0</v>
      </c>
      <c r="E320" s="11">
        <f>'AUP Test Results - Table 1'!E320</f>
        <v>0</v>
      </c>
      <c r="F320" s="139">
        <f>'AUP Test Results - Table 1'!F320</f>
        <v>0</v>
      </c>
      <c r="G320" s="177">
        <f>'AUP Test Results - Table 1'!G320</f>
        <v>0</v>
      </c>
      <c r="H320" s="11">
        <f>'AUP Test Results - Table 1'!H320</f>
        <v>0</v>
      </c>
      <c r="I320" s="139">
        <f>'AUP Test Results - Table 1'!I320</f>
        <v>0</v>
      </c>
      <c r="J320" s="177">
        <f>'AUP Test Results - Table 1'!J320</f>
        <v>0</v>
      </c>
      <c r="K320" s="177">
        <f>'AUP Test Results - Table 1'!K320</f>
        <v>0</v>
      </c>
      <c r="L320" s="139">
        <f>'AUP Test Results - Table 1'!L320</f>
        <v>0</v>
      </c>
      <c r="M320" s="177" t="str">
        <f>'AUP Test Results - Table 1'!M320</f>
        <v/>
      </c>
      <c r="N320" s="177">
        <f>'AUP Test Results - Table 1'!N320</f>
        <v>0</v>
      </c>
      <c r="O320" s="139">
        <f>'AUP Test Results - Table 1'!O320</f>
        <v>0</v>
      </c>
      <c r="P320" s="177" t="str">
        <f>'AUP Test Results - Table 1'!P320</f>
        <v/>
      </c>
      <c r="Q320" s="138">
        <f>'AUP Test Results - Table 1'!Q320</f>
        <v>0</v>
      </c>
      <c r="R320" s="139">
        <f>'AUP Test Results - Table 1'!R320</f>
        <v>0</v>
      </c>
      <c r="S320" s="45">
        <f>'AUP Test Results - Table 1'!S320</f>
        <v>0</v>
      </c>
      <c r="T320" s="139">
        <f>'AUP Test Results - Table 1'!T320</f>
        <v>0</v>
      </c>
      <c r="U320" s="45">
        <f>'AUP Test Results - Table 1'!U320</f>
        <v>0</v>
      </c>
      <c r="V320" s="138">
        <f>'AUP Test Results - Table 1'!V320</f>
        <v>0</v>
      </c>
      <c r="W320" s="141" t="str">
        <f>'AUP Test Results - Table 1'!W320</f>
        <v>none</v>
      </c>
      <c r="X320" s="141">
        <f>'AUP Test Results - Table 1'!X320</f>
        <v>0</v>
      </c>
      <c r="Y320" s="178">
        <f>'AUP Test Results - Table 1'!Y320</f>
        <v>0</v>
      </c>
      <c r="Z320" s="89">
        <f>'AUP Test Results - Table 1'!Z320</f>
        <v>0</v>
      </c>
      <c r="AC320" t="str">
        <f t="shared" si="391"/>
        <v>HB Charges 6</v>
      </c>
      <c r="AD320" s="3">
        <f t="shared" si="463"/>
        <v>0</v>
      </c>
      <c r="AE320" s="3">
        <f t="shared" si="464"/>
        <v>0</v>
      </c>
      <c r="AF320" s="3" t="e">
        <f t="shared" si="465"/>
        <v>#DIV/0!</v>
      </c>
      <c r="AG320" s="2" t="e">
        <f t="shared" si="392"/>
        <v>#DIV/0!</v>
      </c>
      <c r="AH320" s="2" t="e">
        <f t="shared" si="393"/>
        <v>#DIV/0!</v>
      </c>
      <c r="AI320" s="2" t="e">
        <f t="shared" si="394"/>
        <v>#DIV/0!</v>
      </c>
      <c r="AJ320" s="2" t="e">
        <f t="shared" si="395"/>
        <v>#DIV/0!</v>
      </c>
      <c r="AK320" t="e">
        <f t="shared" si="396"/>
        <v>#DIV/0!</v>
      </c>
      <c r="AL320" t="str">
        <f t="shared" ref="AL320:AM320" si="479">IF(AY320=1,$AF320*$V317,"0")</f>
        <v>0</v>
      </c>
      <c r="AM320" t="str">
        <f t="shared" si="479"/>
        <v>0</v>
      </c>
      <c r="AN320" t="str">
        <f t="shared" si="398"/>
        <v>0</v>
      </c>
      <c r="AO320" t="str">
        <f t="shared" si="399"/>
        <v>0</v>
      </c>
      <c r="AP320" t="str">
        <f t="shared" si="400"/>
        <v>0</v>
      </c>
      <c r="AQ320" t="str">
        <f t="shared" si="401"/>
        <v>0</v>
      </c>
      <c r="AT320">
        <f t="shared" si="402"/>
        <v>0</v>
      </c>
      <c r="AU320">
        <f t="shared" si="403"/>
        <v>0</v>
      </c>
      <c r="AW320">
        <f t="shared" si="404"/>
        <v>0</v>
      </c>
      <c r="AY320">
        <f t="shared" si="405"/>
        <v>0</v>
      </c>
      <c r="AZ320">
        <f t="shared" si="406"/>
        <v>0</v>
      </c>
      <c r="BA320">
        <f t="shared" si="407"/>
        <v>0</v>
      </c>
      <c r="BB320">
        <f t="shared" si="408"/>
        <v>0</v>
      </c>
      <c r="BC320">
        <f t="shared" si="409"/>
        <v>0</v>
      </c>
      <c r="BD320">
        <f t="shared" si="410"/>
        <v>0</v>
      </c>
      <c r="BF320" t="str">
        <f t="shared" si="411"/>
        <v>0</v>
      </c>
      <c r="BG320" t="str">
        <f t="shared" si="412"/>
        <v>0</v>
      </c>
      <c r="BH320" t="str">
        <f t="shared" si="413"/>
        <v>0</v>
      </c>
      <c r="BI320" t="str">
        <f t="shared" si="414"/>
        <v>0</v>
      </c>
      <c r="BJ320" t="str">
        <f t="shared" si="415"/>
        <v>0</v>
      </c>
      <c r="BK320" t="str">
        <f t="shared" si="416"/>
        <v>0</v>
      </c>
    </row>
    <row r="321" spans="1:63" x14ac:dyDescent="0.25">
      <c r="A321" s="176" t="s">
        <v>5</v>
      </c>
      <c r="B321" s="10">
        <f t="shared" si="387"/>
        <v>20</v>
      </c>
      <c r="C321" s="10" t="str">
        <f t="shared" si="457"/>
        <v>RX&gt;65 - 20</v>
      </c>
      <c r="D321" s="138">
        <f>'AUP Test Results - Table 1'!D321</f>
        <v>0</v>
      </c>
      <c r="E321" s="11">
        <f>'AUP Test Results - Table 1'!E321</f>
        <v>0</v>
      </c>
      <c r="F321" s="139">
        <f>'AUP Test Results - Table 1'!F321</f>
        <v>0</v>
      </c>
      <c r="G321" s="177">
        <f>'AUP Test Results - Table 1'!G321</f>
        <v>0</v>
      </c>
      <c r="H321" s="11">
        <f>'AUP Test Results - Table 1'!H321</f>
        <v>0</v>
      </c>
      <c r="I321" s="139">
        <f>'AUP Test Results - Table 1'!I321</f>
        <v>0</v>
      </c>
      <c r="J321" s="177">
        <f>'AUP Test Results - Table 1'!J321</f>
        <v>0</v>
      </c>
      <c r="K321" s="177">
        <f>'AUP Test Results - Table 1'!K321</f>
        <v>0</v>
      </c>
      <c r="L321" s="139">
        <f>'AUP Test Results - Table 1'!L321</f>
        <v>0</v>
      </c>
      <c r="M321" s="177" t="str">
        <f>'AUP Test Results - Table 1'!M321</f>
        <v/>
      </c>
      <c r="N321" s="177">
        <f>'AUP Test Results - Table 1'!N321</f>
        <v>0</v>
      </c>
      <c r="O321" s="139">
        <f>'AUP Test Results - Table 1'!O321</f>
        <v>0</v>
      </c>
      <c r="P321" s="177" t="str">
        <f>'AUP Test Results - Table 1'!P321</f>
        <v/>
      </c>
      <c r="Q321" s="138">
        <f>'AUP Test Results - Table 1'!Q321</f>
        <v>0</v>
      </c>
      <c r="R321" s="139">
        <f>'AUP Test Results - Table 1'!R321</f>
        <v>0</v>
      </c>
      <c r="S321" s="45">
        <f>'AUP Test Results - Table 1'!S321</f>
        <v>0</v>
      </c>
      <c r="T321" s="139">
        <f>'AUP Test Results - Table 1'!T321</f>
        <v>0</v>
      </c>
      <c r="U321" s="45">
        <f>'AUP Test Results - Table 1'!U321</f>
        <v>0</v>
      </c>
      <c r="V321" s="138">
        <f>'AUP Test Results - Table 1'!V321</f>
        <v>0</v>
      </c>
      <c r="W321" s="141" t="str">
        <f>'AUP Test Results - Table 1'!W321</f>
        <v>none</v>
      </c>
      <c r="X321" s="141">
        <f>'AUP Test Results - Table 1'!X321</f>
        <v>0</v>
      </c>
      <c r="Y321" s="178">
        <f>'AUP Test Results - Table 1'!Y321</f>
        <v>0</v>
      </c>
      <c r="Z321" s="89">
        <f>'AUP Test Results - Table 1'!Z321</f>
        <v>0</v>
      </c>
      <c r="AC321" t="str">
        <f t="shared" si="391"/>
        <v>HB Charges 6</v>
      </c>
      <c r="AD321" s="3">
        <f t="shared" si="463"/>
        <v>0</v>
      </c>
      <c r="AE321" s="3">
        <f t="shared" si="464"/>
        <v>0</v>
      </c>
      <c r="AF321" s="3" t="e">
        <f t="shared" si="465"/>
        <v>#DIV/0!</v>
      </c>
      <c r="AG321" s="2" t="e">
        <f t="shared" si="392"/>
        <v>#DIV/0!</v>
      </c>
      <c r="AH321" s="2" t="e">
        <f t="shared" si="393"/>
        <v>#DIV/0!</v>
      </c>
      <c r="AI321" s="2" t="e">
        <f t="shared" si="394"/>
        <v>#DIV/0!</v>
      </c>
      <c r="AJ321" s="2" t="e">
        <f t="shared" si="395"/>
        <v>#DIV/0!</v>
      </c>
      <c r="AK321" t="e">
        <f t="shared" si="396"/>
        <v>#DIV/0!</v>
      </c>
      <c r="AL321" t="str">
        <f t="shared" ref="AL321:AM321" si="480">IF(AY321=1,$AF321*$V318,"0")</f>
        <v>0</v>
      </c>
      <c r="AM321" t="str">
        <f t="shared" si="480"/>
        <v>0</v>
      </c>
      <c r="AN321" t="str">
        <f t="shared" si="398"/>
        <v>0</v>
      </c>
      <c r="AO321" t="str">
        <f t="shared" si="399"/>
        <v>0</v>
      </c>
      <c r="AP321" t="str">
        <f t="shared" si="400"/>
        <v>0</v>
      </c>
      <c r="AQ321" t="str">
        <f t="shared" si="401"/>
        <v>0</v>
      </c>
      <c r="AT321">
        <f t="shared" si="402"/>
        <v>0</v>
      </c>
      <c r="AU321">
        <f t="shared" si="403"/>
        <v>0</v>
      </c>
      <c r="AW321">
        <f t="shared" si="404"/>
        <v>0</v>
      </c>
      <c r="AY321">
        <f t="shared" si="405"/>
        <v>0</v>
      </c>
      <c r="AZ321">
        <f t="shared" si="406"/>
        <v>0</v>
      </c>
      <c r="BA321">
        <f t="shared" si="407"/>
        <v>0</v>
      </c>
      <c r="BB321">
        <f t="shared" si="408"/>
        <v>0</v>
      </c>
      <c r="BC321">
        <f t="shared" si="409"/>
        <v>0</v>
      </c>
      <c r="BD321">
        <f t="shared" si="410"/>
        <v>0</v>
      </c>
      <c r="BF321" t="str">
        <f t="shared" si="411"/>
        <v>0</v>
      </c>
      <c r="BG321" t="str">
        <f t="shared" si="412"/>
        <v>0</v>
      </c>
      <c r="BH321" t="str">
        <f t="shared" si="413"/>
        <v>0</v>
      </c>
      <c r="BI321" t="str">
        <f t="shared" si="414"/>
        <v>0</v>
      </c>
      <c r="BJ321" t="str">
        <f t="shared" si="415"/>
        <v>0</v>
      </c>
      <c r="BK321" t="str">
        <f t="shared" si="416"/>
        <v>0</v>
      </c>
    </row>
    <row r="322" spans="1:63" x14ac:dyDescent="0.25">
      <c r="A322" s="176" t="s">
        <v>5</v>
      </c>
      <c r="B322" s="10">
        <f t="shared" si="387"/>
        <v>21</v>
      </c>
      <c r="C322" s="10" t="str">
        <f t="shared" si="457"/>
        <v>RX&gt;65 - 21</v>
      </c>
      <c r="D322" s="138">
        <f>'AUP Test Results - Table 1'!D322</f>
        <v>0</v>
      </c>
      <c r="E322" s="11">
        <f>'AUP Test Results - Table 1'!E322</f>
        <v>0</v>
      </c>
      <c r="F322" s="139">
        <f>'AUP Test Results - Table 1'!F322</f>
        <v>0</v>
      </c>
      <c r="G322" s="177">
        <f>'AUP Test Results - Table 1'!G322</f>
        <v>0</v>
      </c>
      <c r="H322" s="11">
        <f>'AUP Test Results - Table 1'!H322</f>
        <v>0</v>
      </c>
      <c r="I322" s="139">
        <f>'AUP Test Results - Table 1'!I322</f>
        <v>0</v>
      </c>
      <c r="J322" s="177">
        <f>'AUP Test Results - Table 1'!J322</f>
        <v>0</v>
      </c>
      <c r="K322" s="177">
        <f>'AUP Test Results - Table 1'!K322</f>
        <v>0</v>
      </c>
      <c r="L322" s="139">
        <f>'AUP Test Results - Table 1'!L322</f>
        <v>0</v>
      </c>
      <c r="M322" s="177" t="str">
        <f>'AUP Test Results - Table 1'!M322</f>
        <v/>
      </c>
      <c r="N322" s="177">
        <f>'AUP Test Results - Table 1'!N322</f>
        <v>0</v>
      </c>
      <c r="O322" s="139">
        <f>'AUP Test Results - Table 1'!O322</f>
        <v>0</v>
      </c>
      <c r="P322" s="177" t="str">
        <f>'AUP Test Results - Table 1'!P322</f>
        <v/>
      </c>
      <c r="Q322" s="138">
        <f>'AUP Test Results - Table 1'!Q322</f>
        <v>0</v>
      </c>
      <c r="R322" s="139">
        <f>'AUP Test Results - Table 1'!R322</f>
        <v>0</v>
      </c>
      <c r="S322" s="45">
        <f>'AUP Test Results - Table 1'!S322</f>
        <v>0</v>
      </c>
      <c r="T322" s="139">
        <f>'AUP Test Results - Table 1'!T322</f>
        <v>0</v>
      </c>
      <c r="U322" s="45">
        <f>'AUP Test Results - Table 1'!U322</f>
        <v>0</v>
      </c>
      <c r="V322" s="138">
        <f>'AUP Test Results - Table 1'!V322</f>
        <v>0</v>
      </c>
      <c r="W322" s="141" t="str">
        <f>'AUP Test Results - Table 1'!W322</f>
        <v>none</v>
      </c>
      <c r="X322" s="141">
        <f>'AUP Test Results - Table 1'!X322</f>
        <v>0</v>
      </c>
      <c r="Y322" s="178">
        <f>'AUP Test Results - Table 1'!Y322</f>
        <v>0</v>
      </c>
      <c r="Z322" s="89">
        <f>'AUP Test Results - Table 1'!Z322</f>
        <v>0</v>
      </c>
      <c r="AC322" t="str">
        <f t="shared" si="391"/>
        <v>HB Charges 6</v>
      </c>
      <c r="AD322" s="3">
        <f t="shared" si="463"/>
        <v>0</v>
      </c>
      <c r="AE322" s="3">
        <f t="shared" si="464"/>
        <v>0</v>
      </c>
      <c r="AF322" s="3" t="e">
        <f t="shared" si="465"/>
        <v>#DIV/0!</v>
      </c>
      <c r="AG322" s="2" t="e">
        <f t="shared" si="392"/>
        <v>#DIV/0!</v>
      </c>
      <c r="AH322" s="2" t="e">
        <f t="shared" si="393"/>
        <v>#DIV/0!</v>
      </c>
      <c r="AI322" s="2" t="e">
        <f t="shared" si="394"/>
        <v>#DIV/0!</v>
      </c>
      <c r="AJ322" s="2" t="e">
        <f t="shared" si="395"/>
        <v>#DIV/0!</v>
      </c>
      <c r="AK322" t="e">
        <f t="shared" si="396"/>
        <v>#DIV/0!</v>
      </c>
      <c r="AL322" t="str">
        <f t="shared" ref="AL322:AM322" si="481">IF(AY322=1,$AF322*$V319,"0")</f>
        <v>0</v>
      </c>
      <c r="AM322" t="str">
        <f t="shared" si="481"/>
        <v>0</v>
      </c>
      <c r="AN322" t="str">
        <f t="shared" si="398"/>
        <v>0</v>
      </c>
      <c r="AO322" t="str">
        <f t="shared" si="399"/>
        <v>0</v>
      </c>
      <c r="AP322" t="str">
        <f t="shared" si="400"/>
        <v>0</v>
      </c>
      <c r="AQ322" t="str">
        <f t="shared" si="401"/>
        <v>0</v>
      </c>
      <c r="AT322">
        <f t="shared" si="402"/>
        <v>0</v>
      </c>
      <c r="AU322">
        <f t="shared" si="403"/>
        <v>0</v>
      </c>
      <c r="AW322">
        <f t="shared" si="404"/>
        <v>0</v>
      </c>
      <c r="AY322">
        <f t="shared" si="405"/>
        <v>0</v>
      </c>
      <c r="AZ322">
        <f t="shared" si="406"/>
        <v>0</v>
      </c>
      <c r="BA322">
        <f t="shared" si="407"/>
        <v>0</v>
      </c>
      <c r="BB322">
        <f t="shared" si="408"/>
        <v>0</v>
      </c>
      <c r="BC322">
        <f t="shared" si="409"/>
        <v>0</v>
      </c>
      <c r="BD322">
        <f t="shared" si="410"/>
        <v>0</v>
      </c>
      <c r="BF322" t="str">
        <f t="shared" si="411"/>
        <v>0</v>
      </c>
      <c r="BG322" t="str">
        <f t="shared" si="412"/>
        <v>0</v>
      </c>
      <c r="BH322" t="str">
        <f t="shared" si="413"/>
        <v>0</v>
      </c>
      <c r="BI322" t="str">
        <f t="shared" si="414"/>
        <v>0</v>
      </c>
      <c r="BJ322" t="str">
        <f t="shared" si="415"/>
        <v>0</v>
      </c>
      <c r="BK322" t="str">
        <f t="shared" si="416"/>
        <v>0</v>
      </c>
    </row>
    <row r="323" spans="1:63" x14ac:dyDescent="0.25">
      <c r="A323" s="176" t="s">
        <v>5</v>
      </c>
      <c r="B323" s="10">
        <f t="shared" ref="B323:B361" si="482">B322+1</f>
        <v>22</v>
      </c>
      <c r="C323" s="10" t="str">
        <f t="shared" si="457"/>
        <v>RX&gt;65 - 22</v>
      </c>
      <c r="D323" s="138">
        <f>'AUP Test Results - Table 1'!D323</f>
        <v>0</v>
      </c>
      <c r="E323" s="11">
        <f>'AUP Test Results - Table 1'!E323</f>
        <v>0</v>
      </c>
      <c r="F323" s="139">
        <f>'AUP Test Results - Table 1'!F323</f>
        <v>0</v>
      </c>
      <c r="G323" s="177">
        <f>'AUP Test Results - Table 1'!G323</f>
        <v>0</v>
      </c>
      <c r="H323" s="11">
        <f>'AUP Test Results - Table 1'!H323</f>
        <v>0</v>
      </c>
      <c r="I323" s="139">
        <f>'AUP Test Results - Table 1'!I323</f>
        <v>0</v>
      </c>
      <c r="J323" s="177">
        <f>'AUP Test Results - Table 1'!J323</f>
        <v>0</v>
      </c>
      <c r="K323" s="177">
        <f>'AUP Test Results - Table 1'!K323</f>
        <v>0</v>
      </c>
      <c r="L323" s="139">
        <f>'AUP Test Results - Table 1'!L323</f>
        <v>0</v>
      </c>
      <c r="M323" s="177" t="str">
        <f>'AUP Test Results - Table 1'!M323</f>
        <v/>
      </c>
      <c r="N323" s="177">
        <f>'AUP Test Results - Table 1'!N323</f>
        <v>0</v>
      </c>
      <c r="O323" s="139">
        <f>'AUP Test Results - Table 1'!O323</f>
        <v>0</v>
      </c>
      <c r="P323" s="177" t="str">
        <f>'AUP Test Results - Table 1'!P323</f>
        <v/>
      </c>
      <c r="Q323" s="138">
        <f>'AUP Test Results - Table 1'!Q323</f>
        <v>0</v>
      </c>
      <c r="R323" s="139">
        <f>'AUP Test Results - Table 1'!R323</f>
        <v>0</v>
      </c>
      <c r="S323" s="45">
        <f>'AUP Test Results - Table 1'!S323</f>
        <v>0</v>
      </c>
      <c r="T323" s="139">
        <f>'AUP Test Results - Table 1'!T323</f>
        <v>0</v>
      </c>
      <c r="U323" s="45">
        <f>'AUP Test Results - Table 1'!U323</f>
        <v>0</v>
      </c>
      <c r="V323" s="138">
        <f>'AUP Test Results - Table 1'!V323</f>
        <v>0</v>
      </c>
      <c r="W323" s="141" t="str">
        <f>'AUP Test Results - Table 1'!W323</f>
        <v>none</v>
      </c>
      <c r="X323" s="141">
        <f>'AUP Test Results - Table 1'!X323</f>
        <v>0</v>
      </c>
      <c r="Y323" s="178">
        <f>'AUP Test Results - Table 1'!Y323</f>
        <v>0</v>
      </c>
      <c r="Z323" s="89">
        <f>'AUP Test Results - Table 1'!Z323</f>
        <v>0</v>
      </c>
      <c r="AC323" t="str">
        <f t="shared" si="391"/>
        <v>HB Charges 6</v>
      </c>
      <c r="AD323" s="3">
        <f t="shared" si="463"/>
        <v>0</v>
      </c>
      <c r="AE323" s="3">
        <f t="shared" si="464"/>
        <v>0</v>
      </c>
      <c r="AF323" s="3" t="e">
        <f t="shared" si="465"/>
        <v>#DIV/0!</v>
      </c>
      <c r="AG323" s="2" t="e">
        <f t="shared" si="392"/>
        <v>#DIV/0!</v>
      </c>
      <c r="AH323" s="2" t="e">
        <f t="shared" si="393"/>
        <v>#DIV/0!</v>
      </c>
      <c r="AI323" s="2" t="e">
        <f t="shared" si="394"/>
        <v>#DIV/0!</v>
      </c>
      <c r="AJ323" s="2" t="e">
        <f t="shared" si="395"/>
        <v>#DIV/0!</v>
      </c>
      <c r="AK323" t="e">
        <f t="shared" si="396"/>
        <v>#DIV/0!</v>
      </c>
      <c r="AL323" t="str">
        <f t="shared" ref="AL323:AM323" si="483">IF(AY323=1,$AF323*$V320,"0")</f>
        <v>0</v>
      </c>
      <c r="AM323" t="str">
        <f t="shared" si="483"/>
        <v>0</v>
      </c>
      <c r="AN323" t="str">
        <f t="shared" si="398"/>
        <v>0</v>
      </c>
      <c r="AO323" t="str">
        <f t="shared" si="399"/>
        <v>0</v>
      </c>
      <c r="AP323" t="str">
        <f t="shared" si="400"/>
        <v>0</v>
      </c>
      <c r="AQ323" t="str">
        <f t="shared" si="401"/>
        <v>0</v>
      </c>
      <c r="AT323">
        <f t="shared" si="402"/>
        <v>0</v>
      </c>
      <c r="AU323">
        <f t="shared" si="403"/>
        <v>0</v>
      </c>
      <c r="AW323">
        <f t="shared" si="404"/>
        <v>0</v>
      </c>
      <c r="AY323">
        <f t="shared" si="405"/>
        <v>0</v>
      </c>
      <c r="AZ323">
        <f t="shared" si="406"/>
        <v>0</v>
      </c>
      <c r="BA323">
        <f t="shared" si="407"/>
        <v>0</v>
      </c>
      <c r="BB323">
        <f t="shared" si="408"/>
        <v>0</v>
      </c>
      <c r="BC323">
        <f t="shared" si="409"/>
        <v>0</v>
      </c>
      <c r="BD323">
        <f t="shared" si="410"/>
        <v>0</v>
      </c>
      <c r="BF323" t="str">
        <f t="shared" si="411"/>
        <v>0</v>
      </c>
      <c r="BG323" t="str">
        <f t="shared" si="412"/>
        <v>0</v>
      </c>
      <c r="BH323" t="str">
        <f t="shared" si="413"/>
        <v>0</v>
      </c>
      <c r="BI323" t="str">
        <f t="shared" si="414"/>
        <v>0</v>
      </c>
      <c r="BJ323" t="str">
        <f t="shared" si="415"/>
        <v>0</v>
      </c>
      <c r="BK323" t="str">
        <f t="shared" si="416"/>
        <v>0</v>
      </c>
    </row>
    <row r="324" spans="1:63" x14ac:dyDescent="0.25">
      <c r="A324" s="176" t="s">
        <v>5</v>
      </c>
      <c r="B324" s="10">
        <f t="shared" si="482"/>
        <v>23</v>
      </c>
      <c r="C324" s="10" t="str">
        <f t="shared" si="457"/>
        <v>RX&gt;65 - 23</v>
      </c>
      <c r="D324" s="138">
        <f>'AUP Test Results - Table 1'!D324</f>
        <v>0</v>
      </c>
      <c r="E324" s="11">
        <f>'AUP Test Results - Table 1'!E324</f>
        <v>0</v>
      </c>
      <c r="F324" s="139">
        <f>'AUP Test Results - Table 1'!F324</f>
        <v>0</v>
      </c>
      <c r="G324" s="177">
        <f>'AUP Test Results - Table 1'!G324</f>
        <v>0</v>
      </c>
      <c r="H324" s="11">
        <f>'AUP Test Results - Table 1'!H324</f>
        <v>0</v>
      </c>
      <c r="I324" s="139">
        <f>'AUP Test Results - Table 1'!I324</f>
        <v>0</v>
      </c>
      <c r="J324" s="177">
        <f>'AUP Test Results - Table 1'!J324</f>
        <v>0</v>
      </c>
      <c r="K324" s="177">
        <f>'AUP Test Results - Table 1'!K324</f>
        <v>0</v>
      </c>
      <c r="L324" s="139">
        <f>'AUP Test Results - Table 1'!L324</f>
        <v>0</v>
      </c>
      <c r="M324" s="177" t="str">
        <f>'AUP Test Results - Table 1'!M324</f>
        <v/>
      </c>
      <c r="N324" s="177">
        <f>'AUP Test Results - Table 1'!N324</f>
        <v>0</v>
      </c>
      <c r="O324" s="139">
        <f>'AUP Test Results - Table 1'!O324</f>
        <v>0</v>
      </c>
      <c r="P324" s="177" t="str">
        <f>'AUP Test Results - Table 1'!P324</f>
        <v/>
      </c>
      <c r="Q324" s="138">
        <f>'AUP Test Results - Table 1'!Q324</f>
        <v>0</v>
      </c>
      <c r="R324" s="139">
        <f>'AUP Test Results - Table 1'!R324</f>
        <v>0</v>
      </c>
      <c r="S324" s="45">
        <f>'AUP Test Results - Table 1'!S324</f>
        <v>0</v>
      </c>
      <c r="T324" s="139">
        <f>'AUP Test Results - Table 1'!T324</f>
        <v>0</v>
      </c>
      <c r="U324" s="45">
        <f>'AUP Test Results - Table 1'!U324</f>
        <v>0</v>
      </c>
      <c r="V324" s="138">
        <f>'AUP Test Results - Table 1'!V324</f>
        <v>0</v>
      </c>
      <c r="W324" s="141" t="str">
        <f>'AUP Test Results - Table 1'!W324</f>
        <v>none</v>
      </c>
      <c r="X324" s="141">
        <f>'AUP Test Results - Table 1'!X324</f>
        <v>0</v>
      </c>
      <c r="Y324" s="178">
        <f>'AUP Test Results - Table 1'!Y324</f>
        <v>0</v>
      </c>
      <c r="Z324" s="89">
        <f>'AUP Test Results - Table 1'!Z324</f>
        <v>0</v>
      </c>
      <c r="AC324" t="str">
        <f t="shared" si="391"/>
        <v>HB Charges 6</v>
      </c>
      <c r="AD324" s="3">
        <f t="shared" si="463"/>
        <v>0</v>
      </c>
      <c r="AE324" s="3">
        <f t="shared" si="464"/>
        <v>0</v>
      </c>
      <c r="AF324" s="3" t="e">
        <f t="shared" si="465"/>
        <v>#DIV/0!</v>
      </c>
      <c r="AG324" s="2" t="e">
        <f t="shared" si="392"/>
        <v>#DIV/0!</v>
      </c>
      <c r="AH324" s="2" t="e">
        <f t="shared" si="393"/>
        <v>#DIV/0!</v>
      </c>
      <c r="AI324" s="2" t="e">
        <f t="shared" si="394"/>
        <v>#DIV/0!</v>
      </c>
      <c r="AJ324" s="2" t="e">
        <f t="shared" si="395"/>
        <v>#DIV/0!</v>
      </c>
      <c r="AK324" t="e">
        <f t="shared" si="396"/>
        <v>#DIV/0!</v>
      </c>
      <c r="AL324" t="str">
        <f t="shared" ref="AL324:AM324" si="484">IF(AY324=1,$AF324*$V321,"0")</f>
        <v>0</v>
      </c>
      <c r="AM324" t="str">
        <f t="shared" si="484"/>
        <v>0</v>
      </c>
      <c r="AN324" t="str">
        <f t="shared" si="398"/>
        <v>0</v>
      </c>
      <c r="AO324" t="str">
        <f t="shared" si="399"/>
        <v>0</v>
      </c>
      <c r="AP324" t="str">
        <f t="shared" si="400"/>
        <v>0</v>
      </c>
      <c r="AQ324" t="str">
        <f t="shared" si="401"/>
        <v>0</v>
      </c>
      <c r="AT324">
        <f t="shared" si="402"/>
        <v>0</v>
      </c>
      <c r="AU324">
        <f t="shared" si="403"/>
        <v>0</v>
      </c>
      <c r="AW324">
        <f t="shared" si="404"/>
        <v>0</v>
      </c>
      <c r="AY324">
        <f t="shared" si="405"/>
        <v>0</v>
      </c>
      <c r="AZ324">
        <f t="shared" si="406"/>
        <v>0</v>
      </c>
      <c r="BA324">
        <f t="shared" si="407"/>
        <v>0</v>
      </c>
      <c r="BB324">
        <f t="shared" si="408"/>
        <v>0</v>
      </c>
      <c r="BC324">
        <f t="shared" si="409"/>
        <v>0</v>
      </c>
      <c r="BD324">
        <f t="shared" si="410"/>
        <v>0</v>
      </c>
      <c r="BF324" t="str">
        <f t="shared" si="411"/>
        <v>0</v>
      </c>
      <c r="BG324" t="str">
        <f t="shared" si="412"/>
        <v>0</v>
      </c>
      <c r="BH324" t="str">
        <f t="shared" si="413"/>
        <v>0</v>
      </c>
      <c r="BI324" t="str">
        <f t="shared" si="414"/>
        <v>0</v>
      </c>
      <c r="BJ324" t="str">
        <f t="shared" si="415"/>
        <v>0</v>
      </c>
      <c r="BK324" t="str">
        <f t="shared" si="416"/>
        <v>0</v>
      </c>
    </row>
    <row r="325" spans="1:63" x14ac:dyDescent="0.25">
      <c r="A325" s="176" t="s">
        <v>5</v>
      </c>
      <c r="B325" s="10">
        <f t="shared" si="482"/>
        <v>24</v>
      </c>
      <c r="C325" s="10" t="str">
        <f t="shared" si="457"/>
        <v>RX&gt;65 - 24</v>
      </c>
      <c r="D325" s="138">
        <f>'AUP Test Results - Table 1'!D325</f>
        <v>0</v>
      </c>
      <c r="E325" s="11">
        <f>'AUP Test Results - Table 1'!E325</f>
        <v>0</v>
      </c>
      <c r="F325" s="139">
        <f>'AUP Test Results - Table 1'!F325</f>
        <v>0</v>
      </c>
      <c r="G325" s="177">
        <f>'AUP Test Results - Table 1'!G325</f>
        <v>0</v>
      </c>
      <c r="H325" s="11">
        <f>'AUP Test Results - Table 1'!H325</f>
        <v>0</v>
      </c>
      <c r="I325" s="139">
        <f>'AUP Test Results - Table 1'!I325</f>
        <v>0</v>
      </c>
      <c r="J325" s="177">
        <f>'AUP Test Results - Table 1'!J325</f>
        <v>0</v>
      </c>
      <c r="K325" s="177">
        <f>'AUP Test Results - Table 1'!K325</f>
        <v>0</v>
      </c>
      <c r="L325" s="139">
        <f>'AUP Test Results - Table 1'!L325</f>
        <v>0</v>
      </c>
      <c r="M325" s="177" t="str">
        <f>'AUP Test Results - Table 1'!M325</f>
        <v/>
      </c>
      <c r="N325" s="177">
        <f>'AUP Test Results - Table 1'!N325</f>
        <v>0</v>
      </c>
      <c r="O325" s="139">
        <f>'AUP Test Results - Table 1'!O325</f>
        <v>0</v>
      </c>
      <c r="P325" s="177" t="str">
        <f>'AUP Test Results - Table 1'!P325</f>
        <v/>
      </c>
      <c r="Q325" s="138">
        <f>'AUP Test Results - Table 1'!Q325</f>
        <v>0</v>
      </c>
      <c r="R325" s="139">
        <f>'AUP Test Results - Table 1'!R325</f>
        <v>0</v>
      </c>
      <c r="S325" s="45">
        <f>'AUP Test Results - Table 1'!S325</f>
        <v>0</v>
      </c>
      <c r="T325" s="139">
        <f>'AUP Test Results - Table 1'!T325</f>
        <v>0</v>
      </c>
      <c r="U325" s="45">
        <f>'AUP Test Results - Table 1'!U325</f>
        <v>0</v>
      </c>
      <c r="V325" s="138">
        <f>'AUP Test Results - Table 1'!V325</f>
        <v>0</v>
      </c>
      <c r="W325" s="141" t="str">
        <f>'AUP Test Results - Table 1'!W325</f>
        <v>none</v>
      </c>
      <c r="X325" s="141">
        <f>'AUP Test Results - Table 1'!X325</f>
        <v>0</v>
      </c>
      <c r="Y325" s="178">
        <f>'AUP Test Results - Table 1'!Y325</f>
        <v>0</v>
      </c>
      <c r="Z325" s="89">
        <f>'AUP Test Results - Table 1'!Z325</f>
        <v>0</v>
      </c>
      <c r="AC325" t="str">
        <f t="shared" si="391"/>
        <v>HB Charges 6</v>
      </c>
      <c r="AD325" s="3">
        <f t="shared" si="463"/>
        <v>0</v>
      </c>
      <c r="AE325" s="3">
        <f t="shared" si="464"/>
        <v>0</v>
      </c>
      <c r="AF325" s="3" t="e">
        <f t="shared" si="465"/>
        <v>#DIV/0!</v>
      </c>
      <c r="AG325" s="2" t="e">
        <f t="shared" si="392"/>
        <v>#DIV/0!</v>
      </c>
      <c r="AH325" s="2" t="e">
        <f t="shared" si="393"/>
        <v>#DIV/0!</v>
      </c>
      <c r="AI325" s="2" t="e">
        <f t="shared" si="394"/>
        <v>#DIV/0!</v>
      </c>
      <c r="AJ325" s="2" t="e">
        <f t="shared" si="395"/>
        <v>#DIV/0!</v>
      </c>
      <c r="AK325" t="e">
        <f t="shared" si="396"/>
        <v>#DIV/0!</v>
      </c>
      <c r="AL325" t="str">
        <f t="shared" ref="AL325:AM325" si="485">IF(AY325=1,$AF325*$V322,"0")</f>
        <v>0</v>
      </c>
      <c r="AM325" t="str">
        <f t="shared" si="485"/>
        <v>0</v>
      </c>
      <c r="AN325" t="str">
        <f t="shared" si="398"/>
        <v>0</v>
      </c>
      <c r="AO325" t="str">
        <f t="shared" si="399"/>
        <v>0</v>
      </c>
      <c r="AP325" t="str">
        <f t="shared" si="400"/>
        <v>0</v>
      </c>
      <c r="AQ325" t="str">
        <f t="shared" si="401"/>
        <v>0</v>
      </c>
      <c r="AT325">
        <f t="shared" si="402"/>
        <v>0</v>
      </c>
      <c r="AU325">
        <f t="shared" si="403"/>
        <v>0</v>
      </c>
      <c r="AW325">
        <f t="shared" si="404"/>
        <v>0</v>
      </c>
      <c r="AY325">
        <f t="shared" si="405"/>
        <v>0</v>
      </c>
      <c r="AZ325">
        <f t="shared" si="406"/>
        <v>0</v>
      </c>
      <c r="BA325">
        <f t="shared" si="407"/>
        <v>0</v>
      </c>
      <c r="BB325">
        <f t="shared" si="408"/>
        <v>0</v>
      </c>
      <c r="BC325">
        <f t="shared" si="409"/>
        <v>0</v>
      </c>
      <c r="BD325">
        <f t="shared" si="410"/>
        <v>0</v>
      </c>
      <c r="BF325" t="str">
        <f t="shared" si="411"/>
        <v>0</v>
      </c>
      <c r="BG325" t="str">
        <f t="shared" si="412"/>
        <v>0</v>
      </c>
      <c r="BH325" t="str">
        <f t="shared" si="413"/>
        <v>0</v>
      </c>
      <c r="BI325" t="str">
        <f t="shared" si="414"/>
        <v>0</v>
      </c>
      <c r="BJ325" t="str">
        <f t="shared" si="415"/>
        <v>0</v>
      </c>
      <c r="BK325" t="str">
        <f t="shared" si="416"/>
        <v>0</v>
      </c>
    </row>
    <row r="326" spans="1:63" x14ac:dyDescent="0.25">
      <c r="A326" s="176" t="s">
        <v>5</v>
      </c>
      <c r="B326" s="10">
        <f t="shared" si="482"/>
        <v>25</v>
      </c>
      <c r="C326" s="10" t="str">
        <f t="shared" si="457"/>
        <v>RX&gt;65 - 25</v>
      </c>
      <c r="D326" s="138">
        <f>'AUP Test Results - Table 1'!D326</f>
        <v>0</v>
      </c>
      <c r="E326" s="11">
        <f>'AUP Test Results - Table 1'!E326</f>
        <v>0</v>
      </c>
      <c r="F326" s="139">
        <f>'AUP Test Results - Table 1'!F326</f>
        <v>0</v>
      </c>
      <c r="G326" s="177">
        <f>'AUP Test Results - Table 1'!G326</f>
        <v>0</v>
      </c>
      <c r="H326" s="11">
        <f>'AUP Test Results - Table 1'!H326</f>
        <v>0</v>
      </c>
      <c r="I326" s="139">
        <f>'AUP Test Results - Table 1'!I326</f>
        <v>0</v>
      </c>
      <c r="J326" s="177">
        <f>'AUP Test Results - Table 1'!J326</f>
        <v>0</v>
      </c>
      <c r="K326" s="177">
        <f>'AUP Test Results - Table 1'!K326</f>
        <v>0</v>
      </c>
      <c r="L326" s="139">
        <f>'AUP Test Results - Table 1'!L326</f>
        <v>0</v>
      </c>
      <c r="M326" s="177" t="str">
        <f>'AUP Test Results - Table 1'!M326</f>
        <v/>
      </c>
      <c r="N326" s="177">
        <f>'AUP Test Results - Table 1'!N326</f>
        <v>0</v>
      </c>
      <c r="O326" s="139">
        <f>'AUP Test Results - Table 1'!O326</f>
        <v>0</v>
      </c>
      <c r="P326" s="177" t="str">
        <f>'AUP Test Results - Table 1'!P326</f>
        <v/>
      </c>
      <c r="Q326" s="138">
        <f>'AUP Test Results - Table 1'!Q326</f>
        <v>0</v>
      </c>
      <c r="R326" s="139">
        <f>'AUP Test Results - Table 1'!R326</f>
        <v>0</v>
      </c>
      <c r="S326" s="45">
        <f>'AUP Test Results - Table 1'!S326</f>
        <v>0</v>
      </c>
      <c r="T326" s="139">
        <f>'AUP Test Results - Table 1'!T326</f>
        <v>0</v>
      </c>
      <c r="U326" s="45">
        <f>'AUP Test Results - Table 1'!U326</f>
        <v>0</v>
      </c>
      <c r="V326" s="138">
        <f>'AUP Test Results - Table 1'!V326</f>
        <v>0</v>
      </c>
      <c r="W326" s="141" t="str">
        <f>'AUP Test Results - Table 1'!W326</f>
        <v>none</v>
      </c>
      <c r="X326" s="141">
        <f>'AUP Test Results - Table 1'!X326</f>
        <v>0</v>
      </c>
      <c r="Y326" s="178">
        <f>'AUP Test Results - Table 1'!Y326</f>
        <v>0</v>
      </c>
      <c r="Z326" s="89">
        <f>'AUP Test Results - Table 1'!Z326</f>
        <v>0</v>
      </c>
      <c r="AC326" t="str">
        <f t="shared" ref="AC326:AC364" si="486">A323</f>
        <v>HB Charges 6</v>
      </c>
      <c r="AD326" s="3">
        <f t="shared" si="463"/>
        <v>0</v>
      </c>
      <c r="AE326" s="3">
        <f t="shared" si="464"/>
        <v>0</v>
      </c>
      <c r="AF326" s="3" t="e">
        <f t="shared" si="465"/>
        <v>#DIV/0!</v>
      </c>
      <c r="AG326" s="2" t="e">
        <f t="shared" ref="AG326:AG364" si="487">V323*$AF326</f>
        <v>#DIV/0!</v>
      </c>
      <c r="AH326" s="2" t="e">
        <f t="shared" ref="AH326:AH364" si="488">R323*$AF326</f>
        <v>#DIV/0!</v>
      </c>
      <c r="AI326" s="2" t="e">
        <f t="shared" ref="AI326:AI364" si="489">Q323*$AF326</f>
        <v>#DIV/0!</v>
      </c>
      <c r="AJ326" s="2" t="e">
        <f t="shared" ref="AJ326:AJ364" si="490">T323*$AF326</f>
        <v>#DIV/0!</v>
      </c>
      <c r="AK326" t="e">
        <f t="shared" ref="AK326:AK364" si="491">O323*$AF326</f>
        <v>#DIV/0!</v>
      </c>
      <c r="AL326" t="str">
        <f t="shared" ref="AL326:AM326" si="492">IF(AY326=1,$AF326*$V323,"0")</f>
        <v>0</v>
      </c>
      <c r="AM326" t="str">
        <f t="shared" si="492"/>
        <v>0</v>
      </c>
      <c r="AN326" t="str">
        <f t="shared" ref="AN326:AN364" si="493">IF(BA326=1,$AF326*$V323,"0")</f>
        <v>0</v>
      </c>
      <c r="AO326" t="str">
        <f t="shared" ref="AO326:AO364" si="494">IF(BB326=1,$AF326*$V323,"0")</f>
        <v>0</v>
      </c>
      <c r="AP326" t="str">
        <f t="shared" ref="AP326:AP364" si="495">IF(BC326=1,$AF326*$V323,"0")</f>
        <v>0</v>
      </c>
      <c r="AQ326" t="str">
        <f t="shared" ref="AQ326:AQ364" si="496">IF(BD326=1,$AF326*$X323,"0")</f>
        <v>0</v>
      </c>
      <c r="AT326">
        <f t="shared" ref="AT326:AT389" si="497">COUNTIF(AH326:AH326,"&gt;0")</f>
        <v>0</v>
      </c>
      <c r="AU326">
        <f t="shared" ref="AU326:AU389" si="498">COUNTIF(AI326:AI326,"&gt;0")</f>
        <v>0</v>
      </c>
      <c r="AW326">
        <f t="shared" ref="AW326:AW389" si="499">COUNTIF(AK326:AK326,"&gt;0")</f>
        <v>0</v>
      </c>
      <c r="AY326">
        <f t="shared" ref="AY326:AY364" si="500">COUNTIF($W323:$W323,"SR")</f>
        <v>0</v>
      </c>
      <c r="AZ326">
        <f t="shared" ref="AZ326:AZ364" si="501">COUNTIF($W323:$W323,"UD")</f>
        <v>0</v>
      </c>
      <c r="BA326">
        <f t="shared" ref="BA326:BA364" si="502">COUNTIF($W323:$W323,"FA")</f>
        <v>0</v>
      </c>
      <c r="BB326">
        <f t="shared" ref="BB326:BB364" si="503">COUNTIF($W323:$W323,"DI")</f>
        <v>0</v>
      </c>
      <c r="BC326">
        <f t="shared" ref="BC326:BC364" si="504">COUNTIF($W323:$W323,"IA")</f>
        <v>0</v>
      </c>
      <c r="BD326">
        <f t="shared" ref="BD326:BD364" si="505">COUNTIF($X323:$X323,"&gt;.00")</f>
        <v>0</v>
      </c>
      <c r="BF326" t="str">
        <f t="shared" ref="BF326:BF364" si="506">IF(BA326=1,$AF326*F323,"0")</f>
        <v>0</v>
      </c>
      <c r="BG326" t="str">
        <f t="shared" ref="BG326:BG364" si="507">IF(BA326=1,$AF326*I323,"0")</f>
        <v>0</v>
      </c>
      <c r="BH326" t="str">
        <f t="shared" ref="BH326:BH364" si="508">IF(BB326=1,$AF326*F323,"0")</f>
        <v>0</v>
      </c>
      <c r="BI326" t="str">
        <f t="shared" ref="BI326:BI364" si="509">IF(BB326=1,$AF326*I323,"0")</f>
        <v>0</v>
      </c>
      <c r="BJ326" t="str">
        <f t="shared" ref="BJ326:BJ364" si="510">IF(BC326=1,$AF326*F323,"0")</f>
        <v>0</v>
      </c>
      <c r="BK326" t="str">
        <f t="shared" ref="BK326:BK364" si="511">IF(BC326=1,$AF326*I323,"0")</f>
        <v>0</v>
      </c>
    </row>
    <row r="327" spans="1:63" x14ac:dyDescent="0.25">
      <c r="A327" s="176" t="s">
        <v>5</v>
      </c>
      <c r="B327" s="10">
        <f t="shared" si="482"/>
        <v>26</v>
      </c>
      <c r="C327" s="10" t="str">
        <f t="shared" si="457"/>
        <v>RX&gt;65 - 26</v>
      </c>
      <c r="D327" s="138">
        <f>'AUP Test Results - Table 1'!D327</f>
        <v>0</v>
      </c>
      <c r="E327" s="11">
        <f>'AUP Test Results - Table 1'!E327</f>
        <v>0</v>
      </c>
      <c r="F327" s="139">
        <f>'AUP Test Results - Table 1'!F327</f>
        <v>0</v>
      </c>
      <c r="G327" s="177">
        <f>'AUP Test Results - Table 1'!G327</f>
        <v>0</v>
      </c>
      <c r="H327" s="11">
        <f>'AUP Test Results - Table 1'!H327</f>
        <v>0</v>
      </c>
      <c r="I327" s="139">
        <f>'AUP Test Results - Table 1'!I327</f>
        <v>0</v>
      </c>
      <c r="J327" s="177">
        <f>'AUP Test Results - Table 1'!J327</f>
        <v>0</v>
      </c>
      <c r="K327" s="177">
        <f>'AUP Test Results - Table 1'!K327</f>
        <v>0</v>
      </c>
      <c r="L327" s="139">
        <f>'AUP Test Results - Table 1'!L327</f>
        <v>0</v>
      </c>
      <c r="M327" s="177" t="str">
        <f>'AUP Test Results - Table 1'!M327</f>
        <v/>
      </c>
      <c r="N327" s="177">
        <f>'AUP Test Results - Table 1'!N327</f>
        <v>0</v>
      </c>
      <c r="O327" s="139">
        <f>'AUP Test Results - Table 1'!O327</f>
        <v>0</v>
      </c>
      <c r="P327" s="177" t="str">
        <f>'AUP Test Results - Table 1'!P327</f>
        <v/>
      </c>
      <c r="Q327" s="138">
        <f>'AUP Test Results - Table 1'!Q327</f>
        <v>0</v>
      </c>
      <c r="R327" s="139">
        <f>'AUP Test Results - Table 1'!R327</f>
        <v>0</v>
      </c>
      <c r="S327" s="45">
        <f>'AUP Test Results - Table 1'!S327</f>
        <v>0</v>
      </c>
      <c r="T327" s="139">
        <f>'AUP Test Results - Table 1'!T327</f>
        <v>0</v>
      </c>
      <c r="U327" s="45">
        <f>'AUP Test Results - Table 1'!U327</f>
        <v>0</v>
      </c>
      <c r="V327" s="138">
        <f>'AUP Test Results - Table 1'!V327</f>
        <v>0</v>
      </c>
      <c r="W327" s="141" t="str">
        <f>'AUP Test Results - Table 1'!W327</f>
        <v>none</v>
      </c>
      <c r="X327" s="141">
        <f>'AUP Test Results - Table 1'!X327</f>
        <v>0</v>
      </c>
      <c r="Y327" s="178">
        <f>'AUP Test Results - Table 1'!Y327</f>
        <v>0</v>
      </c>
      <c r="Z327" s="89">
        <f>'AUP Test Results - Table 1'!Z327</f>
        <v>0</v>
      </c>
      <c r="AC327" t="str">
        <f t="shared" si="486"/>
        <v>HB Charges 6</v>
      </c>
      <c r="AD327" s="3">
        <f t="shared" si="463"/>
        <v>0</v>
      </c>
      <c r="AE327" s="3">
        <f t="shared" si="464"/>
        <v>0</v>
      </c>
      <c r="AF327" s="3" t="e">
        <f t="shared" si="465"/>
        <v>#DIV/0!</v>
      </c>
      <c r="AG327" s="2" t="e">
        <f t="shared" si="487"/>
        <v>#DIV/0!</v>
      </c>
      <c r="AH327" s="2" t="e">
        <f t="shared" si="488"/>
        <v>#DIV/0!</v>
      </c>
      <c r="AI327" s="2" t="e">
        <f t="shared" si="489"/>
        <v>#DIV/0!</v>
      </c>
      <c r="AJ327" s="2" t="e">
        <f t="shared" si="490"/>
        <v>#DIV/0!</v>
      </c>
      <c r="AK327" t="e">
        <f t="shared" si="491"/>
        <v>#DIV/0!</v>
      </c>
      <c r="AL327" t="str">
        <f t="shared" ref="AL327:AM327" si="512">IF(AY327=1,$AF327*$V324,"0")</f>
        <v>0</v>
      </c>
      <c r="AM327" t="str">
        <f t="shared" si="512"/>
        <v>0</v>
      </c>
      <c r="AN327" t="str">
        <f t="shared" si="493"/>
        <v>0</v>
      </c>
      <c r="AO327" t="str">
        <f t="shared" si="494"/>
        <v>0</v>
      </c>
      <c r="AP327" t="str">
        <f t="shared" si="495"/>
        <v>0</v>
      </c>
      <c r="AQ327" t="str">
        <f t="shared" si="496"/>
        <v>0</v>
      </c>
      <c r="AT327">
        <f t="shared" si="497"/>
        <v>0</v>
      </c>
      <c r="AU327">
        <f t="shared" si="498"/>
        <v>0</v>
      </c>
      <c r="AW327">
        <f t="shared" si="499"/>
        <v>0</v>
      </c>
      <c r="AY327">
        <f t="shared" si="500"/>
        <v>0</v>
      </c>
      <c r="AZ327">
        <f t="shared" si="501"/>
        <v>0</v>
      </c>
      <c r="BA327">
        <f t="shared" si="502"/>
        <v>0</v>
      </c>
      <c r="BB327">
        <f t="shared" si="503"/>
        <v>0</v>
      </c>
      <c r="BC327">
        <f t="shared" si="504"/>
        <v>0</v>
      </c>
      <c r="BD327">
        <f t="shared" si="505"/>
        <v>0</v>
      </c>
      <c r="BF327" t="str">
        <f t="shared" si="506"/>
        <v>0</v>
      </c>
      <c r="BG327" t="str">
        <f t="shared" si="507"/>
        <v>0</v>
      </c>
      <c r="BH327" t="str">
        <f t="shared" si="508"/>
        <v>0</v>
      </c>
      <c r="BI327" t="str">
        <f t="shared" si="509"/>
        <v>0</v>
      </c>
      <c r="BJ327" t="str">
        <f t="shared" si="510"/>
        <v>0</v>
      </c>
      <c r="BK327" t="str">
        <f t="shared" si="511"/>
        <v>0</v>
      </c>
    </row>
    <row r="328" spans="1:63" x14ac:dyDescent="0.25">
      <c r="A328" s="176" t="s">
        <v>5</v>
      </c>
      <c r="B328" s="10">
        <f t="shared" si="482"/>
        <v>27</v>
      </c>
      <c r="C328" s="10" t="str">
        <f t="shared" si="457"/>
        <v>RX&gt;65 - 27</v>
      </c>
      <c r="D328" s="138">
        <f>'AUP Test Results - Table 1'!D328</f>
        <v>0</v>
      </c>
      <c r="E328" s="11">
        <f>'AUP Test Results - Table 1'!E328</f>
        <v>0</v>
      </c>
      <c r="F328" s="139">
        <f>'AUP Test Results - Table 1'!F328</f>
        <v>0</v>
      </c>
      <c r="G328" s="177">
        <f>'AUP Test Results - Table 1'!G328</f>
        <v>0</v>
      </c>
      <c r="H328" s="11">
        <f>'AUP Test Results - Table 1'!H328</f>
        <v>0</v>
      </c>
      <c r="I328" s="139">
        <f>'AUP Test Results - Table 1'!I328</f>
        <v>0</v>
      </c>
      <c r="J328" s="177">
        <f>'AUP Test Results - Table 1'!J328</f>
        <v>0</v>
      </c>
      <c r="K328" s="177">
        <f>'AUP Test Results - Table 1'!K328</f>
        <v>0</v>
      </c>
      <c r="L328" s="139">
        <f>'AUP Test Results - Table 1'!L328</f>
        <v>0</v>
      </c>
      <c r="M328" s="177" t="str">
        <f>'AUP Test Results - Table 1'!M328</f>
        <v/>
      </c>
      <c r="N328" s="177">
        <f>'AUP Test Results - Table 1'!N328</f>
        <v>0</v>
      </c>
      <c r="O328" s="139">
        <f>'AUP Test Results - Table 1'!O328</f>
        <v>0</v>
      </c>
      <c r="P328" s="177" t="str">
        <f>'AUP Test Results - Table 1'!P328</f>
        <v/>
      </c>
      <c r="Q328" s="138">
        <f>'AUP Test Results - Table 1'!Q328</f>
        <v>0</v>
      </c>
      <c r="R328" s="139">
        <f>'AUP Test Results - Table 1'!R328</f>
        <v>0</v>
      </c>
      <c r="S328" s="45">
        <f>'AUP Test Results - Table 1'!S328</f>
        <v>0</v>
      </c>
      <c r="T328" s="139">
        <f>'AUP Test Results - Table 1'!T328</f>
        <v>0</v>
      </c>
      <c r="U328" s="45">
        <f>'AUP Test Results - Table 1'!U328</f>
        <v>0</v>
      </c>
      <c r="V328" s="138">
        <f>'AUP Test Results - Table 1'!V328</f>
        <v>0</v>
      </c>
      <c r="W328" s="141" t="str">
        <f>'AUP Test Results - Table 1'!W328</f>
        <v>none</v>
      </c>
      <c r="X328" s="141">
        <f>'AUP Test Results - Table 1'!X328</f>
        <v>0</v>
      </c>
      <c r="Y328" s="178">
        <f>'AUP Test Results - Table 1'!Y328</f>
        <v>0</v>
      </c>
      <c r="Z328" s="89">
        <f>'AUP Test Results - Table 1'!Z328</f>
        <v>0</v>
      </c>
      <c r="AC328" t="str">
        <f t="shared" si="486"/>
        <v>HB Charges 6</v>
      </c>
      <c r="AD328" s="3">
        <f t="shared" si="463"/>
        <v>0</v>
      </c>
      <c r="AE328" s="3">
        <f t="shared" si="464"/>
        <v>0</v>
      </c>
      <c r="AF328" s="3" t="e">
        <f t="shared" si="465"/>
        <v>#DIV/0!</v>
      </c>
      <c r="AG328" s="2" t="e">
        <f t="shared" si="487"/>
        <v>#DIV/0!</v>
      </c>
      <c r="AH328" s="2" t="e">
        <f t="shared" si="488"/>
        <v>#DIV/0!</v>
      </c>
      <c r="AI328" s="2" t="e">
        <f t="shared" si="489"/>
        <v>#DIV/0!</v>
      </c>
      <c r="AJ328" s="2" t="e">
        <f t="shared" si="490"/>
        <v>#DIV/0!</v>
      </c>
      <c r="AK328" t="e">
        <f t="shared" si="491"/>
        <v>#DIV/0!</v>
      </c>
      <c r="AL328" t="str">
        <f t="shared" ref="AL328:AM328" si="513">IF(AY328=1,$AF328*$V325,"0")</f>
        <v>0</v>
      </c>
      <c r="AM328" t="str">
        <f t="shared" si="513"/>
        <v>0</v>
      </c>
      <c r="AN328" t="str">
        <f t="shared" si="493"/>
        <v>0</v>
      </c>
      <c r="AO328" t="str">
        <f t="shared" si="494"/>
        <v>0</v>
      </c>
      <c r="AP328" t="str">
        <f t="shared" si="495"/>
        <v>0</v>
      </c>
      <c r="AQ328" t="str">
        <f t="shared" si="496"/>
        <v>0</v>
      </c>
      <c r="AT328">
        <f t="shared" si="497"/>
        <v>0</v>
      </c>
      <c r="AU328">
        <f t="shared" si="498"/>
        <v>0</v>
      </c>
      <c r="AW328">
        <f t="shared" si="499"/>
        <v>0</v>
      </c>
      <c r="AY328">
        <f t="shared" si="500"/>
        <v>0</v>
      </c>
      <c r="AZ328">
        <f t="shared" si="501"/>
        <v>0</v>
      </c>
      <c r="BA328">
        <f t="shared" si="502"/>
        <v>0</v>
      </c>
      <c r="BB328">
        <f t="shared" si="503"/>
        <v>0</v>
      </c>
      <c r="BC328">
        <f t="shared" si="504"/>
        <v>0</v>
      </c>
      <c r="BD328">
        <f t="shared" si="505"/>
        <v>0</v>
      </c>
      <c r="BF328" t="str">
        <f t="shared" si="506"/>
        <v>0</v>
      </c>
      <c r="BG328" t="str">
        <f t="shared" si="507"/>
        <v>0</v>
      </c>
      <c r="BH328" t="str">
        <f t="shared" si="508"/>
        <v>0</v>
      </c>
      <c r="BI328" t="str">
        <f t="shared" si="509"/>
        <v>0</v>
      </c>
      <c r="BJ328" t="str">
        <f t="shared" si="510"/>
        <v>0</v>
      </c>
      <c r="BK328" t="str">
        <f t="shared" si="511"/>
        <v>0</v>
      </c>
    </row>
    <row r="329" spans="1:63" x14ac:dyDescent="0.25">
      <c r="A329" s="176" t="s">
        <v>5</v>
      </c>
      <c r="B329" s="10">
        <f t="shared" si="482"/>
        <v>28</v>
      </c>
      <c r="C329" s="10" t="str">
        <f t="shared" si="457"/>
        <v>RX&gt;65 - 28</v>
      </c>
      <c r="D329" s="138">
        <f>'AUP Test Results - Table 1'!D329</f>
        <v>0</v>
      </c>
      <c r="E329" s="11">
        <f>'AUP Test Results - Table 1'!E329</f>
        <v>0</v>
      </c>
      <c r="F329" s="139">
        <f>'AUP Test Results - Table 1'!F329</f>
        <v>0</v>
      </c>
      <c r="G329" s="177">
        <f>'AUP Test Results - Table 1'!G329</f>
        <v>0</v>
      </c>
      <c r="H329" s="11">
        <f>'AUP Test Results - Table 1'!H329</f>
        <v>0</v>
      </c>
      <c r="I329" s="139">
        <f>'AUP Test Results - Table 1'!I329</f>
        <v>0</v>
      </c>
      <c r="J329" s="177">
        <f>'AUP Test Results - Table 1'!J329</f>
        <v>0</v>
      </c>
      <c r="K329" s="177">
        <f>'AUP Test Results - Table 1'!K329</f>
        <v>0</v>
      </c>
      <c r="L329" s="139">
        <f>'AUP Test Results - Table 1'!L329</f>
        <v>0</v>
      </c>
      <c r="M329" s="177" t="str">
        <f>'AUP Test Results - Table 1'!M329</f>
        <v/>
      </c>
      <c r="N329" s="177">
        <f>'AUP Test Results - Table 1'!N329</f>
        <v>0</v>
      </c>
      <c r="O329" s="139">
        <f>'AUP Test Results - Table 1'!O329</f>
        <v>0</v>
      </c>
      <c r="P329" s="177" t="str">
        <f>'AUP Test Results - Table 1'!P329</f>
        <v/>
      </c>
      <c r="Q329" s="138">
        <f>'AUP Test Results - Table 1'!Q329</f>
        <v>0</v>
      </c>
      <c r="R329" s="139">
        <f>'AUP Test Results - Table 1'!R329</f>
        <v>0</v>
      </c>
      <c r="S329" s="45">
        <f>'AUP Test Results - Table 1'!S329</f>
        <v>0</v>
      </c>
      <c r="T329" s="139">
        <f>'AUP Test Results - Table 1'!T329</f>
        <v>0</v>
      </c>
      <c r="U329" s="45">
        <f>'AUP Test Results - Table 1'!U329</f>
        <v>0</v>
      </c>
      <c r="V329" s="138">
        <f>'AUP Test Results - Table 1'!V329</f>
        <v>0</v>
      </c>
      <c r="W329" s="141" t="str">
        <f>'AUP Test Results - Table 1'!W329</f>
        <v>none</v>
      </c>
      <c r="X329" s="141">
        <f>'AUP Test Results - Table 1'!X329</f>
        <v>0</v>
      </c>
      <c r="Y329" s="178">
        <f>'AUP Test Results - Table 1'!Y329</f>
        <v>0</v>
      </c>
      <c r="Z329" s="89">
        <f>'AUP Test Results - Table 1'!Z329</f>
        <v>0</v>
      </c>
      <c r="AC329" t="str">
        <f t="shared" si="486"/>
        <v>HB Charges 6</v>
      </c>
      <c r="AD329" s="3">
        <f t="shared" si="463"/>
        <v>0</v>
      </c>
      <c r="AE329" s="3">
        <f t="shared" si="464"/>
        <v>0</v>
      </c>
      <c r="AF329" s="3" t="e">
        <f t="shared" si="465"/>
        <v>#DIV/0!</v>
      </c>
      <c r="AG329" s="2" t="e">
        <f t="shared" si="487"/>
        <v>#DIV/0!</v>
      </c>
      <c r="AH329" s="2" t="e">
        <f t="shared" si="488"/>
        <v>#DIV/0!</v>
      </c>
      <c r="AI329" s="2" t="e">
        <f t="shared" si="489"/>
        <v>#DIV/0!</v>
      </c>
      <c r="AJ329" s="2" t="e">
        <f t="shared" si="490"/>
        <v>#DIV/0!</v>
      </c>
      <c r="AK329" t="e">
        <f t="shared" si="491"/>
        <v>#DIV/0!</v>
      </c>
      <c r="AL329" t="str">
        <f t="shared" ref="AL329:AM329" si="514">IF(AY329=1,$AF329*$V326,"0")</f>
        <v>0</v>
      </c>
      <c r="AM329" t="str">
        <f t="shared" si="514"/>
        <v>0</v>
      </c>
      <c r="AN329" t="str">
        <f t="shared" si="493"/>
        <v>0</v>
      </c>
      <c r="AO329" t="str">
        <f t="shared" si="494"/>
        <v>0</v>
      </c>
      <c r="AP329" t="str">
        <f t="shared" si="495"/>
        <v>0</v>
      </c>
      <c r="AQ329" t="str">
        <f t="shared" si="496"/>
        <v>0</v>
      </c>
      <c r="AT329">
        <f t="shared" si="497"/>
        <v>0</v>
      </c>
      <c r="AU329">
        <f t="shared" si="498"/>
        <v>0</v>
      </c>
      <c r="AW329">
        <f t="shared" si="499"/>
        <v>0</v>
      </c>
      <c r="AY329">
        <f t="shared" si="500"/>
        <v>0</v>
      </c>
      <c r="AZ329">
        <f t="shared" si="501"/>
        <v>0</v>
      </c>
      <c r="BA329">
        <f t="shared" si="502"/>
        <v>0</v>
      </c>
      <c r="BB329">
        <f t="shared" si="503"/>
        <v>0</v>
      </c>
      <c r="BC329">
        <f t="shared" si="504"/>
        <v>0</v>
      </c>
      <c r="BD329">
        <f t="shared" si="505"/>
        <v>0</v>
      </c>
      <c r="BF329" t="str">
        <f t="shared" si="506"/>
        <v>0</v>
      </c>
      <c r="BG329" t="str">
        <f t="shared" si="507"/>
        <v>0</v>
      </c>
      <c r="BH329" t="str">
        <f t="shared" si="508"/>
        <v>0</v>
      </c>
      <c r="BI329" t="str">
        <f t="shared" si="509"/>
        <v>0</v>
      </c>
      <c r="BJ329" t="str">
        <f t="shared" si="510"/>
        <v>0</v>
      </c>
      <c r="BK329" t="str">
        <f t="shared" si="511"/>
        <v>0</v>
      </c>
    </row>
    <row r="330" spans="1:63" x14ac:dyDescent="0.25">
      <c r="A330" s="176" t="s">
        <v>5</v>
      </c>
      <c r="B330" s="10">
        <f t="shared" si="482"/>
        <v>29</v>
      </c>
      <c r="C330" s="10" t="str">
        <f t="shared" si="457"/>
        <v>RX&gt;65 - 29</v>
      </c>
      <c r="D330" s="138">
        <f>'AUP Test Results - Table 1'!D330</f>
        <v>0</v>
      </c>
      <c r="E330" s="11">
        <f>'AUP Test Results - Table 1'!E330</f>
        <v>0</v>
      </c>
      <c r="F330" s="139">
        <f>'AUP Test Results - Table 1'!F330</f>
        <v>0</v>
      </c>
      <c r="G330" s="177">
        <f>'AUP Test Results - Table 1'!G330</f>
        <v>0</v>
      </c>
      <c r="H330" s="11">
        <f>'AUP Test Results - Table 1'!H330</f>
        <v>0</v>
      </c>
      <c r="I330" s="139">
        <f>'AUP Test Results - Table 1'!I330</f>
        <v>0</v>
      </c>
      <c r="J330" s="177">
        <f>'AUP Test Results - Table 1'!J330</f>
        <v>0</v>
      </c>
      <c r="K330" s="177">
        <f>'AUP Test Results - Table 1'!K330</f>
        <v>0</v>
      </c>
      <c r="L330" s="139">
        <f>'AUP Test Results - Table 1'!L330</f>
        <v>0</v>
      </c>
      <c r="M330" s="177" t="str">
        <f>'AUP Test Results - Table 1'!M330</f>
        <v/>
      </c>
      <c r="N330" s="177">
        <f>'AUP Test Results - Table 1'!N330</f>
        <v>0</v>
      </c>
      <c r="O330" s="139">
        <f>'AUP Test Results - Table 1'!O330</f>
        <v>0</v>
      </c>
      <c r="P330" s="177" t="str">
        <f>'AUP Test Results - Table 1'!P330</f>
        <v/>
      </c>
      <c r="Q330" s="138">
        <f>'AUP Test Results - Table 1'!Q330</f>
        <v>0</v>
      </c>
      <c r="R330" s="139">
        <f>'AUP Test Results - Table 1'!R330</f>
        <v>0</v>
      </c>
      <c r="S330" s="45">
        <f>'AUP Test Results - Table 1'!S330</f>
        <v>0</v>
      </c>
      <c r="T330" s="139">
        <f>'AUP Test Results - Table 1'!T330</f>
        <v>0</v>
      </c>
      <c r="U330" s="45">
        <f>'AUP Test Results - Table 1'!U330</f>
        <v>0</v>
      </c>
      <c r="V330" s="138">
        <f>'AUP Test Results - Table 1'!V330</f>
        <v>0</v>
      </c>
      <c r="W330" s="141" t="str">
        <f>'AUP Test Results - Table 1'!W330</f>
        <v>none</v>
      </c>
      <c r="X330" s="141">
        <f>'AUP Test Results - Table 1'!X330</f>
        <v>0</v>
      </c>
      <c r="Y330" s="178">
        <f>'AUP Test Results - Table 1'!Y330</f>
        <v>0</v>
      </c>
      <c r="Z330" s="89">
        <f>'AUP Test Results - Table 1'!Z330</f>
        <v>0</v>
      </c>
      <c r="AC330" t="str">
        <f t="shared" si="486"/>
        <v>HB Charges 6</v>
      </c>
      <c r="AD330" s="3">
        <f t="shared" si="463"/>
        <v>0</v>
      </c>
      <c r="AE330" s="3">
        <f t="shared" si="464"/>
        <v>0</v>
      </c>
      <c r="AF330" s="3" t="e">
        <f t="shared" si="465"/>
        <v>#DIV/0!</v>
      </c>
      <c r="AG330" s="2" t="e">
        <f t="shared" si="487"/>
        <v>#DIV/0!</v>
      </c>
      <c r="AH330" s="2" t="e">
        <f t="shared" si="488"/>
        <v>#DIV/0!</v>
      </c>
      <c r="AI330" s="2" t="e">
        <f t="shared" si="489"/>
        <v>#DIV/0!</v>
      </c>
      <c r="AJ330" s="2" t="e">
        <f t="shared" si="490"/>
        <v>#DIV/0!</v>
      </c>
      <c r="AK330" t="e">
        <f t="shared" si="491"/>
        <v>#DIV/0!</v>
      </c>
      <c r="AL330" t="str">
        <f t="shared" ref="AL330:AM330" si="515">IF(AY330=1,$AF330*$V327,"0")</f>
        <v>0</v>
      </c>
      <c r="AM330" t="str">
        <f t="shared" si="515"/>
        <v>0</v>
      </c>
      <c r="AN330" t="str">
        <f t="shared" si="493"/>
        <v>0</v>
      </c>
      <c r="AO330" t="str">
        <f t="shared" si="494"/>
        <v>0</v>
      </c>
      <c r="AP330" t="str">
        <f t="shared" si="495"/>
        <v>0</v>
      </c>
      <c r="AQ330" t="str">
        <f t="shared" si="496"/>
        <v>0</v>
      </c>
      <c r="AT330">
        <f t="shared" si="497"/>
        <v>0</v>
      </c>
      <c r="AU330">
        <f t="shared" si="498"/>
        <v>0</v>
      </c>
      <c r="AW330">
        <f t="shared" si="499"/>
        <v>0</v>
      </c>
      <c r="AY330">
        <f t="shared" si="500"/>
        <v>0</v>
      </c>
      <c r="AZ330">
        <f t="shared" si="501"/>
        <v>0</v>
      </c>
      <c r="BA330">
        <f t="shared" si="502"/>
        <v>0</v>
      </c>
      <c r="BB330">
        <f t="shared" si="503"/>
        <v>0</v>
      </c>
      <c r="BC330">
        <f t="shared" si="504"/>
        <v>0</v>
      </c>
      <c r="BD330">
        <f t="shared" si="505"/>
        <v>0</v>
      </c>
      <c r="BF330" t="str">
        <f t="shared" si="506"/>
        <v>0</v>
      </c>
      <c r="BG330" t="str">
        <f t="shared" si="507"/>
        <v>0</v>
      </c>
      <c r="BH330" t="str">
        <f t="shared" si="508"/>
        <v>0</v>
      </c>
      <c r="BI330" t="str">
        <f t="shared" si="509"/>
        <v>0</v>
      </c>
      <c r="BJ330" t="str">
        <f t="shared" si="510"/>
        <v>0</v>
      </c>
      <c r="BK330" t="str">
        <f t="shared" si="511"/>
        <v>0</v>
      </c>
    </row>
    <row r="331" spans="1:63" x14ac:dyDescent="0.25">
      <c r="A331" s="176" t="s">
        <v>5</v>
      </c>
      <c r="B331" s="10">
        <f t="shared" si="482"/>
        <v>30</v>
      </c>
      <c r="C331" s="10" t="str">
        <f t="shared" si="457"/>
        <v>RX&gt;65 - 30</v>
      </c>
      <c r="D331" s="138">
        <f>'AUP Test Results - Table 1'!D331</f>
        <v>0</v>
      </c>
      <c r="E331" s="11">
        <f>'AUP Test Results - Table 1'!E331</f>
        <v>0</v>
      </c>
      <c r="F331" s="139">
        <f>'AUP Test Results - Table 1'!F331</f>
        <v>0</v>
      </c>
      <c r="G331" s="177">
        <f>'AUP Test Results - Table 1'!G331</f>
        <v>0</v>
      </c>
      <c r="H331" s="11">
        <f>'AUP Test Results - Table 1'!H331</f>
        <v>0</v>
      </c>
      <c r="I331" s="139">
        <f>'AUP Test Results - Table 1'!I331</f>
        <v>0</v>
      </c>
      <c r="J331" s="177">
        <f>'AUP Test Results - Table 1'!J331</f>
        <v>0</v>
      </c>
      <c r="K331" s="177">
        <f>'AUP Test Results - Table 1'!K331</f>
        <v>0</v>
      </c>
      <c r="L331" s="139">
        <f>'AUP Test Results - Table 1'!L331</f>
        <v>0</v>
      </c>
      <c r="M331" s="177" t="str">
        <f>'AUP Test Results - Table 1'!M331</f>
        <v/>
      </c>
      <c r="N331" s="177">
        <f>'AUP Test Results - Table 1'!N331</f>
        <v>0</v>
      </c>
      <c r="O331" s="139">
        <f>'AUP Test Results - Table 1'!O331</f>
        <v>0</v>
      </c>
      <c r="P331" s="177" t="str">
        <f>'AUP Test Results - Table 1'!P331</f>
        <v/>
      </c>
      <c r="Q331" s="138">
        <f>'AUP Test Results - Table 1'!Q331</f>
        <v>0</v>
      </c>
      <c r="R331" s="139">
        <f>'AUP Test Results - Table 1'!R331</f>
        <v>0</v>
      </c>
      <c r="S331" s="45">
        <f>'AUP Test Results - Table 1'!S331</f>
        <v>0</v>
      </c>
      <c r="T331" s="139">
        <f>'AUP Test Results - Table 1'!T331</f>
        <v>0</v>
      </c>
      <c r="U331" s="45">
        <f>'AUP Test Results - Table 1'!U331</f>
        <v>0</v>
      </c>
      <c r="V331" s="138">
        <f>'AUP Test Results - Table 1'!V331</f>
        <v>0</v>
      </c>
      <c r="W331" s="141" t="str">
        <f>'AUP Test Results - Table 1'!W331</f>
        <v>none</v>
      </c>
      <c r="X331" s="141">
        <f>'AUP Test Results - Table 1'!X331</f>
        <v>0</v>
      </c>
      <c r="Y331" s="178">
        <f>'AUP Test Results - Table 1'!Y331</f>
        <v>0</v>
      </c>
      <c r="Z331" s="89">
        <f>'AUP Test Results - Table 1'!Z331</f>
        <v>0</v>
      </c>
      <c r="AC331" t="str">
        <f t="shared" si="486"/>
        <v>HB Charges 6</v>
      </c>
      <c r="AD331" s="3">
        <f t="shared" si="463"/>
        <v>0</v>
      </c>
      <c r="AE331" s="3">
        <f t="shared" si="464"/>
        <v>0</v>
      </c>
      <c r="AF331" s="3" t="e">
        <f t="shared" si="465"/>
        <v>#DIV/0!</v>
      </c>
      <c r="AG331" s="2" t="e">
        <f t="shared" si="487"/>
        <v>#DIV/0!</v>
      </c>
      <c r="AH331" s="2" t="e">
        <f t="shared" si="488"/>
        <v>#DIV/0!</v>
      </c>
      <c r="AI331" s="2" t="e">
        <f t="shared" si="489"/>
        <v>#DIV/0!</v>
      </c>
      <c r="AJ331" s="2" t="e">
        <f t="shared" si="490"/>
        <v>#DIV/0!</v>
      </c>
      <c r="AK331" t="e">
        <f t="shared" si="491"/>
        <v>#DIV/0!</v>
      </c>
      <c r="AL331" t="str">
        <f t="shared" ref="AL331:AM331" si="516">IF(AY331=1,$AF331*$V328,"0")</f>
        <v>0</v>
      </c>
      <c r="AM331" t="str">
        <f t="shared" si="516"/>
        <v>0</v>
      </c>
      <c r="AN331" t="str">
        <f t="shared" si="493"/>
        <v>0</v>
      </c>
      <c r="AO331" t="str">
        <f t="shared" si="494"/>
        <v>0</v>
      </c>
      <c r="AP331" t="str">
        <f t="shared" si="495"/>
        <v>0</v>
      </c>
      <c r="AQ331" t="str">
        <f t="shared" si="496"/>
        <v>0</v>
      </c>
      <c r="AT331">
        <f t="shared" si="497"/>
        <v>0</v>
      </c>
      <c r="AU331">
        <f t="shared" si="498"/>
        <v>0</v>
      </c>
      <c r="AW331">
        <f t="shared" si="499"/>
        <v>0</v>
      </c>
      <c r="AY331">
        <f t="shared" si="500"/>
        <v>0</v>
      </c>
      <c r="AZ331">
        <f t="shared" si="501"/>
        <v>0</v>
      </c>
      <c r="BA331">
        <f t="shared" si="502"/>
        <v>0</v>
      </c>
      <c r="BB331">
        <f t="shared" si="503"/>
        <v>0</v>
      </c>
      <c r="BC331">
        <f t="shared" si="504"/>
        <v>0</v>
      </c>
      <c r="BD331">
        <f t="shared" si="505"/>
        <v>0</v>
      </c>
      <c r="BF331" t="str">
        <f t="shared" si="506"/>
        <v>0</v>
      </c>
      <c r="BG331" t="str">
        <f t="shared" si="507"/>
        <v>0</v>
      </c>
      <c r="BH331" t="str">
        <f t="shared" si="508"/>
        <v>0</v>
      </c>
      <c r="BI331" t="str">
        <f t="shared" si="509"/>
        <v>0</v>
      </c>
      <c r="BJ331" t="str">
        <f t="shared" si="510"/>
        <v>0</v>
      </c>
      <c r="BK331" t="str">
        <f t="shared" si="511"/>
        <v>0</v>
      </c>
    </row>
    <row r="332" spans="1:63" x14ac:dyDescent="0.25">
      <c r="A332" s="176" t="s">
        <v>5</v>
      </c>
      <c r="B332" s="10">
        <f t="shared" si="482"/>
        <v>31</v>
      </c>
      <c r="C332" s="10" t="str">
        <f t="shared" si="457"/>
        <v>RX&gt;65 - 31</v>
      </c>
      <c r="D332" s="138">
        <f>'AUP Test Results - Table 1'!D332</f>
        <v>0</v>
      </c>
      <c r="E332" s="11">
        <f>'AUP Test Results - Table 1'!E332</f>
        <v>0</v>
      </c>
      <c r="F332" s="139">
        <f>'AUP Test Results - Table 1'!F332</f>
        <v>0</v>
      </c>
      <c r="G332" s="177">
        <f>'AUP Test Results - Table 1'!G332</f>
        <v>0</v>
      </c>
      <c r="H332" s="11">
        <f>'AUP Test Results - Table 1'!H332</f>
        <v>0</v>
      </c>
      <c r="I332" s="139">
        <f>'AUP Test Results - Table 1'!I332</f>
        <v>0</v>
      </c>
      <c r="J332" s="177">
        <f>'AUP Test Results - Table 1'!J332</f>
        <v>0</v>
      </c>
      <c r="K332" s="177">
        <f>'AUP Test Results - Table 1'!K332</f>
        <v>0</v>
      </c>
      <c r="L332" s="139">
        <f>'AUP Test Results - Table 1'!L332</f>
        <v>0</v>
      </c>
      <c r="M332" s="177" t="str">
        <f>'AUP Test Results - Table 1'!M332</f>
        <v/>
      </c>
      <c r="N332" s="177">
        <f>'AUP Test Results - Table 1'!N332</f>
        <v>0</v>
      </c>
      <c r="O332" s="139">
        <f>'AUP Test Results - Table 1'!O332</f>
        <v>0</v>
      </c>
      <c r="P332" s="177" t="str">
        <f>'AUP Test Results - Table 1'!P332</f>
        <v/>
      </c>
      <c r="Q332" s="138">
        <f>'AUP Test Results - Table 1'!Q332</f>
        <v>0</v>
      </c>
      <c r="R332" s="139">
        <f>'AUP Test Results - Table 1'!R332</f>
        <v>0</v>
      </c>
      <c r="S332" s="45">
        <f>'AUP Test Results - Table 1'!S332</f>
        <v>0</v>
      </c>
      <c r="T332" s="139">
        <f>'AUP Test Results - Table 1'!T332</f>
        <v>0</v>
      </c>
      <c r="U332" s="45">
        <f>'AUP Test Results - Table 1'!U332</f>
        <v>0</v>
      </c>
      <c r="V332" s="138">
        <f>'AUP Test Results - Table 1'!V332</f>
        <v>0</v>
      </c>
      <c r="W332" s="141" t="str">
        <f>'AUP Test Results - Table 1'!W332</f>
        <v>none</v>
      </c>
      <c r="X332" s="141">
        <f>'AUP Test Results - Table 1'!X332</f>
        <v>0</v>
      </c>
      <c r="Y332" s="178">
        <f>'AUP Test Results - Table 1'!Y332</f>
        <v>0</v>
      </c>
      <c r="Z332" s="89">
        <f>'AUP Test Results - Table 1'!Z332</f>
        <v>0</v>
      </c>
      <c r="AC332" t="str">
        <f t="shared" si="486"/>
        <v>HB Charges 6</v>
      </c>
      <c r="AD332" s="3">
        <f t="shared" si="463"/>
        <v>0</v>
      </c>
      <c r="AE332" s="3">
        <f t="shared" si="464"/>
        <v>0</v>
      </c>
      <c r="AF332" s="3" t="e">
        <f t="shared" si="465"/>
        <v>#DIV/0!</v>
      </c>
      <c r="AG332" s="2" t="e">
        <f t="shared" si="487"/>
        <v>#DIV/0!</v>
      </c>
      <c r="AH332" s="2" t="e">
        <f t="shared" si="488"/>
        <v>#DIV/0!</v>
      </c>
      <c r="AI332" s="2" t="e">
        <f t="shared" si="489"/>
        <v>#DIV/0!</v>
      </c>
      <c r="AJ332" s="2" t="e">
        <f t="shared" si="490"/>
        <v>#DIV/0!</v>
      </c>
      <c r="AK332" t="e">
        <f t="shared" si="491"/>
        <v>#DIV/0!</v>
      </c>
      <c r="AL332" t="str">
        <f t="shared" ref="AL332:AM332" si="517">IF(AY332=1,$AF332*$V329,"0")</f>
        <v>0</v>
      </c>
      <c r="AM332" t="str">
        <f t="shared" si="517"/>
        <v>0</v>
      </c>
      <c r="AN332" t="str">
        <f t="shared" si="493"/>
        <v>0</v>
      </c>
      <c r="AO332" t="str">
        <f t="shared" si="494"/>
        <v>0</v>
      </c>
      <c r="AP332" t="str">
        <f t="shared" si="495"/>
        <v>0</v>
      </c>
      <c r="AQ332" t="str">
        <f t="shared" si="496"/>
        <v>0</v>
      </c>
      <c r="AT332">
        <f t="shared" si="497"/>
        <v>0</v>
      </c>
      <c r="AU332">
        <f t="shared" si="498"/>
        <v>0</v>
      </c>
      <c r="AW332">
        <f t="shared" si="499"/>
        <v>0</v>
      </c>
      <c r="AY332">
        <f t="shared" si="500"/>
        <v>0</v>
      </c>
      <c r="AZ332">
        <f t="shared" si="501"/>
        <v>0</v>
      </c>
      <c r="BA332">
        <f t="shared" si="502"/>
        <v>0</v>
      </c>
      <c r="BB332">
        <f t="shared" si="503"/>
        <v>0</v>
      </c>
      <c r="BC332">
        <f t="shared" si="504"/>
        <v>0</v>
      </c>
      <c r="BD332">
        <f t="shared" si="505"/>
        <v>0</v>
      </c>
      <c r="BF332" t="str">
        <f t="shared" si="506"/>
        <v>0</v>
      </c>
      <c r="BG332" t="str">
        <f t="shared" si="507"/>
        <v>0</v>
      </c>
      <c r="BH332" t="str">
        <f t="shared" si="508"/>
        <v>0</v>
      </c>
      <c r="BI332" t="str">
        <f t="shared" si="509"/>
        <v>0</v>
      </c>
      <c r="BJ332" t="str">
        <f t="shared" si="510"/>
        <v>0</v>
      </c>
      <c r="BK332" t="str">
        <f t="shared" si="511"/>
        <v>0</v>
      </c>
    </row>
    <row r="333" spans="1:63" x14ac:dyDescent="0.25">
      <c r="A333" s="176" t="s">
        <v>5</v>
      </c>
      <c r="B333" s="10">
        <f t="shared" si="482"/>
        <v>32</v>
      </c>
      <c r="C333" s="10" t="str">
        <f t="shared" si="457"/>
        <v>RX&gt;65 - 32</v>
      </c>
      <c r="D333" s="138">
        <f>'AUP Test Results - Table 1'!D333</f>
        <v>0</v>
      </c>
      <c r="E333" s="11">
        <f>'AUP Test Results - Table 1'!E333</f>
        <v>0</v>
      </c>
      <c r="F333" s="139">
        <f>'AUP Test Results - Table 1'!F333</f>
        <v>0</v>
      </c>
      <c r="G333" s="177">
        <f>'AUP Test Results - Table 1'!G333</f>
        <v>0</v>
      </c>
      <c r="H333" s="11">
        <f>'AUP Test Results - Table 1'!H333</f>
        <v>0</v>
      </c>
      <c r="I333" s="139">
        <f>'AUP Test Results - Table 1'!I333</f>
        <v>0</v>
      </c>
      <c r="J333" s="177">
        <f>'AUP Test Results - Table 1'!J333</f>
        <v>0</v>
      </c>
      <c r="K333" s="177">
        <f>'AUP Test Results - Table 1'!K333</f>
        <v>0</v>
      </c>
      <c r="L333" s="139">
        <f>'AUP Test Results - Table 1'!L333</f>
        <v>0</v>
      </c>
      <c r="M333" s="177" t="str">
        <f>'AUP Test Results - Table 1'!M333</f>
        <v/>
      </c>
      <c r="N333" s="177">
        <f>'AUP Test Results - Table 1'!N333</f>
        <v>0</v>
      </c>
      <c r="O333" s="139">
        <f>'AUP Test Results - Table 1'!O333</f>
        <v>0</v>
      </c>
      <c r="P333" s="177" t="str">
        <f>'AUP Test Results - Table 1'!P333</f>
        <v/>
      </c>
      <c r="Q333" s="138">
        <f>'AUP Test Results - Table 1'!Q333</f>
        <v>0</v>
      </c>
      <c r="R333" s="139">
        <f>'AUP Test Results - Table 1'!R333</f>
        <v>0</v>
      </c>
      <c r="S333" s="45">
        <f>'AUP Test Results - Table 1'!S333</f>
        <v>0</v>
      </c>
      <c r="T333" s="139">
        <f>'AUP Test Results - Table 1'!T333</f>
        <v>0</v>
      </c>
      <c r="U333" s="45">
        <f>'AUP Test Results - Table 1'!U333</f>
        <v>0</v>
      </c>
      <c r="V333" s="138">
        <f>'AUP Test Results - Table 1'!V333</f>
        <v>0</v>
      </c>
      <c r="W333" s="141" t="str">
        <f>'AUP Test Results - Table 1'!W333</f>
        <v>none</v>
      </c>
      <c r="X333" s="141">
        <f>'AUP Test Results - Table 1'!X333</f>
        <v>0</v>
      </c>
      <c r="Y333" s="178">
        <f>'AUP Test Results - Table 1'!Y333</f>
        <v>0</v>
      </c>
      <c r="Z333" s="89">
        <f>'AUP Test Results - Table 1'!Z333</f>
        <v>0</v>
      </c>
      <c r="AC333" t="str">
        <f t="shared" si="486"/>
        <v>HB Charges 6</v>
      </c>
      <c r="AD333" s="3">
        <f t="shared" si="463"/>
        <v>0</v>
      </c>
      <c r="AE333" s="3">
        <f t="shared" si="464"/>
        <v>0</v>
      </c>
      <c r="AF333" s="3" t="e">
        <f t="shared" si="465"/>
        <v>#DIV/0!</v>
      </c>
      <c r="AG333" s="2" t="e">
        <f t="shared" si="487"/>
        <v>#DIV/0!</v>
      </c>
      <c r="AH333" s="2" t="e">
        <f t="shared" si="488"/>
        <v>#DIV/0!</v>
      </c>
      <c r="AI333" s="2" t="e">
        <f t="shared" si="489"/>
        <v>#DIV/0!</v>
      </c>
      <c r="AJ333" s="2" t="e">
        <f t="shared" si="490"/>
        <v>#DIV/0!</v>
      </c>
      <c r="AK333" t="e">
        <f t="shared" si="491"/>
        <v>#DIV/0!</v>
      </c>
      <c r="AL333" t="str">
        <f t="shared" ref="AL333:AM333" si="518">IF(AY333=1,$AF333*$V330,"0")</f>
        <v>0</v>
      </c>
      <c r="AM333" t="str">
        <f t="shared" si="518"/>
        <v>0</v>
      </c>
      <c r="AN333" t="str">
        <f t="shared" si="493"/>
        <v>0</v>
      </c>
      <c r="AO333" t="str">
        <f t="shared" si="494"/>
        <v>0</v>
      </c>
      <c r="AP333" t="str">
        <f t="shared" si="495"/>
        <v>0</v>
      </c>
      <c r="AQ333" t="str">
        <f t="shared" si="496"/>
        <v>0</v>
      </c>
      <c r="AT333">
        <f t="shared" si="497"/>
        <v>0</v>
      </c>
      <c r="AU333">
        <f t="shared" si="498"/>
        <v>0</v>
      </c>
      <c r="AW333">
        <f t="shared" si="499"/>
        <v>0</v>
      </c>
      <c r="AY333">
        <f t="shared" si="500"/>
        <v>0</v>
      </c>
      <c r="AZ333">
        <f t="shared" si="501"/>
        <v>0</v>
      </c>
      <c r="BA333">
        <f t="shared" si="502"/>
        <v>0</v>
      </c>
      <c r="BB333">
        <f t="shared" si="503"/>
        <v>0</v>
      </c>
      <c r="BC333">
        <f t="shared" si="504"/>
        <v>0</v>
      </c>
      <c r="BD333">
        <f t="shared" si="505"/>
        <v>0</v>
      </c>
      <c r="BF333" t="str">
        <f t="shared" si="506"/>
        <v>0</v>
      </c>
      <c r="BG333" t="str">
        <f t="shared" si="507"/>
        <v>0</v>
      </c>
      <c r="BH333" t="str">
        <f t="shared" si="508"/>
        <v>0</v>
      </c>
      <c r="BI333" t="str">
        <f t="shared" si="509"/>
        <v>0</v>
      </c>
      <c r="BJ333" t="str">
        <f t="shared" si="510"/>
        <v>0</v>
      </c>
      <c r="BK333" t="str">
        <f t="shared" si="511"/>
        <v>0</v>
      </c>
    </row>
    <row r="334" spans="1:63" x14ac:dyDescent="0.25">
      <c r="A334" s="176" t="s">
        <v>5</v>
      </c>
      <c r="B334" s="10">
        <f t="shared" si="482"/>
        <v>33</v>
      </c>
      <c r="C334" s="10" t="str">
        <f t="shared" si="457"/>
        <v>RX&gt;65 - 33</v>
      </c>
      <c r="D334" s="138">
        <f>'AUP Test Results - Table 1'!D334</f>
        <v>0</v>
      </c>
      <c r="E334" s="11">
        <f>'AUP Test Results - Table 1'!E334</f>
        <v>0</v>
      </c>
      <c r="F334" s="139">
        <f>'AUP Test Results - Table 1'!F334</f>
        <v>0</v>
      </c>
      <c r="G334" s="177">
        <f>'AUP Test Results - Table 1'!G334</f>
        <v>0</v>
      </c>
      <c r="H334" s="11">
        <f>'AUP Test Results - Table 1'!H334</f>
        <v>0</v>
      </c>
      <c r="I334" s="139">
        <f>'AUP Test Results - Table 1'!I334</f>
        <v>0</v>
      </c>
      <c r="J334" s="177">
        <f>'AUP Test Results - Table 1'!J334</f>
        <v>0</v>
      </c>
      <c r="K334" s="177">
        <f>'AUP Test Results - Table 1'!K334</f>
        <v>0</v>
      </c>
      <c r="L334" s="139">
        <f>'AUP Test Results - Table 1'!L334</f>
        <v>0</v>
      </c>
      <c r="M334" s="177" t="str">
        <f>'AUP Test Results - Table 1'!M334</f>
        <v/>
      </c>
      <c r="N334" s="177">
        <f>'AUP Test Results - Table 1'!N334</f>
        <v>0</v>
      </c>
      <c r="O334" s="139">
        <f>'AUP Test Results - Table 1'!O334</f>
        <v>0</v>
      </c>
      <c r="P334" s="177" t="str">
        <f>'AUP Test Results - Table 1'!P334</f>
        <v/>
      </c>
      <c r="Q334" s="138">
        <f>'AUP Test Results - Table 1'!Q334</f>
        <v>0</v>
      </c>
      <c r="R334" s="139">
        <f>'AUP Test Results - Table 1'!R334</f>
        <v>0</v>
      </c>
      <c r="S334" s="45">
        <f>'AUP Test Results - Table 1'!S334</f>
        <v>0</v>
      </c>
      <c r="T334" s="139">
        <f>'AUP Test Results - Table 1'!T334</f>
        <v>0</v>
      </c>
      <c r="U334" s="45">
        <f>'AUP Test Results - Table 1'!U334</f>
        <v>0</v>
      </c>
      <c r="V334" s="138">
        <f>'AUP Test Results - Table 1'!V334</f>
        <v>0</v>
      </c>
      <c r="W334" s="141" t="str">
        <f>'AUP Test Results - Table 1'!W334</f>
        <v>none</v>
      </c>
      <c r="X334" s="141">
        <f>'AUP Test Results - Table 1'!X334</f>
        <v>0</v>
      </c>
      <c r="Y334" s="178">
        <f>'AUP Test Results - Table 1'!Y334</f>
        <v>0</v>
      </c>
      <c r="Z334" s="89">
        <f>'AUP Test Results - Table 1'!Z334</f>
        <v>0</v>
      </c>
      <c r="AC334" t="str">
        <f t="shared" si="486"/>
        <v>HB Charges 6</v>
      </c>
      <c r="AD334" s="3">
        <f t="shared" si="463"/>
        <v>0</v>
      </c>
      <c r="AE334" s="3">
        <f t="shared" si="464"/>
        <v>0</v>
      </c>
      <c r="AF334" s="3" t="e">
        <f t="shared" si="465"/>
        <v>#DIV/0!</v>
      </c>
      <c r="AG334" s="2" t="e">
        <f t="shared" si="487"/>
        <v>#DIV/0!</v>
      </c>
      <c r="AH334" s="2" t="e">
        <f t="shared" si="488"/>
        <v>#DIV/0!</v>
      </c>
      <c r="AI334" s="2" t="e">
        <f t="shared" si="489"/>
        <v>#DIV/0!</v>
      </c>
      <c r="AJ334" s="2" t="e">
        <f t="shared" si="490"/>
        <v>#DIV/0!</v>
      </c>
      <c r="AK334" t="e">
        <f t="shared" si="491"/>
        <v>#DIV/0!</v>
      </c>
      <c r="AL334" t="str">
        <f t="shared" ref="AL334:AM334" si="519">IF(AY334=1,$AF334*$V331,"0")</f>
        <v>0</v>
      </c>
      <c r="AM334" t="str">
        <f t="shared" si="519"/>
        <v>0</v>
      </c>
      <c r="AN334" t="str">
        <f t="shared" si="493"/>
        <v>0</v>
      </c>
      <c r="AO334" t="str">
        <f t="shared" si="494"/>
        <v>0</v>
      </c>
      <c r="AP334" t="str">
        <f t="shared" si="495"/>
        <v>0</v>
      </c>
      <c r="AQ334" t="str">
        <f t="shared" si="496"/>
        <v>0</v>
      </c>
      <c r="AT334">
        <f t="shared" si="497"/>
        <v>0</v>
      </c>
      <c r="AU334">
        <f t="shared" si="498"/>
        <v>0</v>
      </c>
      <c r="AW334">
        <f t="shared" si="499"/>
        <v>0</v>
      </c>
      <c r="AY334">
        <f t="shared" si="500"/>
        <v>0</v>
      </c>
      <c r="AZ334">
        <f t="shared" si="501"/>
        <v>0</v>
      </c>
      <c r="BA334">
        <f t="shared" si="502"/>
        <v>0</v>
      </c>
      <c r="BB334">
        <f t="shared" si="503"/>
        <v>0</v>
      </c>
      <c r="BC334">
        <f t="shared" si="504"/>
        <v>0</v>
      </c>
      <c r="BD334">
        <f t="shared" si="505"/>
        <v>0</v>
      </c>
      <c r="BF334" t="str">
        <f t="shared" si="506"/>
        <v>0</v>
      </c>
      <c r="BG334" t="str">
        <f t="shared" si="507"/>
        <v>0</v>
      </c>
      <c r="BH334" t="str">
        <f t="shared" si="508"/>
        <v>0</v>
      </c>
      <c r="BI334" t="str">
        <f t="shared" si="509"/>
        <v>0</v>
      </c>
      <c r="BJ334" t="str">
        <f t="shared" si="510"/>
        <v>0</v>
      </c>
      <c r="BK334" t="str">
        <f t="shared" si="511"/>
        <v>0</v>
      </c>
    </row>
    <row r="335" spans="1:63" x14ac:dyDescent="0.25">
      <c r="A335" s="176" t="s">
        <v>5</v>
      </c>
      <c r="B335" s="10">
        <f t="shared" si="482"/>
        <v>34</v>
      </c>
      <c r="C335" s="10" t="str">
        <f t="shared" si="457"/>
        <v>RX&gt;65 - 34</v>
      </c>
      <c r="D335" s="138">
        <f>'AUP Test Results - Table 1'!D335</f>
        <v>0</v>
      </c>
      <c r="E335" s="11">
        <f>'AUP Test Results - Table 1'!E335</f>
        <v>0</v>
      </c>
      <c r="F335" s="139">
        <f>'AUP Test Results - Table 1'!F335</f>
        <v>0</v>
      </c>
      <c r="G335" s="177">
        <f>'AUP Test Results - Table 1'!G335</f>
        <v>0</v>
      </c>
      <c r="H335" s="11">
        <f>'AUP Test Results - Table 1'!H335</f>
        <v>0</v>
      </c>
      <c r="I335" s="139">
        <f>'AUP Test Results - Table 1'!I335</f>
        <v>0</v>
      </c>
      <c r="J335" s="177">
        <f>'AUP Test Results - Table 1'!J335</f>
        <v>0</v>
      </c>
      <c r="K335" s="177">
        <f>'AUP Test Results - Table 1'!K335</f>
        <v>0</v>
      </c>
      <c r="L335" s="139">
        <f>'AUP Test Results - Table 1'!L335</f>
        <v>0</v>
      </c>
      <c r="M335" s="177" t="str">
        <f>'AUP Test Results - Table 1'!M335</f>
        <v/>
      </c>
      <c r="N335" s="177">
        <f>'AUP Test Results - Table 1'!N335</f>
        <v>0</v>
      </c>
      <c r="O335" s="139">
        <f>'AUP Test Results - Table 1'!O335</f>
        <v>0</v>
      </c>
      <c r="P335" s="177" t="str">
        <f>'AUP Test Results - Table 1'!P335</f>
        <v/>
      </c>
      <c r="Q335" s="138">
        <f>'AUP Test Results - Table 1'!Q335</f>
        <v>0</v>
      </c>
      <c r="R335" s="139">
        <f>'AUP Test Results - Table 1'!R335</f>
        <v>0</v>
      </c>
      <c r="S335" s="45">
        <f>'AUP Test Results - Table 1'!S335</f>
        <v>0</v>
      </c>
      <c r="T335" s="139">
        <f>'AUP Test Results - Table 1'!T335</f>
        <v>0</v>
      </c>
      <c r="U335" s="45">
        <f>'AUP Test Results - Table 1'!U335</f>
        <v>0</v>
      </c>
      <c r="V335" s="138">
        <f>'AUP Test Results - Table 1'!V335</f>
        <v>0</v>
      </c>
      <c r="W335" s="141" t="str">
        <f>'AUP Test Results - Table 1'!W335</f>
        <v>none</v>
      </c>
      <c r="X335" s="141">
        <f>'AUP Test Results - Table 1'!X335</f>
        <v>0</v>
      </c>
      <c r="Y335" s="178">
        <f>'AUP Test Results - Table 1'!Y335</f>
        <v>0</v>
      </c>
      <c r="Z335" s="89">
        <f>'AUP Test Results - Table 1'!Z335</f>
        <v>0</v>
      </c>
      <c r="AC335" t="str">
        <f t="shared" si="486"/>
        <v>HB Charges 6</v>
      </c>
      <c r="AD335" s="3">
        <f t="shared" si="463"/>
        <v>0</v>
      </c>
      <c r="AE335" s="3">
        <f t="shared" si="464"/>
        <v>0</v>
      </c>
      <c r="AF335" s="3" t="e">
        <f t="shared" si="465"/>
        <v>#DIV/0!</v>
      </c>
      <c r="AG335" s="2" t="e">
        <f t="shared" si="487"/>
        <v>#DIV/0!</v>
      </c>
      <c r="AH335" s="2" t="e">
        <f t="shared" si="488"/>
        <v>#DIV/0!</v>
      </c>
      <c r="AI335" s="2" t="e">
        <f t="shared" si="489"/>
        <v>#DIV/0!</v>
      </c>
      <c r="AJ335" s="2" t="e">
        <f t="shared" si="490"/>
        <v>#DIV/0!</v>
      </c>
      <c r="AK335" t="e">
        <f t="shared" si="491"/>
        <v>#DIV/0!</v>
      </c>
      <c r="AL335" t="str">
        <f t="shared" ref="AL335:AM335" si="520">IF(AY335=1,$AF335*$V332,"0")</f>
        <v>0</v>
      </c>
      <c r="AM335" t="str">
        <f t="shared" si="520"/>
        <v>0</v>
      </c>
      <c r="AN335" t="str">
        <f t="shared" si="493"/>
        <v>0</v>
      </c>
      <c r="AO335" t="str">
        <f t="shared" si="494"/>
        <v>0</v>
      </c>
      <c r="AP335" t="str">
        <f t="shared" si="495"/>
        <v>0</v>
      </c>
      <c r="AQ335" t="str">
        <f t="shared" si="496"/>
        <v>0</v>
      </c>
      <c r="AT335">
        <f t="shared" si="497"/>
        <v>0</v>
      </c>
      <c r="AU335">
        <f t="shared" si="498"/>
        <v>0</v>
      </c>
      <c r="AW335">
        <f t="shared" si="499"/>
        <v>0</v>
      </c>
      <c r="AY335">
        <f t="shared" si="500"/>
        <v>0</v>
      </c>
      <c r="AZ335">
        <f t="shared" si="501"/>
        <v>0</v>
      </c>
      <c r="BA335">
        <f t="shared" si="502"/>
        <v>0</v>
      </c>
      <c r="BB335">
        <f t="shared" si="503"/>
        <v>0</v>
      </c>
      <c r="BC335">
        <f t="shared" si="504"/>
        <v>0</v>
      </c>
      <c r="BD335">
        <f t="shared" si="505"/>
        <v>0</v>
      </c>
      <c r="BF335" t="str">
        <f t="shared" si="506"/>
        <v>0</v>
      </c>
      <c r="BG335" t="str">
        <f t="shared" si="507"/>
        <v>0</v>
      </c>
      <c r="BH335" t="str">
        <f t="shared" si="508"/>
        <v>0</v>
      </c>
      <c r="BI335" t="str">
        <f t="shared" si="509"/>
        <v>0</v>
      </c>
      <c r="BJ335" t="str">
        <f t="shared" si="510"/>
        <v>0</v>
      </c>
      <c r="BK335" t="str">
        <f t="shared" si="511"/>
        <v>0</v>
      </c>
    </row>
    <row r="336" spans="1:63" x14ac:dyDescent="0.25">
      <c r="A336" s="176" t="s">
        <v>5</v>
      </c>
      <c r="B336" s="10">
        <f t="shared" si="482"/>
        <v>35</v>
      </c>
      <c r="C336" s="10" t="str">
        <f t="shared" si="457"/>
        <v>RX&gt;65 - 35</v>
      </c>
      <c r="D336" s="138">
        <f>'AUP Test Results - Table 1'!D336</f>
        <v>0</v>
      </c>
      <c r="E336" s="11">
        <f>'AUP Test Results - Table 1'!E336</f>
        <v>0</v>
      </c>
      <c r="F336" s="139">
        <f>'AUP Test Results - Table 1'!F336</f>
        <v>0</v>
      </c>
      <c r="G336" s="177">
        <f>'AUP Test Results - Table 1'!G336</f>
        <v>0</v>
      </c>
      <c r="H336" s="11">
        <f>'AUP Test Results - Table 1'!H336</f>
        <v>0</v>
      </c>
      <c r="I336" s="139">
        <f>'AUP Test Results - Table 1'!I336</f>
        <v>0</v>
      </c>
      <c r="J336" s="177">
        <f>'AUP Test Results - Table 1'!J336</f>
        <v>0</v>
      </c>
      <c r="K336" s="177">
        <f>'AUP Test Results - Table 1'!K336</f>
        <v>0</v>
      </c>
      <c r="L336" s="139">
        <f>'AUP Test Results - Table 1'!L336</f>
        <v>0</v>
      </c>
      <c r="M336" s="177" t="str">
        <f>'AUP Test Results - Table 1'!M336</f>
        <v/>
      </c>
      <c r="N336" s="177">
        <f>'AUP Test Results - Table 1'!N336</f>
        <v>0</v>
      </c>
      <c r="O336" s="139">
        <f>'AUP Test Results - Table 1'!O336</f>
        <v>0</v>
      </c>
      <c r="P336" s="177" t="str">
        <f>'AUP Test Results - Table 1'!P336</f>
        <v/>
      </c>
      <c r="Q336" s="138">
        <f>'AUP Test Results - Table 1'!Q336</f>
        <v>0</v>
      </c>
      <c r="R336" s="139">
        <f>'AUP Test Results - Table 1'!R336</f>
        <v>0</v>
      </c>
      <c r="S336" s="45">
        <f>'AUP Test Results - Table 1'!S336</f>
        <v>0</v>
      </c>
      <c r="T336" s="139">
        <f>'AUP Test Results - Table 1'!T336</f>
        <v>0</v>
      </c>
      <c r="U336" s="45">
        <f>'AUP Test Results - Table 1'!U336</f>
        <v>0</v>
      </c>
      <c r="V336" s="138">
        <f>'AUP Test Results - Table 1'!V336</f>
        <v>0</v>
      </c>
      <c r="W336" s="141" t="str">
        <f>'AUP Test Results - Table 1'!W336</f>
        <v>none</v>
      </c>
      <c r="X336" s="141">
        <f>'AUP Test Results - Table 1'!X336</f>
        <v>0</v>
      </c>
      <c r="Y336" s="178">
        <f>'AUP Test Results - Table 1'!Y336</f>
        <v>0</v>
      </c>
      <c r="Z336" s="89">
        <f>'AUP Test Results - Table 1'!Z336</f>
        <v>0</v>
      </c>
      <c r="AC336" t="str">
        <f t="shared" si="486"/>
        <v>HB Charges 6</v>
      </c>
      <c r="AD336" s="3">
        <f t="shared" si="463"/>
        <v>0</v>
      </c>
      <c r="AE336" s="3">
        <f t="shared" si="464"/>
        <v>0</v>
      </c>
      <c r="AF336" s="3" t="e">
        <f t="shared" si="465"/>
        <v>#DIV/0!</v>
      </c>
      <c r="AG336" s="2" t="e">
        <f t="shared" si="487"/>
        <v>#DIV/0!</v>
      </c>
      <c r="AH336" s="2" t="e">
        <f t="shared" si="488"/>
        <v>#DIV/0!</v>
      </c>
      <c r="AI336" s="2" t="e">
        <f t="shared" si="489"/>
        <v>#DIV/0!</v>
      </c>
      <c r="AJ336" s="2" t="e">
        <f t="shared" si="490"/>
        <v>#DIV/0!</v>
      </c>
      <c r="AK336" t="e">
        <f t="shared" si="491"/>
        <v>#DIV/0!</v>
      </c>
      <c r="AL336" t="str">
        <f t="shared" ref="AL336:AM336" si="521">IF(AY336=1,$AF336*$V333,"0")</f>
        <v>0</v>
      </c>
      <c r="AM336" t="str">
        <f t="shared" si="521"/>
        <v>0</v>
      </c>
      <c r="AN336" t="str">
        <f t="shared" si="493"/>
        <v>0</v>
      </c>
      <c r="AO336" t="str">
        <f t="shared" si="494"/>
        <v>0</v>
      </c>
      <c r="AP336" t="str">
        <f t="shared" si="495"/>
        <v>0</v>
      </c>
      <c r="AQ336" t="str">
        <f t="shared" si="496"/>
        <v>0</v>
      </c>
      <c r="AT336">
        <f t="shared" si="497"/>
        <v>0</v>
      </c>
      <c r="AU336">
        <f t="shared" si="498"/>
        <v>0</v>
      </c>
      <c r="AW336">
        <f t="shared" si="499"/>
        <v>0</v>
      </c>
      <c r="AY336">
        <f t="shared" si="500"/>
        <v>0</v>
      </c>
      <c r="AZ336">
        <f t="shared" si="501"/>
        <v>0</v>
      </c>
      <c r="BA336">
        <f t="shared" si="502"/>
        <v>0</v>
      </c>
      <c r="BB336">
        <f t="shared" si="503"/>
        <v>0</v>
      </c>
      <c r="BC336">
        <f t="shared" si="504"/>
        <v>0</v>
      </c>
      <c r="BD336">
        <f t="shared" si="505"/>
        <v>0</v>
      </c>
      <c r="BF336" t="str">
        <f t="shared" si="506"/>
        <v>0</v>
      </c>
      <c r="BG336" t="str">
        <f t="shared" si="507"/>
        <v>0</v>
      </c>
      <c r="BH336" t="str">
        <f t="shared" si="508"/>
        <v>0</v>
      </c>
      <c r="BI336" t="str">
        <f t="shared" si="509"/>
        <v>0</v>
      </c>
      <c r="BJ336" t="str">
        <f t="shared" si="510"/>
        <v>0</v>
      </c>
      <c r="BK336" t="str">
        <f t="shared" si="511"/>
        <v>0</v>
      </c>
    </row>
    <row r="337" spans="1:63" x14ac:dyDescent="0.25">
      <c r="A337" s="176" t="s">
        <v>5</v>
      </c>
      <c r="B337" s="10">
        <f t="shared" si="482"/>
        <v>36</v>
      </c>
      <c r="C337" s="10" t="str">
        <f t="shared" si="457"/>
        <v>RX&gt;65 - 36</v>
      </c>
      <c r="D337" s="138">
        <f>'AUP Test Results - Table 1'!D337</f>
        <v>0</v>
      </c>
      <c r="E337" s="11">
        <f>'AUP Test Results - Table 1'!E337</f>
        <v>0</v>
      </c>
      <c r="F337" s="139">
        <f>'AUP Test Results - Table 1'!F337</f>
        <v>0</v>
      </c>
      <c r="G337" s="177">
        <f>'AUP Test Results - Table 1'!G337</f>
        <v>0</v>
      </c>
      <c r="H337" s="11">
        <f>'AUP Test Results - Table 1'!H337</f>
        <v>0</v>
      </c>
      <c r="I337" s="139">
        <f>'AUP Test Results - Table 1'!I337</f>
        <v>0</v>
      </c>
      <c r="J337" s="177">
        <f>'AUP Test Results - Table 1'!J337</f>
        <v>0</v>
      </c>
      <c r="K337" s="177">
        <f>'AUP Test Results - Table 1'!K337</f>
        <v>0</v>
      </c>
      <c r="L337" s="139">
        <f>'AUP Test Results - Table 1'!L337</f>
        <v>0</v>
      </c>
      <c r="M337" s="177" t="str">
        <f>'AUP Test Results - Table 1'!M337</f>
        <v/>
      </c>
      <c r="N337" s="177">
        <f>'AUP Test Results - Table 1'!N337</f>
        <v>0</v>
      </c>
      <c r="O337" s="139">
        <f>'AUP Test Results - Table 1'!O337</f>
        <v>0</v>
      </c>
      <c r="P337" s="177" t="str">
        <f>'AUP Test Results - Table 1'!P337</f>
        <v/>
      </c>
      <c r="Q337" s="138">
        <f>'AUP Test Results - Table 1'!Q337</f>
        <v>0</v>
      </c>
      <c r="R337" s="139">
        <f>'AUP Test Results - Table 1'!R337</f>
        <v>0</v>
      </c>
      <c r="S337" s="45">
        <f>'AUP Test Results - Table 1'!S337</f>
        <v>0</v>
      </c>
      <c r="T337" s="139">
        <f>'AUP Test Results - Table 1'!T337</f>
        <v>0</v>
      </c>
      <c r="U337" s="45">
        <f>'AUP Test Results - Table 1'!U337</f>
        <v>0</v>
      </c>
      <c r="V337" s="138">
        <f>'AUP Test Results - Table 1'!V337</f>
        <v>0</v>
      </c>
      <c r="W337" s="141" t="str">
        <f>'AUP Test Results - Table 1'!W337</f>
        <v>none</v>
      </c>
      <c r="X337" s="141">
        <f>'AUP Test Results - Table 1'!X337</f>
        <v>0</v>
      </c>
      <c r="Y337" s="178">
        <f>'AUP Test Results - Table 1'!Y337</f>
        <v>0</v>
      </c>
      <c r="Z337" s="89">
        <f>'AUP Test Results - Table 1'!Z337</f>
        <v>0</v>
      </c>
      <c r="AC337" t="str">
        <f t="shared" si="486"/>
        <v>HB Charges 6</v>
      </c>
      <c r="AD337" s="3">
        <f t="shared" si="463"/>
        <v>0</v>
      </c>
      <c r="AE337" s="3">
        <f t="shared" si="464"/>
        <v>0</v>
      </c>
      <c r="AF337" s="3" t="e">
        <f t="shared" si="465"/>
        <v>#DIV/0!</v>
      </c>
      <c r="AG337" s="2" t="e">
        <f t="shared" si="487"/>
        <v>#DIV/0!</v>
      </c>
      <c r="AH337" s="2" t="e">
        <f t="shared" si="488"/>
        <v>#DIV/0!</v>
      </c>
      <c r="AI337" s="2" t="e">
        <f t="shared" si="489"/>
        <v>#DIV/0!</v>
      </c>
      <c r="AJ337" s="2" t="e">
        <f t="shared" si="490"/>
        <v>#DIV/0!</v>
      </c>
      <c r="AK337" t="e">
        <f t="shared" si="491"/>
        <v>#DIV/0!</v>
      </c>
      <c r="AL337" t="str">
        <f t="shared" ref="AL337:AM337" si="522">IF(AY337=1,$AF337*$V334,"0")</f>
        <v>0</v>
      </c>
      <c r="AM337" t="str">
        <f t="shared" si="522"/>
        <v>0</v>
      </c>
      <c r="AN337" t="str">
        <f t="shared" si="493"/>
        <v>0</v>
      </c>
      <c r="AO337" t="str">
        <f t="shared" si="494"/>
        <v>0</v>
      </c>
      <c r="AP337" t="str">
        <f t="shared" si="495"/>
        <v>0</v>
      </c>
      <c r="AQ337" t="str">
        <f t="shared" si="496"/>
        <v>0</v>
      </c>
      <c r="AT337">
        <f t="shared" si="497"/>
        <v>0</v>
      </c>
      <c r="AU337">
        <f t="shared" si="498"/>
        <v>0</v>
      </c>
      <c r="AW337">
        <f t="shared" si="499"/>
        <v>0</v>
      </c>
      <c r="AY337">
        <f t="shared" si="500"/>
        <v>0</v>
      </c>
      <c r="AZ337">
        <f t="shared" si="501"/>
        <v>0</v>
      </c>
      <c r="BA337">
        <f t="shared" si="502"/>
        <v>0</v>
      </c>
      <c r="BB337">
        <f t="shared" si="503"/>
        <v>0</v>
      </c>
      <c r="BC337">
        <f t="shared" si="504"/>
        <v>0</v>
      </c>
      <c r="BD337">
        <f t="shared" si="505"/>
        <v>0</v>
      </c>
      <c r="BF337" t="str">
        <f t="shared" si="506"/>
        <v>0</v>
      </c>
      <c r="BG337" t="str">
        <f t="shared" si="507"/>
        <v>0</v>
      </c>
      <c r="BH337" t="str">
        <f t="shared" si="508"/>
        <v>0</v>
      </c>
      <c r="BI337" t="str">
        <f t="shared" si="509"/>
        <v>0</v>
      </c>
      <c r="BJ337" t="str">
        <f t="shared" si="510"/>
        <v>0</v>
      </c>
      <c r="BK337" t="str">
        <f t="shared" si="511"/>
        <v>0</v>
      </c>
    </row>
    <row r="338" spans="1:63" x14ac:dyDescent="0.25">
      <c r="A338" s="176" t="s">
        <v>5</v>
      </c>
      <c r="B338" s="10">
        <f t="shared" si="482"/>
        <v>37</v>
      </c>
      <c r="C338" s="10" t="str">
        <f t="shared" si="457"/>
        <v>RX&gt;65 - 37</v>
      </c>
      <c r="D338" s="138">
        <f>'AUP Test Results - Table 1'!D338</f>
        <v>0</v>
      </c>
      <c r="E338" s="11">
        <f>'AUP Test Results - Table 1'!E338</f>
        <v>0</v>
      </c>
      <c r="F338" s="139">
        <f>'AUP Test Results - Table 1'!F338</f>
        <v>0</v>
      </c>
      <c r="G338" s="177">
        <f>'AUP Test Results - Table 1'!G338</f>
        <v>0</v>
      </c>
      <c r="H338" s="11">
        <f>'AUP Test Results - Table 1'!H338</f>
        <v>0</v>
      </c>
      <c r="I338" s="139">
        <f>'AUP Test Results - Table 1'!I338</f>
        <v>0</v>
      </c>
      <c r="J338" s="177">
        <f>'AUP Test Results - Table 1'!J338</f>
        <v>0</v>
      </c>
      <c r="K338" s="177">
        <f>'AUP Test Results - Table 1'!K338</f>
        <v>0</v>
      </c>
      <c r="L338" s="139">
        <f>'AUP Test Results - Table 1'!L338</f>
        <v>0</v>
      </c>
      <c r="M338" s="177" t="str">
        <f>'AUP Test Results - Table 1'!M338</f>
        <v/>
      </c>
      <c r="N338" s="177">
        <f>'AUP Test Results - Table 1'!N338</f>
        <v>0</v>
      </c>
      <c r="O338" s="139">
        <f>'AUP Test Results - Table 1'!O338</f>
        <v>0</v>
      </c>
      <c r="P338" s="177" t="str">
        <f>'AUP Test Results - Table 1'!P338</f>
        <v/>
      </c>
      <c r="Q338" s="138">
        <f>'AUP Test Results - Table 1'!Q338</f>
        <v>0</v>
      </c>
      <c r="R338" s="139">
        <f>'AUP Test Results - Table 1'!R338</f>
        <v>0</v>
      </c>
      <c r="S338" s="45">
        <f>'AUP Test Results - Table 1'!S338</f>
        <v>0</v>
      </c>
      <c r="T338" s="139">
        <f>'AUP Test Results - Table 1'!T338</f>
        <v>0</v>
      </c>
      <c r="U338" s="45">
        <f>'AUP Test Results - Table 1'!U338</f>
        <v>0</v>
      </c>
      <c r="V338" s="138">
        <f>'AUP Test Results - Table 1'!V338</f>
        <v>0</v>
      </c>
      <c r="W338" s="141" t="str">
        <f>'AUP Test Results - Table 1'!W338</f>
        <v>none</v>
      </c>
      <c r="X338" s="141">
        <f>'AUP Test Results - Table 1'!X338</f>
        <v>0</v>
      </c>
      <c r="Y338" s="178">
        <f>'AUP Test Results - Table 1'!Y338</f>
        <v>0</v>
      </c>
      <c r="Z338" s="89">
        <f>'AUP Test Results - Table 1'!Z338</f>
        <v>0</v>
      </c>
      <c r="AC338" t="str">
        <f t="shared" si="486"/>
        <v>HB Charges 6</v>
      </c>
      <c r="AD338" s="3">
        <f t="shared" si="463"/>
        <v>0</v>
      </c>
      <c r="AE338" s="3">
        <f t="shared" si="464"/>
        <v>0</v>
      </c>
      <c r="AF338" s="3" t="e">
        <f t="shared" si="465"/>
        <v>#DIV/0!</v>
      </c>
      <c r="AG338" s="2" t="e">
        <f t="shared" si="487"/>
        <v>#DIV/0!</v>
      </c>
      <c r="AH338" s="2" t="e">
        <f t="shared" si="488"/>
        <v>#DIV/0!</v>
      </c>
      <c r="AI338" s="2" t="e">
        <f t="shared" si="489"/>
        <v>#DIV/0!</v>
      </c>
      <c r="AJ338" s="2" t="e">
        <f t="shared" si="490"/>
        <v>#DIV/0!</v>
      </c>
      <c r="AK338" t="e">
        <f t="shared" si="491"/>
        <v>#DIV/0!</v>
      </c>
      <c r="AL338" t="str">
        <f t="shared" ref="AL338:AM338" si="523">IF(AY338=1,$AF338*$V335,"0")</f>
        <v>0</v>
      </c>
      <c r="AM338" t="str">
        <f t="shared" si="523"/>
        <v>0</v>
      </c>
      <c r="AN338" t="str">
        <f t="shared" si="493"/>
        <v>0</v>
      </c>
      <c r="AO338" t="str">
        <f t="shared" si="494"/>
        <v>0</v>
      </c>
      <c r="AP338" t="str">
        <f t="shared" si="495"/>
        <v>0</v>
      </c>
      <c r="AQ338" t="str">
        <f t="shared" si="496"/>
        <v>0</v>
      </c>
      <c r="AT338">
        <f t="shared" si="497"/>
        <v>0</v>
      </c>
      <c r="AU338">
        <f t="shared" si="498"/>
        <v>0</v>
      </c>
      <c r="AW338">
        <f t="shared" si="499"/>
        <v>0</v>
      </c>
      <c r="AY338">
        <f t="shared" si="500"/>
        <v>0</v>
      </c>
      <c r="AZ338">
        <f t="shared" si="501"/>
        <v>0</v>
      </c>
      <c r="BA338">
        <f t="shared" si="502"/>
        <v>0</v>
      </c>
      <c r="BB338">
        <f t="shared" si="503"/>
        <v>0</v>
      </c>
      <c r="BC338">
        <f t="shared" si="504"/>
        <v>0</v>
      </c>
      <c r="BD338">
        <f t="shared" si="505"/>
        <v>0</v>
      </c>
      <c r="BF338" t="str">
        <f t="shared" si="506"/>
        <v>0</v>
      </c>
      <c r="BG338" t="str">
        <f t="shared" si="507"/>
        <v>0</v>
      </c>
      <c r="BH338" t="str">
        <f t="shared" si="508"/>
        <v>0</v>
      </c>
      <c r="BI338" t="str">
        <f t="shared" si="509"/>
        <v>0</v>
      </c>
      <c r="BJ338" t="str">
        <f t="shared" si="510"/>
        <v>0</v>
      </c>
      <c r="BK338" t="str">
        <f t="shared" si="511"/>
        <v>0</v>
      </c>
    </row>
    <row r="339" spans="1:63" x14ac:dyDescent="0.25">
      <c r="A339" s="176" t="s">
        <v>5</v>
      </c>
      <c r="B339" s="10">
        <f t="shared" si="482"/>
        <v>38</v>
      </c>
      <c r="C339" s="10" t="str">
        <f t="shared" si="457"/>
        <v>RX&gt;65 - 38</v>
      </c>
      <c r="D339" s="138">
        <f>'AUP Test Results - Table 1'!D339</f>
        <v>0</v>
      </c>
      <c r="E339" s="11">
        <f>'AUP Test Results - Table 1'!E339</f>
        <v>0</v>
      </c>
      <c r="F339" s="139">
        <f>'AUP Test Results - Table 1'!F339</f>
        <v>0</v>
      </c>
      <c r="G339" s="177">
        <f>'AUP Test Results - Table 1'!G339</f>
        <v>0</v>
      </c>
      <c r="H339" s="11">
        <f>'AUP Test Results - Table 1'!H339</f>
        <v>0</v>
      </c>
      <c r="I339" s="139">
        <f>'AUP Test Results - Table 1'!I339</f>
        <v>0</v>
      </c>
      <c r="J339" s="177">
        <f>'AUP Test Results - Table 1'!J339</f>
        <v>0</v>
      </c>
      <c r="K339" s="177">
        <f>'AUP Test Results - Table 1'!K339</f>
        <v>0</v>
      </c>
      <c r="L339" s="139">
        <f>'AUP Test Results - Table 1'!L339</f>
        <v>0</v>
      </c>
      <c r="M339" s="177" t="str">
        <f>'AUP Test Results - Table 1'!M339</f>
        <v/>
      </c>
      <c r="N339" s="177">
        <f>'AUP Test Results - Table 1'!N339</f>
        <v>0</v>
      </c>
      <c r="O339" s="139">
        <f>'AUP Test Results - Table 1'!O339</f>
        <v>0</v>
      </c>
      <c r="P339" s="177" t="str">
        <f>'AUP Test Results - Table 1'!P339</f>
        <v/>
      </c>
      <c r="Q339" s="138">
        <f>'AUP Test Results - Table 1'!Q339</f>
        <v>0</v>
      </c>
      <c r="R339" s="139">
        <f>'AUP Test Results - Table 1'!R339</f>
        <v>0</v>
      </c>
      <c r="S339" s="45">
        <f>'AUP Test Results - Table 1'!S339</f>
        <v>0</v>
      </c>
      <c r="T339" s="139">
        <f>'AUP Test Results - Table 1'!T339</f>
        <v>0</v>
      </c>
      <c r="U339" s="45">
        <f>'AUP Test Results - Table 1'!U339</f>
        <v>0</v>
      </c>
      <c r="V339" s="138">
        <f>'AUP Test Results - Table 1'!V339</f>
        <v>0</v>
      </c>
      <c r="W339" s="141" t="str">
        <f>'AUP Test Results - Table 1'!W339</f>
        <v>none</v>
      </c>
      <c r="X339" s="141">
        <f>'AUP Test Results - Table 1'!X339</f>
        <v>0</v>
      </c>
      <c r="Y339" s="178">
        <f>'AUP Test Results - Table 1'!Y339</f>
        <v>0</v>
      </c>
      <c r="Z339" s="89">
        <f>'AUP Test Results - Table 1'!Z339</f>
        <v>0</v>
      </c>
      <c r="AC339" t="str">
        <f t="shared" si="486"/>
        <v>HB Charges 6</v>
      </c>
      <c r="AD339" s="3">
        <f t="shared" si="463"/>
        <v>0</v>
      </c>
      <c r="AE339" s="3">
        <f t="shared" si="464"/>
        <v>0</v>
      </c>
      <c r="AF339" s="3" t="e">
        <f t="shared" si="465"/>
        <v>#DIV/0!</v>
      </c>
      <c r="AG339" s="2" t="e">
        <f t="shared" si="487"/>
        <v>#DIV/0!</v>
      </c>
      <c r="AH339" s="2" t="e">
        <f t="shared" si="488"/>
        <v>#DIV/0!</v>
      </c>
      <c r="AI339" s="2" t="e">
        <f t="shared" si="489"/>
        <v>#DIV/0!</v>
      </c>
      <c r="AJ339" s="2" t="e">
        <f t="shared" si="490"/>
        <v>#DIV/0!</v>
      </c>
      <c r="AK339" t="e">
        <f t="shared" si="491"/>
        <v>#DIV/0!</v>
      </c>
      <c r="AL339" t="str">
        <f t="shared" ref="AL339:AM339" si="524">IF(AY339=1,$AF339*$V336,"0")</f>
        <v>0</v>
      </c>
      <c r="AM339" t="str">
        <f t="shared" si="524"/>
        <v>0</v>
      </c>
      <c r="AN339" t="str">
        <f t="shared" si="493"/>
        <v>0</v>
      </c>
      <c r="AO339" t="str">
        <f t="shared" si="494"/>
        <v>0</v>
      </c>
      <c r="AP339" t="str">
        <f t="shared" si="495"/>
        <v>0</v>
      </c>
      <c r="AQ339" t="str">
        <f t="shared" si="496"/>
        <v>0</v>
      </c>
      <c r="AT339">
        <f t="shared" si="497"/>
        <v>0</v>
      </c>
      <c r="AU339">
        <f t="shared" si="498"/>
        <v>0</v>
      </c>
      <c r="AW339">
        <f t="shared" si="499"/>
        <v>0</v>
      </c>
      <c r="AY339">
        <f t="shared" si="500"/>
        <v>0</v>
      </c>
      <c r="AZ339">
        <f t="shared" si="501"/>
        <v>0</v>
      </c>
      <c r="BA339">
        <f t="shared" si="502"/>
        <v>0</v>
      </c>
      <c r="BB339">
        <f t="shared" si="503"/>
        <v>0</v>
      </c>
      <c r="BC339">
        <f t="shared" si="504"/>
        <v>0</v>
      </c>
      <c r="BD339">
        <f t="shared" si="505"/>
        <v>0</v>
      </c>
      <c r="BF339" t="str">
        <f t="shared" si="506"/>
        <v>0</v>
      </c>
      <c r="BG339" t="str">
        <f t="shared" si="507"/>
        <v>0</v>
      </c>
      <c r="BH339" t="str">
        <f t="shared" si="508"/>
        <v>0</v>
      </c>
      <c r="BI339" t="str">
        <f t="shared" si="509"/>
        <v>0</v>
      </c>
      <c r="BJ339" t="str">
        <f t="shared" si="510"/>
        <v>0</v>
      </c>
      <c r="BK339" t="str">
        <f t="shared" si="511"/>
        <v>0</v>
      </c>
    </row>
    <row r="340" spans="1:63" x14ac:dyDescent="0.25">
      <c r="A340" s="176" t="s">
        <v>5</v>
      </c>
      <c r="B340" s="10">
        <f t="shared" si="482"/>
        <v>39</v>
      </c>
      <c r="C340" s="10" t="str">
        <f t="shared" si="457"/>
        <v>RX&gt;65 - 39</v>
      </c>
      <c r="D340" s="138">
        <f>'AUP Test Results - Table 1'!D340</f>
        <v>0</v>
      </c>
      <c r="E340" s="11">
        <f>'AUP Test Results - Table 1'!E340</f>
        <v>0</v>
      </c>
      <c r="F340" s="139">
        <f>'AUP Test Results - Table 1'!F340</f>
        <v>0</v>
      </c>
      <c r="G340" s="177">
        <f>'AUP Test Results - Table 1'!G340</f>
        <v>0</v>
      </c>
      <c r="H340" s="11">
        <f>'AUP Test Results - Table 1'!H340</f>
        <v>0</v>
      </c>
      <c r="I340" s="139">
        <f>'AUP Test Results - Table 1'!I340</f>
        <v>0</v>
      </c>
      <c r="J340" s="177">
        <f>'AUP Test Results - Table 1'!J340</f>
        <v>0</v>
      </c>
      <c r="K340" s="177">
        <f>'AUP Test Results - Table 1'!K340</f>
        <v>0</v>
      </c>
      <c r="L340" s="139">
        <f>'AUP Test Results - Table 1'!L340</f>
        <v>0</v>
      </c>
      <c r="M340" s="177" t="str">
        <f>'AUP Test Results - Table 1'!M340</f>
        <v/>
      </c>
      <c r="N340" s="177">
        <f>'AUP Test Results - Table 1'!N340</f>
        <v>0</v>
      </c>
      <c r="O340" s="139">
        <f>'AUP Test Results - Table 1'!O340</f>
        <v>0</v>
      </c>
      <c r="P340" s="177" t="str">
        <f>'AUP Test Results - Table 1'!P340</f>
        <v/>
      </c>
      <c r="Q340" s="138">
        <f>'AUP Test Results - Table 1'!Q340</f>
        <v>0</v>
      </c>
      <c r="R340" s="139">
        <f>'AUP Test Results - Table 1'!R340</f>
        <v>0</v>
      </c>
      <c r="S340" s="45">
        <f>'AUP Test Results - Table 1'!S340</f>
        <v>0</v>
      </c>
      <c r="T340" s="139">
        <f>'AUP Test Results - Table 1'!T340</f>
        <v>0</v>
      </c>
      <c r="U340" s="45">
        <f>'AUP Test Results - Table 1'!U340</f>
        <v>0</v>
      </c>
      <c r="V340" s="138">
        <f>'AUP Test Results - Table 1'!V340</f>
        <v>0</v>
      </c>
      <c r="W340" s="141" t="str">
        <f>'AUP Test Results - Table 1'!W340</f>
        <v>none</v>
      </c>
      <c r="X340" s="141">
        <f>'AUP Test Results - Table 1'!X340</f>
        <v>0</v>
      </c>
      <c r="Y340" s="178">
        <f>'AUP Test Results - Table 1'!Y340</f>
        <v>0</v>
      </c>
      <c r="Z340" s="89">
        <f>'AUP Test Results - Table 1'!Z340</f>
        <v>0</v>
      </c>
      <c r="AC340" t="str">
        <f t="shared" si="486"/>
        <v>HB Charges 6</v>
      </c>
      <c r="AD340" s="3">
        <f t="shared" si="463"/>
        <v>0</v>
      </c>
      <c r="AE340" s="3">
        <f t="shared" si="464"/>
        <v>0</v>
      </c>
      <c r="AF340" s="3" t="e">
        <f t="shared" si="465"/>
        <v>#DIV/0!</v>
      </c>
      <c r="AG340" s="2" t="e">
        <f t="shared" si="487"/>
        <v>#DIV/0!</v>
      </c>
      <c r="AH340" s="2" t="e">
        <f t="shared" si="488"/>
        <v>#DIV/0!</v>
      </c>
      <c r="AI340" s="2" t="e">
        <f t="shared" si="489"/>
        <v>#DIV/0!</v>
      </c>
      <c r="AJ340" s="2" t="e">
        <f t="shared" si="490"/>
        <v>#DIV/0!</v>
      </c>
      <c r="AK340" t="e">
        <f t="shared" si="491"/>
        <v>#DIV/0!</v>
      </c>
      <c r="AL340" t="str">
        <f t="shared" ref="AL340:AM340" si="525">IF(AY340=1,$AF340*$V337,"0")</f>
        <v>0</v>
      </c>
      <c r="AM340" t="str">
        <f t="shared" si="525"/>
        <v>0</v>
      </c>
      <c r="AN340" t="str">
        <f t="shared" si="493"/>
        <v>0</v>
      </c>
      <c r="AO340" t="str">
        <f t="shared" si="494"/>
        <v>0</v>
      </c>
      <c r="AP340" t="str">
        <f t="shared" si="495"/>
        <v>0</v>
      </c>
      <c r="AQ340" t="str">
        <f t="shared" si="496"/>
        <v>0</v>
      </c>
      <c r="AT340">
        <f t="shared" si="497"/>
        <v>0</v>
      </c>
      <c r="AU340">
        <f t="shared" si="498"/>
        <v>0</v>
      </c>
      <c r="AW340">
        <f t="shared" si="499"/>
        <v>0</v>
      </c>
      <c r="AY340">
        <f t="shared" si="500"/>
        <v>0</v>
      </c>
      <c r="AZ340">
        <f t="shared" si="501"/>
        <v>0</v>
      </c>
      <c r="BA340">
        <f t="shared" si="502"/>
        <v>0</v>
      </c>
      <c r="BB340">
        <f t="shared" si="503"/>
        <v>0</v>
      </c>
      <c r="BC340">
        <f t="shared" si="504"/>
        <v>0</v>
      </c>
      <c r="BD340">
        <f t="shared" si="505"/>
        <v>0</v>
      </c>
      <c r="BF340" t="str">
        <f t="shared" si="506"/>
        <v>0</v>
      </c>
      <c r="BG340" t="str">
        <f t="shared" si="507"/>
        <v>0</v>
      </c>
      <c r="BH340" t="str">
        <f t="shared" si="508"/>
        <v>0</v>
      </c>
      <c r="BI340" t="str">
        <f t="shared" si="509"/>
        <v>0</v>
      </c>
      <c r="BJ340" t="str">
        <f t="shared" si="510"/>
        <v>0</v>
      </c>
      <c r="BK340" t="str">
        <f t="shared" si="511"/>
        <v>0</v>
      </c>
    </row>
    <row r="341" spans="1:63" x14ac:dyDescent="0.25">
      <c r="A341" s="176" t="s">
        <v>5</v>
      </c>
      <c r="B341" s="10">
        <f t="shared" si="482"/>
        <v>40</v>
      </c>
      <c r="C341" s="10" t="str">
        <f t="shared" si="457"/>
        <v>RX&gt;65 - 40</v>
      </c>
      <c r="D341" s="138">
        <f>'AUP Test Results - Table 1'!D341</f>
        <v>0</v>
      </c>
      <c r="E341" s="11">
        <f>'AUP Test Results - Table 1'!E341</f>
        <v>0</v>
      </c>
      <c r="F341" s="139">
        <f>'AUP Test Results - Table 1'!F341</f>
        <v>0</v>
      </c>
      <c r="G341" s="177">
        <f>'AUP Test Results - Table 1'!G341</f>
        <v>0</v>
      </c>
      <c r="H341" s="11">
        <f>'AUP Test Results - Table 1'!H341</f>
        <v>0</v>
      </c>
      <c r="I341" s="139">
        <f>'AUP Test Results - Table 1'!I341</f>
        <v>0</v>
      </c>
      <c r="J341" s="177">
        <f>'AUP Test Results - Table 1'!J341</f>
        <v>0</v>
      </c>
      <c r="K341" s="177">
        <f>'AUP Test Results - Table 1'!K341</f>
        <v>0</v>
      </c>
      <c r="L341" s="139">
        <f>'AUP Test Results - Table 1'!L341</f>
        <v>0</v>
      </c>
      <c r="M341" s="177" t="str">
        <f>'AUP Test Results - Table 1'!M341</f>
        <v/>
      </c>
      <c r="N341" s="177">
        <f>'AUP Test Results - Table 1'!N341</f>
        <v>0</v>
      </c>
      <c r="O341" s="139">
        <f>'AUP Test Results - Table 1'!O341</f>
        <v>0</v>
      </c>
      <c r="P341" s="177" t="str">
        <f>'AUP Test Results - Table 1'!P341</f>
        <v/>
      </c>
      <c r="Q341" s="138">
        <f>'AUP Test Results - Table 1'!Q341</f>
        <v>0</v>
      </c>
      <c r="R341" s="139">
        <f>'AUP Test Results - Table 1'!R341</f>
        <v>0</v>
      </c>
      <c r="S341" s="45">
        <f>'AUP Test Results - Table 1'!S341</f>
        <v>0</v>
      </c>
      <c r="T341" s="139">
        <f>'AUP Test Results - Table 1'!T341</f>
        <v>0</v>
      </c>
      <c r="U341" s="45">
        <f>'AUP Test Results - Table 1'!U341</f>
        <v>0</v>
      </c>
      <c r="V341" s="138">
        <f>'AUP Test Results - Table 1'!V341</f>
        <v>0</v>
      </c>
      <c r="W341" s="141" t="str">
        <f>'AUP Test Results - Table 1'!W341</f>
        <v>none</v>
      </c>
      <c r="X341" s="141">
        <f>'AUP Test Results - Table 1'!X341</f>
        <v>0</v>
      </c>
      <c r="Y341" s="178">
        <f>'AUP Test Results - Table 1'!Y341</f>
        <v>0</v>
      </c>
      <c r="Z341" s="89">
        <f>'AUP Test Results - Table 1'!Z341</f>
        <v>0</v>
      </c>
      <c r="AC341" t="str">
        <f t="shared" si="486"/>
        <v>HB Charges 6</v>
      </c>
      <c r="AD341" s="3">
        <f t="shared" si="463"/>
        <v>0</v>
      </c>
      <c r="AE341" s="3">
        <f t="shared" si="464"/>
        <v>0</v>
      </c>
      <c r="AF341" s="3" t="e">
        <f t="shared" si="465"/>
        <v>#DIV/0!</v>
      </c>
      <c r="AG341" s="2" t="e">
        <f t="shared" si="487"/>
        <v>#DIV/0!</v>
      </c>
      <c r="AH341" s="2" t="e">
        <f t="shared" si="488"/>
        <v>#DIV/0!</v>
      </c>
      <c r="AI341" s="2" t="e">
        <f t="shared" si="489"/>
        <v>#DIV/0!</v>
      </c>
      <c r="AJ341" s="2" t="e">
        <f t="shared" si="490"/>
        <v>#DIV/0!</v>
      </c>
      <c r="AK341" t="e">
        <f t="shared" si="491"/>
        <v>#DIV/0!</v>
      </c>
      <c r="AL341" t="str">
        <f t="shared" ref="AL341:AM341" si="526">IF(AY341=1,$AF341*$V338,"0")</f>
        <v>0</v>
      </c>
      <c r="AM341" t="str">
        <f t="shared" si="526"/>
        <v>0</v>
      </c>
      <c r="AN341" t="str">
        <f t="shared" si="493"/>
        <v>0</v>
      </c>
      <c r="AO341" t="str">
        <f t="shared" si="494"/>
        <v>0</v>
      </c>
      <c r="AP341" t="str">
        <f t="shared" si="495"/>
        <v>0</v>
      </c>
      <c r="AQ341" t="str">
        <f t="shared" si="496"/>
        <v>0</v>
      </c>
      <c r="AT341">
        <f t="shared" si="497"/>
        <v>0</v>
      </c>
      <c r="AU341">
        <f t="shared" si="498"/>
        <v>0</v>
      </c>
      <c r="AW341">
        <f t="shared" si="499"/>
        <v>0</v>
      </c>
      <c r="AY341">
        <f t="shared" si="500"/>
        <v>0</v>
      </c>
      <c r="AZ341">
        <f t="shared" si="501"/>
        <v>0</v>
      </c>
      <c r="BA341">
        <f t="shared" si="502"/>
        <v>0</v>
      </c>
      <c r="BB341">
        <f t="shared" si="503"/>
        <v>0</v>
      </c>
      <c r="BC341">
        <f t="shared" si="504"/>
        <v>0</v>
      </c>
      <c r="BD341">
        <f t="shared" si="505"/>
        <v>0</v>
      </c>
      <c r="BF341" t="str">
        <f t="shared" si="506"/>
        <v>0</v>
      </c>
      <c r="BG341" t="str">
        <f t="shared" si="507"/>
        <v>0</v>
      </c>
      <c r="BH341" t="str">
        <f t="shared" si="508"/>
        <v>0</v>
      </c>
      <c r="BI341" t="str">
        <f t="shared" si="509"/>
        <v>0</v>
      </c>
      <c r="BJ341" t="str">
        <f t="shared" si="510"/>
        <v>0</v>
      </c>
      <c r="BK341" t="str">
        <f t="shared" si="511"/>
        <v>0</v>
      </c>
    </row>
    <row r="342" spans="1:63" x14ac:dyDescent="0.25">
      <c r="A342" s="176" t="s">
        <v>5</v>
      </c>
      <c r="B342" s="10">
        <f t="shared" si="482"/>
        <v>41</v>
      </c>
      <c r="C342" s="10" t="str">
        <f t="shared" si="457"/>
        <v>RX&gt;65 - 41</v>
      </c>
      <c r="D342" s="138">
        <f>'AUP Test Results - Table 1'!D342</f>
        <v>0</v>
      </c>
      <c r="E342" s="11">
        <f>'AUP Test Results - Table 1'!E342</f>
        <v>0</v>
      </c>
      <c r="F342" s="139">
        <f>'AUP Test Results - Table 1'!F342</f>
        <v>0</v>
      </c>
      <c r="G342" s="177">
        <f>'AUP Test Results - Table 1'!G342</f>
        <v>0</v>
      </c>
      <c r="H342" s="11">
        <f>'AUP Test Results - Table 1'!H342</f>
        <v>0</v>
      </c>
      <c r="I342" s="139">
        <f>'AUP Test Results - Table 1'!I342</f>
        <v>0</v>
      </c>
      <c r="J342" s="177">
        <f>'AUP Test Results - Table 1'!J342</f>
        <v>0</v>
      </c>
      <c r="K342" s="177">
        <f>'AUP Test Results - Table 1'!K342</f>
        <v>0</v>
      </c>
      <c r="L342" s="139">
        <f>'AUP Test Results - Table 1'!L342</f>
        <v>0</v>
      </c>
      <c r="M342" s="177" t="str">
        <f>'AUP Test Results - Table 1'!M342</f>
        <v/>
      </c>
      <c r="N342" s="177">
        <f>'AUP Test Results - Table 1'!N342</f>
        <v>0</v>
      </c>
      <c r="O342" s="139">
        <f>'AUP Test Results - Table 1'!O342</f>
        <v>0</v>
      </c>
      <c r="P342" s="177" t="str">
        <f>'AUP Test Results - Table 1'!P342</f>
        <v/>
      </c>
      <c r="Q342" s="138">
        <f>'AUP Test Results - Table 1'!Q342</f>
        <v>0</v>
      </c>
      <c r="R342" s="139">
        <f>'AUP Test Results - Table 1'!R342</f>
        <v>0</v>
      </c>
      <c r="S342" s="45">
        <f>'AUP Test Results - Table 1'!S342</f>
        <v>0</v>
      </c>
      <c r="T342" s="139">
        <f>'AUP Test Results - Table 1'!T342</f>
        <v>0</v>
      </c>
      <c r="U342" s="45">
        <f>'AUP Test Results - Table 1'!U342</f>
        <v>0</v>
      </c>
      <c r="V342" s="138">
        <f>'AUP Test Results - Table 1'!V342</f>
        <v>0</v>
      </c>
      <c r="W342" s="141" t="str">
        <f>'AUP Test Results - Table 1'!W342</f>
        <v>none</v>
      </c>
      <c r="X342" s="141">
        <f>'AUP Test Results - Table 1'!X342</f>
        <v>0</v>
      </c>
      <c r="Y342" s="178">
        <f>'AUP Test Results - Table 1'!Y342</f>
        <v>0</v>
      </c>
      <c r="Z342" s="89">
        <f>'AUP Test Results - Table 1'!Z342</f>
        <v>0</v>
      </c>
      <c r="AC342" t="str">
        <f t="shared" si="486"/>
        <v>HB Charges 6</v>
      </c>
      <c r="AD342" s="3">
        <f t="shared" si="463"/>
        <v>0</v>
      </c>
      <c r="AE342" s="3">
        <f t="shared" si="464"/>
        <v>0</v>
      </c>
      <c r="AF342" s="3" t="e">
        <f t="shared" si="465"/>
        <v>#DIV/0!</v>
      </c>
      <c r="AG342" s="2" t="e">
        <f t="shared" si="487"/>
        <v>#DIV/0!</v>
      </c>
      <c r="AH342" s="2" t="e">
        <f t="shared" si="488"/>
        <v>#DIV/0!</v>
      </c>
      <c r="AI342" s="2" t="e">
        <f t="shared" si="489"/>
        <v>#DIV/0!</v>
      </c>
      <c r="AJ342" s="2" t="e">
        <f t="shared" si="490"/>
        <v>#DIV/0!</v>
      </c>
      <c r="AK342" t="e">
        <f t="shared" si="491"/>
        <v>#DIV/0!</v>
      </c>
      <c r="AL342" t="str">
        <f t="shared" ref="AL342:AM342" si="527">IF(AY342=1,$AF342*$V339,"0")</f>
        <v>0</v>
      </c>
      <c r="AM342" t="str">
        <f t="shared" si="527"/>
        <v>0</v>
      </c>
      <c r="AN342" t="str">
        <f t="shared" si="493"/>
        <v>0</v>
      </c>
      <c r="AO342" t="str">
        <f t="shared" si="494"/>
        <v>0</v>
      </c>
      <c r="AP342" t="str">
        <f t="shared" si="495"/>
        <v>0</v>
      </c>
      <c r="AQ342" t="str">
        <f t="shared" si="496"/>
        <v>0</v>
      </c>
      <c r="AT342">
        <f t="shared" si="497"/>
        <v>0</v>
      </c>
      <c r="AU342">
        <f t="shared" si="498"/>
        <v>0</v>
      </c>
      <c r="AW342">
        <f t="shared" si="499"/>
        <v>0</v>
      </c>
      <c r="AY342">
        <f t="shared" si="500"/>
        <v>0</v>
      </c>
      <c r="AZ342">
        <f t="shared" si="501"/>
        <v>0</v>
      </c>
      <c r="BA342">
        <f t="shared" si="502"/>
        <v>0</v>
      </c>
      <c r="BB342">
        <f t="shared" si="503"/>
        <v>0</v>
      </c>
      <c r="BC342">
        <f t="shared" si="504"/>
        <v>0</v>
      </c>
      <c r="BD342">
        <f t="shared" si="505"/>
        <v>0</v>
      </c>
      <c r="BF342" t="str">
        <f t="shared" si="506"/>
        <v>0</v>
      </c>
      <c r="BG342" t="str">
        <f t="shared" si="507"/>
        <v>0</v>
      </c>
      <c r="BH342" t="str">
        <f t="shared" si="508"/>
        <v>0</v>
      </c>
      <c r="BI342" t="str">
        <f t="shared" si="509"/>
        <v>0</v>
      </c>
      <c r="BJ342" t="str">
        <f t="shared" si="510"/>
        <v>0</v>
      </c>
      <c r="BK342" t="str">
        <f t="shared" si="511"/>
        <v>0</v>
      </c>
    </row>
    <row r="343" spans="1:63" x14ac:dyDescent="0.25">
      <c r="A343" s="176" t="s">
        <v>5</v>
      </c>
      <c r="B343" s="10">
        <f t="shared" si="482"/>
        <v>42</v>
      </c>
      <c r="C343" s="10" t="str">
        <f t="shared" si="457"/>
        <v>RX&gt;65 - 42</v>
      </c>
      <c r="D343" s="138">
        <f>'AUP Test Results - Table 1'!D343</f>
        <v>0</v>
      </c>
      <c r="E343" s="11">
        <f>'AUP Test Results - Table 1'!E343</f>
        <v>0</v>
      </c>
      <c r="F343" s="139">
        <f>'AUP Test Results - Table 1'!F343</f>
        <v>0</v>
      </c>
      <c r="G343" s="177">
        <f>'AUP Test Results - Table 1'!G343</f>
        <v>0</v>
      </c>
      <c r="H343" s="11">
        <f>'AUP Test Results - Table 1'!H343</f>
        <v>0</v>
      </c>
      <c r="I343" s="139">
        <f>'AUP Test Results - Table 1'!I343</f>
        <v>0</v>
      </c>
      <c r="J343" s="177">
        <f>'AUP Test Results - Table 1'!J343</f>
        <v>0</v>
      </c>
      <c r="K343" s="177">
        <f>'AUP Test Results - Table 1'!K343</f>
        <v>0</v>
      </c>
      <c r="L343" s="139">
        <f>'AUP Test Results - Table 1'!L343</f>
        <v>0</v>
      </c>
      <c r="M343" s="177" t="str">
        <f>'AUP Test Results - Table 1'!M343</f>
        <v/>
      </c>
      <c r="N343" s="177">
        <f>'AUP Test Results - Table 1'!N343</f>
        <v>0</v>
      </c>
      <c r="O343" s="139">
        <f>'AUP Test Results - Table 1'!O343</f>
        <v>0</v>
      </c>
      <c r="P343" s="177" t="str">
        <f>'AUP Test Results - Table 1'!P343</f>
        <v/>
      </c>
      <c r="Q343" s="138">
        <f>'AUP Test Results - Table 1'!Q343</f>
        <v>0</v>
      </c>
      <c r="R343" s="139">
        <f>'AUP Test Results - Table 1'!R343</f>
        <v>0</v>
      </c>
      <c r="S343" s="45">
        <f>'AUP Test Results - Table 1'!S343</f>
        <v>0</v>
      </c>
      <c r="T343" s="139">
        <f>'AUP Test Results - Table 1'!T343</f>
        <v>0</v>
      </c>
      <c r="U343" s="45">
        <f>'AUP Test Results - Table 1'!U343</f>
        <v>0</v>
      </c>
      <c r="V343" s="138">
        <f>'AUP Test Results - Table 1'!V343</f>
        <v>0</v>
      </c>
      <c r="W343" s="141" t="str">
        <f>'AUP Test Results - Table 1'!W343</f>
        <v>none</v>
      </c>
      <c r="X343" s="141">
        <f>'AUP Test Results - Table 1'!X343</f>
        <v>0</v>
      </c>
      <c r="Y343" s="178">
        <f>'AUP Test Results - Table 1'!Y343</f>
        <v>0</v>
      </c>
      <c r="Z343" s="89">
        <f>'AUP Test Results - Table 1'!Z343</f>
        <v>0</v>
      </c>
      <c r="AC343" t="str">
        <f t="shared" si="486"/>
        <v>HB Charges 6</v>
      </c>
      <c r="AD343" s="3">
        <f t="shared" si="463"/>
        <v>0</v>
      </c>
      <c r="AE343" s="3">
        <f t="shared" si="464"/>
        <v>0</v>
      </c>
      <c r="AF343" s="3" t="e">
        <f t="shared" si="465"/>
        <v>#DIV/0!</v>
      </c>
      <c r="AG343" s="2" t="e">
        <f t="shared" si="487"/>
        <v>#DIV/0!</v>
      </c>
      <c r="AH343" s="2" t="e">
        <f t="shared" si="488"/>
        <v>#DIV/0!</v>
      </c>
      <c r="AI343" s="2" t="e">
        <f t="shared" si="489"/>
        <v>#DIV/0!</v>
      </c>
      <c r="AJ343" s="2" t="e">
        <f t="shared" si="490"/>
        <v>#DIV/0!</v>
      </c>
      <c r="AK343" t="e">
        <f t="shared" si="491"/>
        <v>#DIV/0!</v>
      </c>
      <c r="AL343" t="str">
        <f t="shared" ref="AL343:AM343" si="528">IF(AY343=1,$AF343*$V340,"0")</f>
        <v>0</v>
      </c>
      <c r="AM343" t="str">
        <f t="shared" si="528"/>
        <v>0</v>
      </c>
      <c r="AN343" t="str">
        <f t="shared" si="493"/>
        <v>0</v>
      </c>
      <c r="AO343" t="str">
        <f t="shared" si="494"/>
        <v>0</v>
      </c>
      <c r="AP343" t="str">
        <f t="shared" si="495"/>
        <v>0</v>
      </c>
      <c r="AQ343" t="str">
        <f t="shared" si="496"/>
        <v>0</v>
      </c>
      <c r="AT343">
        <f t="shared" si="497"/>
        <v>0</v>
      </c>
      <c r="AU343">
        <f t="shared" si="498"/>
        <v>0</v>
      </c>
      <c r="AW343">
        <f t="shared" si="499"/>
        <v>0</v>
      </c>
      <c r="AY343">
        <f t="shared" si="500"/>
        <v>0</v>
      </c>
      <c r="AZ343">
        <f t="shared" si="501"/>
        <v>0</v>
      </c>
      <c r="BA343">
        <f t="shared" si="502"/>
        <v>0</v>
      </c>
      <c r="BB343">
        <f t="shared" si="503"/>
        <v>0</v>
      </c>
      <c r="BC343">
        <f t="shared" si="504"/>
        <v>0</v>
      </c>
      <c r="BD343">
        <f t="shared" si="505"/>
        <v>0</v>
      </c>
      <c r="BF343" t="str">
        <f t="shared" si="506"/>
        <v>0</v>
      </c>
      <c r="BG343" t="str">
        <f t="shared" si="507"/>
        <v>0</v>
      </c>
      <c r="BH343" t="str">
        <f t="shared" si="508"/>
        <v>0</v>
      </c>
      <c r="BI343" t="str">
        <f t="shared" si="509"/>
        <v>0</v>
      </c>
      <c r="BJ343" t="str">
        <f t="shared" si="510"/>
        <v>0</v>
      </c>
      <c r="BK343" t="str">
        <f t="shared" si="511"/>
        <v>0</v>
      </c>
    </row>
    <row r="344" spans="1:63" x14ac:dyDescent="0.25">
      <c r="A344" s="176" t="s">
        <v>5</v>
      </c>
      <c r="B344" s="10">
        <f t="shared" si="482"/>
        <v>43</v>
      </c>
      <c r="C344" s="10" t="str">
        <f t="shared" si="457"/>
        <v>RX&gt;65 - 43</v>
      </c>
      <c r="D344" s="138">
        <f>'AUP Test Results - Table 1'!D344</f>
        <v>0</v>
      </c>
      <c r="E344" s="11">
        <f>'AUP Test Results - Table 1'!E344</f>
        <v>0</v>
      </c>
      <c r="F344" s="139">
        <f>'AUP Test Results - Table 1'!F344</f>
        <v>0</v>
      </c>
      <c r="G344" s="177">
        <f>'AUP Test Results - Table 1'!G344</f>
        <v>0</v>
      </c>
      <c r="H344" s="11">
        <f>'AUP Test Results - Table 1'!H344</f>
        <v>0</v>
      </c>
      <c r="I344" s="139">
        <f>'AUP Test Results - Table 1'!I344</f>
        <v>0</v>
      </c>
      <c r="J344" s="177">
        <f>'AUP Test Results - Table 1'!J344</f>
        <v>0</v>
      </c>
      <c r="K344" s="177">
        <f>'AUP Test Results - Table 1'!K344</f>
        <v>0</v>
      </c>
      <c r="L344" s="139">
        <f>'AUP Test Results - Table 1'!L344</f>
        <v>0</v>
      </c>
      <c r="M344" s="177" t="str">
        <f>'AUP Test Results - Table 1'!M344</f>
        <v/>
      </c>
      <c r="N344" s="177">
        <f>'AUP Test Results - Table 1'!N344</f>
        <v>0</v>
      </c>
      <c r="O344" s="139">
        <f>'AUP Test Results - Table 1'!O344</f>
        <v>0</v>
      </c>
      <c r="P344" s="177" t="str">
        <f>'AUP Test Results - Table 1'!P344</f>
        <v/>
      </c>
      <c r="Q344" s="138">
        <f>'AUP Test Results - Table 1'!Q344</f>
        <v>0</v>
      </c>
      <c r="R344" s="139">
        <f>'AUP Test Results - Table 1'!R344</f>
        <v>0</v>
      </c>
      <c r="S344" s="45">
        <f>'AUP Test Results - Table 1'!S344</f>
        <v>0</v>
      </c>
      <c r="T344" s="139">
        <f>'AUP Test Results - Table 1'!T344</f>
        <v>0</v>
      </c>
      <c r="U344" s="45">
        <f>'AUP Test Results - Table 1'!U344</f>
        <v>0</v>
      </c>
      <c r="V344" s="138">
        <f>'AUP Test Results - Table 1'!V344</f>
        <v>0</v>
      </c>
      <c r="W344" s="141" t="str">
        <f>'AUP Test Results - Table 1'!W344</f>
        <v>none</v>
      </c>
      <c r="X344" s="141">
        <f>'AUP Test Results - Table 1'!X344</f>
        <v>0</v>
      </c>
      <c r="Y344" s="178">
        <f>'AUP Test Results - Table 1'!Y344</f>
        <v>0</v>
      </c>
      <c r="Z344" s="89">
        <f>'AUP Test Results - Table 1'!Z344</f>
        <v>0</v>
      </c>
      <c r="AC344" t="str">
        <f t="shared" si="486"/>
        <v>HB Charges 6</v>
      </c>
      <c r="AD344" s="3">
        <f t="shared" si="463"/>
        <v>0</v>
      </c>
      <c r="AE344" s="3">
        <f t="shared" si="464"/>
        <v>0</v>
      </c>
      <c r="AF344" s="3" t="e">
        <f t="shared" si="465"/>
        <v>#DIV/0!</v>
      </c>
      <c r="AG344" s="2" t="e">
        <f t="shared" si="487"/>
        <v>#DIV/0!</v>
      </c>
      <c r="AH344" s="2" t="e">
        <f t="shared" si="488"/>
        <v>#DIV/0!</v>
      </c>
      <c r="AI344" s="2" t="e">
        <f t="shared" si="489"/>
        <v>#DIV/0!</v>
      </c>
      <c r="AJ344" s="2" t="e">
        <f t="shared" si="490"/>
        <v>#DIV/0!</v>
      </c>
      <c r="AK344" t="e">
        <f t="shared" si="491"/>
        <v>#DIV/0!</v>
      </c>
      <c r="AL344" t="str">
        <f t="shared" ref="AL344:AM344" si="529">IF(AY344=1,$AF344*$V341,"0")</f>
        <v>0</v>
      </c>
      <c r="AM344" t="str">
        <f t="shared" si="529"/>
        <v>0</v>
      </c>
      <c r="AN344" t="str">
        <f t="shared" si="493"/>
        <v>0</v>
      </c>
      <c r="AO344" t="str">
        <f t="shared" si="494"/>
        <v>0</v>
      </c>
      <c r="AP344" t="str">
        <f t="shared" si="495"/>
        <v>0</v>
      </c>
      <c r="AQ344" t="str">
        <f t="shared" si="496"/>
        <v>0</v>
      </c>
      <c r="AT344">
        <f t="shared" si="497"/>
        <v>0</v>
      </c>
      <c r="AU344">
        <f t="shared" si="498"/>
        <v>0</v>
      </c>
      <c r="AW344">
        <f t="shared" si="499"/>
        <v>0</v>
      </c>
      <c r="AY344">
        <f t="shared" si="500"/>
        <v>0</v>
      </c>
      <c r="AZ344">
        <f t="shared" si="501"/>
        <v>0</v>
      </c>
      <c r="BA344">
        <f t="shared" si="502"/>
        <v>0</v>
      </c>
      <c r="BB344">
        <f t="shared" si="503"/>
        <v>0</v>
      </c>
      <c r="BC344">
        <f t="shared" si="504"/>
        <v>0</v>
      </c>
      <c r="BD344">
        <f t="shared" si="505"/>
        <v>0</v>
      </c>
      <c r="BF344" t="str">
        <f t="shared" si="506"/>
        <v>0</v>
      </c>
      <c r="BG344" t="str">
        <f t="shared" si="507"/>
        <v>0</v>
      </c>
      <c r="BH344" t="str">
        <f t="shared" si="508"/>
        <v>0</v>
      </c>
      <c r="BI344" t="str">
        <f t="shared" si="509"/>
        <v>0</v>
      </c>
      <c r="BJ344" t="str">
        <f t="shared" si="510"/>
        <v>0</v>
      </c>
      <c r="BK344" t="str">
        <f t="shared" si="511"/>
        <v>0</v>
      </c>
    </row>
    <row r="345" spans="1:63" x14ac:dyDescent="0.25">
      <c r="A345" s="176" t="s">
        <v>5</v>
      </c>
      <c r="B345" s="10">
        <f t="shared" si="482"/>
        <v>44</v>
      </c>
      <c r="C345" s="10" t="str">
        <f t="shared" si="457"/>
        <v>RX&gt;65 - 44</v>
      </c>
      <c r="D345" s="138">
        <f>'AUP Test Results - Table 1'!D345</f>
        <v>0</v>
      </c>
      <c r="E345" s="11">
        <f>'AUP Test Results - Table 1'!E345</f>
        <v>0</v>
      </c>
      <c r="F345" s="139">
        <f>'AUP Test Results - Table 1'!F345</f>
        <v>0</v>
      </c>
      <c r="G345" s="177">
        <f>'AUP Test Results - Table 1'!G345</f>
        <v>0</v>
      </c>
      <c r="H345" s="11">
        <f>'AUP Test Results - Table 1'!H345</f>
        <v>0</v>
      </c>
      <c r="I345" s="139">
        <f>'AUP Test Results - Table 1'!I345</f>
        <v>0</v>
      </c>
      <c r="J345" s="177">
        <f>'AUP Test Results - Table 1'!J345</f>
        <v>0</v>
      </c>
      <c r="K345" s="177">
        <f>'AUP Test Results - Table 1'!K345</f>
        <v>0</v>
      </c>
      <c r="L345" s="139">
        <f>'AUP Test Results - Table 1'!L345</f>
        <v>0</v>
      </c>
      <c r="M345" s="177" t="str">
        <f>'AUP Test Results - Table 1'!M345</f>
        <v/>
      </c>
      <c r="N345" s="177">
        <f>'AUP Test Results - Table 1'!N345</f>
        <v>0</v>
      </c>
      <c r="O345" s="139">
        <f>'AUP Test Results - Table 1'!O345</f>
        <v>0</v>
      </c>
      <c r="P345" s="177" t="str">
        <f>'AUP Test Results - Table 1'!P345</f>
        <v/>
      </c>
      <c r="Q345" s="138">
        <f>'AUP Test Results - Table 1'!Q345</f>
        <v>0</v>
      </c>
      <c r="R345" s="139">
        <f>'AUP Test Results - Table 1'!R345</f>
        <v>0</v>
      </c>
      <c r="S345" s="45">
        <f>'AUP Test Results - Table 1'!S345</f>
        <v>0</v>
      </c>
      <c r="T345" s="139">
        <f>'AUP Test Results - Table 1'!T345</f>
        <v>0</v>
      </c>
      <c r="U345" s="45">
        <f>'AUP Test Results - Table 1'!U345</f>
        <v>0</v>
      </c>
      <c r="V345" s="138">
        <f>'AUP Test Results - Table 1'!V345</f>
        <v>0</v>
      </c>
      <c r="W345" s="141" t="str">
        <f>'AUP Test Results - Table 1'!W345</f>
        <v>none</v>
      </c>
      <c r="X345" s="141">
        <f>'AUP Test Results - Table 1'!X345</f>
        <v>0</v>
      </c>
      <c r="Y345" s="178">
        <f>'AUP Test Results - Table 1'!Y345</f>
        <v>0</v>
      </c>
      <c r="Z345" s="89">
        <f>'AUP Test Results - Table 1'!Z345</f>
        <v>0</v>
      </c>
      <c r="AC345" t="str">
        <f t="shared" si="486"/>
        <v>HB Charges 6</v>
      </c>
      <c r="AD345" s="3">
        <f t="shared" si="463"/>
        <v>0</v>
      </c>
      <c r="AE345" s="3">
        <f t="shared" si="464"/>
        <v>0</v>
      </c>
      <c r="AF345" s="3" t="e">
        <f t="shared" si="465"/>
        <v>#DIV/0!</v>
      </c>
      <c r="AG345" s="2" t="e">
        <f t="shared" si="487"/>
        <v>#DIV/0!</v>
      </c>
      <c r="AH345" s="2" t="e">
        <f t="shared" si="488"/>
        <v>#DIV/0!</v>
      </c>
      <c r="AI345" s="2" t="e">
        <f t="shared" si="489"/>
        <v>#DIV/0!</v>
      </c>
      <c r="AJ345" s="2" t="e">
        <f t="shared" si="490"/>
        <v>#DIV/0!</v>
      </c>
      <c r="AK345" t="e">
        <f t="shared" si="491"/>
        <v>#DIV/0!</v>
      </c>
      <c r="AL345" t="str">
        <f t="shared" ref="AL345:AM345" si="530">IF(AY345=1,$AF345*$V342,"0")</f>
        <v>0</v>
      </c>
      <c r="AM345" t="str">
        <f t="shared" si="530"/>
        <v>0</v>
      </c>
      <c r="AN345" t="str">
        <f t="shared" si="493"/>
        <v>0</v>
      </c>
      <c r="AO345" t="str">
        <f t="shared" si="494"/>
        <v>0</v>
      </c>
      <c r="AP345" t="str">
        <f t="shared" si="495"/>
        <v>0</v>
      </c>
      <c r="AQ345" t="str">
        <f t="shared" si="496"/>
        <v>0</v>
      </c>
      <c r="AT345">
        <f t="shared" si="497"/>
        <v>0</v>
      </c>
      <c r="AU345">
        <f t="shared" si="498"/>
        <v>0</v>
      </c>
      <c r="AW345">
        <f t="shared" si="499"/>
        <v>0</v>
      </c>
      <c r="AY345">
        <f t="shared" si="500"/>
        <v>0</v>
      </c>
      <c r="AZ345">
        <f t="shared" si="501"/>
        <v>0</v>
      </c>
      <c r="BA345">
        <f t="shared" si="502"/>
        <v>0</v>
      </c>
      <c r="BB345">
        <f t="shared" si="503"/>
        <v>0</v>
      </c>
      <c r="BC345">
        <f t="shared" si="504"/>
        <v>0</v>
      </c>
      <c r="BD345">
        <f t="shared" si="505"/>
        <v>0</v>
      </c>
      <c r="BF345" t="str">
        <f t="shared" si="506"/>
        <v>0</v>
      </c>
      <c r="BG345" t="str">
        <f t="shared" si="507"/>
        <v>0</v>
      </c>
      <c r="BH345" t="str">
        <f t="shared" si="508"/>
        <v>0</v>
      </c>
      <c r="BI345" t="str">
        <f t="shared" si="509"/>
        <v>0</v>
      </c>
      <c r="BJ345" t="str">
        <f t="shared" si="510"/>
        <v>0</v>
      </c>
      <c r="BK345" t="str">
        <f t="shared" si="511"/>
        <v>0</v>
      </c>
    </row>
    <row r="346" spans="1:63" x14ac:dyDescent="0.25">
      <c r="A346" s="176" t="s">
        <v>5</v>
      </c>
      <c r="B346" s="10">
        <f t="shared" si="482"/>
        <v>45</v>
      </c>
      <c r="C346" s="10" t="str">
        <f t="shared" si="457"/>
        <v>RX&gt;65 - 45</v>
      </c>
      <c r="D346" s="138">
        <f>'AUP Test Results - Table 1'!D346</f>
        <v>0</v>
      </c>
      <c r="E346" s="11">
        <f>'AUP Test Results - Table 1'!E346</f>
        <v>0</v>
      </c>
      <c r="F346" s="139">
        <f>'AUP Test Results - Table 1'!F346</f>
        <v>0</v>
      </c>
      <c r="G346" s="177">
        <f>'AUP Test Results - Table 1'!G346</f>
        <v>0</v>
      </c>
      <c r="H346" s="11">
        <f>'AUP Test Results - Table 1'!H346</f>
        <v>0</v>
      </c>
      <c r="I346" s="139">
        <f>'AUP Test Results - Table 1'!I346</f>
        <v>0</v>
      </c>
      <c r="J346" s="177">
        <f>'AUP Test Results - Table 1'!J346</f>
        <v>0</v>
      </c>
      <c r="K346" s="177">
        <f>'AUP Test Results - Table 1'!K346</f>
        <v>0</v>
      </c>
      <c r="L346" s="139">
        <f>'AUP Test Results - Table 1'!L346</f>
        <v>0</v>
      </c>
      <c r="M346" s="177" t="str">
        <f>'AUP Test Results - Table 1'!M346</f>
        <v/>
      </c>
      <c r="N346" s="177">
        <f>'AUP Test Results - Table 1'!N346</f>
        <v>0</v>
      </c>
      <c r="O346" s="139">
        <f>'AUP Test Results - Table 1'!O346</f>
        <v>0</v>
      </c>
      <c r="P346" s="177" t="str">
        <f>'AUP Test Results - Table 1'!P346</f>
        <v/>
      </c>
      <c r="Q346" s="138">
        <f>'AUP Test Results - Table 1'!Q346</f>
        <v>0</v>
      </c>
      <c r="R346" s="139">
        <f>'AUP Test Results - Table 1'!R346</f>
        <v>0</v>
      </c>
      <c r="S346" s="45">
        <f>'AUP Test Results - Table 1'!S346</f>
        <v>0</v>
      </c>
      <c r="T346" s="139">
        <f>'AUP Test Results - Table 1'!T346</f>
        <v>0</v>
      </c>
      <c r="U346" s="45">
        <f>'AUP Test Results - Table 1'!U346</f>
        <v>0</v>
      </c>
      <c r="V346" s="138">
        <f>'AUP Test Results - Table 1'!V346</f>
        <v>0</v>
      </c>
      <c r="W346" s="141" t="str">
        <f>'AUP Test Results - Table 1'!W346</f>
        <v>none</v>
      </c>
      <c r="X346" s="141">
        <f>'AUP Test Results - Table 1'!X346</f>
        <v>0</v>
      </c>
      <c r="Y346" s="178">
        <f>'AUP Test Results - Table 1'!Y346</f>
        <v>0</v>
      </c>
      <c r="Z346" s="89">
        <f>'AUP Test Results - Table 1'!Z346</f>
        <v>0</v>
      </c>
      <c r="AC346" t="str">
        <f t="shared" si="486"/>
        <v>HB Charges 6</v>
      </c>
      <c r="AD346" s="3">
        <f t="shared" si="463"/>
        <v>0</v>
      </c>
      <c r="AE346" s="3">
        <f t="shared" si="464"/>
        <v>0</v>
      </c>
      <c r="AF346" s="3" t="e">
        <f t="shared" si="465"/>
        <v>#DIV/0!</v>
      </c>
      <c r="AG346" s="2" t="e">
        <f t="shared" si="487"/>
        <v>#DIV/0!</v>
      </c>
      <c r="AH346" s="2" t="e">
        <f t="shared" si="488"/>
        <v>#DIV/0!</v>
      </c>
      <c r="AI346" s="2" t="e">
        <f t="shared" si="489"/>
        <v>#DIV/0!</v>
      </c>
      <c r="AJ346" s="2" t="e">
        <f t="shared" si="490"/>
        <v>#DIV/0!</v>
      </c>
      <c r="AK346" t="e">
        <f t="shared" si="491"/>
        <v>#DIV/0!</v>
      </c>
      <c r="AL346" t="str">
        <f t="shared" ref="AL346:AM346" si="531">IF(AY346=1,$AF346*$V343,"0")</f>
        <v>0</v>
      </c>
      <c r="AM346" t="str">
        <f t="shared" si="531"/>
        <v>0</v>
      </c>
      <c r="AN346" t="str">
        <f t="shared" si="493"/>
        <v>0</v>
      </c>
      <c r="AO346" t="str">
        <f t="shared" si="494"/>
        <v>0</v>
      </c>
      <c r="AP346" t="str">
        <f t="shared" si="495"/>
        <v>0</v>
      </c>
      <c r="AQ346" t="str">
        <f t="shared" si="496"/>
        <v>0</v>
      </c>
      <c r="AT346">
        <f t="shared" si="497"/>
        <v>0</v>
      </c>
      <c r="AU346">
        <f t="shared" si="498"/>
        <v>0</v>
      </c>
      <c r="AW346">
        <f t="shared" si="499"/>
        <v>0</v>
      </c>
      <c r="AY346">
        <f t="shared" si="500"/>
        <v>0</v>
      </c>
      <c r="AZ346">
        <f t="shared" si="501"/>
        <v>0</v>
      </c>
      <c r="BA346">
        <f t="shared" si="502"/>
        <v>0</v>
      </c>
      <c r="BB346">
        <f t="shared" si="503"/>
        <v>0</v>
      </c>
      <c r="BC346">
        <f t="shared" si="504"/>
        <v>0</v>
      </c>
      <c r="BD346">
        <f t="shared" si="505"/>
        <v>0</v>
      </c>
      <c r="BF346" t="str">
        <f t="shared" si="506"/>
        <v>0</v>
      </c>
      <c r="BG346" t="str">
        <f t="shared" si="507"/>
        <v>0</v>
      </c>
      <c r="BH346" t="str">
        <f t="shared" si="508"/>
        <v>0</v>
      </c>
      <c r="BI346" t="str">
        <f t="shared" si="509"/>
        <v>0</v>
      </c>
      <c r="BJ346" t="str">
        <f t="shared" si="510"/>
        <v>0</v>
      </c>
      <c r="BK346" t="str">
        <f t="shared" si="511"/>
        <v>0</v>
      </c>
    </row>
    <row r="347" spans="1:63" x14ac:dyDescent="0.25">
      <c r="A347" s="176" t="s">
        <v>5</v>
      </c>
      <c r="B347" s="10">
        <f t="shared" si="482"/>
        <v>46</v>
      </c>
      <c r="C347" s="10" t="str">
        <f t="shared" si="457"/>
        <v>RX&gt;65 - 46</v>
      </c>
      <c r="D347" s="138">
        <f>'AUP Test Results - Table 1'!D347</f>
        <v>0</v>
      </c>
      <c r="E347" s="11">
        <f>'AUP Test Results - Table 1'!E347</f>
        <v>0</v>
      </c>
      <c r="F347" s="139">
        <f>'AUP Test Results - Table 1'!F347</f>
        <v>0</v>
      </c>
      <c r="G347" s="177">
        <f>'AUP Test Results - Table 1'!G347</f>
        <v>0</v>
      </c>
      <c r="H347" s="11">
        <f>'AUP Test Results - Table 1'!H347</f>
        <v>0</v>
      </c>
      <c r="I347" s="139">
        <f>'AUP Test Results - Table 1'!I347</f>
        <v>0</v>
      </c>
      <c r="J347" s="177">
        <f>'AUP Test Results - Table 1'!J347</f>
        <v>0</v>
      </c>
      <c r="K347" s="177">
        <f>'AUP Test Results - Table 1'!K347</f>
        <v>0</v>
      </c>
      <c r="L347" s="139">
        <f>'AUP Test Results - Table 1'!L347</f>
        <v>0</v>
      </c>
      <c r="M347" s="177" t="str">
        <f>'AUP Test Results - Table 1'!M347</f>
        <v/>
      </c>
      <c r="N347" s="177">
        <f>'AUP Test Results - Table 1'!N347</f>
        <v>0</v>
      </c>
      <c r="O347" s="139">
        <f>'AUP Test Results - Table 1'!O347</f>
        <v>0</v>
      </c>
      <c r="P347" s="177" t="str">
        <f>'AUP Test Results - Table 1'!P347</f>
        <v/>
      </c>
      <c r="Q347" s="138">
        <f>'AUP Test Results - Table 1'!Q347</f>
        <v>0</v>
      </c>
      <c r="R347" s="139">
        <f>'AUP Test Results - Table 1'!R347</f>
        <v>0</v>
      </c>
      <c r="S347" s="45">
        <f>'AUP Test Results - Table 1'!S347</f>
        <v>0</v>
      </c>
      <c r="T347" s="139">
        <f>'AUP Test Results - Table 1'!T347</f>
        <v>0</v>
      </c>
      <c r="U347" s="45">
        <f>'AUP Test Results - Table 1'!U347</f>
        <v>0</v>
      </c>
      <c r="V347" s="138">
        <f>'AUP Test Results - Table 1'!V347</f>
        <v>0</v>
      </c>
      <c r="W347" s="141" t="str">
        <f>'AUP Test Results - Table 1'!W347</f>
        <v>none</v>
      </c>
      <c r="X347" s="141">
        <f>'AUP Test Results - Table 1'!X347</f>
        <v>0</v>
      </c>
      <c r="Y347" s="178">
        <f>'AUP Test Results - Table 1'!Y347</f>
        <v>0</v>
      </c>
      <c r="Z347" s="89">
        <f>'AUP Test Results - Table 1'!Z347</f>
        <v>0</v>
      </c>
      <c r="AC347" t="str">
        <f t="shared" si="486"/>
        <v>HB Charges 6</v>
      </c>
      <c r="AD347" s="3">
        <f t="shared" si="463"/>
        <v>0</v>
      </c>
      <c r="AE347" s="3">
        <f t="shared" si="464"/>
        <v>0</v>
      </c>
      <c r="AF347" s="3" t="e">
        <f t="shared" si="465"/>
        <v>#DIV/0!</v>
      </c>
      <c r="AG347" s="2" t="e">
        <f t="shared" si="487"/>
        <v>#DIV/0!</v>
      </c>
      <c r="AH347" s="2" t="e">
        <f t="shared" si="488"/>
        <v>#DIV/0!</v>
      </c>
      <c r="AI347" s="2" t="e">
        <f t="shared" si="489"/>
        <v>#DIV/0!</v>
      </c>
      <c r="AJ347" s="2" t="e">
        <f t="shared" si="490"/>
        <v>#DIV/0!</v>
      </c>
      <c r="AK347" t="e">
        <f t="shared" si="491"/>
        <v>#DIV/0!</v>
      </c>
      <c r="AL347" t="str">
        <f t="shared" ref="AL347:AM347" si="532">IF(AY347=1,$AF347*$V344,"0")</f>
        <v>0</v>
      </c>
      <c r="AM347" t="str">
        <f t="shared" si="532"/>
        <v>0</v>
      </c>
      <c r="AN347" t="str">
        <f t="shared" si="493"/>
        <v>0</v>
      </c>
      <c r="AO347" t="str">
        <f t="shared" si="494"/>
        <v>0</v>
      </c>
      <c r="AP347" t="str">
        <f t="shared" si="495"/>
        <v>0</v>
      </c>
      <c r="AQ347" t="str">
        <f t="shared" si="496"/>
        <v>0</v>
      </c>
      <c r="AT347">
        <f t="shared" si="497"/>
        <v>0</v>
      </c>
      <c r="AU347">
        <f t="shared" si="498"/>
        <v>0</v>
      </c>
      <c r="AW347">
        <f t="shared" si="499"/>
        <v>0</v>
      </c>
      <c r="AY347">
        <f t="shared" si="500"/>
        <v>0</v>
      </c>
      <c r="AZ347">
        <f t="shared" si="501"/>
        <v>0</v>
      </c>
      <c r="BA347">
        <f t="shared" si="502"/>
        <v>0</v>
      </c>
      <c r="BB347">
        <f t="shared" si="503"/>
        <v>0</v>
      </c>
      <c r="BC347">
        <f t="shared" si="504"/>
        <v>0</v>
      </c>
      <c r="BD347">
        <f t="shared" si="505"/>
        <v>0</v>
      </c>
      <c r="BF347" t="str">
        <f t="shared" si="506"/>
        <v>0</v>
      </c>
      <c r="BG347" t="str">
        <f t="shared" si="507"/>
        <v>0</v>
      </c>
      <c r="BH347" t="str">
        <f t="shared" si="508"/>
        <v>0</v>
      </c>
      <c r="BI347" t="str">
        <f t="shared" si="509"/>
        <v>0</v>
      </c>
      <c r="BJ347" t="str">
        <f t="shared" si="510"/>
        <v>0</v>
      </c>
      <c r="BK347" t="str">
        <f t="shared" si="511"/>
        <v>0</v>
      </c>
    </row>
    <row r="348" spans="1:63" x14ac:dyDescent="0.25">
      <c r="A348" s="176" t="s">
        <v>5</v>
      </c>
      <c r="B348" s="10">
        <f t="shared" si="482"/>
        <v>47</v>
      </c>
      <c r="C348" s="10" t="str">
        <f t="shared" si="457"/>
        <v>RX&gt;65 - 47</v>
      </c>
      <c r="D348" s="138">
        <f>'AUP Test Results - Table 1'!D348</f>
        <v>0</v>
      </c>
      <c r="E348" s="11">
        <f>'AUP Test Results - Table 1'!E348</f>
        <v>0</v>
      </c>
      <c r="F348" s="139">
        <f>'AUP Test Results - Table 1'!F348</f>
        <v>0</v>
      </c>
      <c r="G348" s="177">
        <f>'AUP Test Results - Table 1'!G348</f>
        <v>0</v>
      </c>
      <c r="H348" s="11">
        <f>'AUP Test Results - Table 1'!H348</f>
        <v>0</v>
      </c>
      <c r="I348" s="139">
        <f>'AUP Test Results - Table 1'!I348</f>
        <v>0</v>
      </c>
      <c r="J348" s="177">
        <f>'AUP Test Results - Table 1'!J348</f>
        <v>0</v>
      </c>
      <c r="K348" s="177">
        <f>'AUP Test Results - Table 1'!K348</f>
        <v>0</v>
      </c>
      <c r="L348" s="139">
        <f>'AUP Test Results - Table 1'!L348</f>
        <v>0</v>
      </c>
      <c r="M348" s="177" t="str">
        <f>'AUP Test Results - Table 1'!M348</f>
        <v/>
      </c>
      <c r="N348" s="177">
        <f>'AUP Test Results - Table 1'!N348</f>
        <v>0</v>
      </c>
      <c r="O348" s="139">
        <f>'AUP Test Results - Table 1'!O348</f>
        <v>0</v>
      </c>
      <c r="P348" s="177" t="str">
        <f>'AUP Test Results - Table 1'!P348</f>
        <v/>
      </c>
      <c r="Q348" s="138">
        <f>'AUP Test Results - Table 1'!Q348</f>
        <v>0</v>
      </c>
      <c r="R348" s="139">
        <f>'AUP Test Results - Table 1'!R348</f>
        <v>0</v>
      </c>
      <c r="S348" s="45">
        <f>'AUP Test Results - Table 1'!S348</f>
        <v>0</v>
      </c>
      <c r="T348" s="139">
        <f>'AUP Test Results - Table 1'!T348</f>
        <v>0</v>
      </c>
      <c r="U348" s="45">
        <f>'AUP Test Results - Table 1'!U348</f>
        <v>0</v>
      </c>
      <c r="V348" s="138">
        <f>'AUP Test Results - Table 1'!V348</f>
        <v>0</v>
      </c>
      <c r="W348" s="141" t="str">
        <f>'AUP Test Results - Table 1'!W348</f>
        <v>none</v>
      </c>
      <c r="X348" s="141">
        <f>'AUP Test Results - Table 1'!X348</f>
        <v>0</v>
      </c>
      <c r="Y348" s="178">
        <f>'AUP Test Results - Table 1'!Y348</f>
        <v>0</v>
      </c>
      <c r="Z348" s="89">
        <f>'AUP Test Results - Table 1'!Z348</f>
        <v>0</v>
      </c>
      <c r="AC348" t="str">
        <f t="shared" si="486"/>
        <v>HB Charges 6</v>
      </c>
      <c r="AD348" s="3">
        <f t="shared" si="463"/>
        <v>0</v>
      </c>
      <c r="AE348" s="3">
        <f t="shared" si="464"/>
        <v>0</v>
      </c>
      <c r="AF348" s="3" t="e">
        <f t="shared" si="465"/>
        <v>#DIV/0!</v>
      </c>
      <c r="AG348" s="2" t="e">
        <f t="shared" si="487"/>
        <v>#DIV/0!</v>
      </c>
      <c r="AH348" s="2" t="e">
        <f t="shared" si="488"/>
        <v>#DIV/0!</v>
      </c>
      <c r="AI348" s="2" t="e">
        <f t="shared" si="489"/>
        <v>#DIV/0!</v>
      </c>
      <c r="AJ348" s="2" t="e">
        <f t="shared" si="490"/>
        <v>#DIV/0!</v>
      </c>
      <c r="AK348" t="e">
        <f t="shared" si="491"/>
        <v>#DIV/0!</v>
      </c>
      <c r="AL348" t="str">
        <f t="shared" ref="AL348:AM348" si="533">IF(AY348=1,$AF348*$V345,"0")</f>
        <v>0</v>
      </c>
      <c r="AM348" t="str">
        <f t="shared" si="533"/>
        <v>0</v>
      </c>
      <c r="AN348" t="str">
        <f t="shared" si="493"/>
        <v>0</v>
      </c>
      <c r="AO348" t="str">
        <f t="shared" si="494"/>
        <v>0</v>
      </c>
      <c r="AP348" t="str">
        <f t="shared" si="495"/>
        <v>0</v>
      </c>
      <c r="AQ348" t="str">
        <f t="shared" si="496"/>
        <v>0</v>
      </c>
      <c r="AT348">
        <f t="shared" si="497"/>
        <v>0</v>
      </c>
      <c r="AU348">
        <f t="shared" si="498"/>
        <v>0</v>
      </c>
      <c r="AW348">
        <f t="shared" si="499"/>
        <v>0</v>
      </c>
      <c r="AY348">
        <f t="shared" si="500"/>
        <v>0</v>
      </c>
      <c r="AZ348">
        <f t="shared" si="501"/>
        <v>0</v>
      </c>
      <c r="BA348">
        <f t="shared" si="502"/>
        <v>0</v>
      </c>
      <c r="BB348">
        <f t="shared" si="503"/>
        <v>0</v>
      </c>
      <c r="BC348">
        <f t="shared" si="504"/>
        <v>0</v>
      </c>
      <c r="BD348">
        <f t="shared" si="505"/>
        <v>0</v>
      </c>
      <c r="BF348" t="str">
        <f t="shared" si="506"/>
        <v>0</v>
      </c>
      <c r="BG348" t="str">
        <f t="shared" si="507"/>
        <v>0</v>
      </c>
      <c r="BH348" t="str">
        <f t="shared" si="508"/>
        <v>0</v>
      </c>
      <c r="BI348" t="str">
        <f t="shared" si="509"/>
        <v>0</v>
      </c>
      <c r="BJ348" t="str">
        <f t="shared" si="510"/>
        <v>0</v>
      </c>
      <c r="BK348" t="str">
        <f t="shared" si="511"/>
        <v>0</v>
      </c>
    </row>
    <row r="349" spans="1:63" x14ac:dyDescent="0.25">
      <c r="A349" s="176" t="s">
        <v>5</v>
      </c>
      <c r="B349" s="10">
        <f t="shared" si="482"/>
        <v>48</v>
      </c>
      <c r="C349" s="10" t="str">
        <f t="shared" si="457"/>
        <v>RX&gt;65 - 48</v>
      </c>
      <c r="D349" s="138">
        <f>'AUP Test Results - Table 1'!D349</f>
        <v>0</v>
      </c>
      <c r="E349" s="11">
        <f>'AUP Test Results - Table 1'!E349</f>
        <v>0</v>
      </c>
      <c r="F349" s="139">
        <f>'AUP Test Results - Table 1'!F349</f>
        <v>0</v>
      </c>
      <c r="G349" s="177">
        <f>'AUP Test Results - Table 1'!G349</f>
        <v>0</v>
      </c>
      <c r="H349" s="11">
        <f>'AUP Test Results - Table 1'!H349</f>
        <v>0</v>
      </c>
      <c r="I349" s="139">
        <f>'AUP Test Results - Table 1'!I349</f>
        <v>0</v>
      </c>
      <c r="J349" s="177">
        <f>'AUP Test Results - Table 1'!J349</f>
        <v>0</v>
      </c>
      <c r="K349" s="177">
        <f>'AUP Test Results - Table 1'!K349</f>
        <v>0</v>
      </c>
      <c r="L349" s="139">
        <f>'AUP Test Results - Table 1'!L349</f>
        <v>0</v>
      </c>
      <c r="M349" s="177" t="str">
        <f>'AUP Test Results - Table 1'!M349</f>
        <v/>
      </c>
      <c r="N349" s="177">
        <f>'AUP Test Results - Table 1'!N349</f>
        <v>0</v>
      </c>
      <c r="O349" s="139">
        <f>'AUP Test Results - Table 1'!O349</f>
        <v>0</v>
      </c>
      <c r="P349" s="177" t="str">
        <f>'AUP Test Results - Table 1'!P349</f>
        <v/>
      </c>
      <c r="Q349" s="138">
        <f>'AUP Test Results - Table 1'!Q349</f>
        <v>0</v>
      </c>
      <c r="R349" s="139">
        <f>'AUP Test Results - Table 1'!R349</f>
        <v>0</v>
      </c>
      <c r="S349" s="45">
        <f>'AUP Test Results - Table 1'!S349</f>
        <v>0</v>
      </c>
      <c r="T349" s="139">
        <f>'AUP Test Results - Table 1'!T349</f>
        <v>0</v>
      </c>
      <c r="U349" s="45">
        <f>'AUP Test Results - Table 1'!U349</f>
        <v>0</v>
      </c>
      <c r="V349" s="138">
        <f>'AUP Test Results - Table 1'!V349</f>
        <v>0</v>
      </c>
      <c r="W349" s="141" t="str">
        <f>'AUP Test Results - Table 1'!W349</f>
        <v>none</v>
      </c>
      <c r="X349" s="141">
        <f>'AUP Test Results - Table 1'!X349</f>
        <v>0</v>
      </c>
      <c r="Y349" s="178">
        <f>'AUP Test Results - Table 1'!Y349</f>
        <v>0</v>
      </c>
      <c r="Z349" s="89">
        <f>'AUP Test Results - Table 1'!Z349</f>
        <v>0</v>
      </c>
      <c r="AC349" t="str">
        <f t="shared" si="486"/>
        <v>HB Charges 6</v>
      </c>
      <c r="AD349" s="3">
        <f t="shared" si="463"/>
        <v>0</v>
      </c>
      <c r="AE349" s="3">
        <f t="shared" si="464"/>
        <v>0</v>
      </c>
      <c r="AF349" s="3" t="e">
        <f t="shared" si="465"/>
        <v>#DIV/0!</v>
      </c>
      <c r="AG349" s="2" t="e">
        <f t="shared" si="487"/>
        <v>#DIV/0!</v>
      </c>
      <c r="AH349" s="2" t="e">
        <f t="shared" si="488"/>
        <v>#DIV/0!</v>
      </c>
      <c r="AI349" s="2" t="e">
        <f t="shared" si="489"/>
        <v>#DIV/0!</v>
      </c>
      <c r="AJ349" s="2" t="e">
        <f t="shared" si="490"/>
        <v>#DIV/0!</v>
      </c>
      <c r="AK349" t="e">
        <f t="shared" si="491"/>
        <v>#DIV/0!</v>
      </c>
      <c r="AL349" t="str">
        <f t="shared" ref="AL349:AM349" si="534">IF(AY349=1,$AF349*$V346,"0")</f>
        <v>0</v>
      </c>
      <c r="AM349" t="str">
        <f t="shared" si="534"/>
        <v>0</v>
      </c>
      <c r="AN349" t="str">
        <f t="shared" si="493"/>
        <v>0</v>
      </c>
      <c r="AO349" t="str">
        <f t="shared" si="494"/>
        <v>0</v>
      </c>
      <c r="AP349" t="str">
        <f t="shared" si="495"/>
        <v>0</v>
      </c>
      <c r="AQ349" t="str">
        <f t="shared" si="496"/>
        <v>0</v>
      </c>
      <c r="AT349">
        <f t="shared" si="497"/>
        <v>0</v>
      </c>
      <c r="AU349">
        <f t="shared" si="498"/>
        <v>0</v>
      </c>
      <c r="AW349">
        <f t="shared" si="499"/>
        <v>0</v>
      </c>
      <c r="AY349">
        <f t="shared" si="500"/>
        <v>0</v>
      </c>
      <c r="AZ349">
        <f t="shared" si="501"/>
        <v>0</v>
      </c>
      <c r="BA349">
        <f t="shared" si="502"/>
        <v>0</v>
      </c>
      <c r="BB349">
        <f t="shared" si="503"/>
        <v>0</v>
      </c>
      <c r="BC349">
        <f t="shared" si="504"/>
        <v>0</v>
      </c>
      <c r="BD349">
        <f t="shared" si="505"/>
        <v>0</v>
      </c>
      <c r="BF349" t="str">
        <f t="shared" si="506"/>
        <v>0</v>
      </c>
      <c r="BG349" t="str">
        <f t="shared" si="507"/>
        <v>0</v>
      </c>
      <c r="BH349" t="str">
        <f t="shared" si="508"/>
        <v>0</v>
      </c>
      <c r="BI349" t="str">
        <f t="shared" si="509"/>
        <v>0</v>
      </c>
      <c r="BJ349" t="str">
        <f t="shared" si="510"/>
        <v>0</v>
      </c>
      <c r="BK349" t="str">
        <f t="shared" si="511"/>
        <v>0</v>
      </c>
    </row>
    <row r="350" spans="1:63" x14ac:dyDescent="0.25">
      <c r="A350" s="176" t="s">
        <v>5</v>
      </c>
      <c r="B350" s="10">
        <f t="shared" si="482"/>
        <v>49</v>
      </c>
      <c r="C350" s="10" t="str">
        <f t="shared" si="457"/>
        <v>RX&gt;65 - 49</v>
      </c>
      <c r="D350" s="138">
        <f>'AUP Test Results - Table 1'!D350</f>
        <v>0</v>
      </c>
      <c r="E350" s="11">
        <f>'AUP Test Results - Table 1'!E350</f>
        <v>0</v>
      </c>
      <c r="F350" s="139">
        <f>'AUP Test Results - Table 1'!F350</f>
        <v>0</v>
      </c>
      <c r="G350" s="177">
        <f>'AUP Test Results - Table 1'!G350</f>
        <v>0</v>
      </c>
      <c r="H350" s="11">
        <f>'AUP Test Results - Table 1'!H350</f>
        <v>0</v>
      </c>
      <c r="I350" s="139">
        <f>'AUP Test Results - Table 1'!I350</f>
        <v>0</v>
      </c>
      <c r="J350" s="177">
        <f>'AUP Test Results - Table 1'!J350</f>
        <v>0</v>
      </c>
      <c r="K350" s="177">
        <f>'AUP Test Results - Table 1'!K350</f>
        <v>0</v>
      </c>
      <c r="L350" s="139">
        <f>'AUP Test Results - Table 1'!L350</f>
        <v>0</v>
      </c>
      <c r="M350" s="177" t="str">
        <f>'AUP Test Results - Table 1'!M350</f>
        <v/>
      </c>
      <c r="N350" s="177">
        <f>'AUP Test Results - Table 1'!N350</f>
        <v>0</v>
      </c>
      <c r="O350" s="139">
        <f>'AUP Test Results - Table 1'!O350</f>
        <v>0</v>
      </c>
      <c r="P350" s="177" t="str">
        <f>'AUP Test Results - Table 1'!P350</f>
        <v/>
      </c>
      <c r="Q350" s="138">
        <f>'AUP Test Results - Table 1'!Q350</f>
        <v>0</v>
      </c>
      <c r="R350" s="139">
        <f>'AUP Test Results - Table 1'!R350</f>
        <v>0</v>
      </c>
      <c r="S350" s="45">
        <f>'AUP Test Results - Table 1'!S350</f>
        <v>0</v>
      </c>
      <c r="T350" s="139">
        <f>'AUP Test Results - Table 1'!T350</f>
        <v>0</v>
      </c>
      <c r="U350" s="45">
        <f>'AUP Test Results - Table 1'!U350</f>
        <v>0</v>
      </c>
      <c r="V350" s="138">
        <f>'AUP Test Results - Table 1'!V350</f>
        <v>0</v>
      </c>
      <c r="W350" s="141" t="str">
        <f>'AUP Test Results - Table 1'!W350</f>
        <v>none</v>
      </c>
      <c r="X350" s="141">
        <f>'AUP Test Results - Table 1'!X350</f>
        <v>0</v>
      </c>
      <c r="Y350" s="178">
        <f>'AUP Test Results - Table 1'!Y350</f>
        <v>0</v>
      </c>
      <c r="Z350" s="89">
        <f>'AUP Test Results - Table 1'!Z350</f>
        <v>0</v>
      </c>
      <c r="AC350" t="str">
        <f t="shared" si="486"/>
        <v>HB Charges 6</v>
      </c>
      <c r="AD350" s="3">
        <f t="shared" si="463"/>
        <v>0</v>
      </c>
      <c r="AE350" s="3">
        <f t="shared" si="464"/>
        <v>0</v>
      </c>
      <c r="AF350" s="3" t="e">
        <f t="shared" si="465"/>
        <v>#DIV/0!</v>
      </c>
      <c r="AG350" s="2" t="e">
        <f t="shared" si="487"/>
        <v>#DIV/0!</v>
      </c>
      <c r="AH350" s="2" t="e">
        <f t="shared" si="488"/>
        <v>#DIV/0!</v>
      </c>
      <c r="AI350" s="2" t="e">
        <f t="shared" si="489"/>
        <v>#DIV/0!</v>
      </c>
      <c r="AJ350" s="2" t="e">
        <f t="shared" si="490"/>
        <v>#DIV/0!</v>
      </c>
      <c r="AK350" t="e">
        <f t="shared" si="491"/>
        <v>#DIV/0!</v>
      </c>
      <c r="AL350" t="str">
        <f t="shared" ref="AL350:AM350" si="535">IF(AY350=1,$AF350*$V347,"0")</f>
        <v>0</v>
      </c>
      <c r="AM350" t="str">
        <f t="shared" si="535"/>
        <v>0</v>
      </c>
      <c r="AN350" t="str">
        <f t="shared" si="493"/>
        <v>0</v>
      </c>
      <c r="AO350" t="str">
        <f t="shared" si="494"/>
        <v>0</v>
      </c>
      <c r="AP350" t="str">
        <f t="shared" si="495"/>
        <v>0</v>
      </c>
      <c r="AQ350" t="str">
        <f t="shared" si="496"/>
        <v>0</v>
      </c>
      <c r="AT350">
        <f t="shared" si="497"/>
        <v>0</v>
      </c>
      <c r="AU350">
        <f t="shared" si="498"/>
        <v>0</v>
      </c>
      <c r="AW350">
        <f t="shared" si="499"/>
        <v>0</v>
      </c>
      <c r="AY350">
        <f t="shared" si="500"/>
        <v>0</v>
      </c>
      <c r="AZ350">
        <f t="shared" si="501"/>
        <v>0</v>
      </c>
      <c r="BA350">
        <f t="shared" si="502"/>
        <v>0</v>
      </c>
      <c r="BB350">
        <f t="shared" si="503"/>
        <v>0</v>
      </c>
      <c r="BC350">
        <f t="shared" si="504"/>
        <v>0</v>
      </c>
      <c r="BD350">
        <f t="shared" si="505"/>
        <v>0</v>
      </c>
      <c r="BF350" t="str">
        <f t="shared" si="506"/>
        <v>0</v>
      </c>
      <c r="BG350" t="str">
        <f t="shared" si="507"/>
        <v>0</v>
      </c>
      <c r="BH350" t="str">
        <f t="shared" si="508"/>
        <v>0</v>
      </c>
      <c r="BI350" t="str">
        <f t="shared" si="509"/>
        <v>0</v>
      </c>
      <c r="BJ350" t="str">
        <f t="shared" si="510"/>
        <v>0</v>
      </c>
      <c r="BK350" t="str">
        <f t="shared" si="511"/>
        <v>0</v>
      </c>
    </row>
    <row r="351" spans="1:63" x14ac:dyDescent="0.25">
      <c r="A351" s="176" t="s">
        <v>5</v>
      </c>
      <c r="B351" s="10">
        <f t="shared" si="482"/>
        <v>50</v>
      </c>
      <c r="C351" s="10" t="str">
        <f t="shared" si="457"/>
        <v>RX&gt;65 - 50</v>
      </c>
      <c r="D351" s="138">
        <f>'AUP Test Results - Table 1'!D351</f>
        <v>0</v>
      </c>
      <c r="E351" s="11">
        <f>'AUP Test Results - Table 1'!E351</f>
        <v>0</v>
      </c>
      <c r="F351" s="139">
        <f>'AUP Test Results - Table 1'!F351</f>
        <v>0</v>
      </c>
      <c r="G351" s="177">
        <f>'AUP Test Results - Table 1'!G351</f>
        <v>0</v>
      </c>
      <c r="H351" s="11">
        <f>'AUP Test Results - Table 1'!H351</f>
        <v>0</v>
      </c>
      <c r="I351" s="139">
        <f>'AUP Test Results - Table 1'!I351</f>
        <v>0</v>
      </c>
      <c r="J351" s="177">
        <f>'AUP Test Results - Table 1'!J351</f>
        <v>0</v>
      </c>
      <c r="K351" s="177">
        <f>'AUP Test Results - Table 1'!K351</f>
        <v>0</v>
      </c>
      <c r="L351" s="139">
        <f>'AUP Test Results - Table 1'!L351</f>
        <v>0</v>
      </c>
      <c r="M351" s="177" t="str">
        <f>'AUP Test Results - Table 1'!M351</f>
        <v/>
      </c>
      <c r="N351" s="177">
        <f>'AUP Test Results - Table 1'!N351</f>
        <v>0</v>
      </c>
      <c r="O351" s="139">
        <f>'AUP Test Results - Table 1'!O351</f>
        <v>0</v>
      </c>
      <c r="P351" s="177" t="str">
        <f>'AUP Test Results - Table 1'!P351</f>
        <v/>
      </c>
      <c r="Q351" s="138">
        <f>'AUP Test Results - Table 1'!Q351</f>
        <v>0</v>
      </c>
      <c r="R351" s="139">
        <f>'AUP Test Results - Table 1'!R351</f>
        <v>0</v>
      </c>
      <c r="S351" s="45">
        <f>'AUP Test Results - Table 1'!S351</f>
        <v>0</v>
      </c>
      <c r="T351" s="139">
        <f>'AUP Test Results - Table 1'!T351</f>
        <v>0</v>
      </c>
      <c r="U351" s="45">
        <f>'AUP Test Results - Table 1'!U351</f>
        <v>0</v>
      </c>
      <c r="V351" s="138">
        <f>'AUP Test Results - Table 1'!V351</f>
        <v>0</v>
      </c>
      <c r="W351" s="141" t="str">
        <f>'AUP Test Results - Table 1'!W351</f>
        <v>none</v>
      </c>
      <c r="X351" s="141">
        <f>'AUP Test Results - Table 1'!X351</f>
        <v>0</v>
      </c>
      <c r="Y351" s="178">
        <f>'AUP Test Results - Table 1'!Y351</f>
        <v>0</v>
      </c>
      <c r="Z351" s="89">
        <f>'AUP Test Results - Table 1'!Z351</f>
        <v>0</v>
      </c>
      <c r="AC351" t="str">
        <f t="shared" si="486"/>
        <v>HB Charges 6</v>
      </c>
      <c r="AD351" s="3">
        <f t="shared" si="463"/>
        <v>0</v>
      </c>
      <c r="AE351" s="3">
        <f t="shared" si="464"/>
        <v>0</v>
      </c>
      <c r="AF351" s="3" t="e">
        <f t="shared" si="465"/>
        <v>#DIV/0!</v>
      </c>
      <c r="AG351" s="2" t="e">
        <f t="shared" si="487"/>
        <v>#DIV/0!</v>
      </c>
      <c r="AH351" s="2" t="e">
        <f t="shared" si="488"/>
        <v>#DIV/0!</v>
      </c>
      <c r="AI351" s="2" t="e">
        <f t="shared" si="489"/>
        <v>#DIV/0!</v>
      </c>
      <c r="AJ351" s="2" t="e">
        <f t="shared" si="490"/>
        <v>#DIV/0!</v>
      </c>
      <c r="AK351" t="e">
        <f t="shared" si="491"/>
        <v>#DIV/0!</v>
      </c>
      <c r="AL351" t="str">
        <f t="shared" ref="AL351:AM351" si="536">IF(AY351=1,$AF351*$V348,"0")</f>
        <v>0</v>
      </c>
      <c r="AM351" t="str">
        <f t="shared" si="536"/>
        <v>0</v>
      </c>
      <c r="AN351" t="str">
        <f t="shared" si="493"/>
        <v>0</v>
      </c>
      <c r="AO351" t="str">
        <f t="shared" si="494"/>
        <v>0</v>
      </c>
      <c r="AP351" t="str">
        <f t="shared" si="495"/>
        <v>0</v>
      </c>
      <c r="AQ351" t="str">
        <f t="shared" si="496"/>
        <v>0</v>
      </c>
      <c r="AT351">
        <f t="shared" si="497"/>
        <v>0</v>
      </c>
      <c r="AU351">
        <f t="shared" si="498"/>
        <v>0</v>
      </c>
      <c r="AW351">
        <f t="shared" si="499"/>
        <v>0</v>
      </c>
      <c r="AY351">
        <f t="shared" si="500"/>
        <v>0</v>
      </c>
      <c r="AZ351">
        <f t="shared" si="501"/>
        <v>0</v>
      </c>
      <c r="BA351">
        <f t="shared" si="502"/>
        <v>0</v>
      </c>
      <c r="BB351">
        <f t="shared" si="503"/>
        <v>0</v>
      </c>
      <c r="BC351">
        <f t="shared" si="504"/>
        <v>0</v>
      </c>
      <c r="BD351">
        <f t="shared" si="505"/>
        <v>0</v>
      </c>
      <c r="BF351" t="str">
        <f t="shared" si="506"/>
        <v>0</v>
      </c>
      <c r="BG351" t="str">
        <f t="shared" si="507"/>
        <v>0</v>
      </c>
      <c r="BH351" t="str">
        <f t="shared" si="508"/>
        <v>0</v>
      </c>
      <c r="BI351" t="str">
        <f t="shared" si="509"/>
        <v>0</v>
      </c>
      <c r="BJ351" t="str">
        <f t="shared" si="510"/>
        <v>0</v>
      </c>
      <c r="BK351" t="str">
        <f t="shared" si="511"/>
        <v>0</v>
      </c>
    </row>
    <row r="352" spans="1:63" x14ac:dyDescent="0.25">
      <c r="A352" s="176" t="s">
        <v>5</v>
      </c>
      <c r="B352" s="10">
        <f t="shared" si="482"/>
        <v>51</v>
      </c>
      <c r="C352" s="10" t="str">
        <f t="shared" si="457"/>
        <v>RX&gt;65 - 51</v>
      </c>
      <c r="D352" s="138">
        <f>'AUP Test Results - Table 1'!D352</f>
        <v>0</v>
      </c>
      <c r="E352" s="11">
        <f>'AUP Test Results - Table 1'!E352</f>
        <v>0</v>
      </c>
      <c r="F352" s="139">
        <f>'AUP Test Results - Table 1'!F352</f>
        <v>0</v>
      </c>
      <c r="G352" s="177">
        <f>'AUP Test Results - Table 1'!G352</f>
        <v>0</v>
      </c>
      <c r="H352" s="11">
        <f>'AUP Test Results - Table 1'!H352</f>
        <v>0</v>
      </c>
      <c r="I352" s="139">
        <f>'AUP Test Results - Table 1'!I352</f>
        <v>0</v>
      </c>
      <c r="J352" s="177">
        <f>'AUP Test Results - Table 1'!J352</f>
        <v>0</v>
      </c>
      <c r="K352" s="177">
        <f>'AUP Test Results - Table 1'!K352</f>
        <v>0</v>
      </c>
      <c r="L352" s="139">
        <f>'AUP Test Results - Table 1'!L352</f>
        <v>0</v>
      </c>
      <c r="M352" s="177" t="str">
        <f>'AUP Test Results - Table 1'!M352</f>
        <v/>
      </c>
      <c r="N352" s="177">
        <f>'AUP Test Results - Table 1'!N352</f>
        <v>0</v>
      </c>
      <c r="O352" s="139">
        <f>'AUP Test Results - Table 1'!O352</f>
        <v>0</v>
      </c>
      <c r="P352" s="177" t="str">
        <f>'AUP Test Results - Table 1'!P352</f>
        <v/>
      </c>
      <c r="Q352" s="138">
        <f>'AUP Test Results - Table 1'!Q352</f>
        <v>0</v>
      </c>
      <c r="R352" s="139">
        <f>'AUP Test Results - Table 1'!R352</f>
        <v>0</v>
      </c>
      <c r="S352" s="45">
        <f>'AUP Test Results - Table 1'!S352</f>
        <v>0</v>
      </c>
      <c r="T352" s="139">
        <f>'AUP Test Results - Table 1'!T352</f>
        <v>0</v>
      </c>
      <c r="U352" s="45">
        <f>'AUP Test Results - Table 1'!U352</f>
        <v>0</v>
      </c>
      <c r="V352" s="138">
        <f>'AUP Test Results - Table 1'!V352</f>
        <v>0</v>
      </c>
      <c r="W352" s="141" t="str">
        <f>'AUP Test Results - Table 1'!W352</f>
        <v>none</v>
      </c>
      <c r="X352" s="141">
        <f>'AUP Test Results - Table 1'!X352</f>
        <v>0</v>
      </c>
      <c r="Y352" s="178">
        <f>'AUP Test Results - Table 1'!Y352</f>
        <v>0</v>
      </c>
      <c r="Z352" s="89">
        <f>'AUP Test Results - Table 1'!Z352</f>
        <v>0</v>
      </c>
      <c r="AC352" t="str">
        <f t="shared" si="486"/>
        <v>HB Charges 6</v>
      </c>
      <c r="AD352" s="3">
        <f t="shared" si="463"/>
        <v>0</v>
      </c>
      <c r="AE352" s="3">
        <f t="shared" si="464"/>
        <v>0</v>
      </c>
      <c r="AF352" s="3" t="e">
        <f t="shared" si="465"/>
        <v>#DIV/0!</v>
      </c>
      <c r="AG352" s="2" t="e">
        <f t="shared" si="487"/>
        <v>#DIV/0!</v>
      </c>
      <c r="AH352" s="2" t="e">
        <f t="shared" si="488"/>
        <v>#DIV/0!</v>
      </c>
      <c r="AI352" s="2" t="e">
        <f t="shared" si="489"/>
        <v>#DIV/0!</v>
      </c>
      <c r="AJ352" s="2" t="e">
        <f t="shared" si="490"/>
        <v>#DIV/0!</v>
      </c>
      <c r="AK352" t="e">
        <f t="shared" si="491"/>
        <v>#DIV/0!</v>
      </c>
      <c r="AL352" t="str">
        <f t="shared" ref="AL352:AM352" si="537">IF(AY352=1,$AF352*$V349,"0")</f>
        <v>0</v>
      </c>
      <c r="AM352" t="str">
        <f t="shared" si="537"/>
        <v>0</v>
      </c>
      <c r="AN352" t="str">
        <f t="shared" si="493"/>
        <v>0</v>
      </c>
      <c r="AO352" t="str">
        <f t="shared" si="494"/>
        <v>0</v>
      </c>
      <c r="AP352" t="str">
        <f t="shared" si="495"/>
        <v>0</v>
      </c>
      <c r="AQ352" t="str">
        <f t="shared" si="496"/>
        <v>0</v>
      </c>
      <c r="AT352">
        <f t="shared" si="497"/>
        <v>0</v>
      </c>
      <c r="AU352">
        <f t="shared" si="498"/>
        <v>0</v>
      </c>
      <c r="AW352">
        <f t="shared" si="499"/>
        <v>0</v>
      </c>
      <c r="AY352">
        <f t="shared" si="500"/>
        <v>0</v>
      </c>
      <c r="AZ352">
        <f t="shared" si="501"/>
        <v>0</v>
      </c>
      <c r="BA352">
        <f t="shared" si="502"/>
        <v>0</v>
      </c>
      <c r="BB352">
        <f t="shared" si="503"/>
        <v>0</v>
      </c>
      <c r="BC352">
        <f t="shared" si="504"/>
        <v>0</v>
      </c>
      <c r="BD352">
        <f t="shared" si="505"/>
        <v>0</v>
      </c>
      <c r="BF352" t="str">
        <f t="shared" si="506"/>
        <v>0</v>
      </c>
      <c r="BG352" t="str">
        <f t="shared" si="507"/>
        <v>0</v>
      </c>
      <c r="BH352" t="str">
        <f t="shared" si="508"/>
        <v>0</v>
      </c>
      <c r="BI352" t="str">
        <f t="shared" si="509"/>
        <v>0</v>
      </c>
      <c r="BJ352" t="str">
        <f t="shared" si="510"/>
        <v>0</v>
      </c>
      <c r="BK352" t="str">
        <f t="shared" si="511"/>
        <v>0</v>
      </c>
    </row>
    <row r="353" spans="1:63" x14ac:dyDescent="0.25">
      <c r="A353" s="176" t="s">
        <v>5</v>
      </c>
      <c r="B353" s="10">
        <f t="shared" si="482"/>
        <v>52</v>
      </c>
      <c r="C353" s="10" t="str">
        <f t="shared" si="457"/>
        <v>RX&gt;65 - 52</v>
      </c>
      <c r="D353" s="138">
        <f>'AUP Test Results - Table 1'!D353</f>
        <v>0</v>
      </c>
      <c r="E353" s="11">
        <f>'AUP Test Results - Table 1'!E353</f>
        <v>0</v>
      </c>
      <c r="F353" s="139">
        <f>'AUP Test Results - Table 1'!F353</f>
        <v>0</v>
      </c>
      <c r="G353" s="177">
        <f>'AUP Test Results - Table 1'!G353</f>
        <v>0</v>
      </c>
      <c r="H353" s="11">
        <f>'AUP Test Results - Table 1'!H353</f>
        <v>0</v>
      </c>
      <c r="I353" s="139">
        <f>'AUP Test Results - Table 1'!I353</f>
        <v>0</v>
      </c>
      <c r="J353" s="177">
        <f>'AUP Test Results - Table 1'!J353</f>
        <v>0</v>
      </c>
      <c r="K353" s="177">
        <f>'AUP Test Results - Table 1'!K353</f>
        <v>0</v>
      </c>
      <c r="L353" s="139">
        <f>'AUP Test Results - Table 1'!L353</f>
        <v>0</v>
      </c>
      <c r="M353" s="177" t="str">
        <f>'AUP Test Results - Table 1'!M353</f>
        <v/>
      </c>
      <c r="N353" s="177">
        <f>'AUP Test Results - Table 1'!N353</f>
        <v>0</v>
      </c>
      <c r="O353" s="139">
        <f>'AUP Test Results - Table 1'!O353</f>
        <v>0</v>
      </c>
      <c r="P353" s="177" t="str">
        <f>'AUP Test Results - Table 1'!P353</f>
        <v/>
      </c>
      <c r="Q353" s="138">
        <f>'AUP Test Results - Table 1'!Q353</f>
        <v>0</v>
      </c>
      <c r="R353" s="139">
        <f>'AUP Test Results - Table 1'!R353</f>
        <v>0</v>
      </c>
      <c r="S353" s="45">
        <f>'AUP Test Results - Table 1'!S353</f>
        <v>0</v>
      </c>
      <c r="T353" s="139">
        <f>'AUP Test Results - Table 1'!T353</f>
        <v>0</v>
      </c>
      <c r="U353" s="45">
        <f>'AUP Test Results - Table 1'!U353</f>
        <v>0</v>
      </c>
      <c r="V353" s="138">
        <f>'AUP Test Results - Table 1'!V353</f>
        <v>0</v>
      </c>
      <c r="W353" s="141" t="str">
        <f>'AUP Test Results - Table 1'!W353</f>
        <v>none</v>
      </c>
      <c r="X353" s="141">
        <f>'AUP Test Results - Table 1'!X353</f>
        <v>0</v>
      </c>
      <c r="Y353" s="178">
        <f>'AUP Test Results - Table 1'!Y353</f>
        <v>0</v>
      </c>
      <c r="Z353" s="89">
        <f>'AUP Test Results - Table 1'!Z353</f>
        <v>0</v>
      </c>
      <c r="AC353" t="str">
        <f t="shared" si="486"/>
        <v>HB Charges 6</v>
      </c>
      <c r="AD353" s="3">
        <f t="shared" si="463"/>
        <v>0</v>
      </c>
      <c r="AE353" s="3">
        <f t="shared" si="464"/>
        <v>0</v>
      </c>
      <c r="AF353" s="3" t="e">
        <f t="shared" si="465"/>
        <v>#DIV/0!</v>
      </c>
      <c r="AG353" s="2" t="e">
        <f t="shared" si="487"/>
        <v>#DIV/0!</v>
      </c>
      <c r="AH353" s="2" t="e">
        <f t="shared" si="488"/>
        <v>#DIV/0!</v>
      </c>
      <c r="AI353" s="2" t="e">
        <f t="shared" si="489"/>
        <v>#DIV/0!</v>
      </c>
      <c r="AJ353" s="2" t="e">
        <f t="shared" si="490"/>
        <v>#DIV/0!</v>
      </c>
      <c r="AK353" t="e">
        <f t="shared" si="491"/>
        <v>#DIV/0!</v>
      </c>
      <c r="AL353" t="str">
        <f t="shared" ref="AL353:AM353" si="538">IF(AY353=1,$AF353*$V350,"0")</f>
        <v>0</v>
      </c>
      <c r="AM353" t="str">
        <f t="shared" si="538"/>
        <v>0</v>
      </c>
      <c r="AN353" t="str">
        <f t="shared" si="493"/>
        <v>0</v>
      </c>
      <c r="AO353" t="str">
        <f t="shared" si="494"/>
        <v>0</v>
      </c>
      <c r="AP353" t="str">
        <f t="shared" si="495"/>
        <v>0</v>
      </c>
      <c r="AQ353" t="str">
        <f t="shared" si="496"/>
        <v>0</v>
      </c>
      <c r="AT353">
        <f t="shared" si="497"/>
        <v>0</v>
      </c>
      <c r="AU353">
        <f t="shared" si="498"/>
        <v>0</v>
      </c>
      <c r="AW353">
        <f t="shared" si="499"/>
        <v>0</v>
      </c>
      <c r="AY353">
        <f t="shared" si="500"/>
        <v>0</v>
      </c>
      <c r="AZ353">
        <f t="shared" si="501"/>
        <v>0</v>
      </c>
      <c r="BA353">
        <f t="shared" si="502"/>
        <v>0</v>
      </c>
      <c r="BB353">
        <f t="shared" si="503"/>
        <v>0</v>
      </c>
      <c r="BC353">
        <f t="shared" si="504"/>
        <v>0</v>
      </c>
      <c r="BD353">
        <f t="shared" si="505"/>
        <v>0</v>
      </c>
      <c r="BF353" t="str">
        <f t="shared" si="506"/>
        <v>0</v>
      </c>
      <c r="BG353" t="str">
        <f t="shared" si="507"/>
        <v>0</v>
      </c>
      <c r="BH353" t="str">
        <f t="shared" si="508"/>
        <v>0</v>
      </c>
      <c r="BI353" t="str">
        <f t="shared" si="509"/>
        <v>0</v>
      </c>
      <c r="BJ353" t="str">
        <f t="shared" si="510"/>
        <v>0</v>
      </c>
      <c r="BK353" t="str">
        <f t="shared" si="511"/>
        <v>0</v>
      </c>
    </row>
    <row r="354" spans="1:63" x14ac:dyDescent="0.25">
      <c r="A354" s="176" t="s">
        <v>5</v>
      </c>
      <c r="B354" s="10">
        <f t="shared" si="482"/>
        <v>53</v>
      </c>
      <c r="C354" s="10" t="str">
        <f t="shared" si="457"/>
        <v>RX&gt;65 - 53</v>
      </c>
      <c r="D354" s="138">
        <f>'AUP Test Results - Table 1'!D354</f>
        <v>0</v>
      </c>
      <c r="E354" s="11">
        <f>'AUP Test Results - Table 1'!E354</f>
        <v>0</v>
      </c>
      <c r="F354" s="139">
        <f>'AUP Test Results - Table 1'!F354</f>
        <v>0</v>
      </c>
      <c r="G354" s="177">
        <f>'AUP Test Results - Table 1'!G354</f>
        <v>0</v>
      </c>
      <c r="H354" s="11">
        <f>'AUP Test Results - Table 1'!H354</f>
        <v>0</v>
      </c>
      <c r="I354" s="139">
        <f>'AUP Test Results - Table 1'!I354</f>
        <v>0</v>
      </c>
      <c r="J354" s="177">
        <f>'AUP Test Results - Table 1'!J354</f>
        <v>0</v>
      </c>
      <c r="K354" s="177">
        <f>'AUP Test Results - Table 1'!K354</f>
        <v>0</v>
      </c>
      <c r="L354" s="139">
        <f>'AUP Test Results - Table 1'!L354</f>
        <v>0</v>
      </c>
      <c r="M354" s="177" t="str">
        <f>'AUP Test Results - Table 1'!M354</f>
        <v/>
      </c>
      <c r="N354" s="177">
        <f>'AUP Test Results - Table 1'!N354</f>
        <v>0</v>
      </c>
      <c r="O354" s="139">
        <f>'AUP Test Results - Table 1'!O354</f>
        <v>0</v>
      </c>
      <c r="P354" s="177" t="str">
        <f>'AUP Test Results - Table 1'!P354</f>
        <v/>
      </c>
      <c r="Q354" s="138">
        <f>'AUP Test Results - Table 1'!Q354</f>
        <v>0</v>
      </c>
      <c r="R354" s="139">
        <f>'AUP Test Results - Table 1'!R354</f>
        <v>0</v>
      </c>
      <c r="S354" s="45">
        <f>'AUP Test Results - Table 1'!S354</f>
        <v>0</v>
      </c>
      <c r="T354" s="139">
        <f>'AUP Test Results - Table 1'!T354</f>
        <v>0</v>
      </c>
      <c r="U354" s="45">
        <f>'AUP Test Results - Table 1'!U354</f>
        <v>0</v>
      </c>
      <c r="V354" s="138">
        <f>'AUP Test Results - Table 1'!V354</f>
        <v>0</v>
      </c>
      <c r="W354" s="141" t="str">
        <f>'AUP Test Results - Table 1'!W354</f>
        <v>none</v>
      </c>
      <c r="X354" s="141">
        <f>'AUP Test Results - Table 1'!X354</f>
        <v>0</v>
      </c>
      <c r="Y354" s="178">
        <f>'AUP Test Results - Table 1'!Y354</f>
        <v>0</v>
      </c>
      <c r="Z354" s="89">
        <f>'AUP Test Results - Table 1'!Z354</f>
        <v>0</v>
      </c>
      <c r="AC354" t="str">
        <f t="shared" si="486"/>
        <v>HB Charges 6</v>
      </c>
      <c r="AD354" s="3">
        <f t="shared" si="463"/>
        <v>0</v>
      </c>
      <c r="AE354" s="3">
        <f t="shared" si="464"/>
        <v>0</v>
      </c>
      <c r="AF354" s="3" t="e">
        <f t="shared" si="465"/>
        <v>#DIV/0!</v>
      </c>
      <c r="AG354" s="2" t="e">
        <f t="shared" si="487"/>
        <v>#DIV/0!</v>
      </c>
      <c r="AH354" s="2" t="e">
        <f t="shared" si="488"/>
        <v>#DIV/0!</v>
      </c>
      <c r="AI354" s="2" t="e">
        <f t="shared" si="489"/>
        <v>#DIV/0!</v>
      </c>
      <c r="AJ354" s="2" t="e">
        <f t="shared" si="490"/>
        <v>#DIV/0!</v>
      </c>
      <c r="AK354" t="e">
        <f t="shared" si="491"/>
        <v>#DIV/0!</v>
      </c>
      <c r="AL354" t="str">
        <f t="shared" ref="AL354:AM354" si="539">IF(AY354=1,$AF354*$V351,"0")</f>
        <v>0</v>
      </c>
      <c r="AM354" t="str">
        <f t="shared" si="539"/>
        <v>0</v>
      </c>
      <c r="AN354" t="str">
        <f t="shared" si="493"/>
        <v>0</v>
      </c>
      <c r="AO354" t="str">
        <f t="shared" si="494"/>
        <v>0</v>
      </c>
      <c r="AP354" t="str">
        <f t="shared" si="495"/>
        <v>0</v>
      </c>
      <c r="AQ354" t="str">
        <f t="shared" si="496"/>
        <v>0</v>
      </c>
      <c r="AT354">
        <f t="shared" si="497"/>
        <v>0</v>
      </c>
      <c r="AU354">
        <f t="shared" si="498"/>
        <v>0</v>
      </c>
      <c r="AW354">
        <f t="shared" si="499"/>
        <v>0</v>
      </c>
      <c r="AY354">
        <f t="shared" si="500"/>
        <v>0</v>
      </c>
      <c r="AZ354">
        <f t="shared" si="501"/>
        <v>0</v>
      </c>
      <c r="BA354">
        <f t="shared" si="502"/>
        <v>0</v>
      </c>
      <c r="BB354">
        <f t="shared" si="503"/>
        <v>0</v>
      </c>
      <c r="BC354">
        <f t="shared" si="504"/>
        <v>0</v>
      </c>
      <c r="BD354">
        <f t="shared" si="505"/>
        <v>0</v>
      </c>
      <c r="BF354" t="str">
        <f t="shared" si="506"/>
        <v>0</v>
      </c>
      <c r="BG354" t="str">
        <f t="shared" si="507"/>
        <v>0</v>
      </c>
      <c r="BH354" t="str">
        <f t="shared" si="508"/>
        <v>0</v>
      </c>
      <c r="BI354" t="str">
        <f t="shared" si="509"/>
        <v>0</v>
      </c>
      <c r="BJ354" t="str">
        <f t="shared" si="510"/>
        <v>0</v>
      </c>
      <c r="BK354" t="str">
        <f t="shared" si="511"/>
        <v>0</v>
      </c>
    </row>
    <row r="355" spans="1:63" x14ac:dyDescent="0.25">
      <c r="A355" s="176" t="s">
        <v>5</v>
      </c>
      <c r="B355" s="10">
        <f t="shared" si="482"/>
        <v>54</v>
      </c>
      <c r="C355" s="10" t="str">
        <f t="shared" si="457"/>
        <v>RX&gt;65 - 54</v>
      </c>
      <c r="D355" s="138">
        <f>'AUP Test Results - Table 1'!D355</f>
        <v>0</v>
      </c>
      <c r="E355" s="11">
        <f>'AUP Test Results - Table 1'!E355</f>
        <v>0</v>
      </c>
      <c r="F355" s="139">
        <f>'AUP Test Results - Table 1'!F355</f>
        <v>0</v>
      </c>
      <c r="G355" s="177">
        <f>'AUP Test Results - Table 1'!G355</f>
        <v>0</v>
      </c>
      <c r="H355" s="11">
        <f>'AUP Test Results - Table 1'!H355</f>
        <v>0</v>
      </c>
      <c r="I355" s="139">
        <f>'AUP Test Results - Table 1'!I355</f>
        <v>0</v>
      </c>
      <c r="J355" s="177">
        <f>'AUP Test Results - Table 1'!J355</f>
        <v>0</v>
      </c>
      <c r="K355" s="177">
        <f>'AUP Test Results - Table 1'!K355</f>
        <v>0</v>
      </c>
      <c r="L355" s="139">
        <f>'AUP Test Results - Table 1'!L355</f>
        <v>0</v>
      </c>
      <c r="M355" s="177" t="str">
        <f>'AUP Test Results - Table 1'!M355</f>
        <v/>
      </c>
      <c r="N355" s="177">
        <f>'AUP Test Results - Table 1'!N355</f>
        <v>0</v>
      </c>
      <c r="O355" s="139">
        <f>'AUP Test Results - Table 1'!O355</f>
        <v>0</v>
      </c>
      <c r="P355" s="177" t="str">
        <f>'AUP Test Results - Table 1'!P355</f>
        <v/>
      </c>
      <c r="Q355" s="138">
        <f>'AUP Test Results - Table 1'!Q355</f>
        <v>0</v>
      </c>
      <c r="R355" s="139">
        <f>'AUP Test Results - Table 1'!R355</f>
        <v>0</v>
      </c>
      <c r="S355" s="45">
        <f>'AUP Test Results - Table 1'!S355</f>
        <v>0</v>
      </c>
      <c r="T355" s="139">
        <f>'AUP Test Results - Table 1'!T355</f>
        <v>0</v>
      </c>
      <c r="U355" s="45">
        <f>'AUP Test Results - Table 1'!U355</f>
        <v>0</v>
      </c>
      <c r="V355" s="138">
        <f>'AUP Test Results - Table 1'!V355</f>
        <v>0</v>
      </c>
      <c r="W355" s="141" t="str">
        <f>'AUP Test Results - Table 1'!W355</f>
        <v>none</v>
      </c>
      <c r="X355" s="141">
        <f>'AUP Test Results - Table 1'!X355</f>
        <v>0</v>
      </c>
      <c r="Y355" s="178">
        <f>'AUP Test Results - Table 1'!Y355</f>
        <v>0</v>
      </c>
      <c r="Z355" s="89">
        <f>'AUP Test Results - Table 1'!Z355</f>
        <v>0</v>
      </c>
      <c r="AC355" t="str">
        <f t="shared" si="486"/>
        <v>HB Charges 6</v>
      </c>
      <c r="AD355" s="3">
        <f t="shared" si="463"/>
        <v>0</v>
      </c>
      <c r="AE355" s="3">
        <f t="shared" si="464"/>
        <v>0</v>
      </c>
      <c r="AF355" s="3" t="e">
        <f t="shared" si="465"/>
        <v>#DIV/0!</v>
      </c>
      <c r="AG355" s="2" t="e">
        <f t="shared" si="487"/>
        <v>#DIV/0!</v>
      </c>
      <c r="AH355" s="2" t="e">
        <f t="shared" si="488"/>
        <v>#DIV/0!</v>
      </c>
      <c r="AI355" s="2" t="e">
        <f t="shared" si="489"/>
        <v>#DIV/0!</v>
      </c>
      <c r="AJ355" s="2" t="e">
        <f t="shared" si="490"/>
        <v>#DIV/0!</v>
      </c>
      <c r="AK355" t="e">
        <f t="shared" si="491"/>
        <v>#DIV/0!</v>
      </c>
      <c r="AL355" t="str">
        <f t="shared" ref="AL355:AM355" si="540">IF(AY355=1,$AF355*$V352,"0")</f>
        <v>0</v>
      </c>
      <c r="AM355" t="str">
        <f t="shared" si="540"/>
        <v>0</v>
      </c>
      <c r="AN355" t="str">
        <f t="shared" si="493"/>
        <v>0</v>
      </c>
      <c r="AO355" t="str">
        <f t="shared" si="494"/>
        <v>0</v>
      </c>
      <c r="AP355" t="str">
        <f t="shared" si="495"/>
        <v>0</v>
      </c>
      <c r="AQ355" t="str">
        <f t="shared" si="496"/>
        <v>0</v>
      </c>
      <c r="AT355">
        <f t="shared" si="497"/>
        <v>0</v>
      </c>
      <c r="AU355">
        <f t="shared" si="498"/>
        <v>0</v>
      </c>
      <c r="AW355">
        <f t="shared" si="499"/>
        <v>0</v>
      </c>
      <c r="AY355">
        <f t="shared" si="500"/>
        <v>0</v>
      </c>
      <c r="AZ355">
        <f t="shared" si="501"/>
        <v>0</v>
      </c>
      <c r="BA355">
        <f t="shared" si="502"/>
        <v>0</v>
      </c>
      <c r="BB355">
        <f t="shared" si="503"/>
        <v>0</v>
      </c>
      <c r="BC355">
        <f t="shared" si="504"/>
        <v>0</v>
      </c>
      <c r="BD355">
        <f t="shared" si="505"/>
        <v>0</v>
      </c>
      <c r="BF355" t="str">
        <f t="shared" si="506"/>
        <v>0</v>
      </c>
      <c r="BG355" t="str">
        <f t="shared" si="507"/>
        <v>0</v>
      </c>
      <c r="BH355" t="str">
        <f t="shared" si="508"/>
        <v>0</v>
      </c>
      <c r="BI355" t="str">
        <f t="shared" si="509"/>
        <v>0</v>
      </c>
      <c r="BJ355" t="str">
        <f t="shared" si="510"/>
        <v>0</v>
      </c>
      <c r="BK355" t="str">
        <f t="shared" si="511"/>
        <v>0</v>
      </c>
    </row>
    <row r="356" spans="1:63" x14ac:dyDescent="0.25">
      <c r="A356" s="176" t="s">
        <v>5</v>
      </c>
      <c r="B356" s="10">
        <f t="shared" si="482"/>
        <v>55</v>
      </c>
      <c r="C356" s="10" t="str">
        <f t="shared" si="457"/>
        <v>RX&gt;65 - 55</v>
      </c>
      <c r="D356" s="138">
        <f>'AUP Test Results - Table 1'!D356</f>
        <v>0</v>
      </c>
      <c r="E356" s="11">
        <f>'AUP Test Results - Table 1'!E356</f>
        <v>0</v>
      </c>
      <c r="F356" s="139">
        <f>'AUP Test Results - Table 1'!F356</f>
        <v>0</v>
      </c>
      <c r="G356" s="177">
        <f>'AUP Test Results - Table 1'!G356</f>
        <v>0</v>
      </c>
      <c r="H356" s="11">
        <f>'AUP Test Results - Table 1'!H356</f>
        <v>0</v>
      </c>
      <c r="I356" s="139">
        <f>'AUP Test Results - Table 1'!I356</f>
        <v>0</v>
      </c>
      <c r="J356" s="177">
        <f>'AUP Test Results - Table 1'!J356</f>
        <v>0</v>
      </c>
      <c r="K356" s="177">
        <f>'AUP Test Results - Table 1'!K356</f>
        <v>0</v>
      </c>
      <c r="L356" s="139">
        <f>'AUP Test Results - Table 1'!L356</f>
        <v>0</v>
      </c>
      <c r="M356" s="177" t="str">
        <f>'AUP Test Results - Table 1'!M356</f>
        <v/>
      </c>
      <c r="N356" s="177">
        <f>'AUP Test Results - Table 1'!N356</f>
        <v>0</v>
      </c>
      <c r="O356" s="139">
        <f>'AUP Test Results - Table 1'!O356</f>
        <v>0</v>
      </c>
      <c r="P356" s="177" t="str">
        <f>'AUP Test Results - Table 1'!P356</f>
        <v/>
      </c>
      <c r="Q356" s="138">
        <f>'AUP Test Results - Table 1'!Q356</f>
        <v>0</v>
      </c>
      <c r="R356" s="139">
        <f>'AUP Test Results - Table 1'!R356</f>
        <v>0</v>
      </c>
      <c r="S356" s="45">
        <f>'AUP Test Results - Table 1'!S356</f>
        <v>0</v>
      </c>
      <c r="T356" s="139">
        <f>'AUP Test Results - Table 1'!T356</f>
        <v>0</v>
      </c>
      <c r="U356" s="45">
        <f>'AUP Test Results - Table 1'!U356</f>
        <v>0</v>
      </c>
      <c r="V356" s="138">
        <f>'AUP Test Results - Table 1'!V356</f>
        <v>0</v>
      </c>
      <c r="W356" s="141" t="str">
        <f>'AUP Test Results - Table 1'!W356</f>
        <v>none</v>
      </c>
      <c r="X356" s="141">
        <f>'AUP Test Results - Table 1'!X356</f>
        <v>0</v>
      </c>
      <c r="Y356" s="178">
        <f>'AUP Test Results - Table 1'!Y356</f>
        <v>0</v>
      </c>
      <c r="Z356" s="89">
        <f>'AUP Test Results - Table 1'!Z356</f>
        <v>0</v>
      </c>
      <c r="AC356" t="str">
        <f t="shared" si="486"/>
        <v>HB Charges 6</v>
      </c>
      <c r="AD356" s="3">
        <f t="shared" si="463"/>
        <v>0</v>
      </c>
      <c r="AE356" s="3">
        <f t="shared" si="464"/>
        <v>0</v>
      </c>
      <c r="AF356" s="3" t="e">
        <f t="shared" si="465"/>
        <v>#DIV/0!</v>
      </c>
      <c r="AG356" s="2" t="e">
        <f t="shared" si="487"/>
        <v>#DIV/0!</v>
      </c>
      <c r="AH356" s="2" t="e">
        <f t="shared" si="488"/>
        <v>#DIV/0!</v>
      </c>
      <c r="AI356" s="2" t="e">
        <f t="shared" si="489"/>
        <v>#DIV/0!</v>
      </c>
      <c r="AJ356" s="2" t="e">
        <f t="shared" si="490"/>
        <v>#DIV/0!</v>
      </c>
      <c r="AK356" t="e">
        <f t="shared" si="491"/>
        <v>#DIV/0!</v>
      </c>
      <c r="AL356" t="str">
        <f t="shared" ref="AL356:AM356" si="541">IF(AY356=1,$AF356*$V353,"0")</f>
        <v>0</v>
      </c>
      <c r="AM356" t="str">
        <f t="shared" si="541"/>
        <v>0</v>
      </c>
      <c r="AN356" t="str">
        <f t="shared" si="493"/>
        <v>0</v>
      </c>
      <c r="AO356" t="str">
        <f t="shared" si="494"/>
        <v>0</v>
      </c>
      <c r="AP356" t="str">
        <f t="shared" si="495"/>
        <v>0</v>
      </c>
      <c r="AQ356" t="str">
        <f t="shared" si="496"/>
        <v>0</v>
      </c>
      <c r="AT356">
        <f t="shared" si="497"/>
        <v>0</v>
      </c>
      <c r="AU356">
        <f t="shared" si="498"/>
        <v>0</v>
      </c>
      <c r="AW356">
        <f t="shared" si="499"/>
        <v>0</v>
      </c>
      <c r="AY356">
        <f t="shared" si="500"/>
        <v>0</v>
      </c>
      <c r="AZ356">
        <f t="shared" si="501"/>
        <v>0</v>
      </c>
      <c r="BA356">
        <f t="shared" si="502"/>
        <v>0</v>
      </c>
      <c r="BB356">
        <f t="shared" si="503"/>
        <v>0</v>
      </c>
      <c r="BC356">
        <f t="shared" si="504"/>
        <v>0</v>
      </c>
      <c r="BD356">
        <f t="shared" si="505"/>
        <v>0</v>
      </c>
      <c r="BF356" t="str">
        <f t="shared" si="506"/>
        <v>0</v>
      </c>
      <c r="BG356" t="str">
        <f t="shared" si="507"/>
        <v>0</v>
      </c>
      <c r="BH356" t="str">
        <f t="shared" si="508"/>
        <v>0</v>
      </c>
      <c r="BI356" t="str">
        <f t="shared" si="509"/>
        <v>0</v>
      </c>
      <c r="BJ356" t="str">
        <f t="shared" si="510"/>
        <v>0</v>
      </c>
      <c r="BK356" t="str">
        <f t="shared" si="511"/>
        <v>0</v>
      </c>
    </row>
    <row r="357" spans="1:63" x14ac:dyDescent="0.25">
      <c r="A357" s="176" t="s">
        <v>5</v>
      </c>
      <c r="B357" s="10">
        <f t="shared" si="482"/>
        <v>56</v>
      </c>
      <c r="C357" s="10" t="str">
        <f t="shared" si="457"/>
        <v>RX&gt;65 - 56</v>
      </c>
      <c r="D357" s="138">
        <f>'AUP Test Results - Table 1'!D357</f>
        <v>0</v>
      </c>
      <c r="E357" s="11">
        <f>'AUP Test Results - Table 1'!E357</f>
        <v>0</v>
      </c>
      <c r="F357" s="139">
        <f>'AUP Test Results - Table 1'!F357</f>
        <v>0</v>
      </c>
      <c r="G357" s="177">
        <f>'AUP Test Results - Table 1'!G357</f>
        <v>0</v>
      </c>
      <c r="H357" s="11">
        <f>'AUP Test Results - Table 1'!H357</f>
        <v>0</v>
      </c>
      <c r="I357" s="139">
        <f>'AUP Test Results - Table 1'!I357</f>
        <v>0</v>
      </c>
      <c r="J357" s="177">
        <f>'AUP Test Results - Table 1'!J357</f>
        <v>0</v>
      </c>
      <c r="K357" s="177">
        <f>'AUP Test Results - Table 1'!K357</f>
        <v>0</v>
      </c>
      <c r="L357" s="139">
        <f>'AUP Test Results - Table 1'!L357</f>
        <v>0</v>
      </c>
      <c r="M357" s="177" t="str">
        <f>'AUP Test Results - Table 1'!M357</f>
        <v/>
      </c>
      <c r="N357" s="177">
        <f>'AUP Test Results - Table 1'!N357</f>
        <v>0</v>
      </c>
      <c r="O357" s="139">
        <f>'AUP Test Results - Table 1'!O357</f>
        <v>0</v>
      </c>
      <c r="P357" s="177" t="str">
        <f>'AUP Test Results - Table 1'!P357</f>
        <v/>
      </c>
      <c r="Q357" s="138">
        <f>'AUP Test Results - Table 1'!Q357</f>
        <v>0</v>
      </c>
      <c r="R357" s="139">
        <f>'AUP Test Results - Table 1'!R357</f>
        <v>0</v>
      </c>
      <c r="S357" s="45">
        <f>'AUP Test Results - Table 1'!S357</f>
        <v>0</v>
      </c>
      <c r="T357" s="139">
        <f>'AUP Test Results - Table 1'!T357</f>
        <v>0</v>
      </c>
      <c r="U357" s="45">
        <f>'AUP Test Results - Table 1'!U357</f>
        <v>0</v>
      </c>
      <c r="V357" s="138">
        <f>'AUP Test Results - Table 1'!V357</f>
        <v>0</v>
      </c>
      <c r="W357" s="141" t="str">
        <f>'AUP Test Results - Table 1'!W357</f>
        <v>none</v>
      </c>
      <c r="X357" s="141">
        <f>'AUP Test Results - Table 1'!X357</f>
        <v>0</v>
      </c>
      <c r="Y357" s="178">
        <f>'AUP Test Results - Table 1'!Y357</f>
        <v>0</v>
      </c>
      <c r="Z357" s="89">
        <f>'AUP Test Results - Table 1'!Z357</f>
        <v>0</v>
      </c>
      <c r="AC357" t="str">
        <f t="shared" si="486"/>
        <v>HB Charges 6</v>
      </c>
      <c r="AD357" s="3">
        <f t="shared" si="463"/>
        <v>0</v>
      </c>
      <c r="AE357" s="3">
        <f t="shared" si="464"/>
        <v>0</v>
      </c>
      <c r="AF357" s="3" t="e">
        <f t="shared" si="465"/>
        <v>#DIV/0!</v>
      </c>
      <c r="AG357" s="2" t="e">
        <f t="shared" si="487"/>
        <v>#DIV/0!</v>
      </c>
      <c r="AH357" s="2" t="e">
        <f t="shared" si="488"/>
        <v>#DIV/0!</v>
      </c>
      <c r="AI357" s="2" t="e">
        <f t="shared" si="489"/>
        <v>#DIV/0!</v>
      </c>
      <c r="AJ357" s="2" t="e">
        <f t="shared" si="490"/>
        <v>#DIV/0!</v>
      </c>
      <c r="AK357" t="e">
        <f t="shared" si="491"/>
        <v>#DIV/0!</v>
      </c>
      <c r="AL357" t="str">
        <f t="shared" ref="AL357:AM357" si="542">IF(AY357=1,$AF357*$V354,"0")</f>
        <v>0</v>
      </c>
      <c r="AM357" t="str">
        <f t="shared" si="542"/>
        <v>0</v>
      </c>
      <c r="AN357" t="str">
        <f t="shared" si="493"/>
        <v>0</v>
      </c>
      <c r="AO357" t="str">
        <f t="shared" si="494"/>
        <v>0</v>
      </c>
      <c r="AP357" t="str">
        <f t="shared" si="495"/>
        <v>0</v>
      </c>
      <c r="AQ357" t="str">
        <f t="shared" si="496"/>
        <v>0</v>
      </c>
      <c r="AT357">
        <f t="shared" si="497"/>
        <v>0</v>
      </c>
      <c r="AU357">
        <f t="shared" si="498"/>
        <v>0</v>
      </c>
      <c r="AW357">
        <f t="shared" si="499"/>
        <v>0</v>
      </c>
      <c r="AY357">
        <f t="shared" si="500"/>
        <v>0</v>
      </c>
      <c r="AZ357">
        <f t="shared" si="501"/>
        <v>0</v>
      </c>
      <c r="BA357">
        <f t="shared" si="502"/>
        <v>0</v>
      </c>
      <c r="BB357">
        <f t="shared" si="503"/>
        <v>0</v>
      </c>
      <c r="BC357">
        <f t="shared" si="504"/>
        <v>0</v>
      </c>
      <c r="BD357">
        <f t="shared" si="505"/>
        <v>0</v>
      </c>
      <c r="BF357" t="str">
        <f t="shared" si="506"/>
        <v>0</v>
      </c>
      <c r="BG357" t="str">
        <f t="shared" si="507"/>
        <v>0</v>
      </c>
      <c r="BH357" t="str">
        <f t="shared" si="508"/>
        <v>0</v>
      </c>
      <c r="BI357" t="str">
        <f t="shared" si="509"/>
        <v>0</v>
      </c>
      <c r="BJ357" t="str">
        <f t="shared" si="510"/>
        <v>0</v>
      </c>
      <c r="BK357" t="str">
        <f t="shared" si="511"/>
        <v>0</v>
      </c>
    </row>
    <row r="358" spans="1:63" x14ac:dyDescent="0.25">
      <c r="A358" s="176" t="s">
        <v>5</v>
      </c>
      <c r="B358" s="10">
        <f t="shared" si="482"/>
        <v>57</v>
      </c>
      <c r="C358" s="10" t="str">
        <f t="shared" si="457"/>
        <v>RX&gt;65 - 57</v>
      </c>
      <c r="D358" s="138">
        <f>'AUP Test Results - Table 1'!D358</f>
        <v>0</v>
      </c>
      <c r="E358" s="11">
        <f>'AUP Test Results - Table 1'!E358</f>
        <v>0</v>
      </c>
      <c r="F358" s="139">
        <f>'AUP Test Results - Table 1'!F358</f>
        <v>0</v>
      </c>
      <c r="G358" s="177">
        <f>'AUP Test Results - Table 1'!G358</f>
        <v>0</v>
      </c>
      <c r="H358" s="11">
        <f>'AUP Test Results - Table 1'!H358</f>
        <v>0</v>
      </c>
      <c r="I358" s="139">
        <f>'AUP Test Results - Table 1'!I358</f>
        <v>0</v>
      </c>
      <c r="J358" s="177">
        <f>'AUP Test Results - Table 1'!J358</f>
        <v>0</v>
      </c>
      <c r="K358" s="177">
        <f>'AUP Test Results - Table 1'!K358</f>
        <v>0</v>
      </c>
      <c r="L358" s="139">
        <f>'AUP Test Results - Table 1'!L358</f>
        <v>0</v>
      </c>
      <c r="M358" s="177" t="str">
        <f>'AUP Test Results - Table 1'!M358</f>
        <v/>
      </c>
      <c r="N358" s="177">
        <f>'AUP Test Results - Table 1'!N358</f>
        <v>0</v>
      </c>
      <c r="O358" s="139">
        <f>'AUP Test Results - Table 1'!O358</f>
        <v>0</v>
      </c>
      <c r="P358" s="177" t="str">
        <f>'AUP Test Results - Table 1'!P358</f>
        <v/>
      </c>
      <c r="Q358" s="138">
        <f>'AUP Test Results - Table 1'!Q358</f>
        <v>0</v>
      </c>
      <c r="R358" s="139">
        <f>'AUP Test Results - Table 1'!R358</f>
        <v>0</v>
      </c>
      <c r="S358" s="45">
        <f>'AUP Test Results - Table 1'!S358</f>
        <v>0</v>
      </c>
      <c r="T358" s="139">
        <f>'AUP Test Results - Table 1'!T358</f>
        <v>0</v>
      </c>
      <c r="U358" s="45">
        <f>'AUP Test Results - Table 1'!U358</f>
        <v>0</v>
      </c>
      <c r="V358" s="138">
        <f>'AUP Test Results - Table 1'!V358</f>
        <v>0</v>
      </c>
      <c r="W358" s="141" t="str">
        <f>'AUP Test Results - Table 1'!W358</f>
        <v>none</v>
      </c>
      <c r="X358" s="141">
        <f>'AUP Test Results - Table 1'!X358</f>
        <v>0</v>
      </c>
      <c r="Y358" s="178">
        <f>'AUP Test Results - Table 1'!Y358</f>
        <v>0</v>
      </c>
      <c r="Z358" s="89">
        <f>'AUP Test Results - Table 1'!Z358</f>
        <v>0</v>
      </c>
      <c r="AC358" t="str">
        <f t="shared" si="486"/>
        <v>HB Charges 6</v>
      </c>
      <c r="AD358" s="3">
        <f t="shared" si="463"/>
        <v>0</v>
      </c>
      <c r="AE358" s="3">
        <f t="shared" si="464"/>
        <v>0</v>
      </c>
      <c r="AF358" s="3" t="e">
        <f t="shared" si="465"/>
        <v>#DIV/0!</v>
      </c>
      <c r="AG358" s="2" t="e">
        <f t="shared" si="487"/>
        <v>#DIV/0!</v>
      </c>
      <c r="AH358" s="2" t="e">
        <f t="shared" si="488"/>
        <v>#DIV/0!</v>
      </c>
      <c r="AI358" s="2" t="e">
        <f t="shared" si="489"/>
        <v>#DIV/0!</v>
      </c>
      <c r="AJ358" s="2" t="e">
        <f t="shared" si="490"/>
        <v>#DIV/0!</v>
      </c>
      <c r="AK358" t="e">
        <f t="shared" si="491"/>
        <v>#DIV/0!</v>
      </c>
      <c r="AL358" t="str">
        <f t="shared" ref="AL358:AM358" si="543">IF(AY358=1,$AF358*$V355,"0")</f>
        <v>0</v>
      </c>
      <c r="AM358" t="str">
        <f t="shared" si="543"/>
        <v>0</v>
      </c>
      <c r="AN358" t="str">
        <f t="shared" si="493"/>
        <v>0</v>
      </c>
      <c r="AO358" t="str">
        <f t="shared" si="494"/>
        <v>0</v>
      </c>
      <c r="AP358" t="str">
        <f t="shared" si="495"/>
        <v>0</v>
      </c>
      <c r="AQ358" t="str">
        <f t="shared" si="496"/>
        <v>0</v>
      </c>
      <c r="AT358">
        <f t="shared" si="497"/>
        <v>0</v>
      </c>
      <c r="AU358">
        <f t="shared" si="498"/>
        <v>0</v>
      </c>
      <c r="AW358">
        <f t="shared" si="499"/>
        <v>0</v>
      </c>
      <c r="AY358">
        <f t="shared" si="500"/>
        <v>0</v>
      </c>
      <c r="AZ358">
        <f t="shared" si="501"/>
        <v>0</v>
      </c>
      <c r="BA358">
        <f t="shared" si="502"/>
        <v>0</v>
      </c>
      <c r="BB358">
        <f t="shared" si="503"/>
        <v>0</v>
      </c>
      <c r="BC358">
        <f t="shared" si="504"/>
        <v>0</v>
      </c>
      <c r="BD358">
        <f t="shared" si="505"/>
        <v>0</v>
      </c>
      <c r="BF358" t="str">
        <f t="shared" si="506"/>
        <v>0</v>
      </c>
      <c r="BG358" t="str">
        <f t="shared" si="507"/>
        <v>0</v>
      </c>
      <c r="BH358" t="str">
        <f t="shared" si="508"/>
        <v>0</v>
      </c>
      <c r="BI358" t="str">
        <f t="shared" si="509"/>
        <v>0</v>
      </c>
      <c r="BJ358" t="str">
        <f t="shared" si="510"/>
        <v>0</v>
      </c>
      <c r="BK358" t="str">
        <f t="shared" si="511"/>
        <v>0</v>
      </c>
    </row>
    <row r="359" spans="1:63" x14ac:dyDescent="0.25">
      <c r="A359" s="176" t="s">
        <v>5</v>
      </c>
      <c r="B359" s="10">
        <f t="shared" si="482"/>
        <v>58</v>
      </c>
      <c r="C359" s="10" t="str">
        <f t="shared" si="457"/>
        <v>RX&gt;65 - 58</v>
      </c>
      <c r="D359" s="138">
        <f>'AUP Test Results - Table 1'!D359</f>
        <v>0</v>
      </c>
      <c r="E359" s="11">
        <f>'AUP Test Results - Table 1'!E359</f>
        <v>0</v>
      </c>
      <c r="F359" s="139">
        <f>'AUP Test Results - Table 1'!F359</f>
        <v>0</v>
      </c>
      <c r="G359" s="177">
        <f>'AUP Test Results - Table 1'!G359</f>
        <v>0</v>
      </c>
      <c r="H359" s="11">
        <f>'AUP Test Results - Table 1'!H359</f>
        <v>0</v>
      </c>
      <c r="I359" s="139">
        <f>'AUP Test Results - Table 1'!I359</f>
        <v>0</v>
      </c>
      <c r="J359" s="177">
        <f>'AUP Test Results - Table 1'!J359</f>
        <v>0</v>
      </c>
      <c r="K359" s="177">
        <f>'AUP Test Results - Table 1'!K359</f>
        <v>0</v>
      </c>
      <c r="L359" s="139">
        <f>'AUP Test Results - Table 1'!L359</f>
        <v>0</v>
      </c>
      <c r="M359" s="177" t="str">
        <f>'AUP Test Results - Table 1'!M359</f>
        <v/>
      </c>
      <c r="N359" s="177">
        <f>'AUP Test Results - Table 1'!N359</f>
        <v>0</v>
      </c>
      <c r="O359" s="139">
        <f>'AUP Test Results - Table 1'!O359</f>
        <v>0</v>
      </c>
      <c r="P359" s="177" t="str">
        <f>'AUP Test Results - Table 1'!P359</f>
        <v/>
      </c>
      <c r="Q359" s="138">
        <f>'AUP Test Results - Table 1'!Q359</f>
        <v>0</v>
      </c>
      <c r="R359" s="139">
        <f>'AUP Test Results - Table 1'!R359</f>
        <v>0</v>
      </c>
      <c r="S359" s="45">
        <f>'AUP Test Results - Table 1'!S359</f>
        <v>0</v>
      </c>
      <c r="T359" s="139">
        <f>'AUP Test Results - Table 1'!T359</f>
        <v>0</v>
      </c>
      <c r="U359" s="45">
        <f>'AUP Test Results - Table 1'!U359</f>
        <v>0</v>
      </c>
      <c r="V359" s="138">
        <f>'AUP Test Results - Table 1'!V359</f>
        <v>0</v>
      </c>
      <c r="W359" s="141" t="str">
        <f>'AUP Test Results - Table 1'!W359</f>
        <v>none</v>
      </c>
      <c r="X359" s="141">
        <f>'AUP Test Results - Table 1'!X359</f>
        <v>0</v>
      </c>
      <c r="Y359" s="178">
        <f>'AUP Test Results - Table 1'!Y359</f>
        <v>0</v>
      </c>
      <c r="Z359" s="89">
        <f>'AUP Test Results - Table 1'!Z359</f>
        <v>0</v>
      </c>
      <c r="AC359" t="str">
        <f t="shared" si="486"/>
        <v>HB Charges 6</v>
      </c>
      <c r="AD359" s="3">
        <f t="shared" si="463"/>
        <v>0</v>
      </c>
      <c r="AE359" s="3">
        <f t="shared" si="464"/>
        <v>0</v>
      </c>
      <c r="AF359" s="3" t="e">
        <f t="shared" si="465"/>
        <v>#DIV/0!</v>
      </c>
      <c r="AG359" s="2" t="e">
        <f t="shared" si="487"/>
        <v>#DIV/0!</v>
      </c>
      <c r="AH359" s="2" t="e">
        <f t="shared" si="488"/>
        <v>#DIV/0!</v>
      </c>
      <c r="AI359" s="2" t="e">
        <f t="shared" si="489"/>
        <v>#DIV/0!</v>
      </c>
      <c r="AJ359" s="2" t="e">
        <f t="shared" si="490"/>
        <v>#DIV/0!</v>
      </c>
      <c r="AK359" t="e">
        <f t="shared" si="491"/>
        <v>#DIV/0!</v>
      </c>
      <c r="AL359" t="str">
        <f t="shared" ref="AL359:AM359" si="544">IF(AY359=1,$AF359*$V356,"0")</f>
        <v>0</v>
      </c>
      <c r="AM359" t="str">
        <f t="shared" si="544"/>
        <v>0</v>
      </c>
      <c r="AN359" t="str">
        <f t="shared" si="493"/>
        <v>0</v>
      </c>
      <c r="AO359" t="str">
        <f t="shared" si="494"/>
        <v>0</v>
      </c>
      <c r="AP359" t="str">
        <f t="shared" si="495"/>
        <v>0</v>
      </c>
      <c r="AQ359" t="str">
        <f t="shared" si="496"/>
        <v>0</v>
      </c>
      <c r="AT359">
        <f t="shared" si="497"/>
        <v>0</v>
      </c>
      <c r="AU359">
        <f t="shared" si="498"/>
        <v>0</v>
      </c>
      <c r="AW359">
        <f t="shared" si="499"/>
        <v>0</v>
      </c>
      <c r="AY359">
        <f t="shared" si="500"/>
        <v>0</v>
      </c>
      <c r="AZ359">
        <f t="shared" si="501"/>
        <v>0</v>
      </c>
      <c r="BA359">
        <f t="shared" si="502"/>
        <v>0</v>
      </c>
      <c r="BB359">
        <f t="shared" si="503"/>
        <v>0</v>
      </c>
      <c r="BC359">
        <f t="shared" si="504"/>
        <v>0</v>
      </c>
      <c r="BD359">
        <f t="shared" si="505"/>
        <v>0</v>
      </c>
      <c r="BF359" t="str">
        <f t="shared" si="506"/>
        <v>0</v>
      </c>
      <c r="BG359" t="str">
        <f t="shared" si="507"/>
        <v>0</v>
      </c>
      <c r="BH359" t="str">
        <f t="shared" si="508"/>
        <v>0</v>
      </c>
      <c r="BI359" t="str">
        <f t="shared" si="509"/>
        <v>0</v>
      </c>
      <c r="BJ359" t="str">
        <f t="shared" si="510"/>
        <v>0</v>
      </c>
      <c r="BK359" t="str">
        <f t="shared" si="511"/>
        <v>0</v>
      </c>
    </row>
    <row r="360" spans="1:63" x14ac:dyDescent="0.25">
      <c r="A360" s="176" t="s">
        <v>5</v>
      </c>
      <c r="B360" s="10">
        <f t="shared" si="482"/>
        <v>59</v>
      </c>
      <c r="C360" s="10" t="str">
        <f t="shared" si="457"/>
        <v>RX&gt;65 - 59</v>
      </c>
      <c r="D360" s="138">
        <f>'AUP Test Results - Table 1'!D360</f>
        <v>0</v>
      </c>
      <c r="E360" s="11">
        <f>'AUP Test Results - Table 1'!E360</f>
        <v>0</v>
      </c>
      <c r="F360" s="139">
        <f>'AUP Test Results - Table 1'!F360</f>
        <v>0</v>
      </c>
      <c r="G360" s="177">
        <f>'AUP Test Results - Table 1'!G360</f>
        <v>0</v>
      </c>
      <c r="H360" s="11">
        <f>'AUP Test Results - Table 1'!H360</f>
        <v>0</v>
      </c>
      <c r="I360" s="139">
        <f>'AUP Test Results - Table 1'!I360</f>
        <v>0</v>
      </c>
      <c r="J360" s="177">
        <f>'AUP Test Results - Table 1'!J360</f>
        <v>0</v>
      </c>
      <c r="K360" s="177">
        <f>'AUP Test Results - Table 1'!K360</f>
        <v>0</v>
      </c>
      <c r="L360" s="139">
        <f>'AUP Test Results - Table 1'!L360</f>
        <v>0</v>
      </c>
      <c r="M360" s="177" t="str">
        <f>'AUP Test Results - Table 1'!M360</f>
        <v/>
      </c>
      <c r="N360" s="177">
        <f>'AUP Test Results - Table 1'!N360</f>
        <v>0</v>
      </c>
      <c r="O360" s="139">
        <f>'AUP Test Results - Table 1'!O360</f>
        <v>0</v>
      </c>
      <c r="P360" s="177" t="str">
        <f>'AUP Test Results - Table 1'!P360</f>
        <v/>
      </c>
      <c r="Q360" s="138">
        <f>'AUP Test Results - Table 1'!Q360</f>
        <v>0</v>
      </c>
      <c r="R360" s="139">
        <f>'AUP Test Results - Table 1'!R360</f>
        <v>0</v>
      </c>
      <c r="S360" s="45">
        <f>'AUP Test Results - Table 1'!S360</f>
        <v>0</v>
      </c>
      <c r="T360" s="139">
        <f>'AUP Test Results - Table 1'!T360</f>
        <v>0</v>
      </c>
      <c r="U360" s="45">
        <f>'AUP Test Results - Table 1'!U360</f>
        <v>0</v>
      </c>
      <c r="V360" s="138">
        <f>'AUP Test Results - Table 1'!V360</f>
        <v>0</v>
      </c>
      <c r="W360" s="141" t="str">
        <f>'AUP Test Results - Table 1'!W360</f>
        <v>none</v>
      </c>
      <c r="X360" s="141">
        <f>'AUP Test Results - Table 1'!X360</f>
        <v>0</v>
      </c>
      <c r="Y360" s="178">
        <f>'AUP Test Results - Table 1'!Y360</f>
        <v>0</v>
      </c>
      <c r="Z360" s="89">
        <f>'AUP Test Results - Table 1'!Z360</f>
        <v>0</v>
      </c>
      <c r="AC360" t="str">
        <f t="shared" si="486"/>
        <v>HB Charges 6</v>
      </c>
      <c r="AD360" s="3">
        <f t="shared" si="463"/>
        <v>0</v>
      </c>
      <c r="AE360" s="3">
        <f t="shared" si="464"/>
        <v>0</v>
      </c>
      <c r="AF360" s="3" t="e">
        <f t="shared" si="465"/>
        <v>#DIV/0!</v>
      </c>
      <c r="AG360" s="2" t="e">
        <f t="shared" si="487"/>
        <v>#DIV/0!</v>
      </c>
      <c r="AH360" s="2" t="e">
        <f t="shared" si="488"/>
        <v>#DIV/0!</v>
      </c>
      <c r="AI360" s="2" t="e">
        <f t="shared" si="489"/>
        <v>#DIV/0!</v>
      </c>
      <c r="AJ360" s="2" t="e">
        <f t="shared" si="490"/>
        <v>#DIV/0!</v>
      </c>
      <c r="AK360" t="e">
        <f t="shared" si="491"/>
        <v>#DIV/0!</v>
      </c>
      <c r="AL360" t="str">
        <f t="shared" ref="AL360:AM360" si="545">IF(AY360=1,$AF360*$V357,"0")</f>
        <v>0</v>
      </c>
      <c r="AM360" t="str">
        <f t="shared" si="545"/>
        <v>0</v>
      </c>
      <c r="AN360" t="str">
        <f t="shared" si="493"/>
        <v>0</v>
      </c>
      <c r="AO360" t="str">
        <f t="shared" si="494"/>
        <v>0</v>
      </c>
      <c r="AP360" t="str">
        <f t="shared" si="495"/>
        <v>0</v>
      </c>
      <c r="AQ360" t="str">
        <f t="shared" si="496"/>
        <v>0</v>
      </c>
      <c r="AT360">
        <f t="shared" si="497"/>
        <v>0</v>
      </c>
      <c r="AU360">
        <f t="shared" si="498"/>
        <v>0</v>
      </c>
      <c r="AW360">
        <f t="shared" si="499"/>
        <v>0</v>
      </c>
      <c r="AY360">
        <f t="shared" si="500"/>
        <v>0</v>
      </c>
      <c r="AZ360">
        <f t="shared" si="501"/>
        <v>0</v>
      </c>
      <c r="BA360">
        <f t="shared" si="502"/>
        <v>0</v>
      </c>
      <c r="BB360">
        <f t="shared" si="503"/>
        <v>0</v>
      </c>
      <c r="BC360">
        <f t="shared" si="504"/>
        <v>0</v>
      </c>
      <c r="BD360">
        <f t="shared" si="505"/>
        <v>0</v>
      </c>
      <c r="BF360" t="str">
        <f t="shared" si="506"/>
        <v>0</v>
      </c>
      <c r="BG360" t="str">
        <f t="shared" si="507"/>
        <v>0</v>
      </c>
      <c r="BH360" t="str">
        <f t="shared" si="508"/>
        <v>0</v>
      </c>
      <c r="BI360" t="str">
        <f t="shared" si="509"/>
        <v>0</v>
      </c>
      <c r="BJ360" t="str">
        <f t="shared" si="510"/>
        <v>0</v>
      </c>
      <c r="BK360" t="str">
        <f t="shared" si="511"/>
        <v>0</v>
      </c>
    </row>
    <row r="361" spans="1:63" x14ac:dyDescent="0.25">
      <c r="A361" s="176" t="s">
        <v>5</v>
      </c>
      <c r="B361" s="10">
        <f t="shared" si="482"/>
        <v>60</v>
      </c>
      <c r="C361" s="10" t="str">
        <f t="shared" si="457"/>
        <v>RX&gt;65 - 60</v>
      </c>
      <c r="D361" s="138">
        <f>'AUP Test Results - Table 1'!D361</f>
        <v>0</v>
      </c>
      <c r="E361" s="11">
        <f>'AUP Test Results - Table 1'!E361</f>
        <v>0</v>
      </c>
      <c r="F361" s="139">
        <f>'AUP Test Results - Table 1'!F361</f>
        <v>0</v>
      </c>
      <c r="G361" s="177">
        <f>'AUP Test Results - Table 1'!G361</f>
        <v>0</v>
      </c>
      <c r="H361" s="11">
        <f>'AUP Test Results - Table 1'!H361</f>
        <v>0</v>
      </c>
      <c r="I361" s="139">
        <f>'AUP Test Results - Table 1'!I361</f>
        <v>0</v>
      </c>
      <c r="J361" s="177">
        <f>'AUP Test Results - Table 1'!J361</f>
        <v>0</v>
      </c>
      <c r="K361" s="177">
        <f>'AUP Test Results - Table 1'!K361</f>
        <v>0</v>
      </c>
      <c r="L361" s="139">
        <f>'AUP Test Results - Table 1'!L361</f>
        <v>0</v>
      </c>
      <c r="M361" s="177" t="str">
        <f>'AUP Test Results - Table 1'!M361</f>
        <v/>
      </c>
      <c r="N361" s="177">
        <f>'AUP Test Results - Table 1'!N361</f>
        <v>0</v>
      </c>
      <c r="O361" s="139">
        <f>'AUP Test Results - Table 1'!O361</f>
        <v>0</v>
      </c>
      <c r="P361" s="177" t="str">
        <f>'AUP Test Results - Table 1'!P361</f>
        <v/>
      </c>
      <c r="Q361" s="138">
        <f>'AUP Test Results - Table 1'!Q361</f>
        <v>0</v>
      </c>
      <c r="R361" s="139">
        <f>'AUP Test Results - Table 1'!R361</f>
        <v>0</v>
      </c>
      <c r="S361" s="45">
        <f>'AUP Test Results - Table 1'!S361</f>
        <v>0</v>
      </c>
      <c r="T361" s="139">
        <f>'AUP Test Results - Table 1'!T361</f>
        <v>0</v>
      </c>
      <c r="U361" s="45">
        <f>'AUP Test Results - Table 1'!U361</f>
        <v>0</v>
      </c>
      <c r="V361" s="138">
        <f>'AUP Test Results - Table 1'!V361</f>
        <v>0</v>
      </c>
      <c r="W361" s="141" t="str">
        <f>'AUP Test Results - Table 1'!W361</f>
        <v>none</v>
      </c>
      <c r="X361" s="141">
        <f>'AUP Test Results - Table 1'!X361</f>
        <v>0</v>
      </c>
      <c r="Y361" s="178">
        <f>'AUP Test Results - Table 1'!Y361</f>
        <v>0</v>
      </c>
      <c r="Z361" s="89">
        <f>'AUP Test Results - Table 1'!Z361</f>
        <v>0</v>
      </c>
      <c r="AC361" t="str">
        <f t="shared" si="486"/>
        <v>HB Charges 6</v>
      </c>
      <c r="AD361" s="3">
        <f t="shared" si="463"/>
        <v>0</v>
      </c>
      <c r="AE361" s="3">
        <f t="shared" si="464"/>
        <v>0</v>
      </c>
      <c r="AF361" s="3" t="e">
        <f t="shared" si="465"/>
        <v>#DIV/0!</v>
      </c>
      <c r="AG361" s="2" t="e">
        <f t="shared" si="487"/>
        <v>#DIV/0!</v>
      </c>
      <c r="AH361" s="2" t="e">
        <f t="shared" si="488"/>
        <v>#DIV/0!</v>
      </c>
      <c r="AI361" s="2" t="e">
        <f t="shared" si="489"/>
        <v>#DIV/0!</v>
      </c>
      <c r="AJ361" s="2" t="e">
        <f t="shared" si="490"/>
        <v>#DIV/0!</v>
      </c>
      <c r="AK361" t="e">
        <f t="shared" si="491"/>
        <v>#DIV/0!</v>
      </c>
      <c r="AL361" t="str">
        <f t="shared" ref="AL361:AM361" si="546">IF(AY361=1,$AF361*$V358,"0")</f>
        <v>0</v>
      </c>
      <c r="AM361" t="str">
        <f t="shared" si="546"/>
        <v>0</v>
      </c>
      <c r="AN361" t="str">
        <f t="shared" si="493"/>
        <v>0</v>
      </c>
      <c r="AO361" t="str">
        <f t="shared" si="494"/>
        <v>0</v>
      </c>
      <c r="AP361" t="str">
        <f t="shared" si="495"/>
        <v>0</v>
      </c>
      <c r="AQ361" t="str">
        <f t="shared" si="496"/>
        <v>0</v>
      </c>
      <c r="AT361">
        <f t="shared" si="497"/>
        <v>0</v>
      </c>
      <c r="AU361">
        <f t="shared" si="498"/>
        <v>0</v>
      </c>
      <c r="AW361">
        <f t="shared" si="499"/>
        <v>0</v>
      </c>
      <c r="AY361">
        <f t="shared" si="500"/>
        <v>0</v>
      </c>
      <c r="AZ361">
        <f t="shared" si="501"/>
        <v>0</v>
      </c>
      <c r="BA361">
        <f t="shared" si="502"/>
        <v>0</v>
      </c>
      <c r="BB361">
        <f t="shared" si="503"/>
        <v>0</v>
      </c>
      <c r="BC361">
        <f t="shared" si="504"/>
        <v>0</v>
      </c>
      <c r="BD361">
        <f t="shared" si="505"/>
        <v>0</v>
      </c>
      <c r="BF361" t="str">
        <f t="shared" si="506"/>
        <v>0</v>
      </c>
      <c r="BG361" t="str">
        <f t="shared" si="507"/>
        <v>0</v>
      </c>
      <c r="BH361" t="str">
        <f t="shared" si="508"/>
        <v>0</v>
      </c>
      <c r="BI361" t="str">
        <f t="shared" si="509"/>
        <v>0</v>
      </c>
      <c r="BJ361" t="str">
        <f t="shared" si="510"/>
        <v>0</v>
      </c>
      <c r="BK361" t="str">
        <f t="shared" si="511"/>
        <v>0</v>
      </c>
    </row>
    <row r="362" spans="1:63" x14ac:dyDescent="0.25">
      <c r="A362" s="176" t="s">
        <v>99</v>
      </c>
      <c r="B362" s="10">
        <v>1</v>
      </c>
      <c r="C362" s="10" t="str">
        <f t="shared" ref="C362:C365" si="547">A362&amp;" - "&amp;B362</f>
        <v>Uncashed Chk - 1</v>
      </c>
      <c r="D362" s="138">
        <f>'AUP Test Results - Table 1'!D362</f>
        <v>0</v>
      </c>
      <c r="E362" s="177">
        <f>'AUP Test Results - Table 1'!E362</f>
        <v>0</v>
      </c>
      <c r="F362" s="139">
        <f>'AUP Test Results - Table 1'!F362</f>
        <v>0</v>
      </c>
      <c r="G362" s="177">
        <f>'AUP Test Results - Table 1'!G362</f>
        <v>0</v>
      </c>
      <c r="H362" s="177">
        <f>'AUP Test Results - Table 1'!H362</f>
        <v>0</v>
      </c>
      <c r="I362" s="139">
        <f>'AUP Test Results - Table 1'!I362</f>
        <v>0</v>
      </c>
      <c r="J362" s="177">
        <f>'AUP Test Results - Table 1'!J362</f>
        <v>0</v>
      </c>
      <c r="K362" s="177">
        <f>'AUP Test Results - Table 1'!K362</f>
        <v>0</v>
      </c>
      <c r="L362" s="139">
        <f>'AUP Test Results - Table 1'!L362</f>
        <v>0</v>
      </c>
      <c r="M362" s="177" t="str">
        <f>'AUP Test Results - Table 1'!M362</f>
        <v/>
      </c>
      <c r="N362" s="177">
        <f>'AUP Test Results - Table 1'!N362</f>
        <v>0</v>
      </c>
      <c r="O362" s="139">
        <f>'AUP Test Results - Table 1'!O362</f>
        <v>0</v>
      </c>
      <c r="P362" s="177" t="str">
        <f>'AUP Test Results - Table 1'!P362</f>
        <v/>
      </c>
      <c r="Q362" s="138">
        <f>'AUP Test Results - Table 1'!Q362</f>
        <v>0</v>
      </c>
      <c r="R362" s="139">
        <f>'AUP Test Results - Table 1'!R362</f>
        <v>0</v>
      </c>
      <c r="S362" s="45">
        <f>'AUP Test Results - Table 1'!S362</f>
        <v>0</v>
      </c>
      <c r="T362" s="139">
        <f>'AUP Test Results - Table 1'!T362</f>
        <v>0</v>
      </c>
      <c r="U362" s="45">
        <f>'AUP Test Results - Table 1'!U362</f>
        <v>0</v>
      </c>
      <c r="V362" s="138">
        <f>'AUP Test Results - Table 1'!V362</f>
        <v>0</v>
      </c>
      <c r="W362" s="141" t="str">
        <f>'AUP Test Results - Table 1'!W362</f>
        <v>none</v>
      </c>
      <c r="X362" s="141">
        <f>'AUP Test Results - Table 1'!X362</f>
        <v>0</v>
      </c>
      <c r="Y362" s="178">
        <f>'AUP Test Results - Table 1'!Y362</f>
        <v>0</v>
      </c>
      <c r="Z362" s="89">
        <f>'AUP Test Results - Table 1'!Z362</f>
        <v>0</v>
      </c>
      <c r="AC362" t="str">
        <f t="shared" si="486"/>
        <v>HB Charges 6</v>
      </c>
      <c r="AD362" s="3">
        <f t="shared" si="463"/>
        <v>0</v>
      </c>
      <c r="AE362" s="3">
        <f t="shared" si="464"/>
        <v>0</v>
      </c>
      <c r="AF362" s="3" t="e">
        <f t="shared" si="465"/>
        <v>#DIV/0!</v>
      </c>
      <c r="AG362" s="2" t="e">
        <f t="shared" si="487"/>
        <v>#DIV/0!</v>
      </c>
      <c r="AH362" s="2" t="e">
        <f t="shared" si="488"/>
        <v>#DIV/0!</v>
      </c>
      <c r="AI362" s="2" t="e">
        <f t="shared" si="489"/>
        <v>#DIV/0!</v>
      </c>
      <c r="AJ362" s="2" t="e">
        <f t="shared" si="490"/>
        <v>#DIV/0!</v>
      </c>
      <c r="AK362" t="e">
        <f t="shared" si="491"/>
        <v>#DIV/0!</v>
      </c>
      <c r="AL362" t="str">
        <f t="shared" ref="AL362:AM362" si="548">IF(AY362=1,$AF362*$V359,"0")</f>
        <v>0</v>
      </c>
      <c r="AM362" t="str">
        <f t="shared" si="548"/>
        <v>0</v>
      </c>
      <c r="AN362" t="str">
        <f t="shared" si="493"/>
        <v>0</v>
      </c>
      <c r="AO362" t="str">
        <f t="shared" si="494"/>
        <v>0</v>
      </c>
      <c r="AP362" t="str">
        <f t="shared" si="495"/>
        <v>0</v>
      </c>
      <c r="AQ362" t="str">
        <f t="shared" si="496"/>
        <v>0</v>
      </c>
      <c r="AT362">
        <f t="shared" si="497"/>
        <v>0</v>
      </c>
      <c r="AU362">
        <f t="shared" si="498"/>
        <v>0</v>
      </c>
      <c r="AW362">
        <f t="shared" si="499"/>
        <v>0</v>
      </c>
      <c r="AY362">
        <f t="shared" si="500"/>
        <v>0</v>
      </c>
      <c r="AZ362">
        <f t="shared" si="501"/>
        <v>0</v>
      </c>
      <c r="BA362">
        <f t="shared" si="502"/>
        <v>0</v>
      </c>
      <c r="BB362">
        <f t="shared" si="503"/>
        <v>0</v>
      </c>
      <c r="BC362">
        <f t="shared" si="504"/>
        <v>0</v>
      </c>
      <c r="BD362">
        <f t="shared" si="505"/>
        <v>0</v>
      </c>
      <c r="BF362" t="str">
        <f t="shared" si="506"/>
        <v>0</v>
      </c>
      <c r="BG362" t="str">
        <f t="shared" si="507"/>
        <v>0</v>
      </c>
      <c r="BH362" t="str">
        <f t="shared" si="508"/>
        <v>0</v>
      </c>
      <c r="BI362" t="str">
        <f t="shared" si="509"/>
        <v>0</v>
      </c>
      <c r="BJ362" t="str">
        <f t="shared" si="510"/>
        <v>0</v>
      </c>
      <c r="BK362" t="str">
        <f t="shared" si="511"/>
        <v>0</v>
      </c>
    </row>
    <row r="363" spans="1:63" x14ac:dyDescent="0.25">
      <c r="A363" s="176" t="s">
        <v>99</v>
      </c>
      <c r="B363" s="10">
        <f t="shared" ref="B363:B421" si="549">B362+1</f>
        <v>2</v>
      </c>
      <c r="C363" s="10" t="str">
        <f t="shared" si="547"/>
        <v>Uncashed Chk - 2</v>
      </c>
      <c r="D363" s="138">
        <f>'AUP Test Results - Table 1'!D363</f>
        <v>0</v>
      </c>
      <c r="E363" s="177">
        <f>'AUP Test Results - Table 1'!E363</f>
        <v>0</v>
      </c>
      <c r="F363" s="139">
        <f>'AUP Test Results - Table 1'!F363</f>
        <v>0</v>
      </c>
      <c r="G363" s="177">
        <f>'AUP Test Results - Table 1'!G363</f>
        <v>0</v>
      </c>
      <c r="H363" s="177">
        <f>'AUP Test Results - Table 1'!H363</f>
        <v>0</v>
      </c>
      <c r="I363" s="139">
        <f>'AUP Test Results - Table 1'!I363</f>
        <v>0</v>
      </c>
      <c r="J363" s="177">
        <f>'AUP Test Results - Table 1'!J363</f>
        <v>0</v>
      </c>
      <c r="K363" s="177">
        <f>'AUP Test Results - Table 1'!K363</f>
        <v>0</v>
      </c>
      <c r="L363" s="139">
        <f>'AUP Test Results - Table 1'!L363</f>
        <v>0</v>
      </c>
      <c r="M363" s="177" t="str">
        <f>'AUP Test Results - Table 1'!M363</f>
        <v/>
      </c>
      <c r="N363" s="177">
        <f>'AUP Test Results - Table 1'!N363</f>
        <v>0</v>
      </c>
      <c r="O363" s="139">
        <f>'AUP Test Results - Table 1'!O363</f>
        <v>0</v>
      </c>
      <c r="P363" s="177" t="str">
        <f>'AUP Test Results - Table 1'!P363</f>
        <v/>
      </c>
      <c r="Q363" s="138">
        <f>'AUP Test Results - Table 1'!Q363</f>
        <v>0</v>
      </c>
      <c r="R363" s="139">
        <f>'AUP Test Results - Table 1'!R363</f>
        <v>0</v>
      </c>
      <c r="S363" s="45">
        <f>'AUP Test Results - Table 1'!S363</f>
        <v>0</v>
      </c>
      <c r="T363" s="139">
        <f>'AUP Test Results - Table 1'!T363</f>
        <v>0</v>
      </c>
      <c r="U363" s="45">
        <f>'AUP Test Results - Table 1'!U363</f>
        <v>0</v>
      </c>
      <c r="V363" s="138">
        <f>'AUP Test Results - Table 1'!V363</f>
        <v>0</v>
      </c>
      <c r="W363" s="141" t="str">
        <f>'AUP Test Results - Table 1'!W363</f>
        <v>none</v>
      </c>
      <c r="X363" s="141">
        <f>'AUP Test Results - Table 1'!X363</f>
        <v>0</v>
      </c>
      <c r="Y363" s="178">
        <f>'AUP Test Results - Table 1'!Y363</f>
        <v>0</v>
      </c>
      <c r="Z363" s="89">
        <f>'AUP Test Results - Table 1'!Z363</f>
        <v>0</v>
      </c>
      <c r="AC363" t="str">
        <f t="shared" si="486"/>
        <v>HB Charges 6</v>
      </c>
      <c r="AD363" s="3">
        <f t="shared" si="463"/>
        <v>0</v>
      </c>
      <c r="AE363" s="3">
        <f t="shared" si="464"/>
        <v>0</v>
      </c>
      <c r="AF363" s="3" t="e">
        <f t="shared" si="465"/>
        <v>#DIV/0!</v>
      </c>
      <c r="AG363" s="2" t="e">
        <f t="shared" si="487"/>
        <v>#DIV/0!</v>
      </c>
      <c r="AH363" s="2" t="e">
        <f t="shared" si="488"/>
        <v>#DIV/0!</v>
      </c>
      <c r="AI363" s="2" t="e">
        <f t="shared" si="489"/>
        <v>#DIV/0!</v>
      </c>
      <c r="AJ363" s="2" t="e">
        <f t="shared" si="490"/>
        <v>#DIV/0!</v>
      </c>
      <c r="AK363" t="e">
        <f t="shared" si="491"/>
        <v>#DIV/0!</v>
      </c>
      <c r="AL363" t="str">
        <f t="shared" ref="AL363:AM363" si="550">IF(AY363=1,$AF363*$V360,"0")</f>
        <v>0</v>
      </c>
      <c r="AM363" t="str">
        <f t="shared" si="550"/>
        <v>0</v>
      </c>
      <c r="AN363" t="str">
        <f t="shared" si="493"/>
        <v>0</v>
      </c>
      <c r="AO363" t="str">
        <f t="shared" si="494"/>
        <v>0</v>
      </c>
      <c r="AP363" t="str">
        <f t="shared" si="495"/>
        <v>0</v>
      </c>
      <c r="AQ363" t="str">
        <f t="shared" si="496"/>
        <v>0</v>
      </c>
      <c r="AT363">
        <f t="shared" si="497"/>
        <v>0</v>
      </c>
      <c r="AU363">
        <f t="shared" si="498"/>
        <v>0</v>
      </c>
      <c r="AW363">
        <f t="shared" si="499"/>
        <v>0</v>
      </c>
      <c r="AY363">
        <f t="shared" si="500"/>
        <v>0</v>
      </c>
      <c r="AZ363">
        <f t="shared" si="501"/>
        <v>0</v>
      </c>
      <c r="BA363">
        <f t="shared" si="502"/>
        <v>0</v>
      </c>
      <c r="BB363">
        <f t="shared" si="503"/>
        <v>0</v>
      </c>
      <c r="BC363">
        <f t="shared" si="504"/>
        <v>0</v>
      </c>
      <c r="BD363">
        <f t="shared" si="505"/>
        <v>0</v>
      </c>
      <c r="BF363" t="str">
        <f t="shared" si="506"/>
        <v>0</v>
      </c>
      <c r="BG363" t="str">
        <f t="shared" si="507"/>
        <v>0</v>
      </c>
      <c r="BH363" t="str">
        <f t="shared" si="508"/>
        <v>0</v>
      </c>
      <c r="BI363" t="str">
        <f t="shared" si="509"/>
        <v>0</v>
      </c>
      <c r="BJ363" t="str">
        <f t="shared" si="510"/>
        <v>0</v>
      </c>
      <c r="BK363" t="str">
        <f t="shared" si="511"/>
        <v>0</v>
      </c>
    </row>
    <row r="364" spans="1:63" x14ac:dyDescent="0.25">
      <c r="A364" s="176" t="s">
        <v>99</v>
      </c>
      <c r="B364" s="10">
        <f t="shared" si="549"/>
        <v>3</v>
      </c>
      <c r="C364" s="10" t="str">
        <f t="shared" si="547"/>
        <v>Uncashed Chk - 3</v>
      </c>
      <c r="D364" s="138">
        <f>'AUP Test Results - Table 1'!D364</f>
        <v>0</v>
      </c>
      <c r="E364" s="177">
        <f>'AUP Test Results - Table 1'!E364</f>
        <v>0</v>
      </c>
      <c r="F364" s="139">
        <f>'AUP Test Results - Table 1'!F364</f>
        <v>0</v>
      </c>
      <c r="G364" s="177">
        <f>'AUP Test Results - Table 1'!G364</f>
        <v>0</v>
      </c>
      <c r="H364" s="177">
        <f>'AUP Test Results - Table 1'!H364</f>
        <v>0</v>
      </c>
      <c r="I364" s="139">
        <f>'AUP Test Results - Table 1'!I364</f>
        <v>0</v>
      </c>
      <c r="J364" s="177">
        <f>'AUP Test Results - Table 1'!J364</f>
        <v>0</v>
      </c>
      <c r="K364" s="177">
        <f>'AUP Test Results - Table 1'!K364</f>
        <v>0</v>
      </c>
      <c r="L364" s="139">
        <f>'AUP Test Results - Table 1'!L364</f>
        <v>0</v>
      </c>
      <c r="M364" s="177" t="str">
        <f>'AUP Test Results - Table 1'!M364</f>
        <v/>
      </c>
      <c r="N364" s="177">
        <f>'AUP Test Results - Table 1'!N364</f>
        <v>0</v>
      </c>
      <c r="O364" s="139">
        <f>'AUP Test Results - Table 1'!O364</f>
        <v>0</v>
      </c>
      <c r="P364" s="177" t="str">
        <f>'AUP Test Results - Table 1'!P364</f>
        <v/>
      </c>
      <c r="Q364" s="138">
        <f>'AUP Test Results - Table 1'!Q364</f>
        <v>0</v>
      </c>
      <c r="R364" s="139">
        <f>'AUP Test Results - Table 1'!R364</f>
        <v>0</v>
      </c>
      <c r="S364" s="45">
        <f>'AUP Test Results - Table 1'!S364</f>
        <v>0</v>
      </c>
      <c r="T364" s="139">
        <f>'AUP Test Results - Table 1'!T364</f>
        <v>0</v>
      </c>
      <c r="U364" s="45">
        <f>'AUP Test Results - Table 1'!U364</f>
        <v>0</v>
      </c>
      <c r="V364" s="138">
        <f>'AUP Test Results - Table 1'!V364</f>
        <v>0</v>
      </c>
      <c r="W364" s="141" t="str">
        <f>'AUP Test Results - Table 1'!W364</f>
        <v>none</v>
      </c>
      <c r="X364" s="141">
        <f>'AUP Test Results - Table 1'!X364</f>
        <v>0</v>
      </c>
      <c r="Y364" s="178">
        <f>'AUP Test Results - Table 1'!Y364</f>
        <v>0</v>
      </c>
      <c r="Z364" s="89">
        <f>'AUP Test Results - Table 1'!Z364</f>
        <v>0</v>
      </c>
      <c r="AC364" t="str">
        <f t="shared" si="486"/>
        <v>HB Charges 6</v>
      </c>
      <c r="AD364" s="3">
        <f t="shared" si="463"/>
        <v>0</v>
      </c>
      <c r="AE364" s="3">
        <f t="shared" si="464"/>
        <v>0</v>
      </c>
      <c r="AF364" s="3" t="e">
        <f t="shared" si="465"/>
        <v>#DIV/0!</v>
      </c>
      <c r="AG364" s="2" t="e">
        <f t="shared" si="487"/>
        <v>#DIV/0!</v>
      </c>
      <c r="AH364" s="2" t="e">
        <f t="shared" si="488"/>
        <v>#DIV/0!</v>
      </c>
      <c r="AI364" s="2" t="e">
        <f t="shared" si="489"/>
        <v>#DIV/0!</v>
      </c>
      <c r="AJ364" s="2" t="e">
        <f t="shared" si="490"/>
        <v>#DIV/0!</v>
      </c>
      <c r="AK364" t="e">
        <f t="shared" si="491"/>
        <v>#DIV/0!</v>
      </c>
      <c r="AL364" t="str">
        <f t="shared" ref="AL364:AM364" si="551">IF(AY364=1,$AF364*$V361,"0")</f>
        <v>0</v>
      </c>
      <c r="AM364" t="str">
        <f t="shared" si="551"/>
        <v>0</v>
      </c>
      <c r="AN364" t="str">
        <f t="shared" si="493"/>
        <v>0</v>
      </c>
      <c r="AO364" t="str">
        <f t="shared" si="494"/>
        <v>0</v>
      </c>
      <c r="AP364" t="str">
        <f t="shared" si="495"/>
        <v>0</v>
      </c>
      <c r="AQ364" t="str">
        <f t="shared" si="496"/>
        <v>0</v>
      </c>
      <c r="AT364">
        <f t="shared" si="497"/>
        <v>0</v>
      </c>
      <c r="AU364">
        <f t="shared" si="498"/>
        <v>0</v>
      </c>
      <c r="AW364">
        <f t="shared" si="499"/>
        <v>0</v>
      </c>
      <c r="AY364">
        <f t="shared" si="500"/>
        <v>0</v>
      </c>
      <c r="AZ364">
        <f t="shared" si="501"/>
        <v>0</v>
      </c>
      <c r="BA364">
        <f t="shared" si="502"/>
        <v>0</v>
      </c>
      <c r="BB364">
        <f t="shared" si="503"/>
        <v>0</v>
      </c>
      <c r="BC364">
        <f t="shared" si="504"/>
        <v>0</v>
      </c>
      <c r="BD364">
        <f t="shared" si="505"/>
        <v>0</v>
      </c>
      <c r="BF364" t="str">
        <f t="shared" si="506"/>
        <v>0</v>
      </c>
      <c r="BG364" t="str">
        <f t="shared" si="507"/>
        <v>0</v>
      </c>
      <c r="BH364" t="str">
        <f t="shared" si="508"/>
        <v>0</v>
      </c>
      <c r="BI364" t="str">
        <f t="shared" si="509"/>
        <v>0</v>
      </c>
      <c r="BJ364" t="str">
        <f t="shared" si="510"/>
        <v>0</v>
      </c>
      <c r="BK364" t="str">
        <f t="shared" si="511"/>
        <v>0</v>
      </c>
    </row>
    <row r="365" spans="1:63" x14ac:dyDescent="0.25">
      <c r="A365" s="176" t="s">
        <v>99</v>
      </c>
      <c r="B365" s="10">
        <f t="shared" si="549"/>
        <v>4</v>
      </c>
      <c r="C365" s="10" t="str">
        <f t="shared" si="547"/>
        <v>Uncashed Chk - 4</v>
      </c>
      <c r="D365" s="138">
        <f>'AUP Test Results - Table 1'!D365</f>
        <v>0</v>
      </c>
      <c r="E365" s="177">
        <f>'AUP Test Results - Table 1'!E365</f>
        <v>0</v>
      </c>
      <c r="F365" s="139">
        <f>'AUP Test Results - Table 1'!F365</f>
        <v>0</v>
      </c>
      <c r="G365" s="177">
        <f>'AUP Test Results - Table 1'!G365</f>
        <v>0</v>
      </c>
      <c r="H365" s="177">
        <f>'AUP Test Results - Table 1'!H365</f>
        <v>0</v>
      </c>
      <c r="I365" s="139">
        <f>'AUP Test Results - Table 1'!I365</f>
        <v>0</v>
      </c>
      <c r="J365" s="177">
        <f>'AUP Test Results - Table 1'!J365</f>
        <v>0</v>
      </c>
      <c r="K365" s="177">
        <f>'AUP Test Results - Table 1'!K365</f>
        <v>0</v>
      </c>
      <c r="L365" s="139">
        <f>'AUP Test Results - Table 1'!L365</f>
        <v>0</v>
      </c>
      <c r="M365" s="177" t="str">
        <f>'AUP Test Results - Table 1'!M365</f>
        <v/>
      </c>
      <c r="N365" s="177">
        <f>'AUP Test Results - Table 1'!N365</f>
        <v>0</v>
      </c>
      <c r="O365" s="139">
        <f>'AUP Test Results - Table 1'!O365</f>
        <v>0</v>
      </c>
      <c r="P365" s="177" t="str">
        <f>'AUP Test Results - Table 1'!P365</f>
        <v/>
      </c>
      <c r="Q365" s="138">
        <f>'AUP Test Results - Table 1'!Q365</f>
        <v>0</v>
      </c>
      <c r="R365" s="139">
        <f>'AUP Test Results - Table 1'!R365</f>
        <v>0</v>
      </c>
      <c r="S365" s="45">
        <f>'AUP Test Results - Table 1'!S365</f>
        <v>0</v>
      </c>
      <c r="T365" s="139">
        <f>'AUP Test Results - Table 1'!T365</f>
        <v>0</v>
      </c>
      <c r="U365" s="45">
        <f>'AUP Test Results - Table 1'!U365</f>
        <v>0</v>
      </c>
      <c r="V365" s="138">
        <f>'AUP Test Results - Table 1'!V365</f>
        <v>0</v>
      </c>
      <c r="W365" s="141" t="str">
        <f>'AUP Test Results - Table 1'!W365</f>
        <v>none</v>
      </c>
      <c r="X365" s="141">
        <f>'AUP Test Results - Table 1'!X365</f>
        <v>0</v>
      </c>
      <c r="Y365" s="178">
        <f>'AUP Test Results - Table 1'!Y365</f>
        <v>0</v>
      </c>
      <c r="Z365" s="89">
        <f>'AUP Test Results - Table 1'!Z365</f>
        <v>0</v>
      </c>
      <c r="AC365" t="str">
        <f t="shared" ref="AC365:AC396" si="552">A602</f>
        <v>Admin 4c</v>
      </c>
      <c r="AD365" s="3">
        <f>'IPs defined by Activity (3)'!$B$16</f>
        <v>0</v>
      </c>
      <c r="AE365">
        <f>'IPs defined by Activity (3)'!$D$16</f>
        <v>0</v>
      </c>
      <c r="AF365" s="3" t="e">
        <f>AD365/AE365</f>
        <v>#DIV/0!</v>
      </c>
      <c r="AG365" s="2" t="e">
        <f t="shared" ref="AG365:AG396" si="553">V602*$AF365</f>
        <v>#DIV/0!</v>
      </c>
      <c r="AH365" s="2" t="e">
        <f t="shared" ref="AH365:AH396" si="554">R602*$AF365</f>
        <v>#DIV/0!</v>
      </c>
      <c r="AI365" s="2" t="e">
        <f t="shared" ref="AI365:AI396" si="555">Q602*$AF365</f>
        <v>#DIV/0!</v>
      </c>
      <c r="AJ365" s="2" t="e">
        <f t="shared" ref="AJ365:AJ396" si="556">T602*$AF365</f>
        <v>#DIV/0!</v>
      </c>
      <c r="AK365" t="e">
        <f t="shared" ref="AK365:AK396" si="557">O602*$AF365</f>
        <v>#DIV/0!</v>
      </c>
      <c r="AL365" t="str">
        <f t="shared" ref="AL365:AL396" si="558">IF(AY365=1,$AF365*$V602,"0")</f>
        <v>0</v>
      </c>
      <c r="AM365" t="str">
        <f t="shared" ref="AM365:AM396" si="559">IF(AZ365=1,$AF365*$V602,"0")</f>
        <v>0</v>
      </c>
      <c r="AN365" t="str">
        <f t="shared" ref="AN365:AN396" si="560">IF(BA365=1,$AF365*$V602,"0")</f>
        <v>0</v>
      </c>
      <c r="AO365" t="str">
        <f t="shared" ref="AO365:AO396" si="561">IF(BB365=1,$AF365*$V602,"0")</f>
        <v>0</v>
      </c>
      <c r="AP365" t="str">
        <f t="shared" ref="AP365:AP396" si="562">IF(BC365=1,$AF365*$V602,"0")</f>
        <v>0</v>
      </c>
      <c r="AQ365" t="str">
        <f t="shared" ref="AQ365:AQ396" si="563">IF(BD365=1,$AF365*$X602,"0")</f>
        <v>0</v>
      </c>
      <c r="AT365">
        <f t="shared" si="497"/>
        <v>0</v>
      </c>
      <c r="AU365">
        <f t="shared" si="498"/>
        <v>0</v>
      </c>
      <c r="AW365">
        <f t="shared" si="499"/>
        <v>0</v>
      </c>
      <c r="AY365">
        <f t="shared" ref="AY365:AY396" si="564">COUNTIF($W602:$W602,"SR")</f>
        <v>0</v>
      </c>
      <c r="AZ365">
        <f t="shared" ref="AZ365:AZ396" si="565">COUNTIF($W602:$W602,"UD")</f>
        <v>0</v>
      </c>
      <c r="BA365">
        <f t="shared" ref="BA365:BA396" si="566">COUNTIF($W602:$W602,"FA")</f>
        <v>0</v>
      </c>
      <c r="BB365">
        <f t="shared" ref="BB365:BB396" si="567">COUNTIF($W602:$W602,"DI")</f>
        <v>0</v>
      </c>
      <c r="BC365">
        <f t="shared" ref="BC365:BC396" si="568">COUNTIF($W602:$W602,"IA")</f>
        <v>0</v>
      </c>
      <c r="BD365">
        <f t="shared" ref="BD365:BD396" si="569">COUNTIF($X602:$X602,"&gt;.00")</f>
        <v>0</v>
      </c>
      <c r="BF365" t="str">
        <f t="shared" ref="BF365:BF396" si="570">IF(BA365=1,$AF365*F602,"0")</f>
        <v>0</v>
      </c>
      <c r="BG365" t="str">
        <f t="shared" ref="BG365:BG396" si="571">IF(BA365=1,$AF365*I602,"0")</f>
        <v>0</v>
      </c>
      <c r="BH365" t="str">
        <f t="shared" ref="BH365:BH396" si="572">IF(BB365=1,$AF365*F602,"0")</f>
        <v>0</v>
      </c>
      <c r="BI365" t="str">
        <f t="shared" ref="BI365:BI396" si="573">IF(BB365=1,$AF365*I602,"0")</f>
        <v>0</v>
      </c>
      <c r="BJ365" t="str">
        <f t="shared" ref="BJ365:BJ396" si="574">IF(BC365=1,$AF365*F602,"0")</f>
        <v>0</v>
      </c>
      <c r="BK365" t="str">
        <f t="shared" ref="BK365:BK396" si="575">IF(BC365=1,$AF365*I602,"0")</f>
        <v>0</v>
      </c>
    </row>
    <row r="366" spans="1:63" x14ac:dyDescent="0.25">
      <c r="A366" s="176" t="s">
        <v>99</v>
      </c>
      <c r="B366" s="10">
        <f t="shared" si="549"/>
        <v>5</v>
      </c>
      <c r="C366" s="10" t="str">
        <f t="shared" ref="C366:C429" si="576">A366&amp;" - "&amp;B366</f>
        <v>Uncashed Chk - 5</v>
      </c>
      <c r="D366" s="138">
        <f>'AUP Test Results - Table 1'!D366</f>
        <v>0</v>
      </c>
      <c r="E366" s="177">
        <f>'AUP Test Results - Table 1'!E366</f>
        <v>0</v>
      </c>
      <c r="F366" s="139">
        <f>'AUP Test Results - Table 1'!F366</f>
        <v>0</v>
      </c>
      <c r="G366" s="177">
        <f>'AUP Test Results - Table 1'!G366</f>
        <v>0</v>
      </c>
      <c r="H366" s="177">
        <f>'AUP Test Results - Table 1'!H366</f>
        <v>0</v>
      </c>
      <c r="I366" s="139">
        <f>'AUP Test Results - Table 1'!I366</f>
        <v>0</v>
      </c>
      <c r="J366" s="177">
        <f>'AUP Test Results - Table 1'!J366</f>
        <v>0</v>
      </c>
      <c r="K366" s="177">
        <f>'AUP Test Results - Table 1'!K366</f>
        <v>0</v>
      </c>
      <c r="L366" s="139">
        <f>'AUP Test Results - Table 1'!L366</f>
        <v>0</v>
      </c>
      <c r="M366" s="177" t="str">
        <f>'AUP Test Results - Table 1'!M366</f>
        <v/>
      </c>
      <c r="N366" s="177">
        <f>'AUP Test Results - Table 1'!N366</f>
        <v>0</v>
      </c>
      <c r="O366" s="139">
        <f>'AUP Test Results - Table 1'!O366</f>
        <v>0</v>
      </c>
      <c r="P366" s="177" t="str">
        <f>'AUP Test Results - Table 1'!P366</f>
        <v/>
      </c>
      <c r="Q366" s="138">
        <f>'AUP Test Results - Table 1'!Q366</f>
        <v>0</v>
      </c>
      <c r="R366" s="139">
        <f>'AUP Test Results - Table 1'!R366</f>
        <v>0</v>
      </c>
      <c r="S366" s="45">
        <f>'AUP Test Results - Table 1'!S366</f>
        <v>0</v>
      </c>
      <c r="T366" s="139">
        <f>'AUP Test Results - Table 1'!T366</f>
        <v>0</v>
      </c>
      <c r="U366" s="45">
        <f>'AUP Test Results - Table 1'!U366</f>
        <v>0</v>
      </c>
      <c r="V366" s="138">
        <f>'AUP Test Results - Table 1'!V366</f>
        <v>0</v>
      </c>
      <c r="W366" s="141" t="str">
        <f>'AUP Test Results - Table 1'!W366</f>
        <v>none</v>
      </c>
      <c r="X366" s="141">
        <f>'AUP Test Results - Table 1'!X366</f>
        <v>0</v>
      </c>
      <c r="Y366" s="178">
        <f>'AUP Test Results - Table 1'!Y366</f>
        <v>0</v>
      </c>
      <c r="Z366" s="89">
        <f>'AUP Test Results - Table 1'!Z366</f>
        <v>0</v>
      </c>
      <c r="AC366" t="str">
        <f t="shared" si="552"/>
        <v>Admin 4c</v>
      </c>
      <c r="AD366" s="3">
        <f>AD365</f>
        <v>0</v>
      </c>
      <c r="AE366" s="3">
        <f t="shared" ref="AE366:AF366" si="577">AE365</f>
        <v>0</v>
      </c>
      <c r="AF366" s="3" t="e">
        <f t="shared" si="577"/>
        <v>#DIV/0!</v>
      </c>
      <c r="AG366" s="2" t="e">
        <f t="shared" si="553"/>
        <v>#DIV/0!</v>
      </c>
      <c r="AH366" s="2" t="e">
        <f t="shared" si="554"/>
        <v>#DIV/0!</v>
      </c>
      <c r="AI366" s="2" t="e">
        <f t="shared" si="555"/>
        <v>#DIV/0!</v>
      </c>
      <c r="AJ366" s="2" t="e">
        <f t="shared" si="556"/>
        <v>#DIV/0!</v>
      </c>
      <c r="AK366" t="e">
        <f t="shared" si="557"/>
        <v>#DIV/0!</v>
      </c>
      <c r="AL366" t="str">
        <f t="shared" si="558"/>
        <v>0</v>
      </c>
      <c r="AM366" t="str">
        <f t="shared" si="559"/>
        <v>0</v>
      </c>
      <c r="AN366" t="str">
        <f t="shared" si="560"/>
        <v>0</v>
      </c>
      <c r="AO366" t="str">
        <f t="shared" si="561"/>
        <v>0</v>
      </c>
      <c r="AP366" t="str">
        <f t="shared" si="562"/>
        <v>0</v>
      </c>
      <c r="AQ366" t="str">
        <f t="shared" si="563"/>
        <v>0</v>
      </c>
      <c r="AT366">
        <f t="shared" si="497"/>
        <v>0</v>
      </c>
      <c r="AU366">
        <f t="shared" si="498"/>
        <v>0</v>
      </c>
      <c r="AW366">
        <f t="shared" si="499"/>
        <v>0</v>
      </c>
      <c r="AY366">
        <f t="shared" si="564"/>
        <v>0</v>
      </c>
      <c r="AZ366">
        <f t="shared" si="565"/>
        <v>0</v>
      </c>
      <c r="BA366">
        <f t="shared" si="566"/>
        <v>0</v>
      </c>
      <c r="BB366">
        <f t="shared" si="567"/>
        <v>0</v>
      </c>
      <c r="BC366">
        <f t="shared" si="568"/>
        <v>0</v>
      </c>
      <c r="BD366">
        <f t="shared" si="569"/>
        <v>0</v>
      </c>
      <c r="BF366" t="str">
        <f t="shared" si="570"/>
        <v>0</v>
      </c>
      <c r="BG366" t="str">
        <f t="shared" si="571"/>
        <v>0</v>
      </c>
      <c r="BH366" t="str">
        <f t="shared" si="572"/>
        <v>0</v>
      </c>
      <c r="BI366" t="str">
        <f t="shared" si="573"/>
        <v>0</v>
      </c>
      <c r="BJ366" t="str">
        <f t="shared" si="574"/>
        <v>0</v>
      </c>
      <c r="BK366" t="str">
        <f t="shared" si="575"/>
        <v>0</v>
      </c>
    </row>
    <row r="367" spans="1:63" x14ac:dyDescent="0.25">
      <c r="A367" s="176" t="s">
        <v>99</v>
      </c>
      <c r="B367" s="10">
        <f t="shared" si="549"/>
        <v>6</v>
      </c>
      <c r="C367" s="10" t="str">
        <f t="shared" si="576"/>
        <v>Uncashed Chk - 6</v>
      </c>
      <c r="D367" s="138">
        <f>'AUP Test Results - Table 1'!D367</f>
        <v>0</v>
      </c>
      <c r="E367" s="177">
        <f>'AUP Test Results - Table 1'!E367</f>
        <v>0</v>
      </c>
      <c r="F367" s="139">
        <f>'AUP Test Results - Table 1'!F367</f>
        <v>0</v>
      </c>
      <c r="G367" s="177">
        <f>'AUP Test Results - Table 1'!G367</f>
        <v>0</v>
      </c>
      <c r="H367" s="177">
        <f>'AUP Test Results - Table 1'!H367</f>
        <v>0</v>
      </c>
      <c r="I367" s="139">
        <f>'AUP Test Results - Table 1'!I367</f>
        <v>0</v>
      </c>
      <c r="J367" s="177">
        <f>'AUP Test Results - Table 1'!J367</f>
        <v>0</v>
      </c>
      <c r="K367" s="177">
        <f>'AUP Test Results - Table 1'!K367</f>
        <v>0</v>
      </c>
      <c r="L367" s="139">
        <f>'AUP Test Results - Table 1'!L367</f>
        <v>0</v>
      </c>
      <c r="M367" s="177" t="str">
        <f>'AUP Test Results - Table 1'!M367</f>
        <v/>
      </c>
      <c r="N367" s="177">
        <f>'AUP Test Results - Table 1'!N367</f>
        <v>0</v>
      </c>
      <c r="O367" s="139">
        <f>'AUP Test Results - Table 1'!O367</f>
        <v>0</v>
      </c>
      <c r="P367" s="177" t="str">
        <f>'AUP Test Results - Table 1'!P367</f>
        <v/>
      </c>
      <c r="Q367" s="138">
        <f>'AUP Test Results - Table 1'!Q367</f>
        <v>0</v>
      </c>
      <c r="R367" s="139">
        <f>'AUP Test Results - Table 1'!R367</f>
        <v>0</v>
      </c>
      <c r="S367" s="45">
        <f>'AUP Test Results - Table 1'!S367</f>
        <v>0</v>
      </c>
      <c r="T367" s="139">
        <f>'AUP Test Results - Table 1'!T367</f>
        <v>0</v>
      </c>
      <c r="U367" s="45">
        <f>'AUP Test Results - Table 1'!U367</f>
        <v>0</v>
      </c>
      <c r="V367" s="138">
        <f>'AUP Test Results - Table 1'!V367</f>
        <v>0</v>
      </c>
      <c r="W367" s="141" t="str">
        <f>'AUP Test Results - Table 1'!W367</f>
        <v>none</v>
      </c>
      <c r="X367" s="141">
        <f>'AUP Test Results - Table 1'!X367</f>
        <v>0</v>
      </c>
      <c r="Y367" s="178">
        <f>'AUP Test Results - Table 1'!Y367</f>
        <v>0</v>
      </c>
      <c r="Z367" s="89">
        <f>'AUP Test Results - Table 1'!Z367</f>
        <v>0</v>
      </c>
      <c r="AC367" t="str">
        <f t="shared" si="552"/>
        <v>Admin 4c</v>
      </c>
      <c r="AD367" s="3">
        <f t="shared" ref="AD367:AD424" si="578">AD366</f>
        <v>0</v>
      </c>
      <c r="AE367" s="3">
        <f t="shared" ref="AE367:AE424" si="579">AE366</f>
        <v>0</v>
      </c>
      <c r="AF367" s="3" t="e">
        <f t="shared" ref="AF367:AF424" si="580">AF366</f>
        <v>#DIV/0!</v>
      </c>
      <c r="AG367" s="2" t="e">
        <f t="shared" si="553"/>
        <v>#DIV/0!</v>
      </c>
      <c r="AH367" s="2" t="e">
        <f t="shared" si="554"/>
        <v>#DIV/0!</v>
      </c>
      <c r="AI367" s="2" t="e">
        <f t="shared" si="555"/>
        <v>#DIV/0!</v>
      </c>
      <c r="AJ367" s="2" t="e">
        <f t="shared" si="556"/>
        <v>#DIV/0!</v>
      </c>
      <c r="AK367" t="e">
        <f t="shared" si="557"/>
        <v>#DIV/0!</v>
      </c>
      <c r="AL367" t="str">
        <f t="shared" si="558"/>
        <v>0</v>
      </c>
      <c r="AM367" t="str">
        <f t="shared" si="559"/>
        <v>0</v>
      </c>
      <c r="AN367" t="str">
        <f t="shared" si="560"/>
        <v>0</v>
      </c>
      <c r="AO367" t="str">
        <f t="shared" si="561"/>
        <v>0</v>
      </c>
      <c r="AP367" t="str">
        <f t="shared" si="562"/>
        <v>0</v>
      </c>
      <c r="AQ367" t="str">
        <f t="shared" si="563"/>
        <v>0</v>
      </c>
      <c r="AT367">
        <f t="shared" si="497"/>
        <v>0</v>
      </c>
      <c r="AU367">
        <f t="shared" si="498"/>
        <v>0</v>
      </c>
      <c r="AW367">
        <f t="shared" si="499"/>
        <v>0</v>
      </c>
      <c r="AY367">
        <f t="shared" si="564"/>
        <v>0</v>
      </c>
      <c r="AZ367">
        <f t="shared" si="565"/>
        <v>0</v>
      </c>
      <c r="BA367">
        <f t="shared" si="566"/>
        <v>0</v>
      </c>
      <c r="BB367">
        <f t="shared" si="567"/>
        <v>0</v>
      </c>
      <c r="BC367">
        <f t="shared" si="568"/>
        <v>0</v>
      </c>
      <c r="BD367">
        <f t="shared" si="569"/>
        <v>0</v>
      </c>
      <c r="BF367" t="str">
        <f t="shared" si="570"/>
        <v>0</v>
      </c>
      <c r="BG367" t="str">
        <f t="shared" si="571"/>
        <v>0</v>
      </c>
      <c r="BH367" t="str">
        <f t="shared" si="572"/>
        <v>0</v>
      </c>
      <c r="BI367" t="str">
        <f t="shared" si="573"/>
        <v>0</v>
      </c>
      <c r="BJ367" t="str">
        <f t="shared" si="574"/>
        <v>0</v>
      </c>
      <c r="BK367" t="str">
        <f t="shared" si="575"/>
        <v>0</v>
      </c>
    </row>
    <row r="368" spans="1:63" x14ac:dyDescent="0.25">
      <c r="A368" s="176" t="s">
        <v>99</v>
      </c>
      <c r="B368" s="10">
        <f t="shared" si="549"/>
        <v>7</v>
      </c>
      <c r="C368" s="10" t="str">
        <f t="shared" si="576"/>
        <v>Uncashed Chk - 7</v>
      </c>
      <c r="D368" s="138">
        <f>'AUP Test Results - Table 1'!D368</f>
        <v>0</v>
      </c>
      <c r="E368" s="177">
        <f>'AUP Test Results - Table 1'!E368</f>
        <v>0</v>
      </c>
      <c r="F368" s="139">
        <f>'AUP Test Results - Table 1'!F368</f>
        <v>0</v>
      </c>
      <c r="G368" s="177">
        <f>'AUP Test Results - Table 1'!G368</f>
        <v>0</v>
      </c>
      <c r="H368" s="177">
        <f>'AUP Test Results - Table 1'!H368</f>
        <v>0</v>
      </c>
      <c r="I368" s="139">
        <f>'AUP Test Results - Table 1'!I368</f>
        <v>0</v>
      </c>
      <c r="J368" s="177">
        <f>'AUP Test Results - Table 1'!J368</f>
        <v>0</v>
      </c>
      <c r="K368" s="177">
        <f>'AUP Test Results - Table 1'!K368</f>
        <v>0</v>
      </c>
      <c r="L368" s="139">
        <f>'AUP Test Results - Table 1'!L368</f>
        <v>0</v>
      </c>
      <c r="M368" s="177" t="str">
        <f>'AUP Test Results - Table 1'!M368</f>
        <v/>
      </c>
      <c r="N368" s="177">
        <f>'AUP Test Results - Table 1'!N368</f>
        <v>0</v>
      </c>
      <c r="O368" s="139">
        <f>'AUP Test Results - Table 1'!O368</f>
        <v>0</v>
      </c>
      <c r="P368" s="177" t="str">
        <f>'AUP Test Results - Table 1'!P368</f>
        <v/>
      </c>
      <c r="Q368" s="138">
        <f>'AUP Test Results - Table 1'!Q368</f>
        <v>0</v>
      </c>
      <c r="R368" s="139">
        <f>'AUP Test Results - Table 1'!R368</f>
        <v>0</v>
      </c>
      <c r="S368" s="45">
        <f>'AUP Test Results - Table 1'!S368</f>
        <v>0</v>
      </c>
      <c r="T368" s="139">
        <f>'AUP Test Results - Table 1'!T368</f>
        <v>0</v>
      </c>
      <c r="U368" s="45">
        <f>'AUP Test Results - Table 1'!U368</f>
        <v>0</v>
      </c>
      <c r="V368" s="138">
        <f>'AUP Test Results - Table 1'!V368</f>
        <v>0</v>
      </c>
      <c r="W368" s="141" t="str">
        <f>'AUP Test Results - Table 1'!W368</f>
        <v>none</v>
      </c>
      <c r="X368" s="141">
        <f>'AUP Test Results - Table 1'!X368</f>
        <v>0</v>
      </c>
      <c r="Y368" s="178">
        <f>'AUP Test Results - Table 1'!Y368</f>
        <v>0</v>
      </c>
      <c r="Z368" s="89">
        <f>'AUP Test Results - Table 1'!Z368</f>
        <v>0</v>
      </c>
      <c r="AC368" t="str">
        <f t="shared" si="552"/>
        <v>Admin 4c</v>
      </c>
      <c r="AD368" s="3">
        <f t="shared" si="578"/>
        <v>0</v>
      </c>
      <c r="AE368" s="3">
        <f t="shared" si="579"/>
        <v>0</v>
      </c>
      <c r="AF368" s="3" t="e">
        <f t="shared" si="580"/>
        <v>#DIV/0!</v>
      </c>
      <c r="AG368" s="2" t="e">
        <f t="shared" si="553"/>
        <v>#DIV/0!</v>
      </c>
      <c r="AH368" s="2" t="e">
        <f t="shared" si="554"/>
        <v>#DIV/0!</v>
      </c>
      <c r="AI368" s="2" t="e">
        <f t="shared" si="555"/>
        <v>#DIV/0!</v>
      </c>
      <c r="AJ368" s="2" t="e">
        <f t="shared" si="556"/>
        <v>#DIV/0!</v>
      </c>
      <c r="AK368" t="e">
        <f t="shared" si="557"/>
        <v>#DIV/0!</v>
      </c>
      <c r="AL368" t="str">
        <f t="shared" si="558"/>
        <v>0</v>
      </c>
      <c r="AM368" t="str">
        <f t="shared" si="559"/>
        <v>0</v>
      </c>
      <c r="AN368" t="str">
        <f t="shared" si="560"/>
        <v>0</v>
      </c>
      <c r="AO368" t="str">
        <f t="shared" si="561"/>
        <v>0</v>
      </c>
      <c r="AP368" t="str">
        <f t="shared" si="562"/>
        <v>0</v>
      </c>
      <c r="AQ368" t="str">
        <f t="shared" si="563"/>
        <v>0</v>
      </c>
      <c r="AT368">
        <f t="shared" si="497"/>
        <v>0</v>
      </c>
      <c r="AU368">
        <f t="shared" si="498"/>
        <v>0</v>
      </c>
      <c r="AW368">
        <f t="shared" si="499"/>
        <v>0</v>
      </c>
      <c r="AY368">
        <f t="shared" si="564"/>
        <v>0</v>
      </c>
      <c r="AZ368">
        <f t="shared" si="565"/>
        <v>0</v>
      </c>
      <c r="BA368">
        <f t="shared" si="566"/>
        <v>0</v>
      </c>
      <c r="BB368">
        <f t="shared" si="567"/>
        <v>0</v>
      </c>
      <c r="BC368">
        <f t="shared" si="568"/>
        <v>0</v>
      </c>
      <c r="BD368">
        <f t="shared" si="569"/>
        <v>0</v>
      </c>
      <c r="BF368" t="str">
        <f t="shared" si="570"/>
        <v>0</v>
      </c>
      <c r="BG368" t="str">
        <f t="shared" si="571"/>
        <v>0</v>
      </c>
      <c r="BH368" t="str">
        <f t="shared" si="572"/>
        <v>0</v>
      </c>
      <c r="BI368" t="str">
        <f t="shared" si="573"/>
        <v>0</v>
      </c>
      <c r="BJ368" t="str">
        <f t="shared" si="574"/>
        <v>0</v>
      </c>
      <c r="BK368" t="str">
        <f t="shared" si="575"/>
        <v>0</v>
      </c>
    </row>
    <row r="369" spans="1:63" x14ac:dyDescent="0.25">
      <c r="A369" s="176" t="s">
        <v>99</v>
      </c>
      <c r="B369" s="10">
        <f t="shared" si="549"/>
        <v>8</v>
      </c>
      <c r="C369" s="10" t="str">
        <f t="shared" si="576"/>
        <v>Uncashed Chk - 8</v>
      </c>
      <c r="D369" s="138">
        <f>'AUP Test Results - Table 1'!D369</f>
        <v>0</v>
      </c>
      <c r="E369" s="177">
        <f>'AUP Test Results - Table 1'!E369</f>
        <v>0</v>
      </c>
      <c r="F369" s="139">
        <f>'AUP Test Results - Table 1'!F369</f>
        <v>0</v>
      </c>
      <c r="G369" s="177">
        <f>'AUP Test Results - Table 1'!G369</f>
        <v>0</v>
      </c>
      <c r="H369" s="177">
        <f>'AUP Test Results - Table 1'!H369</f>
        <v>0</v>
      </c>
      <c r="I369" s="139">
        <f>'AUP Test Results - Table 1'!I369</f>
        <v>0</v>
      </c>
      <c r="J369" s="177">
        <f>'AUP Test Results - Table 1'!J369</f>
        <v>0</v>
      </c>
      <c r="K369" s="177">
        <f>'AUP Test Results - Table 1'!K369</f>
        <v>0</v>
      </c>
      <c r="L369" s="139">
        <f>'AUP Test Results - Table 1'!L369</f>
        <v>0</v>
      </c>
      <c r="M369" s="177" t="str">
        <f>'AUP Test Results - Table 1'!M369</f>
        <v/>
      </c>
      <c r="N369" s="177">
        <f>'AUP Test Results - Table 1'!N369</f>
        <v>0</v>
      </c>
      <c r="O369" s="139">
        <f>'AUP Test Results - Table 1'!O369</f>
        <v>0</v>
      </c>
      <c r="P369" s="177" t="str">
        <f>'AUP Test Results - Table 1'!P369</f>
        <v/>
      </c>
      <c r="Q369" s="138">
        <f>'AUP Test Results - Table 1'!Q369</f>
        <v>0</v>
      </c>
      <c r="R369" s="139">
        <f>'AUP Test Results - Table 1'!R369</f>
        <v>0</v>
      </c>
      <c r="S369" s="45">
        <f>'AUP Test Results - Table 1'!S369</f>
        <v>0</v>
      </c>
      <c r="T369" s="139">
        <f>'AUP Test Results - Table 1'!T369</f>
        <v>0</v>
      </c>
      <c r="U369" s="45">
        <f>'AUP Test Results - Table 1'!U369</f>
        <v>0</v>
      </c>
      <c r="V369" s="138">
        <f>'AUP Test Results - Table 1'!V369</f>
        <v>0</v>
      </c>
      <c r="W369" s="141" t="str">
        <f>'AUP Test Results - Table 1'!W369</f>
        <v>none</v>
      </c>
      <c r="X369" s="141">
        <f>'AUP Test Results - Table 1'!X369</f>
        <v>0</v>
      </c>
      <c r="Y369" s="178">
        <f>'AUP Test Results - Table 1'!Y369</f>
        <v>0</v>
      </c>
      <c r="Z369" s="89">
        <f>'AUP Test Results - Table 1'!Z369</f>
        <v>0</v>
      </c>
      <c r="AC369" t="str">
        <f t="shared" si="552"/>
        <v>Admin 4c</v>
      </c>
      <c r="AD369" s="3">
        <f t="shared" si="578"/>
        <v>0</v>
      </c>
      <c r="AE369" s="3">
        <f t="shared" si="579"/>
        <v>0</v>
      </c>
      <c r="AF369" s="3" t="e">
        <f t="shared" si="580"/>
        <v>#DIV/0!</v>
      </c>
      <c r="AG369" s="2" t="e">
        <f t="shared" si="553"/>
        <v>#DIV/0!</v>
      </c>
      <c r="AH369" s="2" t="e">
        <f t="shared" si="554"/>
        <v>#DIV/0!</v>
      </c>
      <c r="AI369" s="2" t="e">
        <f t="shared" si="555"/>
        <v>#DIV/0!</v>
      </c>
      <c r="AJ369" s="2" t="e">
        <f t="shared" si="556"/>
        <v>#DIV/0!</v>
      </c>
      <c r="AK369" t="e">
        <f t="shared" si="557"/>
        <v>#DIV/0!</v>
      </c>
      <c r="AL369" t="str">
        <f t="shared" si="558"/>
        <v>0</v>
      </c>
      <c r="AM369" t="str">
        <f t="shared" si="559"/>
        <v>0</v>
      </c>
      <c r="AN369" t="str">
        <f t="shared" si="560"/>
        <v>0</v>
      </c>
      <c r="AO369" t="str">
        <f t="shared" si="561"/>
        <v>0</v>
      </c>
      <c r="AP369" t="str">
        <f t="shared" si="562"/>
        <v>0</v>
      </c>
      <c r="AQ369" t="str">
        <f t="shared" si="563"/>
        <v>0</v>
      </c>
      <c r="AT369">
        <f t="shared" si="497"/>
        <v>0</v>
      </c>
      <c r="AU369">
        <f t="shared" si="498"/>
        <v>0</v>
      </c>
      <c r="AW369">
        <f t="shared" si="499"/>
        <v>0</v>
      </c>
      <c r="AY369">
        <f t="shared" si="564"/>
        <v>0</v>
      </c>
      <c r="AZ369">
        <f t="shared" si="565"/>
        <v>0</v>
      </c>
      <c r="BA369">
        <f t="shared" si="566"/>
        <v>0</v>
      </c>
      <c r="BB369">
        <f t="shared" si="567"/>
        <v>0</v>
      </c>
      <c r="BC369">
        <f t="shared" si="568"/>
        <v>0</v>
      </c>
      <c r="BD369">
        <f t="shared" si="569"/>
        <v>0</v>
      </c>
      <c r="BF369" t="str">
        <f t="shared" si="570"/>
        <v>0</v>
      </c>
      <c r="BG369" t="str">
        <f t="shared" si="571"/>
        <v>0</v>
      </c>
      <c r="BH369" t="str">
        <f t="shared" si="572"/>
        <v>0</v>
      </c>
      <c r="BI369" t="str">
        <f t="shared" si="573"/>
        <v>0</v>
      </c>
      <c r="BJ369" t="str">
        <f t="shared" si="574"/>
        <v>0</v>
      </c>
      <c r="BK369" t="str">
        <f t="shared" si="575"/>
        <v>0</v>
      </c>
    </row>
    <row r="370" spans="1:63" x14ac:dyDescent="0.25">
      <c r="A370" s="176" t="s">
        <v>99</v>
      </c>
      <c r="B370" s="10">
        <f t="shared" si="549"/>
        <v>9</v>
      </c>
      <c r="C370" s="10" t="str">
        <f t="shared" si="576"/>
        <v>Uncashed Chk - 9</v>
      </c>
      <c r="D370" s="138">
        <f>'AUP Test Results - Table 1'!D370</f>
        <v>0</v>
      </c>
      <c r="E370" s="177">
        <f>'AUP Test Results - Table 1'!E370</f>
        <v>0</v>
      </c>
      <c r="F370" s="139">
        <f>'AUP Test Results - Table 1'!F370</f>
        <v>0</v>
      </c>
      <c r="G370" s="177">
        <f>'AUP Test Results - Table 1'!G370</f>
        <v>0</v>
      </c>
      <c r="H370" s="177">
        <f>'AUP Test Results - Table 1'!H370</f>
        <v>0</v>
      </c>
      <c r="I370" s="139">
        <f>'AUP Test Results - Table 1'!I370</f>
        <v>0</v>
      </c>
      <c r="J370" s="177">
        <f>'AUP Test Results - Table 1'!J370</f>
        <v>0</v>
      </c>
      <c r="K370" s="177">
        <f>'AUP Test Results - Table 1'!K370</f>
        <v>0</v>
      </c>
      <c r="L370" s="139">
        <f>'AUP Test Results - Table 1'!L370</f>
        <v>0</v>
      </c>
      <c r="M370" s="177" t="str">
        <f>'AUP Test Results - Table 1'!M370</f>
        <v/>
      </c>
      <c r="N370" s="177">
        <f>'AUP Test Results - Table 1'!N370</f>
        <v>0</v>
      </c>
      <c r="O370" s="139">
        <f>'AUP Test Results - Table 1'!O370</f>
        <v>0</v>
      </c>
      <c r="P370" s="177" t="str">
        <f>'AUP Test Results - Table 1'!P370</f>
        <v/>
      </c>
      <c r="Q370" s="138">
        <f>'AUP Test Results - Table 1'!Q370</f>
        <v>0</v>
      </c>
      <c r="R370" s="139">
        <f>'AUP Test Results - Table 1'!R370</f>
        <v>0</v>
      </c>
      <c r="S370" s="45">
        <f>'AUP Test Results - Table 1'!S370</f>
        <v>0</v>
      </c>
      <c r="T370" s="139">
        <f>'AUP Test Results - Table 1'!T370</f>
        <v>0</v>
      </c>
      <c r="U370" s="45">
        <f>'AUP Test Results - Table 1'!U370</f>
        <v>0</v>
      </c>
      <c r="V370" s="138">
        <f>'AUP Test Results - Table 1'!V370</f>
        <v>0</v>
      </c>
      <c r="W370" s="141" t="str">
        <f>'AUP Test Results - Table 1'!W370</f>
        <v>none</v>
      </c>
      <c r="X370" s="141">
        <f>'AUP Test Results - Table 1'!X370</f>
        <v>0</v>
      </c>
      <c r="Y370" s="178">
        <f>'AUP Test Results - Table 1'!Y370</f>
        <v>0</v>
      </c>
      <c r="Z370" s="89">
        <f>'AUP Test Results - Table 1'!Z370</f>
        <v>0</v>
      </c>
      <c r="AC370" t="str">
        <f t="shared" si="552"/>
        <v>Admin 4c</v>
      </c>
      <c r="AD370" s="3">
        <f t="shared" si="578"/>
        <v>0</v>
      </c>
      <c r="AE370" s="3">
        <f t="shared" si="579"/>
        <v>0</v>
      </c>
      <c r="AF370" s="3" t="e">
        <f t="shared" si="580"/>
        <v>#DIV/0!</v>
      </c>
      <c r="AG370" s="2" t="e">
        <f t="shared" si="553"/>
        <v>#DIV/0!</v>
      </c>
      <c r="AH370" s="2" t="e">
        <f t="shared" si="554"/>
        <v>#DIV/0!</v>
      </c>
      <c r="AI370" s="2" t="e">
        <f t="shared" si="555"/>
        <v>#DIV/0!</v>
      </c>
      <c r="AJ370" s="2" t="e">
        <f t="shared" si="556"/>
        <v>#DIV/0!</v>
      </c>
      <c r="AK370" t="e">
        <f t="shared" si="557"/>
        <v>#DIV/0!</v>
      </c>
      <c r="AL370" t="str">
        <f t="shared" si="558"/>
        <v>0</v>
      </c>
      <c r="AM370" t="str">
        <f t="shared" si="559"/>
        <v>0</v>
      </c>
      <c r="AN370" t="str">
        <f t="shared" si="560"/>
        <v>0</v>
      </c>
      <c r="AO370" t="str">
        <f t="shared" si="561"/>
        <v>0</v>
      </c>
      <c r="AP370" t="str">
        <f t="shared" si="562"/>
        <v>0</v>
      </c>
      <c r="AQ370" t="str">
        <f t="shared" si="563"/>
        <v>0</v>
      </c>
      <c r="AT370">
        <f t="shared" si="497"/>
        <v>0</v>
      </c>
      <c r="AU370">
        <f t="shared" si="498"/>
        <v>0</v>
      </c>
      <c r="AW370">
        <f t="shared" si="499"/>
        <v>0</v>
      </c>
      <c r="AY370">
        <f t="shared" si="564"/>
        <v>0</v>
      </c>
      <c r="AZ370">
        <f t="shared" si="565"/>
        <v>0</v>
      </c>
      <c r="BA370">
        <f t="shared" si="566"/>
        <v>0</v>
      </c>
      <c r="BB370">
        <f t="shared" si="567"/>
        <v>0</v>
      </c>
      <c r="BC370">
        <f t="shared" si="568"/>
        <v>0</v>
      </c>
      <c r="BD370">
        <f t="shared" si="569"/>
        <v>0</v>
      </c>
      <c r="BF370" t="str">
        <f t="shared" si="570"/>
        <v>0</v>
      </c>
      <c r="BG370" t="str">
        <f t="shared" si="571"/>
        <v>0</v>
      </c>
      <c r="BH370" t="str">
        <f t="shared" si="572"/>
        <v>0</v>
      </c>
      <c r="BI370" t="str">
        <f t="shared" si="573"/>
        <v>0</v>
      </c>
      <c r="BJ370" t="str">
        <f t="shared" si="574"/>
        <v>0</v>
      </c>
      <c r="BK370" t="str">
        <f t="shared" si="575"/>
        <v>0</v>
      </c>
    </row>
    <row r="371" spans="1:63" x14ac:dyDescent="0.25">
      <c r="A371" s="176" t="s">
        <v>99</v>
      </c>
      <c r="B371" s="10">
        <f t="shared" si="549"/>
        <v>10</v>
      </c>
      <c r="C371" s="10" t="str">
        <f t="shared" si="576"/>
        <v>Uncashed Chk - 10</v>
      </c>
      <c r="D371" s="138">
        <f>'AUP Test Results - Table 1'!D371</f>
        <v>0</v>
      </c>
      <c r="E371" s="177">
        <f>'AUP Test Results - Table 1'!E371</f>
        <v>0</v>
      </c>
      <c r="F371" s="139">
        <f>'AUP Test Results - Table 1'!F371</f>
        <v>0</v>
      </c>
      <c r="G371" s="177">
        <f>'AUP Test Results - Table 1'!G371</f>
        <v>0</v>
      </c>
      <c r="H371" s="177">
        <f>'AUP Test Results - Table 1'!H371</f>
        <v>0</v>
      </c>
      <c r="I371" s="139">
        <f>'AUP Test Results - Table 1'!I371</f>
        <v>0</v>
      </c>
      <c r="J371" s="177">
        <f>'AUP Test Results - Table 1'!J371</f>
        <v>0</v>
      </c>
      <c r="K371" s="177">
        <f>'AUP Test Results - Table 1'!K371</f>
        <v>0</v>
      </c>
      <c r="L371" s="139">
        <f>'AUP Test Results - Table 1'!L371</f>
        <v>0</v>
      </c>
      <c r="M371" s="177" t="str">
        <f>'AUP Test Results - Table 1'!M371</f>
        <v/>
      </c>
      <c r="N371" s="177">
        <f>'AUP Test Results - Table 1'!N371</f>
        <v>0</v>
      </c>
      <c r="O371" s="139">
        <f>'AUP Test Results - Table 1'!O371</f>
        <v>0</v>
      </c>
      <c r="P371" s="177" t="str">
        <f>'AUP Test Results - Table 1'!P371</f>
        <v/>
      </c>
      <c r="Q371" s="138">
        <f>'AUP Test Results - Table 1'!Q371</f>
        <v>0</v>
      </c>
      <c r="R371" s="139">
        <f>'AUP Test Results - Table 1'!R371</f>
        <v>0</v>
      </c>
      <c r="S371" s="45">
        <f>'AUP Test Results - Table 1'!S371</f>
        <v>0</v>
      </c>
      <c r="T371" s="139">
        <f>'AUP Test Results - Table 1'!T371</f>
        <v>0</v>
      </c>
      <c r="U371" s="45">
        <f>'AUP Test Results - Table 1'!U371</f>
        <v>0</v>
      </c>
      <c r="V371" s="138">
        <f>'AUP Test Results - Table 1'!V371</f>
        <v>0</v>
      </c>
      <c r="W371" s="141" t="str">
        <f>'AUP Test Results - Table 1'!W371</f>
        <v>none</v>
      </c>
      <c r="X371" s="141">
        <f>'AUP Test Results - Table 1'!X371</f>
        <v>0</v>
      </c>
      <c r="Y371" s="178">
        <f>'AUP Test Results - Table 1'!Y371</f>
        <v>0</v>
      </c>
      <c r="Z371" s="89">
        <f>'AUP Test Results - Table 1'!Z371</f>
        <v>0</v>
      </c>
      <c r="AC371" t="str">
        <f t="shared" si="552"/>
        <v>Admin 4c</v>
      </c>
      <c r="AD371" s="3">
        <f t="shared" si="578"/>
        <v>0</v>
      </c>
      <c r="AE371" s="3">
        <f t="shared" si="579"/>
        <v>0</v>
      </c>
      <c r="AF371" s="3" t="e">
        <f t="shared" si="580"/>
        <v>#DIV/0!</v>
      </c>
      <c r="AG371" s="2" t="e">
        <f t="shared" si="553"/>
        <v>#DIV/0!</v>
      </c>
      <c r="AH371" s="2" t="e">
        <f t="shared" si="554"/>
        <v>#DIV/0!</v>
      </c>
      <c r="AI371" s="2" t="e">
        <f t="shared" si="555"/>
        <v>#DIV/0!</v>
      </c>
      <c r="AJ371" s="2" t="e">
        <f t="shared" si="556"/>
        <v>#DIV/0!</v>
      </c>
      <c r="AK371" t="e">
        <f t="shared" si="557"/>
        <v>#DIV/0!</v>
      </c>
      <c r="AL371" t="str">
        <f t="shared" si="558"/>
        <v>0</v>
      </c>
      <c r="AM371" t="str">
        <f t="shared" si="559"/>
        <v>0</v>
      </c>
      <c r="AN371" t="str">
        <f t="shared" si="560"/>
        <v>0</v>
      </c>
      <c r="AO371" t="str">
        <f t="shared" si="561"/>
        <v>0</v>
      </c>
      <c r="AP371" t="str">
        <f t="shared" si="562"/>
        <v>0</v>
      </c>
      <c r="AQ371" t="str">
        <f t="shared" si="563"/>
        <v>0</v>
      </c>
      <c r="AT371">
        <f t="shared" si="497"/>
        <v>0</v>
      </c>
      <c r="AU371">
        <f t="shared" si="498"/>
        <v>0</v>
      </c>
      <c r="AW371">
        <f t="shared" si="499"/>
        <v>0</v>
      </c>
      <c r="AY371">
        <f t="shared" si="564"/>
        <v>0</v>
      </c>
      <c r="AZ371">
        <f t="shared" si="565"/>
        <v>0</v>
      </c>
      <c r="BA371">
        <f t="shared" si="566"/>
        <v>0</v>
      </c>
      <c r="BB371">
        <f t="shared" si="567"/>
        <v>0</v>
      </c>
      <c r="BC371">
        <f t="shared" si="568"/>
        <v>0</v>
      </c>
      <c r="BD371">
        <f t="shared" si="569"/>
        <v>0</v>
      </c>
      <c r="BF371" t="str">
        <f t="shared" si="570"/>
        <v>0</v>
      </c>
      <c r="BG371" t="str">
        <f t="shared" si="571"/>
        <v>0</v>
      </c>
      <c r="BH371" t="str">
        <f t="shared" si="572"/>
        <v>0</v>
      </c>
      <c r="BI371" t="str">
        <f t="shared" si="573"/>
        <v>0</v>
      </c>
      <c r="BJ371" t="str">
        <f t="shared" si="574"/>
        <v>0</v>
      </c>
      <c r="BK371" t="str">
        <f t="shared" si="575"/>
        <v>0</v>
      </c>
    </row>
    <row r="372" spans="1:63" x14ac:dyDescent="0.25">
      <c r="A372" s="176" t="s">
        <v>99</v>
      </c>
      <c r="B372" s="10">
        <f t="shared" si="549"/>
        <v>11</v>
      </c>
      <c r="C372" s="10" t="str">
        <f t="shared" si="576"/>
        <v>Uncashed Chk - 11</v>
      </c>
      <c r="D372" s="138">
        <f>'AUP Test Results - Table 1'!D372</f>
        <v>0</v>
      </c>
      <c r="E372" s="177">
        <f>'AUP Test Results - Table 1'!E372</f>
        <v>0</v>
      </c>
      <c r="F372" s="139">
        <f>'AUP Test Results - Table 1'!F372</f>
        <v>0</v>
      </c>
      <c r="G372" s="177">
        <f>'AUP Test Results - Table 1'!G372</f>
        <v>0</v>
      </c>
      <c r="H372" s="177">
        <f>'AUP Test Results - Table 1'!H372</f>
        <v>0</v>
      </c>
      <c r="I372" s="139">
        <f>'AUP Test Results - Table 1'!I372</f>
        <v>0</v>
      </c>
      <c r="J372" s="177">
        <f>'AUP Test Results - Table 1'!J372</f>
        <v>0</v>
      </c>
      <c r="K372" s="177">
        <f>'AUP Test Results - Table 1'!K372</f>
        <v>0</v>
      </c>
      <c r="L372" s="139">
        <f>'AUP Test Results - Table 1'!L372</f>
        <v>0</v>
      </c>
      <c r="M372" s="177" t="str">
        <f>'AUP Test Results - Table 1'!M372</f>
        <v/>
      </c>
      <c r="N372" s="177">
        <f>'AUP Test Results - Table 1'!N372</f>
        <v>0</v>
      </c>
      <c r="O372" s="139">
        <f>'AUP Test Results - Table 1'!O372</f>
        <v>0</v>
      </c>
      <c r="P372" s="177" t="str">
        <f>'AUP Test Results - Table 1'!P372</f>
        <v/>
      </c>
      <c r="Q372" s="138">
        <f>'AUP Test Results - Table 1'!Q372</f>
        <v>0</v>
      </c>
      <c r="R372" s="139">
        <f>'AUP Test Results - Table 1'!R372</f>
        <v>0</v>
      </c>
      <c r="S372" s="45">
        <f>'AUP Test Results - Table 1'!S372</f>
        <v>0</v>
      </c>
      <c r="T372" s="139">
        <f>'AUP Test Results - Table 1'!T372</f>
        <v>0</v>
      </c>
      <c r="U372" s="45">
        <f>'AUP Test Results - Table 1'!U372</f>
        <v>0</v>
      </c>
      <c r="V372" s="138">
        <f>'AUP Test Results - Table 1'!V372</f>
        <v>0</v>
      </c>
      <c r="W372" s="141" t="str">
        <f>'AUP Test Results - Table 1'!W372</f>
        <v>none</v>
      </c>
      <c r="X372" s="141">
        <f>'AUP Test Results - Table 1'!X372</f>
        <v>0</v>
      </c>
      <c r="Y372" s="178">
        <f>'AUP Test Results - Table 1'!Y372</f>
        <v>0</v>
      </c>
      <c r="Z372" s="89">
        <f>'AUP Test Results - Table 1'!Z372</f>
        <v>0</v>
      </c>
      <c r="AC372" t="str">
        <f t="shared" si="552"/>
        <v>Admin 4c</v>
      </c>
      <c r="AD372" s="3">
        <f t="shared" si="578"/>
        <v>0</v>
      </c>
      <c r="AE372" s="3">
        <f t="shared" si="579"/>
        <v>0</v>
      </c>
      <c r="AF372" s="3" t="e">
        <f t="shared" si="580"/>
        <v>#DIV/0!</v>
      </c>
      <c r="AG372" s="2" t="e">
        <f t="shared" si="553"/>
        <v>#DIV/0!</v>
      </c>
      <c r="AH372" s="2" t="e">
        <f t="shared" si="554"/>
        <v>#DIV/0!</v>
      </c>
      <c r="AI372" s="2" t="e">
        <f t="shared" si="555"/>
        <v>#DIV/0!</v>
      </c>
      <c r="AJ372" s="2" t="e">
        <f t="shared" si="556"/>
        <v>#DIV/0!</v>
      </c>
      <c r="AK372" t="e">
        <f t="shared" si="557"/>
        <v>#DIV/0!</v>
      </c>
      <c r="AL372" t="str">
        <f t="shared" si="558"/>
        <v>0</v>
      </c>
      <c r="AM372" t="str">
        <f t="shared" si="559"/>
        <v>0</v>
      </c>
      <c r="AN372" t="str">
        <f t="shared" si="560"/>
        <v>0</v>
      </c>
      <c r="AO372" t="str">
        <f t="shared" si="561"/>
        <v>0</v>
      </c>
      <c r="AP372" t="str">
        <f t="shared" si="562"/>
        <v>0</v>
      </c>
      <c r="AQ372" t="str">
        <f t="shared" si="563"/>
        <v>0</v>
      </c>
      <c r="AT372">
        <f t="shared" si="497"/>
        <v>0</v>
      </c>
      <c r="AU372">
        <f t="shared" si="498"/>
        <v>0</v>
      </c>
      <c r="AW372">
        <f t="shared" si="499"/>
        <v>0</v>
      </c>
      <c r="AY372">
        <f t="shared" si="564"/>
        <v>0</v>
      </c>
      <c r="AZ372">
        <f t="shared" si="565"/>
        <v>0</v>
      </c>
      <c r="BA372">
        <f t="shared" si="566"/>
        <v>0</v>
      </c>
      <c r="BB372">
        <f t="shared" si="567"/>
        <v>0</v>
      </c>
      <c r="BC372">
        <f t="shared" si="568"/>
        <v>0</v>
      </c>
      <c r="BD372">
        <f t="shared" si="569"/>
        <v>0</v>
      </c>
      <c r="BF372" t="str">
        <f t="shared" si="570"/>
        <v>0</v>
      </c>
      <c r="BG372" t="str">
        <f t="shared" si="571"/>
        <v>0</v>
      </c>
      <c r="BH372" t="str">
        <f t="shared" si="572"/>
        <v>0</v>
      </c>
      <c r="BI372" t="str">
        <f t="shared" si="573"/>
        <v>0</v>
      </c>
      <c r="BJ372" t="str">
        <f t="shared" si="574"/>
        <v>0</v>
      </c>
      <c r="BK372" t="str">
        <f t="shared" si="575"/>
        <v>0</v>
      </c>
    </row>
    <row r="373" spans="1:63" x14ac:dyDescent="0.25">
      <c r="A373" s="176" t="s">
        <v>99</v>
      </c>
      <c r="B373" s="10">
        <f t="shared" si="549"/>
        <v>12</v>
      </c>
      <c r="C373" s="10" t="str">
        <f t="shared" si="576"/>
        <v>Uncashed Chk - 12</v>
      </c>
      <c r="D373" s="138">
        <f>'AUP Test Results - Table 1'!D373</f>
        <v>0</v>
      </c>
      <c r="E373" s="177">
        <f>'AUP Test Results - Table 1'!E373</f>
        <v>0</v>
      </c>
      <c r="F373" s="139">
        <f>'AUP Test Results - Table 1'!F373</f>
        <v>0</v>
      </c>
      <c r="G373" s="177">
        <f>'AUP Test Results - Table 1'!G373</f>
        <v>0</v>
      </c>
      <c r="H373" s="177">
        <f>'AUP Test Results - Table 1'!H373</f>
        <v>0</v>
      </c>
      <c r="I373" s="139">
        <f>'AUP Test Results - Table 1'!I373</f>
        <v>0</v>
      </c>
      <c r="J373" s="177">
        <f>'AUP Test Results - Table 1'!J373</f>
        <v>0</v>
      </c>
      <c r="K373" s="177">
        <f>'AUP Test Results - Table 1'!K373</f>
        <v>0</v>
      </c>
      <c r="L373" s="139">
        <f>'AUP Test Results - Table 1'!L373</f>
        <v>0</v>
      </c>
      <c r="M373" s="177" t="str">
        <f>'AUP Test Results - Table 1'!M373</f>
        <v/>
      </c>
      <c r="N373" s="177">
        <f>'AUP Test Results - Table 1'!N373</f>
        <v>0</v>
      </c>
      <c r="O373" s="139">
        <f>'AUP Test Results - Table 1'!O373</f>
        <v>0</v>
      </c>
      <c r="P373" s="177" t="str">
        <f>'AUP Test Results - Table 1'!P373</f>
        <v/>
      </c>
      <c r="Q373" s="138">
        <f>'AUP Test Results - Table 1'!Q373</f>
        <v>0</v>
      </c>
      <c r="R373" s="139">
        <f>'AUP Test Results - Table 1'!R373</f>
        <v>0</v>
      </c>
      <c r="S373" s="45">
        <f>'AUP Test Results - Table 1'!S373</f>
        <v>0</v>
      </c>
      <c r="T373" s="139">
        <f>'AUP Test Results - Table 1'!T373</f>
        <v>0</v>
      </c>
      <c r="U373" s="45">
        <f>'AUP Test Results - Table 1'!U373</f>
        <v>0</v>
      </c>
      <c r="V373" s="138">
        <f>'AUP Test Results - Table 1'!V373</f>
        <v>0</v>
      </c>
      <c r="W373" s="141" t="str">
        <f>'AUP Test Results - Table 1'!W373</f>
        <v>none</v>
      </c>
      <c r="X373" s="141">
        <f>'AUP Test Results - Table 1'!X373</f>
        <v>0</v>
      </c>
      <c r="Y373" s="178">
        <f>'AUP Test Results - Table 1'!Y373</f>
        <v>0</v>
      </c>
      <c r="Z373" s="89">
        <f>'AUP Test Results - Table 1'!Z373</f>
        <v>0</v>
      </c>
      <c r="AC373" t="str">
        <f t="shared" si="552"/>
        <v>Admin 4c</v>
      </c>
      <c r="AD373" s="3">
        <f t="shared" si="578"/>
        <v>0</v>
      </c>
      <c r="AE373" s="3">
        <f t="shared" si="579"/>
        <v>0</v>
      </c>
      <c r="AF373" s="3" t="e">
        <f t="shared" si="580"/>
        <v>#DIV/0!</v>
      </c>
      <c r="AG373" s="2" t="e">
        <f t="shared" si="553"/>
        <v>#DIV/0!</v>
      </c>
      <c r="AH373" s="2" t="e">
        <f t="shared" si="554"/>
        <v>#DIV/0!</v>
      </c>
      <c r="AI373" s="2" t="e">
        <f t="shared" si="555"/>
        <v>#DIV/0!</v>
      </c>
      <c r="AJ373" s="2" t="e">
        <f t="shared" si="556"/>
        <v>#DIV/0!</v>
      </c>
      <c r="AK373" t="e">
        <f t="shared" si="557"/>
        <v>#DIV/0!</v>
      </c>
      <c r="AL373" t="str">
        <f t="shared" si="558"/>
        <v>0</v>
      </c>
      <c r="AM373" t="str">
        <f t="shared" si="559"/>
        <v>0</v>
      </c>
      <c r="AN373" t="str">
        <f t="shared" si="560"/>
        <v>0</v>
      </c>
      <c r="AO373" t="str">
        <f t="shared" si="561"/>
        <v>0</v>
      </c>
      <c r="AP373" t="str">
        <f t="shared" si="562"/>
        <v>0</v>
      </c>
      <c r="AQ373" t="str">
        <f t="shared" si="563"/>
        <v>0</v>
      </c>
      <c r="AT373">
        <f t="shared" si="497"/>
        <v>0</v>
      </c>
      <c r="AU373">
        <f t="shared" si="498"/>
        <v>0</v>
      </c>
      <c r="AW373">
        <f t="shared" si="499"/>
        <v>0</v>
      </c>
      <c r="AY373">
        <f t="shared" si="564"/>
        <v>0</v>
      </c>
      <c r="AZ373">
        <f t="shared" si="565"/>
        <v>0</v>
      </c>
      <c r="BA373">
        <f t="shared" si="566"/>
        <v>0</v>
      </c>
      <c r="BB373">
        <f t="shared" si="567"/>
        <v>0</v>
      </c>
      <c r="BC373">
        <f t="shared" si="568"/>
        <v>0</v>
      </c>
      <c r="BD373">
        <f t="shared" si="569"/>
        <v>0</v>
      </c>
      <c r="BF373" t="str">
        <f t="shared" si="570"/>
        <v>0</v>
      </c>
      <c r="BG373" t="str">
        <f t="shared" si="571"/>
        <v>0</v>
      </c>
      <c r="BH373" t="str">
        <f t="shared" si="572"/>
        <v>0</v>
      </c>
      <c r="BI373" t="str">
        <f t="shared" si="573"/>
        <v>0</v>
      </c>
      <c r="BJ373" t="str">
        <f t="shared" si="574"/>
        <v>0</v>
      </c>
      <c r="BK373" t="str">
        <f t="shared" si="575"/>
        <v>0</v>
      </c>
    </row>
    <row r="374" spans="1:63" x14ac:dyDescent="0.25">
      <c r="A374" s="176" t="s">
        <v>99</v>
      </c>
      <c r="B374" s="10">
        <f t="shared" si="549"/>
        <v>13</v>
      </c>
      <c r="C374" s="10" t="str">
        <f t="shared" si="576"/>
        <v>Uncashed Chk - 13</v>
      </c>
      <c r="D374" s="138">
        <f>'AUP Test Results - Table 1'!D374</f>
        <v>0</v>
      </c>
      <c r="E374" s="177">
        <f>'AUP Test Results - Table 1'!E374</f>
        <v>0</v>
      </c>
      <c r="F374" s="139">
        <f>'AUP Test Results - Table 1'!F374</f>
        <v>0</v>
      </c>
      <c r="G374" s="177">
        <f>'AUP Test Results - Table 1'!G374</f>
        <v>0</v>
      </c>
      <c r="H374" s="177">
        <f>'AUP Test Results - Table 1'!H374</f>
        <v>0</v>
      </c>
      <c r="I374" s="139">
        <f>'AUP Test Results - Table 1'!I374</f>
        <v>0</v>
      </c>
      <c r="J374" s="177">
        <f>'AUP Test Results - Table 1'!J374</f>
        <v>0</v>
      </c>
      <c r="K374" s="177">
        <f>'AUP Test Results - Table 1'!K374</f>
        <v>0</v>
      </c>
      <c r="L374" s="139">
        <f>'AUP Test Results - Table 1'!L374</f>
        <v>0</v>
      </c>
      <c r="M374" s="177" t="str">
        <f>'AUP Test Results - Table 1'!M374</f>
        <v/>
      </c>
      <c r="N374" s="177">
        <f>'AUP Test Results - Table 1'!N374</f>
        <v>0</v>
      </c>
      <c r="O374" s="139">
        <f>'AUP Test Results - Table 1'!O374</f>
        <v>0</v>
      </c>
      <c r="P374" s="177" t="str">
        <f>'AUP Test Results - Table 1'!P374</f>
        <v/>
      </c>
      <c r="Q374" s="138">
        <f>'AUP Test Results - Table 1'!Q374</f>
        <v>0</v>
      </c>
      <c r="R374" s="139">
        <f>'AUP Test Results - Table 1'!R374</f>
        <v>0</v>
      </c>
      <c r="S374" s="45">
        <f>'AUP Test Results - Table 1'!S374</f>
        <v>0</v>
      </c>
      <c r="T374" s="139">
        <f>'AUP Test Results - Table 1'!T374</f>
        <v>0</v>
      </c>
      <c r="U374" s="45">
        <f>'AUP Test Results - Table 1'!U374</f>
        <v>0</v>
      </c>
      <c r="V374" s="138">
        <f>'AUP Test Results - Table 1'!V374</f>
        <v>0</v>
      </c>
      <c r="W374" s="141" t="str">
        <f>'AUP Test Results - Table 1'!W374</f>
        <v>none</v>
      </c>
      <c r="X374" s="141">
        <f>'AUP Test Results - Table 1'!X374</f>
        <v>0</v>
      </c>
      <c r="Y374" s="178">
        <f>'AUP Test Results - Table 1'!Y374</f>
        <v>0</v>
      </c>
      <c r="Z374" s="89">
        <f>'AUP Test Results - Table 1'!Z374</f>
        <v>0</v>
      </c>
      <c r="AC374" t="str">
        <f t="shared" si="552"/>
        <v>Admin 4c</v>
      </c>
      <c r="AD374" s="3">
        <f t="shared" si="578"/>
        <v>0</v>
      </c>
      <c r="AE374" s="3">
        <f t="shared" si="579"/>
        <v>0</v>
      </c>
      <c r="AF374" s="3" t="e">
        <f t="shared" si="580"/>
        <v>#DIV/0!</v>
      </c>
      <c r="AG374" s="2" t="e">
        <f t="shared" si="553"/>
        <v>#DIV/0!</v>
      </c>
      <c r="AH374" s="2" t="e">
        <f t="shared" si="554"/>
        <v>#DIV/0!</v>
      </c>
      <c r="AI374" s="2" t="e">
        <f t="shared" si="555"/>
        <v>#DIV/0!</v>
      </c>
      <c r="AJ374" s="2" t="e">
        <f t="shared" si="556"/>
        <v>#DIV/0!</v>
      </c>
      <c r="AK374" t="e">
        <f t="shared" si="557"/>
        <v>#DIV/0!</v>
      </c>
      <c r="AL374" t="str">
        <f t="shared" si="558"/>
        <v>0</v>
      </c>
      <c r="AM374" t="str">
        <f t="shared" si="559"/>
        <v>0</v>
      </c>
      <c r="AN374" t="str">
        <f t="shared" si="560"/>
        <v>0</v>
      </c>
      <c r="AO374" t="str">
        <f t="shared" si="561"/>
        <v>0</v>
      </c>
      <c r="AP374" t="str">
        <f t="shared" si="562"/>
        <v>0</v>
      </c>
      <c r="AQ374" t="str">
        <f t="shared" si="563"/>
        <v>0</v>
      </c>
      <c r="AT374">
        <f t="shared" si="497"/>
        <v>0</v>
      </c>
      <c r="AU374">
        <f t="shared" si="498"/>
        <v>0</v>
      </c>
      <c r="AW374">
        <f t="shared" si="499"/>
        <v>0</v>
      </c>
      <c r="AY374">
        <f t="shared" si="564"/>
        <v>0</v>
      </c>
      <c r="AZ374">
        <f t="shared" si="565"/>
        <v>0</v>
      </c>
      <c r="BA374">
        <f t="shared" si="566"/>
        <v>0</v>
      </c>
      <c r="BB374">
        <f t="shared" si="567"/>
        <v>0</v>
      </c>
      <c r="BC374">
        <f t="shared" si="568"/>
        <v>0</v>
      </c>
      <c r="BD374">
        <f t="shared" si="569"/>
        <v>0</v>
      </c>
      <c r="BF374" t="str">
        <f t="shared" si="570"/>
        <v>0</v>
      </c>
      <c r="BG374" t="str">
        <f t="shared" si="571"/>
        <v>0</v>
      </c>
      <c r="BH374" t="str">
        <f t="shared" si="572"/>
        <v>0</v>
      </c>
      <c r="BI374" t="str">
        <f t="shared" si="573"/>
        <v>0</v>
      </c>
      <c r="BJ374" t="str">
        <f t="shared" si="574"/>
        <v>0</v>
      </c>
      <c r="BK374" t="str">
        <f t="shared" si="575"/>
        <v>0</v>
      </c>
    </row>
    <row r="375" spans="1:63" x14ac:dyDescent="0.25">
      <c r="A375" s="176" t="s">
        <v>99</v>
      </c>
      <c r="B375" s="10">
        <f t="shared" si="549"/>
        <v>14</v>
      </c>
      <c r="C375" s="10" t="str">
        <f t="shared" si="576"/>
        <v>Uncashed Chk - 14</v>
      </c>
      <c r="D375" s="138">
        <f>'AUP Test Results - Table 1'!D375</f>
        <v>0</v>
      </c>
      <c r="E375" s="177">
        <f>'AUP Test Results - Table 1'!E375</f>
        <v>0</v>
      </c>
      <c r="F375" s="139">
        <f>'AUP Test Results - Table 1'!F375</f>
        <v>0</v>
      </c>
      <c r="G375" s="177">
        <f>'AUP Test Results - Table 1'!G375</f>
        <v>0</v>
      </c>
      <c r="H375" s="177">
        <f>'AUP Test Results - Table 1'!H375</f>
        <v>0</v>
      </c>
      <c r="I375" s="139">
        <f>'AUP Test Results - Table 1'!I375</f>
        <v>0</v>
      </c>
      <c r="J375" s="177">
        <f>'AUP Test Results - Table 1'!J375</f>
        <v>0</v>
      </c>
      <c r="K375" s="177">
        <f>'AUP Test Results - Table 1'!K375</f>
        <v>0</v>
      </c>
      <c r="L375" s="139">
        <f>'AUP Test Results - Table 1'!L375</f>
        <v>0</v>
      </c>
      <c r="M375" s="177" t="str">
        <f>'AUP Test Results - Table 1'!M375</f>
        <v/>
      </c>
      <c r="N375" s="177">
        <f>'AUP Test Results - Table 1'!N375</f>
        <v>0</v>
      </c>
      <c r="O375" s="139">
        <f>'AUP Test Results - Table 1'!O375</f>
        <v>0</v>
      </c>
      <c r="P375" s="177" t="str">
        <f>'AUP Test Results - Table 1'!P375</f>
        <v/>
      </c>
      <c r="Q375" s="138">
        <f>'AUP Test Results - Table 1'!Q375</f>
        <v>0</v>
      </c>
      <c r="R375" s="139">
        <f>'AUP Test Results - Table 1'!R375</f>
        <v>0</v>
      </c>
      <c r="S375" s="45">
        <f>'AUP Test Results - Table 1'!S375</f>
        <v>0</v>
      </c>
      <c r="T375" s="139">
        <f>'AUP Test Results - Table 1'!T375</f>
        <v>0</v>
      </c>
      <c r="U375" s="45">
        <f>'AUP Test Results - Table 1'!U375</f>
        <v>0</v>
      </c>
      <c r="V375" s="138">
        <f>'AUP Test Results - Table 1'!V375</f>
        <v>0</v>
      </c>
      <c r="W375" s="141" t="str">
        <f>'AUP Test Results - Table 1'!W375</f>
        <v>none</v>
      </c>
      <c r="X375" s="141">
        <f>'AUP Test Results - Table 1'!X375</f>
        <v>0</v>
      </c>
      <c r="Y375" s="178">
        <f>'AUP Test Results - Table 1'!Y375</f>
        <v>0</v>
      </c>
      <c r="Z375" s="89">
        <f>'AUP Test Results - Table 1'!Z375</f>
        <v>0</v>
      </c>
      <c r="AC375" t="str">
        <f t="shared" si="552"/>
        <v>Admin 4c</v>
      </c>
      <c r="AD375" s="3">
        <f t="shared" si="578"/>
        <v>0</v>
      </c>
      <c r="AE375" s="3">
        <f t="shared" si="579"/>
        <v>0</v>
      </c>
      <c r="AF375" s="3" t="e">
        <f t="shared" si="580"/>
        <v>#DIV/0!</v>
      </c>
      <c r="AG375" s="2" t="e">
        <f t="shared" si="553"/>
        <v>#DIV/0!</v>
      </c>
      <c r="AH375" s="2" t="e">
        <f t="shared" si="554"/>
        <v>#DIV/0!</v>
      </c>
      <c r="AI375" s="2" t="e">
        <f t="shared" si="555"/>
        <v>#DIV/0!</v>
      </c>
      <c r="AJ375" s="2" t="e">
        <f t="shared" si="556"/>
        <v>#DIV/0!</v>
      </c>
      <c r="AK375" t="e">
        <f t="shared" si="557"/>
        <v>#DIV/0!</v>
      </c>
      <c r="AL375" t="str">
        <f t="shared" si="558"/>
        <v>0</v>
      </c>
      <c r="AM375" t="str">
        <f t="shared" si="559"/>
        <v>0</v>
      </c>
      <c r="AN375" t="str">
        <f t="shared" si="560"/>
        <v>0</v>
      </c>
      <c r="AO375" t="str">
        <f t="shared" si="561"/>
        <v>0</v>
      </c>
      <c r="AP375" t="str">
        <f t="shared" si="562"/>
        <v>0</v>
      </c>
      <c r="AQ375" t="str">
        <f t="shared" si="563"/>
        <v>0</v>
      </c>
      <c r="AT375">
        <f t="shared" si="497"/>
        <v>0</v>
      </c>
      <c r="AU375">
        <f t="shared" si="498"/>
        <v>0</v>
      </c>
      <c r="AW375">
        <f t="shared" si="499"/>
        <v>0</v>
      </c>
      <c r="AY375">
        <f t="shared" si="564"/>
        <v>0</v>
      </c>
      <c r="AZ375">
        <f t="shared" si="565"/>
        <v>0</v>
      </c>
      <c r="BA375">
        <f t="shared" si="566"/>
        <v>0</v>
      </c>
      <c r="BB375">
        <f t="shared" si="567"/>
        <v>0</v>
      </c>
      <c r="BC375">
        <f t="shared" si="568"/>
        <v>0</v>
      </c>
      <c r="BD375">
        <f t="shared" si="569"/>
        <v>0</v>
      </c>
      <c r="BF375" t="str">
        <f t="shared" si="570"/>
        <v>0</v>
      </c>
      <c r="BG375" t="str">
        <f t="shared" si="571"/>
        <v>0</v>
      </c>
      <c r="BH375" t="str">
        <f t="shared" si="572"/>
        <v>0</v>
      </c>
      <c r="BI375" t="str">
        <f t="shared" si="573"/>
        <v>0</v>
      </c>
      <c r="BJ375" t="str">
        <f t="shared" si="574"/>
        <v>0</v>
      </c>
      <c r="BK375" t="str">
        <f t="shared" si="575"/>
        <v>0</v>
      </c>
    </row>
    <row r="376" spans="1:63" x14ac:dyDescent="0.25">
      <c r="A376" s="176" t="s">
        <v>99</v>
      </c>
      <c r="B376" s="10">
        <f t="shared" si="549"/>
        <v>15</v>
      </c>
      <c r="C376" s="10" t="str">
        <f t="shared" si="576"/>
        <v>Uncashed Chk - 15</v>
      </c>
      <c r="D376" s="138">
        <f>'AUP Test Results - Table 1'!D376</f>
        <v>0</v>
      </c>
      <c r="E376" s="177">
        <f>'AUP Test Results - Table 1'!E376</f>
        <v>0</v>
      </c>
      <c r="F376" s="139">
        <f>'AUP Test Results - Table 1'!F376</f>
        <v>0</v>
      </c>
      <c r="G376" s="177">
        <f>'AUP Test Results - Table 1'!G376</f>
        <v>0</v>
      </c>
      <c r="H376" s="177">
        <f>'AUP Test Results - Table 1'!H376</f>
        <v>0</v>
      </c>
      <c r="I376" s="139">
        <f>'AUP Test Results - Table 1'!I376</f>
        <v>0</v>
      </c>
      <c r="J376" s="177">
        <f>'AUP Test Results - Table 1'!J376</f>
        <v>0</v>
      </c>
      <c r="K376" s="177">
        <f>'AUP Test Results - Table 1'!K376</f>
        <v>0</v>
      </c>
      <c r="L376" s="139">
        <f>'AUP Test Results - Table 1'!L376</f>
        <v>0</v>
      </c>
      <c r="M376" s="177" t="str">
        <f>'AUP Test Results - Table 1'!M376</f>
        <v/>
      </c>
      <c r="N376" s="177">
        <f>'AUP Test Results - Table 1'!N376</f>
        <v>0</v>
      </c>
      <c r="O376" s="139">
        <f>'AUP Test Results - Table 1'!O376</f>
        <v>0</v>
      </c>
      <c r="P376" s="177" t="str">
        <f>'AUP Test Results - Table 1'!P376</f>
        <v/>
      </c>
      <c r="Q376" s="138">
        <f>'AUP Test Results - Table 1'!Q376</f>
        <v>0</v>
      </c>
      <c r="R376" s="139">
        <f>'AUP Test Results - Table 1'!R376</f>
        <v>0</v>
      </c>
      <c r="S376" s="45">
        <f>'AUP Test Results - Table 1'!S376</f>
        <v>0</v>
      </c>
      <c r="T376" s="139">
        <f>'AUP Test Results - Table 1'!T376</f>
        <v>0</v>
      </c>
      <c r="U376" s="45">
        <f>'AUP Test Results - Table 1'!U376</f>
        <v>0</v>
      </c>
      <c r="V376" s="138">
        <f>'AUP Test Results - Table 1'!V376</f>
        <v>0</v>
      </c>
      <c r="W376" s="141" t="str">
        <f>'AUP Test Results - Table 1'!W376</f>
        <v>none</v>
      </c>
      <c r="X376" s="141">
        <f>'AUP Test Results - Table 1'!X376</f>
        <v>0</v>
      </c>
      <c r="Y376" s="178">
        <f>'AUP Test Results - Table 1'!Y376</f>
        <v>0</v>
      </c>
      <c r="Z376" s="89">
        <f>'AUP Test Results - Table 1'!Z376</f>
        <v>0</v>
      </c>
      <c r="AC376" t="str">
        <f t="shared" si="552"/>
        <v>Admin 4c</v>
      </c>
      <c r="AD376" s="3">
        <f t="shared" si="578"/>
        <v>0</v>
      </c>
      <c r="AE376" s="3">
        <f t="shared" si="579"/>
        <v>0</v>
      </c>
      <c r="AF376" s="3" t="e">
        <f t="shared" si="580"/>
        <v>#DIV/0!</v>
      </c>
      <c r="AG376" s="2" t="e">
        <f t="shared" si="553"/>
        <v>#DIV/0!</v>
      </c>
      <c r="AH376" s="2" t="e">
        <f t="shared" si="554"/>
        <v>#DIV/0!</v>
      </c>
      <c r="AI376" s="2" t="e">
        <f t="shared" si="555"/>
        <v>#DIV/0!</v>
      </c>
      <c r="AJ376" s="2" t="e">
        <f t="shared" si="556"/>
        <v>#DIV/0!</v>
      </c>
      <c r="AK376" t="e">
        <f t="shared" si="557"/>
        <v>#DIV/0!</v>
      </c>
      <c r="AL376" t="str">
        <f t="shared" si="558"/>
        <v>0</v>
      </c>
      <c r="AM376" t="str">
        <f t="shared" si="559"/>
        <v>0</v>
      </c>
      <c r="AN376" t="str">
        <f t="shared" si="560"/>
        <v>0</v>
      </c>
      <c r="AO376" t="str">
        <f t="shared" si="561"/>
        <v>0</v>
      </c>
      <c r="AP376" t="str">
        <f t="shared" si="562"/>
        <v>0</v>
      </c>
      <c r="AQ376" t="str">
        <f t="shared" si="563"/>
        <v>0</v>
      </c>
      <c r="AT376">
        <f t="shared" si="497"/>
        <v>0</v>
      </c>
      <c r="AU376">
        <f t="shared" si="498"/>
        <v>0</v>
      </c>
      <c r="AW376">
        <f t="shared" si="499"/>
        <v>0</v>
      </c>
      <c r="AY376">
        <f t="shared" si="564"/>
        <v>0</v>
      </c>
      <c r="AZ376">
        <f t="shared" si="565"/>
        <v>0</v>
      </c>
      <c r="BA376">
        <f t="shared" si="566"/>
        <v>0</v>
      </c>
      <c r="BB376">
        <f t="shared" si="567"/>
        <v>0</v>
      </c>
      <c r="BC376">
        <f t="shared" si="568"/>
        <v>0</v>
      </c>
      <c r="BD376">
        <f t="shared" si="569"/>
        <v>0</v>
      </c>
      <c r="BF376" t="str">
        <f t="shared" si="570"/>
        <v>0</v>
      </c>
      <c r="BG376" t="str">
        <f t="shared" si="571"/>
        <v>0</v>
      </c>
      <c r="BH376" t="str">
        <f t="shared" si="572"/>
        <v>0</v>
      </c>
      <c r="BI376" t="str">
        <f t="shared" si="573"/>
        <v>0</v>
      </c>
      <c r="BJ376" t="str">
        <f t="shared" si="574"/>
        <v>0</v>
      </c>
      <c r="BK376" t="str">
        <f t="shared" si="575"/>
        <v>0</v>
      </c>
    </row>
    <row r="377" spans="1:63" x14ac:dyDescent="0.25">
      <c r="A377" s="176" t="s">
        <v>99</v>
      </c>
      <c r="B377" s="10">
        <f t="shared" si="549"/>
        <v>16</v>
      </c>
      <c r="C377" s="10" t="str">
        <f t="shared" si="576"/>
        <v>Uncashed Chk - 16</v>
      </c>
      <c r="D377" s="138">
        <f>'AUP Test Results - Table 1'!D377</f>
        <v>0</v>
      </c>
      <c r="E377" s="177">
        <f>'AUP Test Results - Table 1'!E377</f>
        <v>0</v>
      </c>
      <c r="F377" s="139">
        <f>'AUP Test Results - Table 1'!F377</f>
        <v>0</v>
      </c>
      <c r="G377" s="177">
        <f>'AUP Test Results - Table 1'!G377</f>
        <v>0</v>
      </c>
      <c r="H377" s="177">
        <f>'AUP Test Results - Table 1'!H377</f>
        <v>0</v>
      </c>
      <c r="I377" s="139">
        <f>'AUP Test Results - Table 1'!I377</f>
        <v>0</v>
      </c>
      <c r="J377" s="177">
        <f>'AUP Test Results - Table 1'!J377</f>
        <v>0</v>
      </c>
      <c r="K377" s="177">
        <f>'AUP Test Results - Table 1'!K377</f>
        <v>0</v>
      </c>
      <c r="L377" s="139">
        <f>'AUP Test Results - Table 1'!L377</f>
        <v>0</v>
      </c>
      <c r="M377" s="177" t="str">
        <f>'AUP Test Results - Table 1'!M377</f>
        <v/>
      </c>
      <c r="N377" s="177">
        <f>'AUP Test Results - Table 1'!N377</f>
        <v>0</v>
      </c>
      <c r="O377" s="139">
        <f>'AUP Test Results - Table 1'!O377</f>
        <v>0</v>
      </c>
      <c r="P377" s="177" t="str">
        <f>'AUP Test Results - Table 1'!P377</f>
        <v/>
      </c>
      <c r="Q377" s="138">
        <f>'AUP Test Results - Table 1'!Q377</f>
        <v>0</v>
      </c>
      <c r="R377" s="139">
        <f>'AUP Test Results - Table 1'!R377</f>
        <v>0</v>
      </c>
      <c r="S377" s="45">
        <f>'AUP Test Results - Table 1'!S377</f>
        <v>0</v>
      </c>
      <c r="T377" s="139">
        <f>'AUP Test Results - Table 1'!T377</f>
        <v>0</v>
      </c>
      <c r="U377" s="45">
        <f>'AUP Test Results - Table 1'!U377</f>
        <v>0</v>
      </c>
      <c r="V377" s="138">
        <f>'AUP Test Results - Table 1'!V377</f>
        <v>0</v>
      </c>
      <c r="W377" s="141" t="str">
        <f>'AUP Test Results - Table 1'!W377</f>
        <v>none</v>
      </c>
      <c r="X377" s="141">
        <f>'AUP Test Results - Table 1'!X377</f>
        <v>0</v>
      </c>
      <c r="Y377" s="178">
        <f>'AUP Test Results - Table 1'!Y377</f>
        <v>0</v>
      </c>
      <c r="Z377" s="89">
        <f>'AUP Test Results - Table 1'!Z377</f>
        <v>0</v>
      </c>
      <c r="AC377" t="str">
        <f t="shared" si="552"/>
        <v>Admin 4c</v>
      </c>
      <c r="AD377" s="3">
        <f t="shared" si="578"/>
        <v>0</v>
      </c>
      <c r="AE377" s="3">
        <f t="shared" si="579"/>
        <v>0</v>
      </c>
      <c r="AF377" s="3" t="e">
        <f t="shared" si="580"/>
        <v>#DIV/0!</v>
      </c>
      <c r="AG377" s="2" t="e">
        <f t="shared" si="553"/>
        <v>#DIV/0!</v>
      </c>
      <c r="AH377" s="2" t="e">
        <f t="shared" si="554"/>
        <v>#DIV/0!</v>
      </c>
      <c r="AI377" s="2" t="e">
        <f t="shared" si="555"/>
        <v>#DIV/0!</v>
      </c>
      <c r="AJ377" s="2" t="e">
        <f t="shared" si="556"/>
        <v>#DIV/0!</v>
      </c>
      <c r="AK377" t="e">
        <f t="shared" si="557"/>
        <v>#DIV/0!</v>
      </c>
      <c r="AL377" t="str">
        <f t="shared" si="558"/>
        <v>0</v>
      </c>
      <c r="AM377" t="str">
        <f t="shared" si="559"/>
        <v>0</v>
      </c>
      <c r="AN377" t="str">
        <f t="shared" si="560"/>
        <v>0</v>
      </c>
      <c r="AO377" t="str">
        <f t="shared" si="561"/>
        <v>0</v>
      </c>
      <c r="AP377" t="str">
        <f t="shared" si="562"/>
        <v>0</v>
      </c>
      <c r="AQ377" t="str">
        <f t="shared" si="563"/>
        <v>0</v>
      </c>
      <c r="AT377">
        <f t="shared" si="497"/>
        <v>0</v>
      </c>
      <c r="AU377">
        <f t="shared" si="498"/>
        <v>0</v>
      </c>
      <c r="AW377">
        <f t="shared" si="499"/>
        <v>0</v>
      </c>
      <c r="AY377">
        <f t="shared" si="564"/>
        <v>0</v>
      </c>
      <c r="AZ377">
        <f t="shared" si="565"/>
        <v>0</v>
      </c>
      <c r="BA377">
        <f t="shared" si="566"/>
        <v>0</v>
      </c>
      <c r="BB377">
        <f t="shared" si="567"/>
        <v>0</v>
      </c>
      <c r="BC377">
        <f t="shared" si="568"/>
        <v>0</v>
      </c>
      <c r="BD377">
        <f t="shared" si="569"/>
        <v>0</v>
      </c>
      <c r="BF377" t="str">
        <f t="shared" si="570"/>
        <v>0</v>
      </c>
      <c r="BG377" t="str">
        <f t="shared" si="571"/>
        <v>0</v>
      </c>
      <c r="BH377" t="str">
        <f t="shared" si="572"/>
        <v>0</v>
      </c>
      <c r="BI377" t="str">
        <f t="shared" si="573"/>
        <v>0</v>
      </c>
      <c r="BJ377" t="str">
        <f t="shared" si="574"/>
        <v>0</v>
      </c>
      <c r="BK377" t="str">
        <f t="shared" si="575"/>
        <v>0</v>
      </c>
    </row>
    <row r="378" spans="1:63" x14ac:dyDescent="0.25">
      <c r="A378" s="176" t="s">
        <v>99</v>
      </c>
      <c r="B378" s="10">
        <f t="shared" si="549"/>
        <v>17</v>
      </c>
      <c r="C378" s="10" t="str">
        <f t="shared" si="576"/>
        <v>Uncashed Chk - 17</v>
      </c>
      <c r="D378" s="138">
        <f>'AUP Test Results - Table 1'!D378</f>
        <v>0</v>
      </c>
      <c r="E378" s="177">
        <f>'AUP Test Results - Table 1'!E378</f>
        <v>0</v>
      </c>
      <c r="F378" s="139">
        <f>'AUP Test Results - Table 1'!F378</f>
        <v>0</v>
      </c>
      <c r="G378" s="177">
        <f>'AUP Test Results - Table 1'!G378</f>
        <v>0</v>
      </c>
      <c r="H378" s="177">
        <f>'AUP Test Results - Table 1'!H378</f>
        <v>0</v>
      </c>
      <c r="I378" s="139">
        <f>'AUP Test Results - Table 1'!I378</f>
        <v>0</v>
      </c>
      <c r="J378" s="177">
        <f>'AUP Test Results - Table 1'!J378</f>
        <v>0</v>
      </c>
      <c r="K378" s="177">
        <f>'AUP Test Results - Table 1'!K378</f>
        <v>0</v>
      </c>
      <c r="L378" s="139">
        <f>'AUP Test Results - Table 1'!L378</f>
        <v>0</v>
      </c>
      <c r="M378" s="177" t="str">
        <f>'AUP Test Results - Table 1'!M378</f>
        <v/>
      </c>
      <c r="N378" s="177">
        <f>'AUP Test Results - Table 1'!N378</f>
        <v>0</v>
      </c>
      <c r="O378" s="139">
        <f>'AUP Test Results - Table 1'!O378</f>
        <v>0</v>
      </c>
      <c r="P378" s="177" t="str">
        <f>'AUP Test Results - Table 1'!P378</f>
        <v/>
      </c>
      <c r="Q378" s="138">
        <f>'AUP Test Results - Table 1'!Q378</f>
        <v>0</v>
      </c>
      <c r="R378" s="139">
        <f>'AUP Test Results - Table 1'!R378</f>
        <v>0</v>
      </c>
      <c r="S378" s="45">
        <f>'AUP Test Results - Table 1'!S378</f>
        <v>0</v>
      </c>
      <c r="T378" s="139">
        <f>'AUP Test Results - Table 1'!T378</f>
        <v>0</v>
      </c>
      <c r="U378" s="45">
        <f>'AUP Test Results - Table 1'!U378</f>
        <v>0</v>
      </c>
      <c r="V378" s="138">
        <f>'AUP Test Results - Table 1'!V378</f>
        <v>0</v>
      </c>
      <c r="W378" s="141" t="str">
        <f>'AUP Test Results - Table 1'!W378</f>
        <v>none</v>
      </c>
      <c r="X378" s="141">
        <f>'AUP Test Results - Table 1'!X378</f>
        <v>0</v>
      </c>
      <c r="Y378" s="178">
        <f>'AUP Test Results - Table 1'!Y378</f>
        <v>0</v>
      </c>
      <c r="Z378" s="89">
        <f>'AUP Test Results - Table 1'!Z378</f>
        <v>0</v>
      </c>
      <c r="AC378" t="str">
        <f t="shared" si="552"/>
        <v>Admin 4c</v>
      </c>
      <c r="AD378" s="3">
        <f t="shared" si="578"/>
        <v>0</v>
      </c>
      <c r="AE378" s="3">
        <f t="shared" si="579"/>
        <v>0</v>
      </c>
      <c r="AF378" s="3" t="e">
        <f t="shared" si="580"/>
        <v>#DIV/0!</v>
      </c>
      <c r="AG378" s="2" t="e">
        <f t="shared" si="553"/>
        <v>#DIV/0!</v>
      </c>
      <c r="AH378" s="2" t="e">
        <f t="shared" si="554"/>
        <v>#DIV/0!</v>
      </c>
      <c r="AI378" s="2" t="e">
        <f t="shared" si="555"/>
        <v>#DIV/0!</v>
      </c>
      <c r="AJ378" s="2" t="e">
        <f t="shared" si="556"/>
        <v>#DIV/0!</v>
      </c>
      <c r="AK378" t="e">
        <f t="shared" si="557"/>
        <v>#DIV/0!</v>
      </c>
      <c r="AL378" t="str">
        <f t="shared" si="558"/>
        <v>0</v>
      </c>
      <c r="AM378" t="str">
        <f t="shared" si="559"/>
        <v>0</v>
      </c>
      <c r="AN378" t="str">
        <f t="shared" si="560"/>
        <v>0</v>
      </c>
      <c r="AO378" t="str">
        <f t="shared" si="561"/>
        <v>0</v>
      </c>
      <c r="AP378" t="str">
        <f t="shared" si="562"/>
        <v>0</v>
      </c>
      <c r="AQ378" t="str">
        <f t="shared" si="563"/>
        <v>0</v>
      </c>
      <c r="AT378">
        <f t="shared" si="497"/>
        <v>0</v>
      </c>
      <c r="AU378">
        <f t="shared" si="498"/>
        <v>0</v>
      </c>
      <c r="AW378">
        <f t="shared" si="499"/>
        <v>0</v>
      </c>
      <c r="AY378">
        <f t="shared" si="564"/>
        <v>0</v>
      </c>
      <c r="AZ378">
        <f t="shared" si="565"/>
        <v>0</v>
      </c>
      <c r="BA378">
        <f t="shared" si="566"/>
        <v>0</v>
      </c>
      <c r="BB378">
        <f t="shared" si="567"/>
        <v>0</v>
      </c>
      <c r="BC378">
        <f t="shared" si="568"/>
        <v>0</v>
      </c>
      <c r="BD378">
        <f t="shared" si="569"/>
        <v>0</v>
      </c>
      <c r="BF378" t="str">
        <f t="shared" si="570"/>
        <v>0</v>
      </c>
      <c r="BG378" t="str">
        <f t="shared" si="571"/>
        <v>0</v>
      </c>
      <c r="BH378" t="str">
        <f t="shared" si="572"/>
        <v>0</v>
      </c>
      <c r="BI378" t="str">
        <f t="shared" si="573"/>
        <v>0</v>
      </c>
      <c r="BJ378" t="str">
        <f t="shared" si="574"/>
        <v>0</v>
      </c>
      <c r="BK378" t="str">
        <f t="shared" si="575"/>
        <v>0</v>
      </c>
    </row>
    <row r="379" spans="1:63" x14ac:dyDescent="0.25">
      <c r="A379" s="176" t="s">
        <v>99</v>
      </c>
      <c r="B379" s="10">
        <f t="shared" si="549"/>
        <v>18</v>
      </c>
      <c r="C379" s="10" t="str">
        <f t="shared" si="576"/>
        <v>Uncashed Chk - 18</v>
      </c>
      <c r="D379" s="138">
        <f>'AUP Test Results - Table 1'!D379</f>
        <v>0</v>
      </c>
      <c r="E379" s="177">
        <f>'AUP Test Results - Table 1'!E379</f>
        <v>0</v>
      </c>
      <c r="F379" s="139">
        <f>'AUP Test Results - Table 1'!F379</f>
        <v>0</v>
      </c>
      <c r="G379" s="177">
        <f>'AUP Test Results - Table 1'!G379</f>
        <v>0</v>
      </c>
      <c r="H379" s="177">
        <f>'AUP Test Results - Table 1'!H379</f>
        <v>0</v>
      </c>
      <c r="I379" s="139">
        <f>'AUP Test Results - Table 1'!I379</f>
        <v>0</v>
      </c>
      <c r="J379" s="177">
        <f>'AUP Test Results - Table 1'!J379</f>
        <v>0</v>
      </c>
      <c r="K379" s="177">
        <f>'AUP Test Results - Table 1'!K379</f>
        <v>0</v>
      </c>
      <c r="L379" s="139">
        <f>'AUP Test Results - Table 1'!L379</f>
        <v>0</v>
      </c>
      <c r="M379" s="177" t="str">
        <f>'AUP Test Results - Table 1'!M379</f>
        <v/>
      </c>
      <c r="N379" s="177">
        <f>'AUP Test Results - Table 1'!N379</f>
        <v>0</v>
      </c>
      <c r="O379" s="139">
        <f>'AUP Test Results - Table 1'!O379</f>
        <v>0</v>
      </c>
      <c r="P379" s="177" t="str">
        <f>'AUP Test Results - Table 1'!P379</f>
        <v/>
      </c>
      <c r="Q379" s="138">
        <f>'AUP Test Results - Table 1'!Q379</f>
        <v>0</v>
      </c>
      <c r="R379" s="139">
        <f>'AUP Test Results - Table 1'!R379</f>
        <v>0</v>
      </c>
      <c r="S379" s="45">
        <f>'AUP Test Results - Table 1'!S379</f>
        <v>0</v>
      </c>
      <c r="T379" s="139">
        <f>'AUP Test Results - Table 1'!T379</f>
        <v>0</v>
      </c>
      <c r="U379" s="45">
        <f>'AUP Test Results - Table 1'!U379</f>
        <v>0</v>
      </c>
      <c r="V379" s="138">
        <f>'AUP Test Results - Table 1'!V379</f>
        <v>0</v>
      </c>
      <c r="W379" s="141" t="str">
        <f>'AUP Test Results - Table 1'!W379</f>
        <v>none</v>
      </c>
      <c r="X379" s="141">
        <f>'AUP Test Results - Table 1'!X379</f>
        <v>0</v>
      </c>
      <c r="Y379" s="178">
        <f>'AUP Test Results - Table 1'!Y379</f>
        <v>0</v>
      </c>
      <c r="Z379" s="89">
        <f>'AUP Test Results - Table 1'!Z379</f>
        <v>0</v>
      </c>
      <c r="AC379" t="str">
        <f t="shared" si="552"/>
        <v>Admin 4c</v>
      </c>
      <c r="AD379" s="3">
        <f t="shared" si="578"/>
        <v>0</v>
      </c>
      <c r="AE379" s="3">
        <f t="shared" si="579"/>
        <v>0</v>
      </c>
      <c r="AF379" s="3" t="e">
        <f t="shared" si="580"/>
        <v>#DIV/0!</v>
      </c>
      <c r="AG379" s="2" t="e">
        <f t="shared" si="553"/>
        <v>#DIV/0!</v>
      </c>
      <c r="AH379" s="2" t="e">
        <f t="shared" si="554"/>
        <v>#DIV/0!</v>
      </c>
      <c r="AI379" s="2" t="e">
        <f t="shared" si="555"/>
        <v>#DIV/0!</v>
      </c>
      <c r="AJ379" s="2" t="e">
        <f t="shared" si="556"/>
        <v>#DIV/0!</v>
      </c>
      <c r="AK379" t="e">
        <f t="shared" si="557"/>
        <v>#DIV/0!</v>
      </c>
      <c r="AL379" t="str">
        <f t="shared" si="558"/>
        <v>0</v>
      </c>
      <c r="AM379" t="str">
        <f t="shared" si="559"/>
        <v>0</v>
      </c>
      <c r="AN379" t="str">
        <f t="shared" si="560"/>
        <v>0</v>
      </c>
      <c r="AO379" t="str">
        <f t="shared" si="561"/>
        <v>0</v>
      </c>
      <c r="AP379" t="str">
        <f t="shared" si="562"/>
        <v>0</v>
      </c>
      <c r="AQ379" t="str">
        <f t="shared" si="563"/>
        <v>0</v>
      </c>
      <c r="AT379">
        <f t="shared" si="497"/>
        <v>0</v>
      </c>
      <c r="AU379">
        <f t="shared" si="498"/>
        <v>0</v>
      </c>
      <c r="AW379">
        <f t="shared" si="499"/>
        <v>0</v>
      </c>
      <c r="AY379">
        <f t="shared" si="564"/>
        <v>0</v>
      </c>
      <c r="AZ379">
        <f t="shared" si="565"/>
        <v>0</v>
      </c>
      <c r="BA379">
        <f t="shared" si="566"/>
        <v>0</v>
      </c>
      <c r="BB379">
        <f t="shared" si="567"/>
        <v>0</v>
      </c>
      <c r="BC379">
        <f t="shared" si="568"/>
        <v>0</v>
      </c>
      <c r="BD379">
        <f t="shared" si="569"/>
        <v>0</v>
      </c>
      <c r="BF379" t="str">
        <f t="shared" si="570"/>
        <v>0</v>
      </c>
      <c r="BG379" t="str">
        <f t="shared" si="571"/>
        <v>0</v>
      </c>
      <c r="BH379" t="str">
        <f t="shared" si="572"/>
        <v>0</v>
      </c>
      <c r="BI379" t="str">
        <f t="shared" si="573"/>
        <v>0</v>
      </c>
      <c r="BJ379" t="str">
        <f t="shared" si="574"/>
        <v>0</v>
      </c>
      <c r="BK379" t="str">
        <f t="shared" si="575"/>
        <v>0</v>
      </c>
    </row>
    <row r="380" spans="1:63" x14ac:dyDescent="0.25">
      <c r="A380" s="176" t="s">
        <v>99</v>
      </c>
      <c r="B380" s="10">
        <f t="shared" si="549"/>
        <v>19</v>
      </c>
      <c r="C380" s="10" t="str">
        <f t="shared" si="576"/>
        <v>Uncashed Chk - 19</v>
      </c>
      <c r="D380" s="138">
        <f>'AUP Test Results - Table 1'!D380</f>
        <v>0</v>
      </c>
      <c r="E380" s="177">
        <f>'AUP Test Results - Table 1'!E380</f>
        <v>0</v>
      </c>
      <c r="F380" s="139">
        <f>'AUP Test Results - Table 1'!F380</f>
        <v>0</v>
      </c>
      <c r="G380" s="177">
        <f>'AUP Test Results - Table 1'!G380</f>
        <v>0</v>
      </c>
      <c r="H380" s="177">
        <f>'AUP Test Results - Table 1'!H380</f>
        <v>0</v>
      </c>
      <c r="I380" s="139">
        <f>'AUP Test Results - Table 1'!I380</f>
        <v>0</v>
      </c>
      <c r="J380" s="177">
        <f>'AUP Test Results - Table 1'!J380</f>
        <v>0</v>
      </c>
      <c r="K380" s="177">
        <f>'AUP Test Results - Table 1'!K380</f>
        <v>0</v>
      </c>
      <c r="L380" s="139">
        <f>'AUP Test Results - Table 1'!L380</f>
        <v>0</v>
      </c>
      <c r="M380" s="177" t="str">
        <f>'AUP Test Results - Table 1'!M380</f>
        <v/>
      </c>
      <c r="N380" s="177">
        <f>'AUP Test Results - Table 1'!N380</f>
        <v>0</v>
      </c>
      <c r="O380" s="139">
        <f>'AUP Test Results - Table 1'!O380</f>
        <v>0</v>
      </c>
      <c r="P380" s="177" t="str">
        <f>'AUP Test Results - Table 1'!P380</f>
        <v/>
      </c>
      <c r="Q380" s="138">
        <f>'AUP Test Results - Table 1'!Q380</f>
        <v>0</v>
      </c>
      <c r="R380" s="139">
        <f>'AUP Test Results - Table 1'!R380</f>
        <v>0</v>
      </c>
      <c r="S380" s="45">
        <f>'AUP Test Results - Table 1'!S380</f>
        <v>0</v>
      </c>
      <c r="T380" s="139">
        <f>'AUP Test Results - Table 1'!T380</f>
        <v>0</v>
      </c>
      <c r="U380" s="45">
        <f>'AUP Test Results - Table 1'!U380</f>
        <v>0</v>
      </c>
      <c r="V380" s="138">
        <f>'AUP Test Results - Table 1'!V380</f>
        <v>0</v>
      </c>
      <c r="W380" s="141" t="str">
        <f>'AUP Test Results - Table 1'!W380</f>
        <v>none</v>
      </c>
      <c r="X380" s="141">
        <f>'AUP Test Results - Table 1'!X380</f>
        <v>0</v>
      </c>
      <c r="Y380" s="178">
        <f>'AUP Test Results - Table 1'!Y380</f>
        <v>0</v>
      </c>
      <c r="Z380" s="89">
        <f>'AUP Test Results - Table 1'!Z380</f>
        <v>0</v>
      </c>
      <c r="AC380" t="str">
        <f t="shared" si="552"/>
        <v>Admin 4c</v>
      </c>
      <c r="AD380" s="3">
        <f t="shared" si="578"/>
        <v>0</v>
      </c>
      <c r="AE380" s="3">
        <f t="shared" si="579"/>
        <v>0</v>
      </c>
      <c r="AF380" s="3" t="e">
        <f t="shared" si="580"/>
        <v>#DIV/0!</v>
      </c>
      <c r="AG380" s="2" t="e">
        <f t="shared" si="553"/>
        <v>#DIV/0!</v>
      </c>
      <c r="AH380" s="2" t="e">
        <f t="shared" si="554"/>
        <v>#DIV/0!</v>
      </c>
      <c r="AI380" s="2" t="e">
        <f t="shared" si="555"/>
        <v>#DIV/0!</v>
      </c>
      <c r="AJ380" s="2" t="e">
        <f t="shared" si="556"/>
        <v>#DIV/0!</v>
      </c>
      <c r="AK380" t="e">
        <f t="shared" si="557"/>
        <v>#DIV/0!</v>
      </c>
      <c r="AL380" t="str">
        <f t="shared" si="558"/>
        <v>0</v>
      </c>
      <c r="AM380" t="str">
        <f t="shared" si="559"/>
        <v>0</v>
      </c>
      <c r="AN380" t="str">
        <f t="shared" si="560"/>
        <v>0</v>
      </c>
      <c r="AO380" t="str">
        <f t="shared" si="561"/>
        <v>0</v>
      </c>
      <c r="AP380" t="str">
        <f t="shared" si="562"/>
        <v>0</v>
      </c>
      <c r="AQ380" t="str">
        <f t="shared" si="563"/>
        <v>0</v>
      </c>
      <c r="AT380">
        <f t="shared" si="497"/>
        <v>0</v>
      </c>
      <c r="AU380">
        <f t="shared" si="498"/>
        <v>0</v>
      </c>
      <c r="AW380">
        <f t="shared" si="499"/>
        <v>0</v>
      </c>
      <c r="AY380">
        <f t="shared" si="564"/>
        <v>0</v>
      </c>
      <c r="AZ380">
        <f t="shared" si="565"/>
        <v>0</v>
      </c>
      <c r="BA380">
        <f t="shared" si="566"/>
        <v>0</v>
      </c>
      <c r="BB380">
        <f t="shared" si="567"/>
        <v>0</v>
      </c>
      <c r="BC380">
        <f t="shared" si="568"/>
        <v>0</v>
      </c>
      <c r="BD380">
        <f t="shared" si="569"/>
        <v>0</v>
      </c>
      <c r="BF380" t="str">
        <f t="shared" si="570"/>
        <v>0</v>
      </c>
      <c r="BG380" t="str">
        <f t="shared" si="571"/>
        <v>0</v>
      </c>
      <c r="BH380" t="str">
        <f t="shared" si="572"/>
        <v>0</v>
      </c>
      <c r="BI380" t="str">
        <f t="shared" si="573"/>
        <v>0</v>
      </c>
      <c r="BJ380" t="str">
        <f t="shared" si="574"/>
        <v>0</v>
      </c>
      <c r="BK380" t="str">
        <f t="shared" si="575"/>
        <v>0</v>
      </c>
    </row>
    <row r="381" spans="1:63" x14ac:dyDescent="0.25">
      <c r="A381" s="176" t="s">
        <v>99</v>
      </c>
      <c r="B381" s="10">
        <f t="shared" si="549"/>
        <v>20</v>
      </c>
      <c r="C381" s="10" t="str">
        <f t="shared" si="576"/>
        <v>Uncashed Chk - 20</v>
      </c>
      <c r="D381" s="138">
        <f>'AUP Test Results - Table 1'!D381</f>
        <v>0</v>
      </c>
      <c r="E381" s="177">
        <f>'AUP Test Results - Table 1'!E381</f>
        <v>0</v>
      </c>
      <c r="F381" s="139">
        <f>'AUP Test Results - Table 1'!F381</f>
        <v>0</v>
      </c>
      <c r="G381" s="177">
        <f>'AUP Test Results - Table 1'!G381</f>
        <v>0</v>
      </c>
      <c r="H381" s="177">
        <f>'AUP Test Results - Table 1'!H381</f>
        <v>0</v>
      </c>
      <c r="I381" s="139">
        <f>'AUP Test Results - Table 1'!I381</f>
        <v>0</v>
      </c>
      <c r="J381" s="177">
        <f>'AUP Test Results - Table 1'!J381</f>
        <v>0</v>
      </c>
      <c r="K381" s="177">
        <f>'AUP Test Results - Table 1'!K381</f>
        <v>0</v>
      </c>
      <c r="L381" s="139">
        <f>'AUP Test Results - Table 1'!L381</f>
        <v>0</v>
      </c>
      <c r="M381" s="177" t="str">
        <f>'AUP Test Results - Table 1'!M381</f>
        <v/>
      </c>
      <c r="N381" s="177">
        <f>'AUP Test Results - Table 1'!N381</f>
        <v>0</v>
      </c>
      <c r="O381" s="139">
        <f>'AUP Test Results - Table 1'!O381</f>
        <v>0</v>
      </c>
      <c r="P381" s="177" t="str">
        <f>'AUP Test Results - Table 1'!P381</f>
        <v/>
      </c>
      <c r="Q381" s="138">
        <f>'AUP Test Results - Table 1'!Q381</f>
        <v>0</v>
      </c>
      <c r="R381" s="139">
        <f>'AUP Test Results - Table 1'!R381</f>
        <v>0</v>
      </c>
      <c r="S381" s="45">
        <f>'AUP Test Results - Table 1'!S381</f>
        <v>0</v>
      </c>
      <c r="T381" s="139">
        <f>'AUP Test Results - Table 1'!T381</f>
        <v>0</v>
      </c>
      <c r="U381" s="45">
        <f>'AUP Test Results - Table 1'!U381</f>
        <v>0</v>
      </c>
      <c r="V381" s="138">
        <f>'AUP Test Results - Table 1'!V381</f>
        <v>0</v>
      </c>
      <c r="W381" s="141" t="str">
        <f>'AUP Test Results - Table 1'!W381</f>
        <v>none</v>
      </c>
      <c r="X381" s="141">
        <f>'AUP Test Results - Table 1'!X381</f>
        <v>0</v>
      </c>
      <c r="Y381" s="178">
        <f>'AUP Test Results - Table 1'!Y381</f>
        <v>0</v>
      </c>
      <c r="Z381" s="89">
        <f>'AUP Test Results - Table 1'!Z381</f>
        <v>0</v>
      </c>
      <c r="AC381" t="str">
        <f t="shared" si="552"/>
        <v>Admin 4c</v>
      </c>
      <c r="AD381" s="3">
        <f t="shared" si="578"/>
        <v>0</v>
      </c>
      <c r="AE381" s="3">
        <f t="shared" si="579"/>
        <v>0</v>
      </c>
      <c r="AF381" s="3" t="e">
        <f t="shared" si="580"/>
        <v>#DIV/0!</v>
      </c>
      <c r="AG381" s="2" t="e">
        <f t="shared" si="553"/>
        <v>#DIV/0!</v>
      </c>
      <c r="AH381" s="2" t="e">
        <f t="shared" si="554"/>
        <v>#DIV/0!</v>
      </c>
      <c r="AI381" s="2" t="e">
        <f t="shared" si="555"/>
        <v>#DIV/0!</v>
      </c>
      <c r="AJ381" s="2" t="e">
        <f t="shared" si="556"/>
        <v>#DIV/0!</v>
      </c>
      <c r="AK381" t="e">
        <f t="shared" si="557"/>
        <v>#DIV/0!</v>
      </c>
      <c r="AL381" t="str">
        <f t="shared" si="558"/>
        <v>0</v>
      </c>
      <c r="AM381" t="str">
        <f t="shared" si="559"/>
        <v>0</v>
      </c>
      <c r="AN381" t="str">
        <f t="shared" si="560"/>
        <v>0</v>
      </c>
      <c r="AO381" t="str">
        <f t="shared" si="561"/>
        <v>0</v>
      </c>
      <c r="AP381" t="str">
        <f t="shared" si="562"/>
        <v>0</v>
      </c>
      <c r="AQ381" t="str">
        <f t="shared" si="563"/>
        <v>0</v>
      </c>
      <c r="AT381">
        <f t="shared" si="497"/>
        <v>0</v>
      </c>
      <c r="AU381">
        <f t="shared" si="498"/>
        <v>0</v>
      </c>
      <c r="AW381">
        <f t="shared" si="499"/>
        <v>0</v>
      </c>
      <c r="AY381">
        <f t="shared" si="564"/>
        <v>0</v>
      </c>
      <c r="AZ381">
        <f t="shared" si="565"/>
        <v>0</v>
      </c>
      <c r="BA381">
        <f t="shared" si="566"/>
        <v>0</v>
      </c>
      <c r="BB381">
        <f t="shared" si="567"/>
        <v>0</v>
      </c>
      <c r="BC381">
        <f t="shared" si="568"/>
        <v>0</v>
      </c>
      <c r="BD381">
        <f t="shared" si="569"/>
        <v>0</v>
      </c>
      <c r="BF381" t="str">
        <f t="shared" si="570"/>
        <v>0</v>
      </c>
      <c r="BG381" t="str">
        <f t="shared" si="571"/>
        <v>0</v>
      </c>
      <c r="BH381" t="str">
        <f t="shared" si="572"/>
        <v>0</v>
      </c>
      <c r="BI381" t="str">
        <f t="shared" si="573"/>
        <v>0</v>
      </c>
      <c r="BJ381" t="str">
        <f t="shared" si="574"/>
        <v>0</v>
      </c>
      <c r="BK381" t="str">
        <f t="shared" si="575"/>
        <v>0</v>
      </c>
    </row>
    <row r="382" spans="1:63" x14ac:dyDescent="0.25">
      <c r="A382" s="176" t="s">
        <v>99</v>
      </c>
      <c r="B382" s="10">
        <f t="shared" si="549"/>
        <v>21</v>
      </c>
      <c r="C382" s="10" t="str">
        <f t="shared" si="576"/>
        <v>Uncashed Chk - 21</v>
      </c>
      <c r="D382" s="138">
        <f>'AUP Test Results - Table 1'!D382</f>
        <v>0</v>
      </c>
      <c r="E382" s="177">
        <f>'AUP Test Results - Table 1'!E382</f>
        <v>0</v>
      </c>
      <c r="F382" s="139">
        <f>'AUP Test Results - Table 1'!F382</f>
        <v>0</v>
      </c>
      <c r="G382" s="177">
        <f>'AUP Test Results - Table 1'!G382</f>
        <v>0</v>
      </c>
      <c r="H382" s="177">
        <f>'AUP Test Results - Table 1'!H382</f>
        <v>0</v>
      </c>
      <c r="I382" s="139">
        <f>'AUP Test Results - Table 1'!I382</f>
        <v>0</v>
      </c>
      <c r="J382" s="177">
        <f>'AUP Test Results - Table 1'!J382</f>
        <v>0</v>
      </c>
      <c r="K382" s="177">
        <f>'AUP Test Results - Table 1'!K382</f>
        <v>0</v>
      </c>
      <c r="L382" s="139">
        <f>'AUP Test Results - Table 1'!L382</f>
        <v>0</v>
      </c>
      <c r="M382" s="177" t="str">
        <f>'AUP Test Results - Table 1'!M382</f>
        <v/>
      </c>
      <c r="N382" s="177">
        <f>'AUP Test Results - Table 1'!N382</f>
        <v>0</v>
      </c>
      <c r="O382" s="139">
        <f>'AUP Test Results - Table 1'!O382</f>
        <v>0</v>
      </c>
      <c r="P382" s="177" t="str">
        <f>'AUP Test Results - Table 1'!P382</f>
        <v/>
      </c>
      <c r="Q382" s="138">
        <f>'AUP Test Results - Table 1'!Q382</f>
        <v>0</v>
      </c>
      <c r="R382" s="139">
        <f>'AUP Test Results - Table 1'!R382</f>
        <v>0</v>
      </c>
      <c r="S382" s="45">
        <f>'AUP Test Results - Table 1'!S382</f>
        <v>0</v>
      </c>
      <c r="T382" s="139">
        <f>'AUP Test Results - Table 1'!T382</f>
        <v>0</v>
      </c>
      <c r="U382" s="45">
        <f>'AUP Test Results - Table 1'!U382</f>
        <v>0</v>
      </c>
      <c r="V382" s="138">
        <f>'AUP Test Results - Table 1'!V382</f>
        <v>0</v>
      </c>
      <c r="W382" s="141" t="str">
        <f>'AUP Test Results - Table 1'!W382</f>
        <v>none</v>
      </c>
      <c r="X382" s="141">
        <f>'AUP Test Results - Table 1'!X382</f>
        <v>0</v>
      </c>
      <c r="Y382" s="178">
        <f>'AUP Test Results - Table 1'!Y382</f>
        <v>0</v>
      </c>
      <c r="Z382" s="89">
        <f>'AUP Test Results - Table 1'!Z382</f>
        <v>0</v>
      </c>
      <c r="AC382" t="str">
        <f t="shared" si="552"/>
        <v>Admin 4c</v>
      </c>
      <c r="AD382" s="3">
        <f t="shared" si="578"/>
        <v>0</v>
      </c>
      <c r="AE382" s="3">
        <f t="shared" si="579"/>
        <v>0</v>
      </c>
      <c r="AF382" s="3" t="e">
        <f t="shared" si="580"/>
        <v>#DIV/0!</v>
      </c>
      <c r="AG382" s="2" t="e">
        <f t="shared" si="553"/>
        <v>#DIV/0!</v>
      </c>
      <c r="AH382" s="2" t="e">
        <f t="shared" si="554"/>
        <v>#DIV/0!</v>
      </c>
      <c r="AI382" s="2" t="e">
        <f t="shared" si="555"/>
        <v>#DIV/0!</v>
      </c>
      <c r="AJ382" s="2" t="e">
        <f t="shared" si="556"/>
        <v>#DIV/0!</v>
      </c>
      <c r="AK382" t="e">
        <f t="shared" si="557"/>
        <v>#DIV/0!</v>
      </c>
      <c r="AL382" t="str">
        <f t="shared" si="558"/>
        <v>0</v>
      </c>
      <c r="AM382" t="str">
        <f t="shared" si="559"/>
        <v>0</v>
      </c>
      <c r="AN382" t="str">
        <f t="shared" si="560"/>
        <v>0</v>
      </c>
      <c r="AO382" t="str">
        <f t="shared" si="561"/>
        <v>0</v>
      </c>
      <c r="AP382" t="str">
        <f t="shared" si="562"/>
        <v>0</v>
      </c>
      <c r="AQ382" t="str">
        <f t="shared" si="563"/>
        <v>0</v>
      </c>
      <c r="AT382">
        <f t="shared" si="497"/>
        <v>0</v>
      </c>
      <c r="AU382">
        <f t="shared" si="498"/>
        <v>0</v>
      </c>
      <c r="AW382">
        <f t="shared" si="499"/>
        <v>0</v>
      </c>
      <c r="AY382">
        <f t="shared" si="564"/>
        <v>0</v>
      </c>
      <c r="AZ382">
        <f t="shared" si="565"/>
        <v>0</v>
      </c>
      <c r="BA382">
        <f t="shared" si="566"/>
        <v>0</v>
      </c>
      <c r="BB382">
        <f t="shared" si="567"/>
        <v>0</v>
      </c>
      <c r="BC382">
        <f t="shared" si="568"/>
        <v>0</v>
      </c>
      <c r="BD382">
        <f t="shared" si="569"/>
        <v>0</v>
      </c>
      <c r="BF382" t="str">
        <f t="shared" si="570"/>
        <v>0</v>
      </c>
      <c r="BG382" t="str">
        <f t="shared" si="571"/>
        <v>0</v>
      </c>
      <c r="BH382" t="str">
        <f t="shared" si="572"/>
        <v>0</v>
      </c>
      <c r="BI382" t="str">
        <f t="shared" si="573"/>
        <v>0</v>
      </c>
      <c r="BJ382" t="str">
        <f t="shared" si="574"/>
        <v>0</v>
      </c>
      <c r="BK382" t="str">
        <f t="shared" si="575"/>
        <v>0</v>
      </c>
    </row>
    <row r="383" spans="1:63" x14ac:dyDescent="0.25">
      <c r="A383" s="176" t="s">
        <v>99</v>
      </c>
      <c r="B383" s="10">
        <f t="shared" si="549"/>
        <v>22</v>
      </c>
      <c r="C383" s="10" t="str">
        <f t="shared" si="576"/>
        <v>Uncashed Chk - 22</v>
      </c>
      <c r="D383" s="138">
        <f>'AUP Test Results - Table 1'!D383</f>
        <v>0</v>
      </c>
      <c r="E383" s="177">
        <f>'AUP Test Results - Table 1'!E383</f>
        <v>0</v>
      </c>
      <c r="F383" s="139">
        <f>'AUP Test Results - Table 1'!F383</f>
        <v>0</v>
      </c>
      <c r="G383" s="177">
        <f>'AUP Test Results - Table 1'!G383</f>
        <v>0</v>
      </c>
      <c r="H383" s="177">
        <f>'AUP Test Results - Table 1'!H383</f>
        <v>0</v>
      </c>
      <c r="I383" s="139">
        <f>'AUP Test Results - Table 1'!I383</f>
        <v>0</v>
      </c>
      <c r="J383" s="177">
        <f>'AUP Test Results - Table 1'!J383</f>
        <v>0</v>
      </c>
      <c r="K383" s="177">
        <f>'AUP Test Results - Table 1'!K383</f>
        <v>0</v>
      </c>
      <c r="L383" s="139">
        <f>'AUP Test Results - Table 1'!L383</f>
        <v>0</v>
      </c>
      <c r="M383" s="177" t="str">
        <f>'AUP Test Results - Table 1'!M383</f>
        <v/>
      </c>
      <c r="N383" s="177">
        <f>'AUP Test Results - Table 1'!N383</f>
        <v>0</v>
      </c>
      <c r="O383" s="139">
        <f>'AUP Test Results - Table 1'!O383</f>
        <v>0</v>
      </c>
      <c r="P383" s="177" t="str">
        <f>'AUP Test Results - Table 1'!P383</f>
        <v/>
      </c>
      <c r="Q383" s="138">
        <f>'AUP Test Results - Table 1'!Q383</f>
        <v>0</v>
      </c>
      <c r="R383" s="139">
        <f>'AUP Test Results - Table 1'!R383</f>
        <v>0</v>
      </c>
      <c r="S383" s="45">
        <f>'AUP Test Results - Table 1'!S383</f>
        <v>0</v>
      </c>
      <c r="T383" s="139">
        <f>'AUP Test Results - Table 1'!T383</f>
        <v>0</v>
      </c>
      <c r="U383" s="45">
        <f>'AUP Test Results - Table 1'!U383</f>
        <v>0</v>
      </c>
      <c r="V383" s="138">
        <f>'AUP Test Results - Table 1'!V383</f>
        <v>0</v>
      </c>
      <c r="W383" s="141" t="str">
        <f>'AUP Test Results - Table 1'!W383</f>
        <v>none</v>
      </c>
      <c r="X383" s="141">
        <f>'AUP Test Results - Table 1'!X383</f>
        <v>0</v>
      </c>
      <c r="Y383" s="178">
        <f>'AUP Test Results - Table 1'!Y383</f>
        <v>0</v>
      </c>
      <c r="Z383" s="89">
        <f>'AUP Test Results - Table 1'!Z383</f>
        <v>0</v>
      </c>
      <c r="AC383" t="str">
        <f t="shared" si="552"/>
        <v>Admin 4c</v>
      </c>
      <c r="AD383" s="3">
        <f t="shared" si="578"/>
        <v>0</v>
      </c>
      <c r="AE383" s="3">
        <f t="shared" si="579"/>
        <v>0</v>
      </c>
      <c r="AF383" s="3" t="e">
        <f t="shared" si="580"/>
        <v>#DIV/0!</v>
      </c>
      <c r="AG383" s="2" t="e">
        <f t="shared" si="553"/>
        <v>#DIV/0!</v>
      </c>
      <c r="AH383" s="2" t="e">
        <f t="shared" si="554"/>
        <v>#DIV/0!</v>
      </c>
      <c r="AI383" s="2" t="e">
        <f t="shared" si="555"/>
        <v>#DIV/0!</v>
      </c>
      <c r="AJ383" s="2" t="e">
        <f t="shared" si="556"/>
        <v>#DIV/0!</v>
      </c>
      <c r="AK383" t="e">
        <f t="shared" si="557"/>
        <v>#DIV/0!</v>
      </c>
      <c r="AL383" t="str">
        <f t="shared" si="558"/>
        <v>0</v>
      </c>
      <c r="AM383" t="str">
        <f t="shared" si="559"/>
        <v>0</v>
      </c>
      <c r="AN383" t="str">
        <f t="shared" si="560"/>
        <v>0</v>
      </c>
      <c r="AO383" t="str">
        <f t="shared" si="561"/>
        <v>0</v>
      </c>
      <c r="AP383" t="str">
        <f t="shared" si="562"/>
        <v>0</v>
      </c>
      <c r="AQ383" t="str">
        <f t="shared" si="563"/>
        <v>0</v>
      </c>
      <c r="AT383">
        <f t="shared" si="497"/>
        <v>0</v>
      </c>
      <c r="AU383">
        <f t="shared" si="498"/>
        <v>0</v>
      </c>
      <c r="AW383">
        <f t="shared" si="499"/>
        <v>0</v>
      </c>
      <c r="AY383">
        <f t="shared" si="564"/>
        <v>0</v>
      </c>
      <c r="AZ383">
        <f t="shared" si="565"/>
        <v>0</v>
      </c>
      <c r="BA383">
        <f t="shared" si="566"/>
        <v>0</v>
      </c>
      <c r="BB383">
        <f t="shared" si="567"/>
        <v>0</v>
      </c>
      <c r="BC383">
        <f t="shared" si="568"/>
        <v>0</v>
      </c>
      <c r="BD383">
        <f t="shared" si="569"/>
        <v>0</v>
      </c>
      <c r="BF383" t="str">
        <f t="shared" si="570"/>
        <v>0</v>
      </c>
      <c r="BG383" t="str">
        <f t="shared" si="571"/>
        <v>0</v>
      </c>
      <c r="BH383" t="str">
        <f t="shared" si="572"/>
        <v>0</v>
      </c>
      <c r="BI383" t="str">
        <f t="shared" si="573"/>
        <v>0</v>
      </c>
      <c r="BJ383" t="str">
        <f t="shared" si="574"/>
        <v>0</v>
      </c>
      <c r="BK383" t="str">
        <f t="shared" si="575"/>
        <v>0</v>
      </c>
    </row>
    <row r="384" spans="1:63" x14ac:dyDescent="0.25">
      <c r="A384" s="176" t="s">
        <v>99</v>
      </c>
      <c r="B384" s="10">
        <f t="shared" si="549"/>
        <v>23</v>
      </c>
      <c r="C384" s="10" t="str">
        <f t="shared" si="576"/>
        <v>Uncashed Chk - 23</v>
      </c>
      <c r="D384" s="138">
        <f>'AUP Test Results - Table 1'!D384</f>
        <v>0</v>
      </c>
      <c r="E384" s="177">
        <f>'AUP Test Results - Table 1'!E384</f>
        <v>0</v>
      </c>
      <c r="F384" s="139">
        <f>'AUP Test Results - Table 1'!F384</f>
        <v>0</v>
      </c>
      <c r="G384" s="177">
        <f>'AUP Test Results - Table 1'!G384</f>
        <v>0</v>
      </c>
      <c r="H384" s="177">
        <f>'AUP Test Results - Table 1'!H384</f>
        <v>0</v>
      </c>
      <c r="I384" s="139">
        <f>'AUP Test Results - Table 1'!I384</f>
        <v>0</v>
      </c>
      <c r="J384" s="177">
        <f>'AUP Test Results - Table 1'!J384</f>
        <v>0</v>
      </c>
      <c r="K384" s="177">
        <f>'AUP Test Results - Table 1'!K384</f>
        <v>0</v>
      </c>
      <c r="L384" s="139">
        <f>'AUP Test Results - Table 1'!L384</f>
        <v>0</v>
      </c>
      <c r="M384" s="177" t="str">
        <f>'AUP Test Results - Table 1'!M384</f>
        <v/>
      </c>
      <c r="N384" s="177">
        <f>'AUP Test Results - Table 1'!N384</f>
        <v>0</v>
      </c>
      <c r="O384" s="139">
        <f>'AUP Test Results - Table 1'!O384</f>
        <v>0</v>
      </c>
      <c r="P384" s="177" t="str">
        <f>'AUP Test Results - Table 1'!P384</f>
        <v/>
      </c>
      <c r="Q384" s="138">
        <f>'AUP Test Results - Table 1'!Q384</f>
        <v>0</v>
      </c>
      <c r="R384" s="139">
        <f>'AUP Test Results - Table 1'!R384</f>
        <v>0</v>
      </c>
      <c r="S384" s="45">
        <f>'AUP Test Results - Table 1'!S384</f>
        <v>0</v>
      </c>
      <c r="T384" s="139">
        <f>'AUP Test Results - Table 1'!T384</f>
        <v>0</v>
      </c>
      <c r="U384" s="45">
        <f>'AUP Test Results - Table 1'!U384</f>
        <v>0</v>
      </c>
      <c r="V384" s="138">
        <f>'AUP Test Results - Table 1'!V384</f>
        <v>0</v>
      </c>
      <c r="W384" s="141" t="str">
        <f>'AUP Test Results - Table 1'!W384</f>
        <v>none</v>
      </c>
      <c r="X384" s="141">
        <f>'AUP Test Results - Table 1'!X384</f>
        <v>0</v>
      </c>
      <c r="Y384" s="178">
        <f>'AUP Test Results - Table 1'!Y384</f>
        <v>0</v>
      </c>
      <c r="Z384" s="89">
        <f>'AUP Test Results - Table 1'!Z384</f>
        <v>0</v>
      </c>
      <c r="AC384" t="str">
        <f t="shared" si="552"/>
        <v>Admin 4c</v>
      </c>
      <c r="AD384" s="3">
        <f t="shared" si="578"/>
        <v>0</v>
      </c>
      <c r="AE384" s="3">
        <f t="shared" si="579"/>
        <v>0</v>
      </c>
      <c r="AF384" s="3" t="e">
        <f t="shared" si="580"/>
        <v>#DIV/0!</v>
      </c>
      <c r="AG384" s="2" t="e">
        <f t="shared" si="553"/>
        <v>#DIV/0!</v>
      </c>
      <c r="AH384" s="2" t="e">
        <f t="shared" si="554"/>
        <v>#DIV/0!</v>
      </c>
      <c r="AI384" s="2" t="e">
        <f t="shared" si="555"/>
        <v>#DIV/0!</v>
      </c>
      <c r="AJ384" s="2" t="e">
        <f t="shared" si="556"/>
        <v>#DIV/0!</v>
      </c>
      <c r="AK384" t="e">
        <f t="shared" si="557"/>
        <v>#DIV/0!</v>
      </c>
      <c r="AL384" t="str">
        <f t="shared" si="558"/>
        <v>0</v>
      </c>
      <c r="AM384" t="str">
        <f t="shared" si="559"/>
        <v>0</v>
      </c>
      <c r="AN384" t="str">
        <f t="shared" si="560"/>
        <v>0</v>
      </c>
      <c r="AO384" t="str">
        <f t="shared" si="561"/>
        <v>0</v>
      </c>
      <c r="AP384" t="str">
        <f t="shared" si="562"/>
        <v>0</v>
      </c>
      <c r="AQ384" t="str">
        <f t="shared" si="563"/>
        <v>0</v>
      </c>
      <c r="AT384">
        <f t="shared" si="497"/>
        <v>0</v>
      </c>
      <c r="AU384">
        <f t="shared" si="498"/>
        <v>0</v>
      </c>
      <c r="AW384">
        <f t="shared" si="499"/>
        <v>0</v>
      </c>
      <c r="AY384">
        <f t="shared" si="564"/>
        <v>0</v>
      </c>
      <c r="AZ384">
        <f t="shared" si="565"/>
        <v>0</v>
      </c>
      <c r="BA384">
        <f t="shared" si="566"/>
        <v>0</v>
      </c>
      <c r="BB384">
        <f t="shared" si="567"/>
        <v>0</v>
      </c>
      <c r="BC384">
        <f t="shared" si="568"/>
        <v>0</v>
      </c>
      <c r="BD384">
        <f t="shared" si="569"/>
        <v>0</v>
      </c>
      <c r="BF384" t="str">
        <f t="shared" si="570"/>
        <v>0</v>
      </c>
      <c r="BG384" t="str">
        <f t="shared" si="571"/>
        <v>0</v>
      </c>
      <c r="BH384" t="str">
        <f t="shared" si="572"/>
        <v>0</v>
      </c>
      <c r="BI384" t="str">
        <f t="shared" si="573"/>
        <v>0</v>
      </c>
      <c r="BJ384" t="str">
        <f t="shared" si="574"/>
        <v>0</v>
      </c>
      <c r="BK384" t="str">
        <f t="shared" si="575"/>
        <v>0</v>
      </c>
    </row>
    <row r="385" spans="1:63" x14ac:dyDescent="0.25">
      <c r="A385" s="176" t="s">
        <v>99</v>
      </c>
      <c r="B385" s="10">
        <f t="shared" si="549"/>
        <v>24</v>
      </c>
      <c r="C385" s="10" t="str">
        <f t="shared" si="576"/>
        <v>Uncashed Chk - 24</v>
      </c>
      <c r="D385" s="138">
        <f>'AUP Test Results - Table 1'!D385</f>
        <v>0</v>
      </c>
      <c r="E385" s="177">
        <f>'AUP Test Results - Table 1'!E385</f>
        <v>0</v>
      </c>
      <c r="F385" s="139">
        <f>'AUP Test Results - Table 1'!F385</f>
        <v>0</v>
      </c>
      <c r="G385" s="177">
        <f>'AUP Test Results - Table 1'!G385</f>
        <v>0</v>
      </c>
      <c r="H385" s="177">
        <f>'AUP Test Results - Table 1'!H385</f>
        <v>0</v>
      </c>
      <c r="I385" s="139">
        <f>'AUP Test Results - Table 1'!I385</f>
        <v>0</v>
      </c>
      <c r="J385" s="177">
        <f>'AUP Test Results - Table 1'!J385</f>
        <v>0</v>
      </c>
      <c r="K385" s="177">
        <f>'AUP Test Results - Table 1'!K385</f>
        <v>0</v>
      </c>
      <c r="L385" s="139">
        <f>'AUP Test Results - Table 1'!L385</f>
        <v>0</v>
      </c>
      <c r="M385" s="177" t="str">
        <f>'AUP Test Results - Table 1'!M385</f>
        <v/>
      </c>
      <c r="N385" s="177">
        <f>'AUP Test Results - Table 1'!N385</f>
        <v>0</v>
      </c>
      <c r="O385" s="139">
        <f>'AUP Test Results - Table 1'!O385</f>
        <v>0</v>
      </c>
      <c r="P385" s="177" t="str">
        <f>'AUP Test Results - Table 1'!P385</f>
        <v/>
      </c>
      <c r="Q385" s="138">
        <f>'AUP Test Results - Table 1'!Q385</f>
        <v>0</v>
      </c>
      <c r="R385" s="139">
        <f>'AUP Test Results - Table 1'!R385</f>
        <v>0</v>
      </c>
      <c r="S385" s="45">
        <f>'AUP Test Results - Table 1'!S385</f>
        <v>0</v>
      </c>
      <c r="T385" s="139">
        <f>'AUP Test Results - Table 1'!T385</f>
        <v>0</v>
      </c>
      <c r="U385" s="45">
        <f>'AUP Test Results - Table 1'!U385</f>
        <v>0</v>
      </c>
      <c r="V385" s="138">
        <f>'AUP Test Results - Table 1'!V385</f>
        <v>0</v>
      </c>
      <c r="W385" s="141" t="str">
        <f>'AUP Test Results - Table 1'!W385</f>
        <v>none</v>
      </c>
      <c r="X385" s="141">
        <f>'AUP Test Results - Table 1'!X385</f>
        <v>0</v>
      </c>
      <c r="Y385" s="178">
        <f>'AUP Test Results - Table 1'!Y385</f>
        <v>0</v>
      </c>
      <c r="Z385" s="89">
        <f>'AUP Test Results - Table 1'!Z385</f>
        <v>0</v>
      </c>
      <c r="AC385" t="str">
        <f t="shared" si="552"/>
        <v>Admin 4c</v>
      </c>
      <c r="AD385" s="3">
        <f t="shared" si="578"/>
        <v>0</v>
      </c>
      <c r="AE385" s="3">
        <f t="shared" si="579"/>
        <v>0</v>
      </c>
      <c r="AF385" s="3" t="e">
        <f t="shared" si="580"/>
        <v>#DIV/0!</v>
      </c>
      <c r="AG385" s="2" t="e">
        <f t="shared" si="553"/>
        <v>#DIV/0!</v>
      </c>
      <c r="AH385" s="2" t="e">
        <f t="shared" si="554"/>
        <v>#DIV/0!</v>
      </c>
      <c r="AI385" s="2" t="e">
        <f t="shared" si="555"/>
        <v>#DIV/0!</v>
      </c>
      <c r="AJ385" s="2" t="e">
        <f t="shared" si="556"/>
        <v>#DIV/0!</v>
      </c>
      <c r="AK385" t="e">
        <f t="shared" si="557"/>
        <v>#DIV/0!</v>
      </c>
      <c r="AL385" t="str">
        <f t="shared" si="558"/>
        <v>0</v>
      </c>
      <c r="AM385" t="str">
        <f t="shared" si="559"/>
        <v>0</v>
      </c>
      <c r="AN385" t="str">
        <f t="shared" si="560"/>
        <v>0</v>
      </c>
      <c r="AO385" t="str">
        <f t="shared" si="561"/>
        <v>0</v>
      </c>
      <c r="AP385" t="str">
        <f t="shared" si="562"/>
        <v>0</v>
      </c>
      <c r="AQ385" t="str">
        <f t="shared" si="563"/>
        <v>0</v>
      </c>
      <c r="AT385">
        <f t="shared" si="497"/>
        <v>0</v>
      </c>
      <c r="AU385">
        <f t="shared" si="498"/>
        <v>0</v>
      </c>
      <c r="AW385">
        <f t="shared" si="499"/>
        <v>0</v>
      </c>
      <c r="AY385">
        <f t="shared" si="564"/>
        <v>0</v>
      </c>
      <c r="AZ385">
        <f t="shared" si="565"/>
        <v>0</v>
      </c>
      <c r="BA385">
        <f t="shared" si="566"/>
        <v>0</v>
      </c>
      <c r="BB385">
        <f t="shared" si="567"/>
        <v>0</v>
      </c>
      <c r="BC385">
        <f t="shared" si="568"/>
        <v>0</v>
      </c>
      <c r="BD385">
        <f t="shared" si="569"/>
        <v>0</v>
      </c>
      <c r="BF385" t="str">
        <f t="shared" si="570"/>
        <v>0</v>
      </c>
      <c r="BG385" t="str">
        <f t="shared" si="571"/>
        <v>0</v>
      </c>
      <c r="BH385" t="str">
        <f t="shared" si="572"/>
        <v>0</v>
      </c>
      <c r="BI385" t="str">
        <f t="shared" si="573"/>
        <v>0</v>
      </c>
      <c r="BJ385" t="str">
        <f t="shared" si="574"/>
        <v>0</v>
      </c>
      <c r="BK385" t="str">
        <f t="shared" si="575"/>
        <v>0</v>
      </c>
    </row>
    <row r="386" spans="1:63" x14ac:dyDescent="0.25">
      <c r="A386" s="176" t="s">
        <v>99</v>
      </c>
      <c r="B386" s="10">
        <f t="shared" si="549"/>
        <v>25</v>
      </c>
      <c r="C386" s="10" t="str">
        <f t="shared" si="576"/>
        <v>Uncashed Chk - 25</v>
      </c>
      <c r="D386" s="138">
        <f>'AUP Test Results - Table 1'!D386</f>
        <v>0</v>
      </c>
      <c r="E386" s="177">
        <f>'AUP Test Results - Table 1'!E386</f>
        <v>0</v>
      </c>
      <c r="F386" s="139">
        <f>'AUP Test Results - Table 1'!F386</f>
        <v>0</v>
      </c>
      <c r="G386" s="177">
        <f>'AUP Test Results - Table 1'!G386</f>
        <v>0</v>
      </c>
      <c r="H386" s="177">
        <f>'AUP Test Results - Table 1'!H386</f>
        <v>0</v>
      </c>
      <c r="I386" s="139">
        <f>'AUP Test Results - Table 1'!I386</f>
        <v>0</v>
      </c>
      <c r="J386" s="177">
        <f>'AUP Test Results - Table 1'!J386</f>
        <v>0</v>
      </c>
      <c r="K386" s="177">
        <f>'AUP Test Results - Table 1'!K386</f>
        <v>0</v>
      </c>
      <c r="L386" s="139">
        <f>'AUP Test Results - Table 1'!L386</f>
        <v>0</v>
      </c>
      <c r="M386" s="177" t="str">
        <f>'AUP Test Results - Table 1'!M386</f>
        <v/>
      </c>
      <c r="N386" s="177">
        <f>'AUP Test Results - Table 1'!N386</f>
        <v>0</v>
      </c>
      <c r="O386" s="139">
        <f>'AUP Test Results - Table 1'!O386</f>
        <v>0</v>
      </c>
      <c r="P386" s="177" t="str">
        <f>'AUP Test Results - Table 1'!P386</f>
        <v/>
      </c>
      <c r="Q386" s="138">
        <f>'AUP Test Results - Table 1'!Q386</f>
        <v>0</v>
      </c>
      <c r="R386" s="139">
        <f>'AUP Test Results - Table 1'!R386</f>
        <v>0</v>
      </c>
      <c r="S386" s="45">
        <f>'AUP Test Results - Table 1'!S386</f>
        <v>0</v>
      </c>
      <c r="T386" s="139">
        <f>'AUP Test Results - Table 1'!T386</f>
        <v>0</v>
      </c>
      <c r="U386" s="45">
        <f>'AUP Test Results - Table 1'!U386</f>
        <v>0</v>
      </c>
      <c r="V386" s="138">
        <f>'AUP Test Results - Table 1'!V386</f>
        <v>0</v>
      </c>
      <c r="W386" s="141" t="str">
        <f>'AUP Test Results - Table 1'!W386</f>
        <v>none</v>
      </c>
      <c r="X386" s="141">
        <f>'AUP Test Results - Table 1'!X386</f>
        <v>0</v>
      </c>
      <c r="Y386" s="178">
        <f>'AUP Test Results - Table 1'!Y386</f>
        <v>0</v>
      </c>
      <c r="Z386" s="89">
        <f>'AUP Test Results - Table 1'!Z386</f>
        <v>0</v>
      </c>
      <c r="AC386" t="str">
        <f t="shared" si="552"/>
        <v>Admin 4c</v>
      </c>
      <c r="AD386" s="3">
        <f t="shared" si="578"/>
        <v>0</v>
      </c>
      <c r="AE386" s="3">
        <f t="shared" si="579"/>
        <v>0</v>
      </c>
      <c r="AF386" s="3" t="e">
        <f t="shared" si="580"/>
        <v>#DIV/0!</v>
      </c>
      <c r="AG386" s="2" t="e">
        <f t="shared" si="553"/>
        <v>#DIV/0!</v>
      </c>
      <c r="AH386" s="2" t="e">
        <f t="shared" si="554"/>
        <v>#DIV/0!</v>
      </c>
      <c r="AI386" s="2" t="e">
        <f t="shared" si="555"/>
        <v>#DIV/0!</v>
      </c>
      <c r="AJ386" s="2" t="e">
        <f t="shared" si="556"/>
        <v>#DIV/0!</v>
      </c>
      <c r="AK386" t="e">
        <f t="shared" si="557"/>
        <v>#DIV/0!</v>
      </c>
      <c r="AL386" t="str">
        <f t="shared" si="558"/>
        <v>0</v>
      </c>
      <c r="AM386" t="str">
        <f t="shared" si="559"/>
        <v>0</v>
      </c>
      <c r="AN386" t="str">
        <f t="shared" si="560"/>
        <v>0</v>
      </c>
      <c r="AO386" t="str">
        <f t="shared" si="561"/>
        <v>0</v>
      </c>
      <c r="AP386" t="str">
        <f t="shared" si="562"/>
        <v>0</v>
      </c>
      <c r="AQ386" t="str">
        <f t="shared" si="563"/>
        <v>0</v>
      </c>
      <c r="AT386">
        <f t="shared" si="497"/>
        <v>0</v>
      </c>
      <c r="AU386">
        <f t="shared" si="498"/>
        <v>0</v>
      </c>
      <c r="AW386">
        <f t="shared" si="499"/>
        <v>0</v>
      </c>
      <c r="AY386">
        <f t="shared" si="564"/>
        <v>0</v>
      </c>
      <c r="AZ386">
        <f t="shared" si="565"/>
        <v>0</v>
      </c>
      <c r="BA386">
        <f t="shared" si="566"/>
        <v>0</v>
      </c>
      <c r="BB386">
        <f t="shared" si="567"/>
        <v>0</v>
      </c>
      <c r="BC386">
        <f t="shared" si="568"/>
        <v>0</v>
      </c>
      <c r="BD386">
        <f t="shared" si="569"/>
        <v>0</v>
      </c>
      <c r="BF386" t="str">
        <f t="shared" si="570"/>
        <v>0</v>
      </c>
      <c r="BG386" t="str">
        <f t="shared" si="571"/>
        <v>0</v>
      </c>
      <c r="BH386" t="str">
        <f t="shared" si="572"/>
        <v>0</v>
      </c>
      <c r="BI386" t="str">
        <f t="shared" si="573"/>
        <v>0</v>
      </c>
      <c r="BJ386" t="str">
        <f t="shared" si="574"/>
        <v>0</v>
      </c>
      <c r="BK386" t="str">
        <f t="shared" si="575"/>
        <v>0</v>
      </c>
    </row>
    <row r="387" spans="1:63" x14ac:dyDescent="0.25">
      <c r="A387" s="176" t="s">
        <v>99</v>
      </c>
      <c r="B387" s="10">
        <f t="shared" si="549"/>
        <v>26</v>
      </c>
      <c r="C387" s="10" t="str">
        <f t="shared" si="576"/>
        <v>Uncashed Chk - 26</v>
      </c>
      <c r="D387" s="138">
        <f>'AUP Test Results - Table 1'!D387</f>
        <v>0</v>
      </c>
      <c r="E387" s="177">
        <f>'AUP Test Results - Table 1'!E387</f>
        <v>0</v>
      </c>
      <c r="F387" s="139">
        <f>'AUP Test Results - Table 1'!F387</f>
        <v>0</v>
      </c>
      <c r="G387" s="177">
        <f>'AUP Test Results - Table 1'!G387</f>
        <v>0</v>
      </c>
      <c r="H387" s="177">
        <f>'AUP Test Results - Table 1'!H387</f>
        <v>0</v>
      </c>
      <c r="I387" s="139">
        <f>'AUP Test Results - Table 1'!I387</f>
        <v>0</v>
      </c>
      <c r="J387" s="177">
        <f>'AUP Test Results - Table 1'!J387</f>
        <v>0</v>
      </c>
      <c r="K387" s="177">
        <f>'AUP Test Results - Table 1'!K387</f>
        <v>0</v>
      </c>
      <c r="L387" s="139">
        <f>'AUP Test Results - Table 1'!L387</f>
        <v>0</v>
      </c>
      <c r="M387" s="177" t="str">
        <f>'AUP Test Results - Table 1'!M387</f>
        <v/>
      </c>
      <c r="N387" s="177">
        <f>'AUP Test Results - Table 1'!N387</f>
        <v>0</v>
      </c>
      <c r="O387" s="139">
        <f>'AUP Test Results - Table 1'!O387</f>
        <v>0</v>
      </c>
      <c r="P387" s="177" t="str">
        <f>'AUP Test Results - Table 1'!P387</f>
        <v/>
      </c>
      <c r="Q387" s="138">
        <f>'AUP Test Results - Table 1'!Q387</f>
        <v>0</v>
      </c>
      <c r="R387" s="139">
        <f>'AUP Test Results - Table 1'!R387</f>
        <v>0</v>
      </c>
      <c r="S387" s="45">
        <f>'AUP Test Results - Table 1'!S387</f>
        <v>0</v>
      </c>
      <c r="T387" s="139">
        <f>'AUP Test Results - Table 1'!T387</f>
        <v>0</v>
      </c>
      <c r="U387" s="45">
        <f>'AUP Test Results - Table 1'!U387</f>
        <v>0</v>
      </c>
      <c r="V387" s="138">
        <f>'AUP Test Results - Table 1'!V387</f>
        <v>0</v>
      </c>
      <c r="W387" s="141" t="str">
        <f>'AUP Test Results - Table 1'!W387</f>
        <v>none</v>
      </c>
      <c r="X387" s="141">
        <f>'AUP Test Results - Table 1'!X387</f>
        <v>0</v>
      </c>
      <c r="Y387" s="178">
        <f>'AUP Test Results - Table 1'!Y387</f>
        <v>0</v>
      </c>
      <c r="Z387" s="89">
        <f>'AUP Test Results - Table 1'!Z387</f>
        <v>0</v>
      </c>
      <c r="AC387" t="str">
        <f t="shared" si="552"/>
        <v>Admin 4c</v>
      </c>
      <c r="AD387" s="3">
        <f t="shared" si="578"/>
        <v>0</v>
      </c>
      <c r="AE387" s="3">
        <f t="shared" si="579"/>
        <v>0</v>
      </c>
      <c r="AF387" s="3" t="e">
        <f t="shared" si="580"/>
        <v>#DIV/0!</v>
      </c>
      <c r="AG387" s="2" t="e">
        <f t="shared" si="553"/>
        <v>#DIV/0!</v>
      </c>
      <c r="AH387" s="2" t="e">
        <f t="shared" si="554"/>
        <v>#DIV/0!</v>
      </c>
      <c r="AI387" s="2" t="e">
        <f t="shared" si="555"/>
        <v>#DIV/0!</v>
      </c>
      <c r="AJ387" s="2" t="e">
        <f t="shared" si="556"/>
        <v>#DIV/0!</v>
      </c>
      <c r="AK387" t="e">
        <f t="shared" si="557"/>
        <v>#DIV/0!</v>
      </c>
      <c r="AL387" t="str">
        <f t="shared" si="558"/>
        <v>0</v>
      </c>
      <c r="AM387" t="str">
        <f t="shared" si="559"/>
        <v>0</v>
      </c>
      <c r="AN387" t="str">
        <f t="shared" si="560"/>
        <v>0</v>
      </c>
      <c r="AO387" t="str">
        <f t="shared" si="561"/>
        <v>0</v>
      </c>
      <c r="AP387" t="str">
        <f t="shared" si="562"/>
        <v>0</v>
      </c>
      <c r="AQ387" t="str">
        <f t="shared" si="563"/>
        <v>0</v>
      </c>
      <c r="AT387">
        <f t="shared" si="497"/>
        <v>0</v>
      </c>
      <c r="AU387">
        <f t="shared" si="498"/>
        <v>0</v>
      </c>
      <c r="AW387">
        <f t="shared" si="499"/>
        <v>0</v>
      </c>
      <c r="AY387">
        <f t="shared" si="564"/>
        <v>0</v>
      </c>
      <c r="AZ387">
        <f t="shared" si="565"/>
        <v>0</v>
      </c>
      <c r="BA387">
        <f t="shared" si="566"/>
        <v>0</v>
      </c>
      <c r="BB387">
        <f t="shared" si="567"/>
        <v>0</v>
      </c>
      <c r="BC387">
        <f t="shared" si="568"/>
        <v>0</v>
      </c>
      <c r="BD387">
        <f t="shared" si="569"/>
        <v>0</v>
      </c>
      <c r="BF387" t="str">
        <f t="shared" si="570"/>
        <v>0</v>
      </c>
      <c r="BG387" t="str">
        <f t="shared" si="571"/>
        <v>0</v>
      </c>
      <c r="BH387" t="str">
        <f t="shared" si="572"/>
        <v>0</v>
      </c>
      <c r="BI387" t="str">
        <f t="shared" si="573"/>
        <v>0</v>
      </c>
      <c r="BJ387" t="str">
        <f t="shared" si="574"/>
        <v>0</v>
      </c>
      <c r="BK387" t="str">
        <f t="shared" si="575"/>
        <v>0</v>
      </c>
    </row>
    <row r="388" spans="1:63" x14ac:dyDescent="0.25">
      <c r="A388" s="176" t="s">
        <v>99</v>
      </c>
      <c r="B388" s="10">
        <f t="shared" si="549"/>
        <v>27</v>
      </c>
      <c r="C388" s="10" t="str">
        <f t="shared" si="576"/>
        <v>Uncashed Chk - 27</v>
      </c>
      <c r="D388" s="138">
        <f>'AUP Test Results - Table 1'!D388</f>
        <v>0</v>
      </c>
      <c r="E388" s="177">
        <f>'AUP Test Results - Table 1'!E388</f>
        <v>0</v>
      </c>
      <c r="F388" s="139">
        <f>'AUP Test Results - Table 1'!F388</f>
        <v>0</v>
      </c>
      <c r="G388" s="177">
        <f>'AUP Test Results - Table 1'!G388</f>
        <v>0</v>
      </c>
      <c r="H388" s="177">
        <f>'AUP Test Results - Table 1'!H388</f>
        <v>0</v>
      </c>
      <c r="I388" s="139">
        <f>'AUP Test Results - Table 1'!I388</f>
        <v>0</v>
      </c>
      <c r="J388" s="177">
        <f>'AUP Test Results - Table 1'!J388</f>
        <v>0</v>
      </c>
      <c r="K388" s="177">
        <f>'AUP Test Results - Table 1'!K388</f>
        <v>0</v>
      </c>
      <c r="L388" s="139">
        <f>'AUP Test Results - Table 1'!L388</f>
        <v>0</v>
      </c>
      <c r="M388" s="177" t="str">
        <f>'AUP Test Results - Table 1'!M388</f>
        <v/>
      </c>
      <c r="N388" s="177">
        <f>'AUP Test Results - Table 1'!N388</f>
        <v>0</v>
      </c>
      <c r="O388" s="139">
        <f>'AUP Test Results - Table 1'!O388</f>
        <v>0</v>
      </c>
      <c r="P388" s="177" t="str">
        <f>'AUP Test Results - Table 1'!P388</f>
        <v/>
      </c>
      <c r="Q388" s="138">
        <f>'AUP Test Results - Table 1'!Q388</f>
        <v>0</v>
      </c>
      <c r="R388" s="139">
        <f>'AUP Test Results - Table 1'!R388</f>
        <v>0</v>
      </c>
      <c r="S388" s="45">
        <f>'AUP Test Results - Table 1'!S388</f>
        <v>0</v>
      </c>
      <c r="T388" s="139">
        <f>'AUP Test Results - Table 1'!T388</f>
        <v>0</v>
      </c>
      <c r="U388" s="45">
        <f>'AUP Test Results - Table 1'!U388</f>
        <v>0</v>
      </c>
      <c r="V388" s="138">
        <f>'AUP Test Results - Table 1'!V388</f>
        <v>0</v>
      </c>
      <c r="W388" s="141" t="str">
        <f>'AUP Test Results - Table 1'!W388</f>
        <v>none</v>
      </c>
      <c r="X388" s="141">
        <f>'AUP Test Results - Table 1'!X388</f>
        <v>0</v>
      </c>
      <c r="Y388" s="178">
        <f>'AUP Test Results - Table 1'!Y388</f>
        <v>0</v>
      </c>
      <c r="Z388" s="89">
        <f>'AUP Test Results - Table 1'!Z388</f>
        <v>0</v>
      </c>
      <c r="AC388" t="str">
        <f t="shared" si="552"/>
        <v>Admin 4c</v>
      </c>
      <c r="AD388" s="3">
        <f t="shared" si="578"/>
        <v>0</v>
      </c>
      <c r="AE388" s="3">
        <f t="shared" si="579"/>
        <v>0</v>
      </c>
      <c r="AF388" s="3" t="e">
        <f t="shared" si="580"/>
        <v>#DIV/0!</v>
      </c>
      <c r="AG388" s="2" t="e">
        <f t="shared" si="553"/>
        <v>#DIV/0!</v>
      </c>
      <c r="AH388" s="2" t="e">
        <f t="shared" si="554"/>
        <v>#DIV/0!</v>
      </c>
      <c r="AI388" s="2" t="e">
        <f t="shared" si="555"/>
        <v>#DIV/0!</v>
      </c>
      <c r="AJ388" s="2" t="e">
        <f t="shared" si="556"/>
        <v>#DIV/0!</v>
      </c>
      <c r="AK388" t="e">
        <f t="shared" si="557"/>
        <v>#DIV/0!</v>
      </c>
      <c r="AL388" t="str">
        <f t="shared" si="558"/>
        <v>0</v>
      </c>
      <c r="AM388" t="str">
        <f t="shared" si="559"/>
        <v>0</v>
      </c>
      <c r="AN388" t="str">
        <f t="shared" si="560"/>
        <v>0</v>
      </c>
      <c r="AO388" t="str">
        <f t="shared" si="561"/>
        <v>0</v>
      </c>
      <c r="AP388" t="str">
        <f t="shared" si="562"/>
        <v>0</v>
      </c>
      <c r="AQ388" t="str">
        <f t="shared" si="563"/>
        <v>0</v>
      </c>
      <c r="AT388">
        <f t="shared" si="497"/>
        <v>0</v>
      </c>
      <c r="AU388">
        <f t="shared" si="498"/>
        <v>0</v>
      </c>
      <c r="AW388">
        <f t="shared" si="499"/>
        <v>0</v>
      </c>
      <c r="AY388">
        <f t="shared" si="564"/>
        <v>0</v>
      </c>
      <c r="AZ388">
        <f t="shared" si="565"/>
        <v>0</v>
      </c>
      <c r="BA388">
        <f t="shared" si="566"/>
        <v>0</v>
      </c>
      <c r="BB388">
        <f t="shared" si="567"/>
        <v>0</v>
      </c>
      <c r="BC388">
        <f t="shared" si="568"/>
        <v>0</v>
      </c>
      <c r="BD388">
        <f t="shared" si="569"/>
        <v>0</v>
      </c>
      <c r="BF388" t="str">
        <f t="shared" si="570"/>
        <v>0</v>
      </c>
      <c r="BG388" t="str">
        <f t="shared" si="571"/>
        <v>0</v>
      </c>
      <c r="BH388" t="str">
        <f t="shared" si="572"/>
        <v>0</v>
      </c>
      <c r="BI388" t="str">
        <f t="shared" si="573"/>
        <v>0</v>
      </c>
      <c r="BJ388" t="str">
        <f t="shared" si="574"/>
        <v>0</v>
      </c>
      <c r="BK388" t="str">
        <f t="shared" si="575"/>
        <v>0</v>
      </c>
    </row>
    <row r="389" spans="1:63" x14ac:dyDescent="0.25">
      <c r="A389" s="176" t="s">
        <v>99</v>
      </c>
      <c r="B389" s="10">
        <f t="shared" si="549"/>
        <v>28</v>
      </c>
      <c r="C389" s="10" t="str">
        <f t="shared" si="576"/>
        <v>Uncashed Chk - 28</v>
      </c>
      <c r="D389" s="138">
        <f>'AUP Test Results - Table 1'!D389</f>
        <v>0</v>
      </c>
      <c r="E389" s="177">
        <f>'AUP Test Results - Table 1'!E389</f>
        <v>0</v>
      </c>
      <c r="F389" s="139">
        <f>'AUP Test Results - Table 1'!F389</f>
        <v>0</v>
      </c>
      <c r="G389" s="177">
        <f>'AUP Test Results - Table 1'!G389</f>
        <v>0</v>
      </c>
      <c r="H389" s="177">
        <f>'AUP Test Results - Table 1'!H389</f>
        <v>0</v>
      </c>
      <c r="I389" s="139">
        <f>'AUP Test Results - Table 1'!I389</f>
        <v>0</v>
      </c>
      <c r="J389" s="177">
        <f>'AUP Test Results - Table 1'!J389</f>
        <v>0</v>
      </c>
      <c r="K389" s="177">
        <f>'AUP Test Results - Table 1'!K389</f>
        <v>0</v>
      </c>
      <c r="L389" s="139">
        <f>'AUP Test Results - Table 1'!L389</f>
        <v>0</v>
      </c>
      <c r="M389" s="177" t="str">
        <f>'AUP Test Results - Table 1'!M389</f>
        <v/>
      </c>
      <c r="N389" s="177">
        <f>'AUP Test Results - Table 1'!N389</f>
        <v>0</v>
      </c>
      <c r="O389" s="139">
        <f>'AUP Test Results - Table 1'!O389</f>
        <v>0</v>
      </c>
      <c r="P389" s="177" t="str">
        <f>'AUP Test Results - Table 1'!P389</f>
        <v/>
      </c>
      <c r="Q389" s="138">
        <f>'AUP Test Results - Table 1'!Q389</f>
        <v>0</v>
      </c>
      <c r="R389" s="139">
        <f>'AUP Test Results - Table 1'!R389</f>
        <v>0</v>
      </c>
      <c r="S389" s="45">
        <f>'AUP Test Results - Table 1'!S389</f>
        <v>0</v>
      </c>
      <c r="T389" s="139">
        <f>'AUP Test Results - Table 1'!T389</f>
        <v>0</v>
      </c>
      <c r="U389" s="45">
        <f>'AUP Test Results - Table 1'!U389</f>
        <v>0</v>
      </c>
      <c r="V389" s="138">
        <f>'AUP Test Results - Table 1'!V389</f>
        <v>0</v>
      </c>
      <c r="W389" s="141" t="str">
        <f>'AUP Test Results - Table 1'!W389</f>
        <v>none</v>
      </c>
      <c r="X389" s="141">
        <f>'AUP Test Results - Table 1'!X389</f>
        <v>0</v>
      </c>
      <c r="Y389" s="178">
        <f>'AUP Test Results - Table 1'!Y389</f>
        <v>0</v>
      </c>
      <c r="Z389" s="89">
        <f>'AUP Test Results - Table 1'!Z389</f>
        <v>0</v>
      </c>
      <c r="AC389" t="str">
        <f t="shared" si="552"/>
        <v>Admin 4c</v>
      </c>
      <c r="AD389" s="3">
        <f t="shared" si="578"/>
        <v>0</v>
      </c>
      <c r="AE389" s="3">
        <f t="shared" si="579"/>
        <v>0</v>
      </c>
      <c r="AF389" s="3" t="e">
        <f t="shared" si="580"/>
        <v>#DIV/0!</v>
      </c>
      <c r="AG389" s="2" t="e">
        <f t="shared" si="553"/>
        <v>#DIV/0!</v>
      </c>
      <c r="AH389" s="2" t="e">
        <f t="shared" si="554"/>
        <v>#DIV/0!</v>
      </c>
      <c r="AI389" s="2" t="e">
        <f t="shared" si="555"/>
        <v>#DIV/0!</v>
      </c>
      <c r="AJ389" s="2" t="e">
        <f t="shared" si="556"/>
        <v>#DIV/0!</v>
      </c>
      <c r="AK389" t="e">
        <f t="shared" si="557"/>
        <v>#DIV/0!</v>
      </c>
      <c r="AL389" t="str">
        <f t="shared" si="558"/>
        <v>0</v>
      </c>
      <c r="AM389" t="str">
        <f t="shared" si="559"/>
        <v>0</v>
      </c>
      <c r="AN389" t="str">
        <f t="shared" si="560"/>
        <v>0</v>
      </c>
      <c r="AO389" t="str">
        <f t="shared" si="561"/>
        <v>0</v>
      </c>
      <c r="AP389" t="str">
        <f t="shared" si="562"/>
        <v>0</v>
      </c>
      <c r="AQ389" t="str">
        <f t="shared" si="563"/>
        <v>0</v>
      </c>
      <c r="AT389">
        <f t="shared" si="497"/>
        <v>0</v>
      </c>
      <c r="AU389">
        <f t="shared" si="498"/>
        <v>0</v>
      </c>
      <c r="AW389">
        <f t="shared" si="499"/>
        <v>0</v>
      </c>
      <c r="AY389">
        <f t="shared" si="564"/>
        <v>0</v>
      </c>
      <c r="AZ389">
        <f t="shared" si="565"/>
        <v>0</v>
      </c>
      <c r="BA389">
        <f t="shared" si="566"/>
        <v>0</v>
      </c>
      <c r="BB389">
        <f t="shared" si="567"/>
        <v>0</v>
      </c>
      <c r="BC389">
        <f t="shared" si="568"/>
        <v>0</v>
      </c>
      <c r="BD389">
        <f t="shared" si="569"/>
        <v>0</v>
      </c>
      <c r="BF389" t="str">
        <f t="shared" si="570"/>
        <v>0</v>
      </c>
      <c r="BG389" t="str">
        <f t="shared" si="571"/>
        <v>0</v>
      </c>
      <c r="BH389" t="str">
        <f t="shared" si="572"/>
        <v>0</v>
      </c>
      <c r="BI389" t="str">
        <f t="shared" si="573"/>
        <v>0</v>
      </c>
      <c r="BJ389" t="str">
        <f t="shared" si="574"/>
        <v>0</v>
      </c>
      <c r="BK389" t="str">
        <f t="shared" si="575"/>
        <v>0</v>
      </c>
    </row>
    <row r="390" spans="1:63" x14ac:dyDescent="0.25">
      <c r="A390" s="176" t="s">
        <v>99</v>
      </c>
      <c r="B390" s="10">
        <f t="shared" si="549"/>
        <v>29</v>
      </c>
      <c r="C390" s="10" t="str">
        <f t="shared" si="576"/>
        <v>Uncashed Chk - 29</v>
      </c>
      <c r="D390" s="138">
        <f>'AUP Test Results - Table 1'!D390</f>
        <v>0</v>
      </c>
      <c r="E390" s="177">
        <f>'AUP Test Results - Table 1'!E390</f>
        <v>0</v>
      </c>
      <c r="F390" s="139">
        <f>'AUP Test Results - Table 1'!F390</f>
        <v>0</v>
      </c>
      <c r="G390" s="177">
        <f>'AUP Test Results - Table 1'!G390</f>
        <v>0</v>
      </c>
      <c r="H390" s="177">
        <f>'AUP Test Results - Table 1'!H390</f>
        <v>0</v>
      </c>
      <c r="I390" s="139">
        <f>'AUP Test Results - Table 1'!I390</f>
        <v>0</v>
      </c>
      <c r="J390" s="177">
        <f>'AUP Test Results - Table 1'!J390</f>
        <v>0</v>
      </c>
      <c r="K390" s="177">
        <f>'AUP Test Results - Table 1'!K390</f>
        <v>0</v>
      </c>
      <c r="L390" s="139">
        <f>'AUP Test Results - Table 1'!L390</f>
        <v>0</v>
      </c>
      <c r="M390" s="177" t="str">
        <f>'AUP Test Results - Table 1'!M390</f>
        <v/>
      </c>
      <c r="N390" s="177">
        <f>'AUP Test Results - Table 1'!N390</f>
        <v>0</v>
      </c>
      <c r="O390" s="139">
        <f>'AUP Test Results - Table 1'!O390</f>
        <v>0</v>
      </c>
      <c r="P390" s="177" t="str">
        <f>'AUP Test Results - Table 1'!P390</f>
        <v/>
      </c>
      <c r="Q390" s="138">
        <f>'AUP Test Results - Table 1'!Q390</f>
        <v>0</v>
      </c>
      <c r="R390" s="139">
        <f>'AUP Test Results - Table 1'!R390</f>
        <v>0</v>
      </c>
      <c r="S390" s="45">
        <f>'AUP Test Results - Table 1'!S390</f>
        <v>0</v>
      </c>
      <c r="T390" s="139">
        <f>'AUP Test Results - Table 1'!T390</f>
        <v>0</v>
      </c>
      <c r="U390" s="45">
        <f>'AUP Test Results - Table 1'!U390</f>
        <v>0</v>
      </c>
      <c r="V390" s="138">
        <f>'AUP Test Results - Table 1'!V390</f>
        <v>0</v>
      </c>
      <c r="W390" s="141" t="str">
        <f>'AUP Test Results - Table 1'!W390</f>
        <v>none</v>
      </c>
      <c r="X390" s="141">
        <f>'AUP Test Results - Table 1'!X390</f>
        <v>0</v>
      </c>
      <c r="Y390" s="178">
        <f>'AUP Test Results - Table 1'!Y390</f>
        <v>0</v>
      </c>
      <c r="Z390" s="89">
        <f>'AUP Test Results - Table 1'!Z390</f>
        <v>0</v>
      </c>
      <c r="AC390" t="str">
        <f t="shared" si="552"/>
        <v>Admin 4c</v>
      </c>
      <c r="AD390" s="3">
        <f t="shared" si="578"/>
        <v>0</v>
      </c>
      <c r="AE390" s="3">
        <f t="shared" si="579"/>
        <v>0</v>
      </c>
      <c r="AF390" s="3" t="e">
        <f t="shared" si="580"/>
        <v>#DIV/0!</v>
      </c>
      <c r="AG390" s="2" t="e">
        <f t="shared" si="553"/>
        <v>#DIV/0!</v>
      </c>
      <c r="AH390" s="2" t="e">
        <f t="shared" si="554"/>
        <v>#DIV/0!</v>
      </c>
      <c r="AI390" s="2" t="e">
        <f t="shared" si="555"/>
        <v>#DIV/0!</v>
      </c>
      <c r="AJ390" s="2" t="e">
        <f t="shared" si="556"/>
        <v>#DIV/0!</v>
      </c>
      <c r="AK390" t="e">
        <f t="shared" si="557"/>
        <v>#DIV/0!</v>
      </c>
      <c r="AL390" t="str">
        <f t="shared" si="558"/>
        <v>0</v>
      </c>
      <c r="AM390" t="str">
        <f t="shared" si="559"/>
        <v>0</v>
      </c>
      <c r="AN390" t="str">
        <f t="shared" si="560"/>
        <v>0</v>
      </c>
      <c r="AO390" t="str">
        <f t="shared" si="561"/>
        <v>0</v>
      </c>
      <c r="AP390" t="str">
        <f t="shared" si="562"/>
        <v>0</v>
      </c>
      <c r="AQ390" t="str">
        <f t="shared" si="563"/>
        <v>0</v>
      </c>
      <c r="AT390">
        <f t="shared" ref="AT390:AT453" si="581">COUNTIF(AH390:AH390,"&gt;0")</f>
        <v>0</v>
      </c>
      <c r="AU390">
        <f t="shared" ref="AU390:AU453" si="582">COUNTIF(AI390:AI390,"&gt;0")</f>
        <v>0</v>
      </c>
      <c r="AW390">
        <f t="shared" ref="AW390:AW453" si="583">COUNTIF(AK390:AK390,"&gt;0")</f>
        <v>0</v>
      </c>
      <c r="AY390">
        <f t="shared" si="564"/>
        <v>0</v>
      </c>
      <c r="AZ390">
        <f t="shared" si="565"/>
        <v>0</v>
      </c>
      <c r="BA390">
        <f t="shared" si="566"/>
        <v>0</v>
      </c>
      <c r="BB390">
        <f t="shared" si="567"/>
        <v>0</v>
      </c>
      <c r="BC390">
        <f t="shared" si="568"/>
        <v>0</v>
      </c>
      <c r="BD390">
        <f t="shared" si="569"/>
        <v>0</v>
      </c>
      <c r="BF390" t="str">
        <f t="shared" si="570"/>
        <v>0</v>
      </c>
      <c r="BG390" t="str">
        <f t="shared" si="571"/>
        <v>0</v>
      </c>
      <c r="BH390" t="str">
        <f t="shared" si="572"/>
        <v>0</v>
      </c>
      <c r="BI390" t="str">
        <f t="shared" si="573"/>
        <v>0</v>
      </c>
      <c r="BJ390" t="str">
        <f t="shared" si="574"/>
        <v>0</v>
      </c>
      <c r="BK390" t="str">
        <f t="shared" si="575"/>
        <v>0</v>
      </c>
    </row>
    <row r="391" spans="1:63" x14ac:dyDescent="0.25">
      <c r="A391" s="176" t="s">
        <v>99</v>
      </c>
      <c r="B391" s="10">
        <f t="shared" si="549"/>
        <v>30</v>
      </c>
      <c r="C391" s="10" t="str">
        <f t="shared" si="576"/>
        <v>Uncashed Chk - 30</v>
      </c>
      <c r="D391" s="138">
        <f>'AUP Test Results - Table 1'!D391</f>
        <v>0</v>
      </c>
      <c r="E391" s="177">
        <f>'AUP Test Results - Table 1'!E391</f>
        <v>0</v>
      </c>
      <c r="F391" s="139">
        <f>'AUP Test Results - Table 1'!F391</f>
        <v>0</v>
      </c>
      <c r="G391" s="177">
        <f>'AUP Test Results - Table 1'!G391</f>
        <v>0</v>
      </c>
      <c r="H391" s="177">
        <f>'AUP Test Results - Table 1'!H391</f>
        <v>0</v>
      </c>
      <c r="I391" s="139">
        <f>'AUP Test Results - Table 1'!I391</f>
        <v>0</v>
      </c>
      <c r="J391" s="177">
        <f>'AUP Test Results - Table 1'!J391</f>
        <v>0</v>
      </c>
      <c r="K391" s="177">
        <f>'AUP Test Results - Table 1'!K391</f>
        <v>0</v>
      </c>
      <c r="L391" s="139">
        <f>'AUP Test Results - Table 1'!L391</f>
        <v>0</v>
      </c>
      <c r="M391" s="177" t="str">
        <f>'AUP Test Results - Table 1'!M391</f>
        <v/>
      </c>
      <c r="N391" s="177">
        <f>'AUP Test Results - Table 1'!N391</f>
        <v>0</v>
      </c>
      <c r="O391" s="139">
        <f>'AUP Test Results - Table 1'!O391</f>
        <v>0</v>
      </c>
      <c r="P391" s="177" t="str">
        <f>'AUP Test Results - Table 1'!P391</f>
        <v/>
      </c>
      <c r="Q391" s="138">
        <f>'AUP Test Results - Table 1'!Q391</f>
        <v>0</v>
      </c>
      <c r="R391" s="139">
        <f>'AUP Test Results - Table 1'!R391</f>
        <v>0</v>
      </c>
      <c r="S391" s="45">
        <f>'AUP Test Results - Table 1'!S391</f>
        <v>0</v>
      </c>
      <c r="T391" s="139">
        <f>'AUP Test Results - Table 1'!T391</f>
        <v>0</v>
      </c>
      <c r="U391" s="45">
        <f>'AUP Test Results - Table 1'!U391</f>
        <v>0</v>
      </c>
      <c r="V391" s="138">
        <f>'AUP Test Results - Table 1'!V391</f>
        <v>0</v>
      </c>
      <c r="W391" s="141" t="str">
        <f>'AUP Test Results - Table 1'!W391</f>
        <v>none</v>
      </c>
      <c r="X391" s="141">
        <f>'AUP Test Results - Table 1'!X391</f>
        <v>0</v>
      </c>
      <c r="Y391" s="178">
        <f>'AUP Test Results - Table 1'!Y391</f>
        <v>0</v>
      </c>
      <c r="Z391" s="89">
        <f>'AUP Test Results - Table 1'!Z391</f>
        <v>0</v>
      </c>
      <c r="AC391" t="str">
        <f t="shared" si="552"/>
        <v>Admin 4c</v>
      </c>
      <c r="AD391" s="3">
        <f t="shared" si="578"/>
        <v>0</v>
      </c>
      <c r="AE391" s="3">
        <f t="shared" si="579"/>
        <v>0</v>
      </c>
      <c r="AF391" s="3" t="e">
        <f t="shared" si="580"/>
        <v>#DIV/0!</v>
      </c>
      <c r="AG391" s="2" t="e">
        <f t="shared" si="553"/>
        <v>#DIV/0!</v>
      </c>
      <c r="AH391" s="2" t="e">
        <f t="shared" si="554"/>
        <v>#DIV/0!</v>
      </c>
      <c r="AI391" s="2" t="e">
        <f t="shared" si="555"/>
        <v>#DIV/0!</v>
      </c>
      <c r="AJ391" s="2" t="e">
        <f t="shared" si="556"/>
        <v>#DIV/0!</v>
      </c>
      <c r="AK391" t="e">
        <f t="shared" si="557"/>
        <v>#DIV/0!</v>
      </c>
      <c r="AL391" t="str">
        <f t="shared" si="558"/>
        <v>0</v>
      </c>
      <c r="AM391" t="str">
        <f t="shared" si="559"/>
        <v>0</v>
      </c>
      <c r="AN391" t="str">
        <f t="shared" si="560"/>
        <v>0</v>
      </c>
      <c r="AO391" t="str">
        <f t="shared" si="561"/>
        <v>0</v>
      </c>
      <c r="AP391" t="str">
        <f t="shared" si="562"/>
        <v>0</v>
      </c>
      <c r="AQ391" t="str">
        <f t="shared" si="563"/>
        <v>0</v>
      </c>
      <c r="AT391">
        <f t="shared" si="581"/>
        <v>0</v>
      </c>
      <c r="AU391">
        <f t="shared" si="582"/>
        <v>0</v>
      </c>
      <c r="AW391">
        <f t="shared" si="583"/>
        <v>0</v>
      </c>
      <c r="AY391">
        <f t="shared" si="564"/>
        <v>0</v>
      </c>
      <c r="AZ391">
        <f t="shared" si="565"/>
        <v>0</v>
      </c>
      <c r="BA391">
        <f t="shared" si="566"/>
        <v>0</v>
      </c>
      <c r="BB391">
        <f t="shared" si="567"/>
        <v>0</v>
      </c>
      <c r="BC391">
        <f t="shared" si="568"/>
        <v>0</v>
      </c>
      <c r="BD391">
        <f t="shared" si="569"/>
        <v>0</v>
      </c>
      <c r="BF391" t="str">
        <f t="shared" si="570"/>
        <v>0</v>
      </c>
      <c r="BG391" t="str">
        <f t="shared" si="571"/>
        <v>0</v>
      </c>
      <c r="BH391" t="str">
        <f t="shared" si="572"/>
        <v>0</v>
      </c>
      <c r="BI391" t="str">
        <f t="shared" si="573"/>
        <v>0</v>
      </c>
      <c r="BJ391" t="str">
        <f t="shared" si="574"/>
        <v>0</v>
      </c>
      <c r="BK391" t="str">
        <f t="shared" si="575"/>
        <v>0</v>
      </c>
    </row>
    <row r="392" spans="1:63" x14ac:dyDescent="0.25">
      <c r="A392" s="176" t="s">
        <v>99</v>
      </c>
      <c r="B392" s="10">
        <f t="shared" si="549"/>
        <v>31</v>
      </c>
      <c r="C392" s="10" t="str">
        <f t="shared" si="576"/>
        <v>Uncashed Chk - 31</v>
      </c>
      <c r="D392" s="138">
        <f>'AUP Test Results - Table 1'!D392</f>
        <v>0</v>
      </c>
      <c r="E392" s="177">
        <f>'AUP Test Results - Table 1'!E392</f>
        <v>0</v>
      </c>
      <c r="F392" s="139">
        <f>'AUP Test Results - Table 1'!F392</f>
        <v>0</v>
      </c>
      <c r="G392" s="177">
        <f>'AUP Test Results - Table 1'!G392</f>
        <v>0</v>
      </c>
      <c r="H392" s="177">
        <f>'AUP Test Results - Table 1'!H392</f>
        <v>0</v>
      </c>
      <c r="I392" s="139">
        <f>'AUP Test Results - Table 1'!I392</f>
        <v>0</v>
      </c>
      <c r="J392" s="177">
        <f>'AUP Test Results - Table 1'!J392</f>
        <v>0</v>
      </c>
      <c r="K392" s="177">
        <f>'AUP Test Results - Table 1'!K392</f>
        <v>0</v>
      </c>
      <c r="L392" s="139">
        <f>'AUP Test Results - Table 1'!L392</f>
        <v>0</v>
      </c>
      <c r="M392" s="177" t="str">
        <f>'AUP Test Results - Table 1'!M392</f>
        <v/>
      </c>
      <c r="N392" s="177">
        <f>'AUP Test Results - Table 1'!N392</f>
        <v>0</v>
      </c>
      <c r="O392" s="139">
        <f>'AUP Test Results - Table 1'!O392</f>
        <v>0</v>
      </c>
      <c r="P392" s="177" t="str">
        <f>'AUP Test Results - Table 1'!P392</f>
        <v/>
      </c>
      <c r="Q392" s="138">
        <f>'AUP Test Results - Table 1'!Q392</f>
        <v>0</v>
      </c>
      <c r="R392" s="139">
        <f>'AUP Test Results - Table 1'!R392</f>
        <v>0</v>
      </c>
      <c r="S392" s="45">
        <f>'AUP Test Results - Table 1'!S392</f>
        <v>0</v>
      </c>
      <c r="T392" s="139">
        <f>'AUP Test Results - Table 1'!T392</f>
        <v>0</v>
      </c>
      <c r="U392" s="45">
        <f>'AUP Test Results - Table 1'!U392</f>
        <v>0</v>
      </c>
      <c r="V392" s="138">
        <f>'AUP Test Results - Table 1'!V392</f>
        <v>0</v>
      </c>
      <c r="W392" s="141" t="str">
        <f>'AUP Test Results - Table 1'!W392</f>
        <v>none</v>
      </c>
      <c r="X392" s="141">
        <f>'AUP Test Results - Table 1'!X392</f>
        <v>0</v>
      </c>
      <c r="Y392" s="178">
        <f>'AUP Test Results - Table 1'!Y392</f>
        <v>0</v>
      </c>
      <c r="Z392" s="89">
        <f>'AUP Test Results - Table 1'!Z392</f>
        <v>0</v>
      </c>
      <c r="AC392" t="str">
        <f t="shared" si="552"/>
        <v>Admin 4c</v>
      </c>
      <c r="AD392" s="3">
        <f t="shared" si="578"/>
        <v>0</v>
      </c>
      <c r="AE392" s="3">
        <f t="shared" si="579"/>
        <v>0</v>
      </c>
      <c r="AF392" s="3" t="e">
        <f t="shared" si="580"/>
        <v>#DIV/0!</v>
      </c>
      <c r="AG392" s="2" t="e">
        <f t="shared" si="553"/>
        <v>#DIV/0!</v>
      </c>
      <c r="AH392" s="2" t="e">
        <f t="shared" si="554"/>
        <v>#DIV/0!</v>
      </c>
      <c r="AI392" s="2" t="e">
        <f t="shared" si="555"/>
        <v>#DIV/0!</v>
      </c>
      <c r="AJ392" s="2" t="e">
        <f t="shared" si="556"/>
        <v>#DIV/0!</v>
      </c>
      <c r="AK392" t="e">
        <f t="shared" si="557"/>
        <v>#DIV/0!</v>
      </c>
      <c r="AL392" t="str">
        <f t="shared" si="558"/>
        <v>0</v>
      </c>
      <c r="AM392" t="str">
        <f t="shared" si="559"/>
        <v>0</v>
      </c>
      <c r="AN392" t="str">
        <f t="shared" si="560"/>
        <v>0</v>
      </c>
      <c r="AO392" t="str">
        <f t="shared" si="561"/>
        <v>0</v>
      </c>
      <c r="AP392" t="str">
        <f t="shared" si="562"/>
        <v>0</v>
      </c>
      <c r="AQ392" t="str">
        <f t="shared" si="563"/>
        <v>0</v>
      </c>
      <c r="AT392">
        <f t="shared" si="581"/>
        <v>0</v>
      </c>
      <c r="AU392">
        <f t="shared" si="582"/>
        <v>0</v>
      </c>
      <c r="AW392">
        <f t="shared" si="583"/>
        <v>0</v>
      </c>
      <c r="AY392">
        <f t="shared" si="564"/>
        <v>0</v>
      </c>
      <c r="AZ392">
        <f t="shared" si="565"/>
        <v>0</v>
      </c>
      <c r="BA392">
        <f t="shared" si="566"/>
        <v>0</v>
      </c>
      <c r="BB392">
        <f t="shared" si="567"/>
        <v>0</v>
      </c>
      <c r="BC392">
        <f t="shared" si="568"/>
        <v>0</v>
      </c>
      <c r="BD392">
        <f t="shared" si="569"/>
        <v>0</v>
      </c>
      <c r="BF392" t="str">
        <f t="shared" si="570"/>
        <v>0</v>
      </c>
      <c r="BG392" t="str">
        <f t="shared" si="571"/>
        <v>0</v>
      </c>
      <c r="BH392" t="str">
        <f t="shared" si="572"/>
        <v>0</v>
      </c>
      <c r="BI392" t="str">
        <f t="shared" si="573"/>
        <v>0</v>
      </c>
      <c r="BJ392" t="str">
        <f t="shared" si="574"/>
        <v>0</v>
      </c>
      <c r="BK392" t="str">
        <f t="shared" si="575"/>
        <v>0</v>
      </c>
    </row>
    <row r="393" spans="1:63" x14ac:dyDescent="0.25">
      <c r="A393" s="176" t="s">
        <v>99</v>
      </c>
      <c r="B393" s="10">
        <f t="shared" si="549"/>
        <v>32</v>
      </c>
      <c r="C393" s="10" t="str">
        <f t="shared" si="576"/>
        <v>Uncashed Chk - 32</v>
      </c>
      <c r="D393" s="138">
        <f>'AUP Test Results - Table 1'!D393</f>
        <v>0</v>
      </c>
      <c r="E393" s="177">
        <f>'AUP Test Results - Table 1'!E393</f>
        <v>0</v>
      </c>
      <c r="F393" s="139">
        <f>'AUP Test Results - Table 1'!F393</f>
        <v>0</v>
      </c>
      <c r="G393" s="177">
        <f>'AUP Test Results - Table 1'!G393</f>
        <v>0</v>
      </c>
      <c r="H393" s="177">
        <f>'AUP Test Results - Table 1'!H393</f>
        <v>0</v>
      </c>
      <c r="I393" s="139">
        <f>'AUP Test Results - Table 1'!I393</f>
        <v>0</v>
      </c>
      <c r="J393" s="177">
        <f>'AUP Test Results - Table 1'!J393</f>
        <v>0</v>
      </c>
      <c r="K393" s="177">
        <f>'AUP Test Results - Table 1'!K393</f>
        <v>0</v>
      </c>
      <c r="L393" s="139">
        <f>'AUP Test Results - Table 1'!L393</f>
        <v>0</v>
      </c>
      <c r="M393" s="177" t="str">
        <f>'AUP Test Results - Table 1'!M393</f>
        <v/>
      </c>
      <c r="N393" s="177">
        <f>'AUP Test Results - Table 1'!N393</f>
        <v>0</v>
      </c>
      <c r="O393" s="139">
        <f>'AUP Test Results - Table 1'!O393</f>
        <v>0</v>
      </c>
      <c r="P393" s="177" t="str">
        <f>'AUP Test Results - Table 1'!P393</f>
        <v/>
      </c>
      <c r="Q393" s="138">
        <f>'AUP Test Results - Table 1'!Q393</f>
        <v>0</v>
      </c>
      <c r="R393" s="139">
        <f>'AUP Test Results - Table 1'!R393</f>
        <v>0</v>
      </c>
      <c r="S393" s="45">
        <f>'AUP Test Results - Table 1'!S393</f>
        <v>0</v>
      </c>
      <c r="T393" s="139">
        <f>'AUP Test Results - Table 1'!T393</f>
        <v>0</v>
      </c>
      <c r="U393" s="45">
        <f>'AUP Test Results - Table 1'!U393</f>
        <v>0</v>
      </c>
      <c r="V393" s="138">
        <f>'AUP Test Results - Table 1'!V393</f>
        <v>0</v>
      </c>
      <c r="W393" s="141" t="str">
        <f>'AUP Test Results - Table 1'!W393</f>
        <v>none</v>
      </c>
      <c r="X393" s="141">
        <f>'AUP Test Results - Table 1'!X393</f>
        <v>0</v>
      </c>
      <c r="Y393" s="178">
        <f>'AUP Test Results - Table 1'!Y393</f>
        <v>0</v>
      </c>
      <c r="Z393" s="89">
        <f>'AUP Test Results - Table 1'!Z393</f>
        <v>0</v>
      </c>
      <c r="AC393" t="str">
        <f t="shared" si="552"/>
        <v>Admin 4c</v>
      </c>
      <c r="AD393" s="3">
        <f t="shared" si="578"/>
        <v>0</v>
      </c>
      <c r="AE393" s="3">
        <f t="shared" si="579"/>
        <v>0</v>
      </c>
      <c r="AF393" s="3" t="e">
        <f t="shared" si="580"/>
        <v>#DIV/0!</v>
      </c>
      <c r="AG393" s="2" t="e">
        <f t="shared" si="553"/>
        <v>#DIV/0!</v>
      </c>
      <c r="AH393" s="2" t="e">
        <f t="shared" si="554"/>
        <v>#DIV/0!</v>
      </c>
      <c r="AI393" s="2" t="e">
        <f t="shared" si="555"/>
        <v>#DIV/0!</v>
      </c>
      <c r="AJ393" s="2" t="e">
        <f t="shared" si="556"/>
        <v>#DIV/0!</v>
      </c>
      <c r="AK393" t="e">
        <f t="shared" si="557"/>
        <v>#DIV/0!</v>
      </c>
      <c r="AL393" t="str">
        <f t="shared" si="558"/>
        <v>0</v>
      </c>
      <c r="AM393" t="str">
        <f t="shared" si="559"/>
        <v>0</v>
      </c>
      <c r="AN393" t="str">
        <f t="shared" si="560"/>
        <v>0</v>
      </c>
      <c r="AO393" t="str">
        <f t="shared" si="561"/>
        <v>0</v>
      </c>
      <c r="AP393" t="str">
        <f t="shared" si="562"/>
        <v>0</v>
      </c>
      <c r="AQ393" t="str">
        <f t="shared" si="563"/>
        <v>0</v>
      </c>
      <c r="AT393">
        <f t="shared" si="581"/>
        <v>0</v>
      </c>
      <c r="AU393">
        <f t="shared" si="582"/>
        <v>0</v>
      </c>
      <c r="AW393">
        <f t="shared" si="583"/>
        <v>0</v>
      </c>
      <c r="AY393">
        <f t="shared" si="564"/>
        <v>0</v>
      </c>
      <c r="AZ393">
        <f t="shared" si="565"/>
        <v>0</v>
      </c>
      <c r="BA393">
        <f t="shared" si="566"/>
        <v>0</v>
      </c>
      <c r="BB393">
        <f t="shared" si="567"/>
        <v>0</v>
      </c>
      <c r="BC393">
        <f t="shared" si="568"/>
        <v>0</v>
      </c>
      <c r="BD393">
        <f t="shared" si="569"/>
        <v>0</v>
      </c>
      <c r="BF393" t="str">
        <f t="shared" si="570"/>
        <v>0</v>
      </c>
      <c r="BG393" t="str">
        <f t="shared" si="571"/>
        <v>0</v>
      </c>
      <c r="BH393" t="str">
        <f t="shared" si="572"/>
        <v>0</v>
      </c>
      <c r="BI393" t="str">
        <f t="shared" si="573"/>
        <v>0</v>
      </c>
      <c r="BJ393" t="str">
        <f t="shared" si="574"/>
        <v>0</v>
      </c>
      <c r="BK393" t="str">
        <f t="shared" si="575"/>
        <v>0</v>
      </c>
    </row>
    <row r="394" spans="1:63" x14ac:dyDescent="0.25">
      <c r="A394" s="176" t="s">
        <v>99</v>
      </c>
      <c r="B394" s="10">
        <f t="shared" si="549"/>
        <v>33</v>
      </c>
      <c r="C394" s="10" t="str">
        <f t="shared" si="576"/>
        <v>Uncashed Chk - 33</v>
      </c>
      <c r="D394" s="138">
        <f>'AUP Test Results - Table 1'!D394</f>
        <v>0</v>
      </c>
      <c r="E394" s="177">
        <f>'AUP Test Results - Table 1'!E394</f>
        <v>0</v>
      </c>
      <c r="F394" s="139">
        <f>'AUP Test Results - Table 1'!F394</f>
        <v>0</v>
      </c>
      <c r="G394" s="177">
        <f>'AUP Test Results - Table 1'!G394</f>
        <v>0</v>
      </c>
      <c r="H394" s="177">
        <f>'AUP Test Results - Table 1'!H394</f>
        <v>0</v>
      </c>
      <c r="I394" s="139">
        <f>'AUP Test Results - Table 1'!I394</f>
        <v>0</v>
      </c>
      <c r="J394" s="177">
        <f>'AUP Test Results - Table 1'!J394</f>
        <v>0</v>
      </c>
      <c r="K394" s="177">
        <f>'AUP Test Results - Table 1'!K394</f>
        <v>0</v>
      </c>
      <c r="L394" s="139">
        <f>'AUP Test Results - Table 1'!L394</f>
        <v>0</v>
      </c>
      <c r="M394" s="177" t="str">
        <f>'AUP Test Results - Table 1'!M394</f>
        <v/>
      </c>
      <c r="N394" s="177">
        <f>'AUP Test Results - Table 1'!N394</f>
        <v>0</v>
      </c>
      <c r="O394" s="139">
        <f>'AUP Test Results - Table 1'!O394</f>
        <v>0</v>
      </c>
      <c r="P394" s="177" t="str">
        <f>'AUP Test Results - Table 1'!P394</f>
        <v/>
      </c>
      <c r="Q394" s="138">
        <f>'AUP Test Results - Table 1'!Q394</f>
        <v>0</v>
      </c>
      <c r="R394" s="139">
        <f>'AUP Test Results - Table 1'!R394</f>
        <v>0</v>
      </c>
      <c r="S394" s="45">
        <f>'AUP Test Results - Table 1'!S394</f>
        <v>0</v>
      </c>
      <c r="T394" s="139">
        <f>'AUP Test Results - Table 1'!T394</f>
        <v>0</v>
      </c>
      <c r="U394" s="45">
        <f>'AUP Test Results - Table 1'!U394</f>
        <v>0</v>
      </c>
      <c r="V394" s="138">
        <f>'AUP Test Results - Table 1'!V394</f>
        <v>0</v>
      </c>
      <c r="W394" s="141" t="str">
        <f>'AUP Test Results - Table 1'!W394</f>
        <v>none</v>
      </c>
      <c r="X394" s="141">
        <f>'AUP Test Results - Table 1'!X394</f>
        <v>0</v>
      </c>
      <c r="Y394" s="178">
        <f>'AUP Test Results - Table 1'!Y394</f>
        <v>0</v>
      </c>
      <c r="Z394" s="89">
        <f>'AUP Test Results - Table 1'!Z394</f>
        <v>0</v>
      </c>
      <c r="AC394" t="str">
        <f t="shared" si="552"/>
        <v>Admin 4c</v>
      </c>
      <c r="AD394" s="3">
        <f t="shared" si="578"/>
        <v>0</v>
      </c>
      <c r="AE394" s="3">
        <f t="shared" si="579"/>
        <v>0</v>
      </c>
      <c r="AF394" s="3" t="e">
        <f t="shared" si="580"/>
        <v>#DIV/0!</v>
      </c>
      <c r="AG394" s="2" t="e">
        <f t="shared" si="553"/>
        <v>#DIV/0!</v>
      </c>
      <c r="AH394" s="2" t="e">
        <f t="shared" si="554"/>
        <v>#DIV/0!</v>
      </c>
      <c r="AI394" s="2" t="e">
        <f t="shared" si="555"/>
        <v>#DIV/0!</v>
      </c>
      <c r="AJ394" s="2" t="e">
        <f t="shared" si="556"/>
        <v>#DIV/0!</v>
      </c>
      <c r="AK394" t="e">
        <f t="shared" si="557"/>
        <v>#DIV/0!</v>
      </c>
      <c r="AL394" t="str">
        <f t="shared" si="558"/>
        <v>0</v>
      </c>
      <c r="AM394" t="str">
        <f t="shared" si="559"/>
        <v>0</v>
      </c>
      <c r="AN394" t="str">
        <f t="shared" si="560"/>
        <v>0</v>
      </c>
      <c r="AO394" t="str">
        <f t="shared" si="561"/>
        <v>0</v>
      </c>
      <c r="AP394" t="str">
        <f t="shared" si="562"/>
        <v>0</v>
      </c>
      <c r="AQ394" t="str">
        <f t="shared" si="563"/>
        <v>0</v>
      </c>
      <c r="AT394">
        <f t="shared" si="581"/>
        <v>0</v>
      </c>
      <c r="AU394">
        <f t="shared" si="582"/>
        <v>0</v>
      </c>
      <c r="AW394">
        <f t="shared" si="583"/>
        <v>0</v>
      </c>
      <c r="AY394">
        <f t="shared" si="564"/>
        <v>0</v>
      </c>
      <c r="AZ394">
        <f t="shared" si="565"/>
        <v>0</v>
      </c>
      <c r="BA394">
        <f t="shared" si="566"/>
        <v>0</v>
      </c>
      <c r="BB394">
        <f t="shared" si="567"/>
        <v>0</v>
      </c>
      <c r="BC394">
        <f t="shared" si="568"/>
        <v>0</v>
      </c>
      <c r="BD394">
        <f t="shared" si="569"/>
        <v>0</v>
      </c>
      <c r="BF394" t="str">
        <f t="shared" si="570"/>
        <v>0</v>
      </c>
      <c r="BG394" t="str">
        <f t="shared" si="571"/>
        <v>0</v>
      </c>
      <c r="BH394" t="str">
        <f t="shared" si="572"/>
        <v>0</v>
      </c>
      <c r="BI394" t="str">
        <f t="shared" si="573"/>
        <v>0</v>
      </c>
      <c r="BJ394" t="str">
        <f t="shared" si="574"/>
        <v>0</v>
      </c>
      <c r="BK394" t="str">
        <f t="shared" si="575"/>
        <v>0</v>
      </c>
    </row>
    <row r="395" spans="1:63" x14ac:dyDescent="0.25">
      <c r="A395" s="176" t="s">
        <v>99</v>
      </c>
      <c r="B395" s="10">
        <f t="shared" si="549"/>
        <v>34</v>
      </c>
      <c r="C395" s="10" t="str">
        <f t="shared" si="576"/>
        <v>Uncashed Chk - 34</v>
      </c>
      <c r="D395" s="138">
        <f>'AUP Test Results - Table 1'!D395</f>
        <v>0</v>
      </c>
      <c r="E395" s="177">
        <f>'AUP Test Results - Table 1'!E395</f>
        <v>0</v>
      </c>
      <c r="F395" s="139">
        <f>'AUP Test Results - Table 1'!F395</f>
        <v>0</v>
      </c>
      <c r="G395" s="177">
        <f>'AUP Test Results - Table 1'!G395</f>
        <v>0</v>
      </c>
      <c r="H395" s="177">
        <f>'AUP Test Results - Table 1'!H395</f>
        <v>0</v>
      </c>
      <c r="I395" s="139">
        <f>'AUP Test Results - Table 1'!I395</f>
        <v>0</v>
      </c>
      <c r="J395" s="177">
        <f>'AUP Test Results - Table 1'!J395</f>
        <v>0</v>
      </c>
      <c r="K395" s="177">
        <f>'AUP Test Results - Table 1'!K395</f>
        <v>0</v>
      </c>
      <c r="L395" s="139">
        <f>'AUP Test Results - Table 1'!L395</f>
        <v>0</v>
      </c>
      <c r="M395" s="177" t="str">
        <f>'AUP Test Results - Table 1'!M395</f>
        <v/>
      </c>
      <c r="N395" s="177">
        <f>'AUP Test Results - Table 1'!N395</f>
        <v>0</v>
      </c>
      <c r="O395" s="139">
        <f>'AUP Test Results - Table 1'!O395</f>
        <v>0</v>
      </c>
      <c r="P395" s="177" t="str">
        <f>'AUP Test Results - Table 1'!P395</f>
        <v/>
      </c>
      <c r="Q395" s="138">
        <f>'AUP Test Results - Table 1'!Q395</f>
        <v>0</v>
      </c>
      <c r="R395" s="139">
        <f>'AUP Test Results - Table 1'!R395</f>
        <v>0</v>
      </c>
      <c r="S395" s="45">
        <f>'AUP Test Results - Table 1'!S395</f>
        <v>0</v>
      </c>
      <c r="T395" s="139">
        <f>'AUP Test Results - Table 1'!T395</f>
        <v>0</v>
      </c>
      <c r="U395" s="45">
        <f>'AUP Test Results - Table 1'!U395</f>
        <v>0</v>
      </c>
      <c r="V395" s="138">
        <f>'AUP Test Results - Table 1'!V395</f>
        <v>0</v>
      </c>
      <c r="W395" s="141" t="str">
        <f>'AUP Test Results - Table 1'!W395</f>
        <v>none</v>
      </c>
      <c r="X395" s="141">
        <f>'AUP Test Results - Table 1'!X395</f>
        <v>0</v>
      </c>
      <c r="Y395" s="178">
        <f>'AUP Test Results - Table 1'!Y395</f>
        <v>0</v>
      </c>
      <c r="Z395" s="89">
        <f>'AUP Test Results - Table 1'!Z395</f>
        <v>0</v>
      </c>
      <c r="AC395" t="str">
        <f t="shared" si="552"/>
        <v>Admin 4c</v>
      </c>
      <c r="AD395" s="3">
        <f t="shared" si="578"/>
        <v>0</v>
      </c>
      <c r="AE395" s="3">
        <f t="shared" si="579"/>
        <v>0</v>
      </c>
      <c r="AF395" s="3" t="e">
        <f t="shared" si="580"/>
        <v>#DIV/0!</v>
      </c>
      <c r="AG395" s="2" t="e">
        <f t="shared" si="553"/>
        <v>#DIV/0!</v>
      </c>
      <c r="AH395" s="2" t="e">
        <f t="shared" si="554"/>
        <v>#DIV/0!</v>
      </c>
      <c r="AI395" s="2" t="e">
        <f t="shared" si="555"/>
        <v>#DIV/0!</v>
      </c>
      <c r="AJ395" s="2" t="e">
        <f t="shared" si="556"/>
        <v>#DIV/0!</v>
      </c>
      <c r="AK395" t="e">
        <f t="shared" si="557"/>
        <v>#DIV/0!</v>
      </c>
      <c r="AL395" t="str">
        <f t="shared" si="558"/>
        <v>0</v>
      </c>
      <c r="AM395" t="str">
        <f t="shared" si="559"/>
        <v>0</v>
      </c>
      <c r="AN395" t="str">
        <f t="shared" si="560"/>
        <v>0</v>
      </c>
      <c r="AO395" t="str">
        <f t="shared" si="561"/>
        <v>0</v>
      </c>
      <c r="AP395" t="str">
        <f t="shared" si="562"/>
        <v>0</v>
      </c>
      <c r="AQ395" t="str">
        <f t="shared" si="563"/>
        <v>0</v>
      </c>
      <c r="AT395">
        <f t="shared" si="581"/>
        <v>0</v>
      </c>
      <c r="AU395">
        <f t="shared" si="582"/>
        <v>0</v>
      </c>
      <c r="AW395">
        <f t="shared" si="583"/>
        <v>0</v>
      </c>
      <c r="AY395">
        <f t="shared" si="564"/>
        <v>0</v>
      </c>
      <c r="AZ395">
        <f t="shared" si="565"/>
        <v>0</v>
      </c>
      <c r="BA395">
        <f t="shared" si="566"/>
        <v>0</v>
      </c>
      <c r="BB395">
        <f t="shared" si="567"/>
        <v>0</v>
      </c>
      <c r="BC395">
        <f t="shared" si="568"/>
        <v>0</v>
      </c>
      <c r="BD395">
        <f t="shared" si="569"/>
        <v>0</v>
      </c>
      <c r="BF395" t="str">
        <f t="shared" si="570"/>
        <v>0</v>
      </c>
      <c r="BG395" t="str">
        <f t="shared" si="571"/>
        <v>0</v>
      </c>
      <c r="BH395" t="str">
        <f t="shared" si="572"/>
        <v>0</v>
      </c>
      <c r="BI395" t="str">
        <f t="shared" si="573"/>
        <v>0</v>
      </c>
      <c r="BJ395" t="str">
        <f t="shared" si="574"/>
        <v>0</v>
      </c>
      <c r="BK395" t="str">
        <f t="shared" si="575"/>
        <v>0</v>
      </c>
    </row>
    <row r="396" spans="1:63" x14ac:dyDescent="0.25">
      <c r="A396" s="176" t="s">
        <v>99</v>
      </c>
      <c r="B396" s="10">
        <f t="shared" si="549"/>
        <v>35</v>
      </c>
      <c r="C396" s="10" t="str">
        <f t="shared" si="576"/>
        <v>Uncashed Chk - 35</v>
      </c>
      <c r="D396" s="138">
        <f>'AUP Test Results - Table 1'!D396</f>
        <v>0</v>
      </c>
      <c r="E396" s="177">
        <f>'AUP Test Results - Table 1'!E396</f>
        <v>0</v>
      </c>
      <c r="F396" s="139">
        <f>'AUP Test Results - Table 1'!F396</f>
        <v>0</v>
      </c>
      <c r="G396" s="177">
        <f>'AUP Test Results - Table 1'!G396</f>
        <v>0</v>
      </c>
      <c r="H396" s="177">
        <f>'AUP Test Results - Table 1'!H396</f>
        <v>0</v>
      </c>
      <c r="I396" s="139">
        <f>'AUP Test Results - Table 1'!I396</f>
        <v>0</v>
      </c>
      <c r="J396" s="177">
        <f>'AUP Test Results - Table 1'!J396</f>
        <v>0</v>
      </c>
      <c r="K396" s="177">
        <f>'AUP Test Results - Table 1'!K396</f>
        <v>0</v>
      </c>
      <c r="L396" s="139">
        <f>'AUP Test Results - Table 1'!L396</f>
        <v>0</v>
      </c>
      <c r="M396" s="177" t="str">
        <f>'AUP Test Results - Table 1'!M396</f>
        <v/>
      </c>
      <c r="N396" s="177">
        <f>'AUP Test Results - Table 1'!N396</f>
        <v>0</v>
      </c>
      <c r="O396" s="139">
        <f>'AUP Test Results - Table 1'!O396</f>
        <v>0</v>
      </c>
      <c r="P396" s="177" t="str">
        <f>'AUP Test Results - Table 1'!P396</f>
        <v/>
      </c>
      <c r="Q396" s="138">
        <f>'AUP Test Results - Table 1'!Q396</f>
        <v>0</v>
      </c>
      <c r="R396" s="139">
        <f>'AUP Test Results - Table 1'!R396</f>
        <v>0</v>
      </c>
      <c r="S396" s="45">
        <f>'AUP Test Results - Table 1'!S396</f>
        <v>0</v>
      </c>
      <c r="T396" s="139">
        <f>'AUP Test Results - Table 1'!T396</f>
        <v>0</v>
      </c>
      <c r="U396" s="45">
        <f>'AUP Test Results - Table 1'!U396</f>
        <v>0</v>
      </c>
      <c r="V396" s="138">
        <f>'AUP Test Results - Table 1'!V396</f>
        <v>0</v>
      </c>
      <c r="W396" s="141" t="str">
        <f>'AUP Test Results - Table 1'!W396</f>
        <v>none</v>
      </c>
      <c r="X396" s="141">
        <f>'AUP Test Results - Table 1'!X396</f>
        <v>0</v>
      </c>
      <c r="Y396" s="178">
        <f>'AUP Test Results - Table 1'!Y396</f>
        <v>0</v>
      </c>
      <c r="Z396" s="89">
        <f>'AUP Test Results - Table 1'!Z396</f>
        <v>0</v>
      </c>
      <c r="AC396" t="str">
        <f t="shared" si="552"/>
        <v>Admin 4c</v>
      </c>
      <c r="AD396" s="3">
        <f t="shared" si="578"/>
        <v>0</v>
      </c>
      <c r="AE396" s="3">
        <f t="shared" si="579"/>
        <v>0</v>
      </c>
      <c r="AF396" s="3" t="e">
        <f t="shared" si="580"/>
        <v>#DIV/0!</v>
      </c>
      <c r="AG396" s="2" t="e">
        <f t="shared" si="553"/>
        <v>#DIV/0!</v>
      </c>
      <c r="AH396" s="2" t="e">
        <f t="shared" si="554"/>
        <v>#DIV/0!</v>
      </c>
      <c r="AI396" s="2" t="e">
        <f t="shared" si="555"/>
        <v>#DIV/0!</v>
      </c>
      <c r="AJ396" s="2" t="e">
        <f t="shared" si="556"/>
        <v>#DIV/0!</v>
      </c>
      <c r="AK396" t="e">
        <f t="shared" si="557"/>
        <v>#DIV/0!</v>
      </c>
      <c r="AL396" t="str">
        <f t="shared" si="558"/>
        <v>0</v>
      </c>
      <c r="AM396" t="str">
        <f t="shared" si="559"/>
        <v>0</v>
      </c>
      <c r="AN396" t="str">
        <f t="shared" si="560"/>
        <v>0</v>
      </c>
      <c r="AO396" t="str">
        <f t="shared" si="561"/>
        <v>0</v>
      </c>
      <c r="AP396" t="str">
        <f t="shared" si="562"/>
        <v>0</v>
      </c>
      <c r="AQ396" t="str">
        <f t="shared" si="563"/>
        <v>0</v>
      </c>
      <c r="AT396">
        <f t="shared" si="581"/>
        <v>0</v>
      </c>
      <c r="AU396">
        <f t="shared" si="582"/>
        <v>0</v>
      </c>
      <c r="AW396">
        <f t="shared" si="583"/>
        <v>0</v>
      </c>
      <c r="AY396">
        <f t="shared" si="564"/>
        <v>0</v>
      </c>
      <c r="AZ396">
        <f t="shared" si="565"/>
        <v>0</v>
      </c>
      <c r="BA396">
        <f t="shared" si="566"/>
        <v>0</v>
      </c>
      <c r="BB396">
        <f t="shared" si="567"/>
        <v>0</v>
      </c>
      <c r="BC396">
        <f t="shared" si="568"/>
        <v>0</v>
      </c>
      <c r="BD396">
        <f t="shared" si="569"/>
        <v>0</v>
      </c>
      <c r="BF396" t="str">
        <f t="shared" si="570"/>
        <v>0</v>
      </c>
      <c r="BG396" t="str">
        <f t="shared" si="571"/>
        <v>0</v>
      </c>
      <c r="BH396" t="str">
        <f t="shared" si="572"/>
        <v>0</v>
      </c>
      <c r="BI396" t="str">
        <f t="shared" si="573"/>
        <v>0</v>
      </c>
      <c r="BJ396" t="str">
        <f t="shared" si="574"/>
        <v>0</v>
      </c>
      <c r="BK396" t="str">
        <f t="shared" si="575"/>
        <v>0</v>
      </c>
    </row>
    <row r="397" spans="1:63" x14ac:dyDescent="0.25">
      <c r="A397" s="176" t="s">
        <v>99</v>
      </c>
      <c r="B397" s="10">
        <f t="shared" si="549"/>
        <v>36</v>
      </c>
      <c r="C397" s="10" t="str">
        <f t="shared" si="576"/>
        <v>Uncashed Chk - 36</v>
      </c>
      <c r="D397" s="138">
        <f>'AUP Test Results - Table 1'!D397</f>
        <v>0</v>
      </c>
      <c r="E397" s="177">
        <f>'AUP Test Results - Table 1'!E397</f>
        <v>0</v>
      </c>
      <c r="F397" s="139">
        <f>'AUP Test Results - Table 1'!F397</f>
        <v>0</v>
      </c>
      <c r="G397" s="177">
        <f>'AUP Test Results - Table 1'!G397</f>
        <v>0</v>
      </c>
      <c r="H397" s="177">
        <f>'AUP Test Results - Table 1'!H397</f>
        <v>0</v>
      </c>
      <c r="I397" s="139">
        <f>'AUP Test Results - Table 1'!I397</f>
        <v>0</v>
      </c>
      <c r="J397" s="177">
        <f>'AUP Test Results - Table 1'!J397</f>
        <v>0</v>
      </c>
      <c r="K397" s="177">
        <f>'AUP Test Results - Table 1'!K397</f>
        <v>0</v>
      </c>
      <c r="L397" s="139">
        <f>'AUP Test Results - Table 1'!L397</f>
        <v>0</v>
      </c>
      <c r="M397" s="177" t="str">
        <f>'AUP Test Results - Table 1'!M397</f>
        <v/>
      </c>
      <c r="N397" s="177">
        <f>'AUP Test Results - Table 1'!N397</f>
        <v>0</v>
      </c>
      <c r="O397" s="139">
        <f>'AUP Test Results - Table 1'!O397</f>
        <v>0</v>
      </c>
      <c r="P397" s="177" t="str">
        <f>'AUP Test Results - Table 1'!P397</f>
        <v/>
      </c>
      <c r="Q397" s="138">
        <f>'AUP Test Results - Table 1'!Q397</f>
        <v>0</v>
      </c>
      <c r="R397" s="139">
        <f>'AUP Test Results - Table 1'!R397</f>
        <v>0</v>
      </c>
      <c r="S397" s="45">
        <f>'AUP Test Results - Table 1'!S397</f>
        <v>0</v>
      </c>
      <c r="T397" s="139">
        <f>'AUP Test Results - Table 1'!T397</f>
        <v>0</v>
      </c>
      <c r="U397" s="45">
        <f>'AUP Test Results - Table 1'!U397</f>
        <v>0</v>
      </c>
      <c r="V397" s="138">
        <f>'AUP Test Results - Table 1'!V397</f>
        <v>0</v>
      </c>
      <c r="W397" s="141" t="str">
        <f>'AUP Test Results - Table 1'!W397</f>
        <v>none</v>
      </c>
      <c r="X397" s="141">
        <f>'AUP Test Results - Table 1'!X397</f>
        <v>0</v>
      </c>
      <c r="Y397" s="178">
        <f>'AUP Test Results - Table 1'!Y397</f>
        <v>0</v>
      </c>
      <c r="Z397" s="89">
        <f>'AUP Test Results - Table 1'!Z397</f>
        <v>0</v>
      </c>
      <c r="AC397" t="str">
        <f t="shared" ref="AC397:AC424" si="584">A634</f>
        <v>Admin 4c</v>
      </c>
      <c r="AD397" s="3">
        <f t="shared" si="578"/>
        <v>0</v>
      </c>
      <c r="AE397" s="3">
        <f t="shared" si="579"/>
        <v>0</v>
      </c>
      <c r="AF397" s="3" t="e">
        <f t="shared" si="580"/>
        <v>#DIV/0!</v>
      </c>
      <c r="AG397" s="2" t="e">
        <f t="shared" ref="AG397:AG424" si="585">V634*$AF397</f>
        <v>#DIV/0!</v>
      </c>
      <c r="AH397" s="2" t="e">
        <f t="shared" ref="AH397:AH424" si="586">R634*$AF397</f>
        <v>#DIV/0!</v>
      </c>
      <c r="AI397" s="2" t="e">
        <f t="shared" ref="AI397:AI424" si="587">Q634*$AF397</f>
        <v>#DIV/0!</v>
      </c>
      <c r="AJ397" s="2" t="e">
        <f t="shared" ref="AJ397:AJ424" si="588">T634*$AF397</f>
        <v>#DIV/0!</v>
      </c>
      <c r="AK397" t="e">
        <f t="shared" ref="AK397:AK424" si="589">O634*$AF397</f>
        <v>#DIV/0!</v>
      </c>
      <c r="AL397" t="str">
        <f t="shared" ref="AL397:AL424" si="590">IF(AY397=1,$AF397*$V634,"0")</f>
        <v>0</v>
      </c>
      <c r="AM397" t="str">
        <f t="shared" ref="AM397:AM424" si="591">IF(AZ397=1,$AF397*$V634,"0")</f>
        <v>0</v>
      </c>
      <c r="AN397" t="str">
        <f t="shared" ref="AN397:AN424" si="592">IF(BA397=1,$AF397*$V634,"0")</f>
        <v>0</v>
      </c>
      <c r="AO397" t="str">
        <f t="shared" ref="AO397:AO424" si="593">IF(BB397=1,$AF397*$V634,"0")</f>
        <v>0</v>
      </c>
      <c r="AP397" t="str">
        <f t="shared" ref="AP397:AP424" si="594">IF(BC397=1,$AF397*$V634,"0")</f>
        <v>0</v>
      </c>
      <c r="AQ397" t="str">
        <f t="shared" ref="AQ397:AQ424" si="595">IF(BD397=1,$AF397*$X634,"0")</f>
        <v>0</v>
      </c>
      <c r="AT397">
        <f t="shared" si="581"/>
        <v>0</v>
      </c>
      <c r="AU397">
        <f t="shared" si="582"/>
        <v>0</v>
      </c>
      <c r="AW397">
        <f t="shared" si="583"/>
        <v>0</v>
      </c>
      <c r="AY397">
        <f t="shared" ref="AY397:AY424" si="596">COUNTIF($W634:$W634,"SR")</f>
        <v>0</v>
      </c>
      <c r="AZ397">
        <f t="shared" ref="AZ397:AZ424" si="597">COUNTIF($W634:$W634,"UD")</f>
        <v>0</v>
      </c>
      <c r="BA397">
        <f t="shared" ref="BA397:BA424" si="598">COUNTIF($W634:$W634,"FA")</f>
        <v>0</v>
      </c>
      <c r="BB397">
        <f t="shared" ref="BB397:BB424" si="599">COUNTIF($W634:$W634,"DI")</f>
        <v>0</v>
      </c>
      <c r="BC397">
        <f t="shared" ref="BC397:BC424" si="600">COUNTIF($W634:$W634,"IA")</f>
        <v>0</v>
      </c>
      <c r="BD397">
        <f t="shared" ref="BD397:BD424" si="601">COUNTIF($X634:$X634,"&gt;.00")</f>
        <v>0</v>
      </c>
      <c r="BF397" t="str">
        <f t="shared" ref="BF397:BF424" si="602">IF(BA397=1,$AF397*F634,"0")</f>
        <v>0</v>
      </c>
      <c r="BG397" t="str">
        <f t="shared" ref="BG397:BG424" si="603">IF(BA397=1,$AF397*I634,"0")</f>
        <v>0</v>
      </c>
      <c r="BH397" t="str">
        <f t="shared" ref="BH397:BH424" si="604">IF(BB397=1,$AF397*F634,"0")</f>
        <v>0</v>
      </c>
      <c r="BI397" t="str">
        <f t="shared" ref="BI397:BI424" si="605">IF(BB397=1,$AF397*I634,"0")</f>
        <v>0</v>
      </c>
      <c r="BJ397" t="str">
        <f t="shared" ref="BJ397:BJ424" si="606">IF(BC397=1,$AF397*F634,"0")</f>
        <v>0</v>
      </c>
      <c r="BK397" t="str">
        <f t="shared" ref="BK397:BK424" si="607">IF(BC397=1,$AF397*I634,"0")</f>
        <v>0</v>
      </c>
    </row>
    <row r="398" spans="1:63" x14ac:dyDescent="0.25">
      <c r="A398" s="176" t="s">
        <v>99</v>
      </c>
      <c r="B398" s="10">
        <f t="shared" si="549"/>
        <v>37</v>
      </c>
      <c r="C398" s="10" t="str">
        <f t="shared" si="576"/>
        <v>Uncashed Chk - 37</v>
      </c>
      <c r="D398" s="138">
        <f>'AUP Test Results - Table 1'!D398</f>
        <v>0</v>
      </c>
      <c r="E398" s="177">
        <f>'AUP Test Results - Table 1'!E398</f>
        <v>0</v>
      </c>
      <c r="F398" s="139">
        <f>'AUP Test Results - Table 1'!F398</f>
        <v>0</v>
      </c>
      <c r="G398" s="177">
        <f>'AUP Test Results - Table 1'!G398</f>
        <v>0</v>
      </c>
      <c r="H398" s="177">
        <f>'AUP Test Results - Table 1'!H398</f>
        <v>0</v>
      </c>
      <c r="I398" s="139">
        <f>'AUP Test Results - Table 1'!I398</f>
        <v>0</v>
      </c>
      <c r="J398" s="177">
        <f>'AUP Test Results - Table 1'!J398</f>
        <v>0</v>
      </c>
      <c r="K398" s="177">
        <f>'AUP Test Results - Table 1'!K398</f>
        <v>0</v>
      </c>
      <c r="L398" s="139">
        <f>'AUP Test Results - Table 1'!L398</f>
        <v>0</v>
      </c>
      <c r="M398" s="177" t="str">
        <f>'AUP Test Results - Table 1'!M398</f>
        <v/>
      </c>
      <c r="N398" s="177">
        <f>'AUP Test Results - Table 1'!N398</f>
        <v>0</v>
      </c>
      <c r="O398" s="139">
        <f>'AUP Test Results - Table 1'!O398</f>
        <v>0</v>
      </c>
      <c r="P398" s="177" t="str">
        <f>'AUP Test Results - Table 1'!P398</f>
        <v/>
      </c>
      <c r="Q398" s="138">
        <f>'AUP Test Results - Table 1'!Q398</f>
        <v>0</v>
      </c>
      <c r="R398" s="139">
        <f>'AUP Test Results - Table 1'!R398</f>
        <v>0</v>
      </c>
      <c r="S398" s="45">
        <f>'AUP Test Results - Table 1'!S398</f>
        <v>0</v>
      </c>
      <c r="T398" s="139">
        <f>'AUP Test Results - Table 1'!T398</f>
        <v>0</v>
      </c>
      <c r="U398" s="45">
        <f>'AUP Test Results - Table 1'!U398</f>
        <v>0</v>
      </c>
      <c r="V398" s="138">
        <f>'AUP Test Results - Table 1'!V398</f>
        <v>0</v>
      </c>
      <c r="W398" s="141" t="str">
        <f>'AUP Test Results - Table 1'!W398</f>
        <v>none</v>
      </c>
      <c r="X398" s="141">
        <f>'AUP Test Results - Table 1'!X398</f>
        <v>0</v>
      </c>
      <c r="Y398" s="178">
        <f>'AUP Test Results - Table 1'!Y398</f>
        <v>0</v>
      </c>
      <c r="Z398" s="89">
        <f>'AUP Test Results - Table 1'!Z398</f>
        <v>0</v>
      </c>
      <c r="AC398" t="str">
        <f t="shared" si="584"/>
        <v>Admin 4c</v>
      </c>
      <c r="AD398" s="3">
        <f t="shared" si="578"/>
        <v>0</v>
      </c>
      <c r="AE398" s="3">
        <f t="shared" si="579"/>
        <v>0</v>
      </c>
      <c r="AF398" s="3" t="e">
        <f t="shared" si="580"/>
        <v>#DIV/0!</v>
      </c>
      <c r="AG398" s="2" t="e">
        <f t="shared" si="585"/>
        <v>#DIV/0!</v>
      </c>
      <c r="AH398" s="2" t="e">
        <f t="shared" si="586"/>
        <v>#DIV/0!</v>
      </c>
      <c r="AI398" s="2" t="e">
        <f t="shared" si="587"/>
        <v>#DIV/0!</v>
      </c>
      <c r="AJ398" s="2" t="e">
        <f t="shared" si="588"/>
        <v>#DIV/0!</v>
      </c>
      <c r="AK398" t="e">
        <f t="shared" si="589"/>
        <v>#DIV/0!</v>
      </c>
      <c r="AL398" t="str">
        <f t="shared" si="590"/>
        <v>0</v>
      </c>
      <c r="AM398" t="str">
        <f t="shared" si="591"/>
        <v>0</v>
      </c>
      <c r="AN398" t="str">
        <f t="shared" si="592"/>
        <v>0</v>
      </c>
      <c r="AO398" t="str">
        <f t="shared" si="593"/>
        <v>0</v>
      </c>
      <c r="AP398" t="str">
        <f t="shared" si="594"/>
        <v>0</v>
      </c>
      <c r="AQ398" t="str">
        <f t="shared" si="595"/>
        <v>0</v>
      </c>
      <c r="AT398">
        <f t="shared" si="581"/>
        <v>0</v>
      </c>
      <c r="AU398">
        <f t="shared" si="582"/>
        <v>0</v>
      </c>
      <c r="AW398">
        <f t="shared" si="583"/>
        <v>0</v>
      </c>
      <c r="AY398">
        <f t="shared" si="596"/>
        <v>0</v>
      </c>
      <c r="AZ398">
        <f t="shared" si="597"/>
        <v>0</v>
      </c>
      <c r="BA398">
        <f t="shared" si="598"/>
        <v>0</v>
      </c>
      <c r="BB398">
        <f t="shared" si="599"/>
        <v>0</v>
      </c>
      <c r="BC398">
        <f t="shared" si="600"/>
        <v>0</v>
      </c>
      <c r="BD398">
        <f t="shared" si="601"/>
        <v>0</v>
      </c>
      <c r="BF398" t="str">
        <f t="shared" si="602"/>
        <v>0</v>
      </c>
      <c r="BG398" t="str">
        <f t="shared" si="603"/>
        <v>0</v>
      </c>
      <c r="BH398" t="str">
        <f t="shared" si="604"/>
        <v>0</v>
      </c>
      <c r="BI398" t="str">
        <f t="shared" si="605"/>
        <v>0</v>
      </c>
      <c r="BJ398" t="str">
        <f t="shared" si="606"/>
        <v>0</v>
      </c>
      <c r="BK398" t="str">
        <f t="shared" si="607"/>
        <v>0</v>
      </c>
    </row>
    <row r="399" spans="1:63" x14ac:dyDescent="0.25">
      <c r="A399" s="176" t="s">
        <v>99</v>
      </c>
      <c r="B399" s="10">
        <f t="shared" si="549"/>
        <v>38</v>
      </c>
      <c r="C399" s="10" t="str">
        <f t="shared" si="576"/>
        <v>Uncashed Chk - 38</v>
      </c>
      <c r="D399" s="138">
        <f>'AUP Test Results - Table 1'!D399</f>
        <v>0</v>
      </c>
      <c r="E399" s="177">
        <f>'AUP Test Results - Table 1'!E399</f>
        <v>0</v>
      </c>
      <c r="F399" s="139">
        <f>'AUP Test Results - Table 1'!F399</f>
        <v>0</v>
      </c>
      <c r="G399" s="177">
        <f>'AUP Test Results - Table 1'!G399</f>
        <v>0</v>
      </c>
      <c r="H399" s="177">
        <f>'AUP Test Results - Table 1'!H399</f>
        <v>0</v>
      </c>
      <c r="I399" s="139">
        <f>'AUP Test Results - Table 1'!I399</f>
        <v>0</v>
      </c>
      <c r="J399" s="177">
        <f>'AUP Test Results - Table 1'!J399</f>
        <v>0</v>
      </c>
      <c r="K399" s="177">
        <f>'AUP Test Results - Table 1'!K399</f>
        <v>0</v>
      </c>
      <c r="L399" s="139">
        <f>'AUP Test Results - Table 1'!L399</f>
        <v>0</v>
      </c>
      <c r="M399" s="177" t="str">
        <f>'AUP Test Results - Table 1'!M399</f>
        <v/>
      </c>
      <c r="N399" s="177">
        <f>'AUP Test Results - Table 1'!N399</f>
        <v>0</v>
      </c>
      <c r="O399" s="139">
        <f>'AUP Test Results - Table 1'!O399</f>
        <v>0</v>
      </c>
      <c r="P399" s="177" t="str">
        <f>'AUP Test Results - Table 1'!P399</f>
        <v/>
      </c>
      <c r="Q399" s="138">
        <f>'AUP Test Results - Table 1'!Q399</f>
        <v>0</v>
      </c>
      <c r="R399" s="139">
        <f>'AUP Test Results - Table 1'!R399</f>
        <v>0</v>
      </c>
      <c r="S399" s="45">
        <f>'AUP Test Results - Table 1'!S399</f>
        <v>0</v>
      </c>
      <c r="T399" s="139">
        <f>'AUP Test Results - Table 1'!T399</f>
        <v>0</v>
      </c>
      <c r="U399" s="45">
        <f>'AUP Test Results - Table 1'!U399</f>
        <v>0</v>
      </c>
      <c r="V399" s="138">
        <f>'AUP Test Results - Table 1'!V399</f>
        <v>0</v>
      </c>
      <c r="W399" s="141" t="str">
        <f>'AUP Test Results - Table 1'!W399</f>
        <v>none</v>
      </c>
      <c r="X399" s="141">
        <f>'AUP Test Results - Table 1'!X399</f>
        <v>0</v>
      </c>
      <c r="Y399" s="178">
        <f>'AUP Test Results - Table 1'!Y399</f>
        <v>0</v>
      </c>
      <c r="Z399" s="89">
        <f>'AUP Test Results - Table 1'!Z399</f>
        <v>0</v>
      </c>
      <c r="AC399" t="str">
        <f t="shared" si="584"/>
        <v>Admin 4c</v>
      </c>
      <c r="AD399" s="3">
        <f t="shared" si="578"/>
        <v>0</v>
      </c>
      <c r="AE399" s="3">
        <f t="shared" si="579"/>
        <v>0</v>
      </c>
      <c r="AF399" s="3" t="e">
        <f t="shared" si="580"/>
        <v>#DIV/0!</v>
      </c>
      <c r="AG399" s="2" t="e">
        <f t="shared" si="585"/>
        <v>#DIV/0!</v>
      </c>
      <c r="AH399" s="2" t="e">
        <f t="shared" si="586"/>
        <v>#DIV/0!</v>
      </c>
      <c r="AI399" s="2" t="e">
        <f t="shared" si="587"/>
        <v>#DIV/0!</v>
      </c>
      <c r="AJ399" s="2" t="e">
        <f t="shared" si="588"/>
        <v>#DIV/0!</v>
      </c>
      <c r="AK399" t="e">
        <f t="shared" si="589"/>
        <v>#DIV/0!</v>
      </c>
      <c r="AL399" t="str">
        <f t="shared" si="590"/>
        <v>0</v>
      </c>
      <c r="AM399" t="str">
        <f t="shared" si="591"/>
        <v>0</v>
      </c>
      <c r="AN399" t="str">
        <f t="shared" si="592"/>
        <v>0</v>
      </c>
      <c r="AO399" t="str">
        <f t="shared" si="593"/>
        <v>0</v>
      </c>
      <c r="AP399" t="str">
        <f t="shared" si="594"/>
        <v>0</v>
      </c>
      <c r="AQ399" t="str">
        <f t="shared" si="595"/>
        <v>0</v>
      </c>
      <c r="AT399">
        <f t="shared" si="581"/>
        <v>0</v>
      </c>
      <c r="AU399">
        <f t="shared" si="582"/>
        <v>0</v>
      </c>
      <c r="AW399">
        <f t="shared" si="583"/>
        <v>0</v>
      </c>
      <c r="AY399">
        <f t="shared" si="596"/>
        <v>0</v>
      </c>
      <c r="AZ399">
        <f t="shared" si="597"/>
        <v>0</v>
      </c>
      <c r="BA399">
        <f t="shared" si="598"/>
        <v>0</v>
      </c>
      <c r="BB399">
        <f t="shared" si="599"/>
        <v>0</v>
      </c>
      <c r="BC399">
        <f t="shared" si="600"/>
        <v>0</v>
      </c>
      <c r="BD399">
        <f t="shared" si="601"/>
        <v>0</v>
      </c>
      <c r="BF399" t="str">
        <f t="shared" si="602"/>
        <v>0</v>
      </c>
      <c r="BG399" t="str">
        <f t="shared" si="603"/>
        <v>0</v>
      </c>
      <c r="BH399" t="str">
        <f t="shared" si="604"/>
        <v>0</v>
      </c>
      <c r="BI399" t="str">
        <f t="shared" si="605"/>
        <v>0</v>
      </c>
      <c r="BJ399" t="str">
        <f t="shared" si="606"/>
        <v>0</v>
      </c>
      <c r="BK399" t="str">
        <f t="shared" si="607"/>
        <v>0</v>
      </c>
    </row>
    <row r="400" spans="1:63" x14ac:dyDescent="0.25">
      <c r="A400" s="176" t="s">
        <v>99</v>
      </c>
      <c r="B400" s="10">
        <f t="shared" si="549"/>
        <v>39</v>
      </c>
      <c r="C400" s="10" t="str">
        <f t="shared" si="576"/>
        <v>Uncashed Chk - 39</v>
      </c>
      <c r="D400" s="138">
        <f>'AUP Test Results - Table 1'!D400</f>
        <v>0</v>
      </c>
      <c r="E400" s="177">
        <f>'AUP Test Results - Table 1'!E400</f>
        <v>0</v>
      </c>
      <c r="F400" s="139">
        <f>'AUP Test Results - Table 1'!F400</f>
        <v>0</v>
      </c>
      <c r="G400" s="177">
        <f>'AUP Test Results - Table 1'!G400</f>
        <v>0</v>
      </c>
      <c r="H400" s="177">
        <f>'AUP Test Results - Table 1'!H400</f>
        <v>0</v>
      </c>
      <c r="I400" s="139">
        <f>'AUP Test Results - Table 1'!I400</f>
        <v>0</v>
      </c>
      <c r="J400" s="177">
        <f>'AUP Test Results - Table 1'!J400</f>
        <v>0</v>
      </c>
      <c r="K400" s="177">
        <f>'AUP Test Results - Table 1'!K400</f>
        <v>0</v>
      </c>
      <c r="L400" s="139">
        <f>'AUP Test Results - Table 1'!L400</f>
        <v>0</v>
      </c>
      <c r="M400" s="177" t="str">
        <f>'AUP Test Results - Table 1'!M400</f>
        <v/>
      </c>
      <c r="N400" s="177">
        <f>'AUP Test Results - Table 1'!N400</f>
        <v>0</v>
      </c>
      <c r="O400" s="139">
        <f>'AUP Test Results - Table 1'!O400</f>
        <v>0</v>
      </c>
      <c r="P400" s="177" t="str">
        <f>'AUP Test Results - Table 1'!P400</f>
        <v/>
      </c>
      <c r="Q400" s="138">
        <f>'AUP Test Results - Table 1'!Q400</f>
        <v>0</v>
      </c>
      <c r="R400" s="139">
        <f>'AUP Test Results - Table 1'!R400</f>
        <v>0</v>
      </c>
      <c r="S400" s="45">
        <f>'AUP Test Results - Table 1'!S400</f>
        <v>0</v>
      </c>
      <c r="T400" s="139">
        <f>'AUP Test Results - Table 1'!T400</f>
        <v>0</v>
      </c>
      <c r="U400" s="45">
        <f>'AUP Test Results - Table 1'!U400</f>
        <v>0</v>
      </c>
      <c r="V400" s="138">
        <f>'AUP Test Results - Table 1'!V400</f>
        <v>0</v>
      </c>
      <c r="W400" s="141" t="str">
        <f>'AUP Test Results - Table 1'!W400</f>
        <v>none</v>
      </c>
      <c r="X400" s="141">
        <f>'AUP Test Results - Table 1'!X400</f>
        <v>0</v>
      </c>
      <c r="Y400" s="178">
        <f>'AUP Test Results - Table 1'!Y400</f>
        <v>0</v>
      </c>
      <c r="Z400" s="89">
        <f>'AUP Test Results - Table 1'!Z400</f>
        <v>0</v>
      </c>
      <c r="AC400" t="str">
        <f t="shared" si="584"/>
        <v>Admin 4c</v>
      </c>
      <c r="AD400" s="3">
        <f t="shared" si="578"/>
        <v>0</v>
      </c>
      <c r="AE400" s="3">
        <f t="shared" si="579"/>
        <v>0</v>
      </c>
      <c r="AF400" s="3" t="e">
        <f t="shared" si="580"/>
        <v>#DIV/0!</v>
      </c>
      <c r="AG400" s="2" t="e">
        <f t="shared" si="585"/>
        <v>#DIV/0!</v>
      </c>
      <c r="AH400" s="2" t="e">
        <f t="shared" si="586"/>
        <v>#DIV/0!</v>
      </c>
      <c r="AI400" s="2" t="e">
        <f t="shared" si="587"/>
        <v>#DIV/0!</v>
      </c>
      <c r="AJ400" s="2" t="e">
        <f t="shared" si="588"/>
        <v>#DIV/0!</v>
      </c>
      <c r="AK400" t="e">
        <f t="shared" si="589"/>
        <v>#DIV/0!</v>
      </c>
      <c r="AL400" t="str">
        <f t="shared" si="590"/>
        <v>0</v>
      </c>
      <c r="AM400" t="str">
        <f t="shared" si="591"/>
        <v>0</v>
      </c>
      <c r="AN400" t="str">
        <f t="shared" si="592"/>
        <v>0</v>
      </c>
      <c r="AO400" t="str">
        <f t="shared" si="593"/>
        <v>0</v>
      </c>
      <c r="AP400" t="str">
        <f t="shared" si="594"/>
        <v>0</v>
      </c>
      <c r="AQ400" t="str">
        <f t="shared" si="595"/>
        <v>0</v>
      </c>
      <c r="AT400">
        <f t="shared" si="581"/>
        <v>0</v>
      </c>
      <c r="AU400">
        <f t="shared" si="582"/>
        <v>0</v>
      </c>
      <c r="AW400">
        <f t="shared" si="583"/>
        <v>0</v>
      </c>
      <c r="AY400">
        <f t="shared" si="596"/>
        <v>0</v>
      </c>
      <c r="AZ400">
        <f t="shared" si="597"/>
        <v>0</v>
      </c>
      <c r="BA400">
        <f t="shared" si="598"/>
        <v>0</v>
      </c>
      <c r="BB400">
        <f t="shared" si="599"/>
        <v>0</v>
      </c>
      <c r="BC400">
        <f t="shared" si="600"/>
        <v>0</v>
      </c>
      <c r="BD400">
        <f t="shared" si="601"/>
        <v>0</v>
      </c>
      <c r="BF400" t="str">
        <f t="shared" si="602"/>
        <v>0</v>
      </c>
      <c r="BG400" t="str">
        <f t="shared" si="603"/>
        <v>0</v>
      </c>
      <c r="BH400" t="str">
        <f t="shared" si="604"/>
        <v>0</v>
      </c>
      <c r="BI400" t="str">
        <f t="shared" si="605"/>
        <v>0</v>
      </c>
      <c r="BJ400" t="str">
        <f t="shared" si="606"/>
        <v>0</v>
      </c>
      <c r="BK400" t="str">
        <f t="shared" si="607"/>
        <v>0</v>
      </c>
    </row>
    <row r="401" spans="1:63" x14ac:dyDescent="0.25">
      <c r="A401" s="176" t="s">
        <v>99</v>
      </c>
      <c r="B401" s="10">
        <f t="shared" si="549"/>
        <v>40</v>
      </c>
      <c r="C401" s="10" t="str">
        <f t="shared" si="576"/>
        <v>Uncashed Chk - 40</v>
      </c>
      <c r="D401" s="138">
        <f>'AUP Test Results - Table 1'!D401</f>
        <v>0</v>
      </c>
      <c r="E401" s="177">
        <f>'AUP Test Results - Table 1'!E401</f>
        <v>0</v>
      </c>
      <c r="F401" s="139">
        <f>'AUP Test Results - Table 1'!F401</f>
        <v>0</v>
      </c>
      <c r="G401" s="177">
        <f>'AUP Test Results - Table 1'!G401</f>
        <v>0</v>
      </c>
      <c r="H401" s="177">
        <f>'AUP Test Results - Table 1'!H401</f>
        <v>0</v>
      </c>
      <c r="I401" s="139">
        <f>'AUP Test Results - Table 1'!I401</f>
        <v>0</v>
      </c>
      <c r="J401" s="177">
        <f>'AUP Test Results - Table 1'!J401</f>
        <v>0</v>
      </c>
      <c r="K401" s="177">
        <f>'AUP Test Results - Table 1'!K401</f>
        <v>0</v>
      </c>
      <c r="L401" s="139">
        <f>'AUP Test Results - Table 1'!L401</f>
        <v>0</v>
      </c>
      <c r="M401" s="177" t="str">
        <f>'AUP Test Results - Table 1'!M401</f>
        <v/>
      </c>
      <c r="N401" s="177">
        <f>'AUP Test Results - Table 1'!N401</f>
        <v>0</v>
      </c>
      <c r="O401" s="139">
        <f>'AUP Test Results - Table 1'!O401</f>
        <v>0</v>
      </c>
      <c r="P401" s="177" t="str">
        <f>'AUP Test Results - Table 1'!P401</f>
        <v/>
      </c>
      <c r="Q401" s="138">
        <f>'AUP Test Results - Table 1'!Q401</f>
        <v>0</v>
      </c>
      <c r="R401" s="139">
        <f>'AUP Test Results - Table 1'!R401</f>
        <v>0</v>
      </c>
      <c r="S401" s="45">
        <f>'AUP Test Results - Table 1'!S401</f>
        <v>0</v>
      </c>
      <c r="T401" s="139">
        <f>'AUP Test Results - Table 1'!T401</f>
        <v>0</v>
      </c>
      <c r="U401" s="45">
        <f>'AUP Test Results - Table 1'!U401</f>
        <v>0</v>
      </c>
      <c r="V401" s="138">
        <f>'AUP Test Results - Table 1'!V401</f>
        <v>0</v>
      </c>
      <c r="W401" s="141" t="str">
        <f>'AUP Test Results - Table 1'!W401</f>
        <v>none</v>
      </c>
      <c r="X401" s="141">
        <f>'AUP Test Results - Table 1'!X401</f>
        <v>0</v>
      </c>
      <c r="Y401" s="178">
        <f>'AUP Test Results - Table 1'!Y401</f>
        <v>0</v>
      </c>
      <c r="Z401" s="89">
        <f>'AUP Test Results - Table 1'!Z401</f>
        <v>0</v>
      </c>
      <c r="AC401" t="str">
        <f t="shared" si="584"/>
        <v>Admin 4c</v>
      </c>
      <c r="AD401" s="3">
        <f t="shared" si="578"/>
        <v>0</v>
      </c>
      <c r="AE401" s="3">
        <f t="shared" si="579"/>
        <v>0</v>
      </c>
      <c r="AF401" s="3" t="e">
        <f t="shared" si="580"/>
        <v>#DIV/0!</v>
      </c>
      <c r="AG401" s="2" t="e">
        <f t="shared" si="585"/>
        <v>#DIV/0!</v>
      </c>
      <c r="AH401" s="2" t="e">
        <f t="shared" si="586"/>
        <v>#DIV/0!</v>
      </c>
      <c r="AI401" s="2" t="e">
        <f t="shared" si="587"/>
        <v>#DIV/0!</v>
      </c>
      <c r="AJ401" s="2" t="e">
        <f t="shared" si="588"/>
        <v>#DIV/0!</v>
      </c>
      <c r="AK401" t="e">
        <f t="shared" si="589"/>
        <v>#DIV/0!</v>
      </c>
      <c r="AL401" t="str">
        <f t="shared" si="590"/>
        <v>0</v>
      </c>
      <c r="AM401" t="str">
        <f t="shared" si="591"/>
        <v>0</v>
      </c>
      <c r="AN401" t="str">
        <f t="shared" si="592"/>
        <v>0</v>
      </c>
      <c r="AO401" t="str">
        <f t="shared" si="593"/>
        <v>0</v>
      </c>
      <c r="AP401" t="str">
        <f t="shared" si="594"/>
        <v>0</v>
      </c>
      <c r="AQ401" t="str">
        <f t="shared" si="595"/>
        <v>0</v>
      </c>
      <c r="AT401">
        <f t="shared" si="581"/>
        <v>0</v>
      </c>
      <c r="AU401">
        <f t="shared" si="582"/>
        <v>0</v>
      </c>
      <c r="AW401">
        <f t="shared" si="583"/>
        <v>0</v>
      </c>
      <c r="AY401">
        <f t="shared" si="596"/>
        <v>0</v>
      </c>
      <c r="AZ401">
        <f t="shared" si="597"/>
        <v>0</v>
      </c>
      <c r="BA401">
        <f t="shared" si="598"/>
        <v>0</v>
      </c>
      <c r="BB401">
        <f t="shared" si="599"/>
        <v>0</v>
      </c>
      <c r="BC401">
        <f t="shared" si="600"/>
        <v>0</v>
      </c>
      <c r="BD401">
        <f t="shared" si="601"/>
        <v>0</v>
      </c>
      <c r="BF401" t="str">
        <f t="shared" si="602"/>
        <v>0</v>
      </c>
      <c r="BG401" t="str">
        <f t="shared" si="603"/>
        <v>0</v>
      </c>
      <c r="BH401" t="str">
        <f t="shared" si="604"/>
        <v>0</v>
      </c>
      <c r="BI401" t="str">
        <f t="shared" si="605"/>
        <v>0</v>
      </c>
      <c r="BJ401" t="str">
        <f t="shared" si="606"/>
        <v>0</v>
      </c>
      <c r="BK401" t="str">
        <f t="shared" si="607"/>
        <v>0</v>
      </c>
    </row>
    <row r="402" spans="1:63" x14ac:dyDescent="0.25">
      <c r="A402" s="176" t="s">
        <v>99</v>
      </c>
      <c r="B402" s="10">
        <f t="shared" si="549"/>
        <v>41</v>
      </c>
      <c r="C402" s="10" t="str">
        <f t="shared" si="576"/>
        <v>Uncashed Chk - 41</v>
      </c>
      <c r="D402" s="138">
        <f>'AUP Test Results - Table 1'!D402</f>
        <v>0</v>
      </c>
      <c r="E402" s="177">
        <f>'AUP Test Results - Table 1'!E402</f>
        <v>0</v>
      </c>
      <c r="F402" s="139">
        <f>'AUP Test Results - Table 1'!F402</f>
        <v>0</v>
      </c>
      <c r="G402" s="177">
        <f>'AUP Test Results - Table 1'!G402</f>
        <v>0</v>
      </c>
      <c r="H402" s="177">
        <f>'AUP Test Results - Table 1'!H402</f>
        <v>0</v>
      </c>
      <c r="I402" s="139">
        <f>'AUP Test Results - Table 1'!I402</f>
        <v>0</v>
      </c>
      <c r="J402" s="177">
        <f>'AUP Test Results - Table 1'!J402</f>
        <v>0</v>
      </c>
      <c r="K402" s="177">
        <f>'AUP Test Results - Table 1'!K402</f>
        <v>0</v>
      </c>
      <c r="L402" s="139">
        <f>'AUP Test Results - Table 1'!L402</f>
        <v>0</v>
      </c>
      <c r="M402" s="177" t="str">
        <f>'AUP Test Results - Table 1'!M402</f>
        <v/>
      </c>
      <c r="N402" s="177">
        <f>'AUP Test Results - Table 1'!N402</f>
        <v>0</v>
      </c>
      <c r="O402" s="139">
        <f>'AUP Test Results - Table 1'!O402</f>
        <v>0</v>
      </c>
      <c r="P402" s="177" t="str">
        <f>'AUP Test Results - Table 1'!P402</f>
        <v/>
      </c>
      <c r="Q402" s="138">
        <f>'AUP Test Results - Table 1'!Q402</f>
        <v>0</v>
      </c>
      <c r="R402" s="139">
        <f>'AUP Test Results - Table 1'!R402</f>
        <v>0</v>
      </c>
      <c r="S402" s="45">
        <f>'AUP Test Results - Table 1'!S402</f>
        <v>0</v>
      </c>
      <c r="T402" s="139">
        <f>'AUP Test Results - Table 1'!T402</f>
        <v>0</v>
      </c>
      <c r="U402" s="45">
        <f>'AUP Test Results - Table 1'!U402</f>
        <v>0</v>
      </c>
      <c r="V402" s="138">
        <f>'AUP Test Results - Table 1'!V402</f>
        <v>0</v>
      </c>
      <c r="W402" s="141" t="str">
        <f>'AUP Test Results - Table 1'!W402</f>
        <v>none</v>
      </c>
      <c r="X402" s="141">
        <f>'AUP Test Results - Table 1'!X402</f>
        <v>0</v>
      </c>
      <c r="Y402" s="178">
        <f>'AUP Test Results - Table 1'!Y402</f>
        <v>0</v>
      </c>
      <c r="Z402" s="89">
        <f>'AUP Test Results - Table 1'!Z402</f>
        <v>0</v>
      </c>
      <c r="AC402" t="str">
        <f t="shared" si="584"/>
        <v>Admin 4c</v>
      </c>
      <c r="AD402" s="3">
        <f t="shared" si="578"/>
        <v>0</v>
      </c>
      <c r="AE402" s="3">
        <f t="shared" si="579"/>
        <v>0</v>
      </c>
      <c r="AF402" s="3" t="e">
        <f t="shared" si="580"/>
        <v>#DIV/0!</v>
      </c>
      <c r="AG402" s="2" t="e">
        <f t="shared" si="585"/>
        <v>#DIV/0!</v>
      </c>
      <c r="AH402" s="2" t="e">
        <f t="shared" si="586"/>
        <v>#DIV/0!</v>
      </c>
      <c r="AI402" s="2" t="e">
        <f t="shared" si="587"/>
        <v>#DIV/0!</v>
      </c>
      <c r="AJ402" s="2" t="e">
        <f t="shared" si="588"/>
        <v>#DIV/0!</v>
      </c>
      <c r="AK402" t="e">
        <f t="shared" si="589"/>
        <v>#DIV/0!</v>
      </c>
      <c r="AL402" t="str">
        <f t="shared" si="590"/>
        <v>0</v>
      </c>
      <c r="AM402" t="str">
        <f t="shared" si="591"/>
        <v>0</v>
      </c>
      <c r="AN402" t="str">
        <f t="shared" si="592"/>
        <v>0</v>
      </c>
      <c r="AO402" t="str">
        <f t="shared" si="593"/>
        <v>0</v>
      </c>
      <c r="AP402" t="str">
        <f t="shared" si="594"/>
        <v>0</v>
      </c>
      <c r="AQ402" t="str">
        <f t="shared" si="595"/>
        <v>0</v>
      </c>
      <c r="AT402">
        <f t="shared" si="581"/>
        <v>0</v>
      </c>
      <c r="AU402">
        <f t="shared" si="582"/>
        <v>0</v>
      </c>
      <c r="AW402">
        <f t="shared" si="583"/>
        <v>0</v>
      </c>
      <c r="AY402">
        <f t="shared" si="596"/>
        <v>0</v>
      </c>
      <c r="AZ402">
        <f t="shared" si="597"/>
        <v>0</v>
      </c>
      <c r="BA402">
        <f t="shared" si="598"/>
        <v>0</v>
      </c>
      <c r="BB402">
        <f t="shared" si="599"/>
        <v>0</v>
      </c>
      <c r="BC402">
        <f t="shared" si="600"/>
        <v>0</v>
      </c>
      <c r="BD402">
        <f t="shared" si="601"/>
        <v>0</v>
      </c>
      <c r="BF402" t="str">
        <f t="shared" si="602"/>
        <v>0</v>
      </c>
      <c r="BG402" t="str">
        <f t="shared" si="603"/>
        <v>0</v>
      </c>
      <c r="BH402" t="str">
        <f t="shared" si="604"/>
        <v>0</v>
      </c>
      <c r="BI402" t="str">
        <f t="shared" si="605"/>
        <v>0</v>
      </c>
      <c r="BJ402" t="str">
        <f t="shared" si="606"/>
        <v>0</v>
      </c>
      <c r="BK402" t="str">
        <f t="shared" si="607"/>
        <v>0</v>
      </c>
    </row>
    <row r="403" spans="1:63" x14ac:dyDescent="0.25">
      <c r="A403" s="176" t="s">
        <v>99</v>
      </c>
      <c r="B403" s="10">
        <f t="shared" si="549"/>
        <v>42</v>
      </c>
      <c r="C403" s="10" t="str">
        <f t="shared" si="576"/>
        <v>Uncashed Chk - 42</v>
      </c>
      <c r="D403" s="138">
        <f>'AUP Test Results - Table 1'!D403</f>
        <v>0</v>
      </c>
      <c r="E403" s="177">
        <f>'AUP Test Results - Table 1'!E403</f>
        <v>0</v>
      </c>
      <c r="F403" s="139">
        <f>'AUP Test Results - Table 1'!F403</f>
        <v>0</v>
      </c>
      <c r="G403" s="177">
        <f>'AUP Test Results - Table 1'!G403</f>
        <v>0</v>
      </c>
      <c r="H403" s="177">
        <f>'AUP Test Results - Table 1'!H403</f>
        <v>0</v>
      </c>
      <c r="I403" s="139">
        <f>'AUP Test Results - Table 1'!I403</f>
        <v>0</v>
      </c>
      <c r="J403" s="177">
        <f>'AUP Test Results - Table 1'!J403</f>
        <v>0</v>
      </c>
      <c r="K403" s="177">
        <f>'AUP Test Results - Table 1'!K403</f>
        <v>0</v>
      </c>
      <c r="L403" s="139">
        <f>'AUP Test Results - Table 1'!L403</f>
        <v>0</v>
      </c>
      <c r="M403" s="177" t="str">
        <f>'AUP Test Results - Table 1'!M403</f>
        <v/>
      </c>
      <c r="N403" s="177">
        <f>'AUP Test Results - Table 1'!N403</f>
        <v>0</v>
      </c>
      <c r="O403" s="139">
        <f>'AUP Test Results - Table 1'!O403</f>
        <v>0</v>
      </c>
      <c r="P403" s="177" t="str">
        <f>'AUP Test Results - Table 1'!P403</f>
        <v/>
      </c>
      <c r="Q403" s="138">
        <f>'AUP Test Results - Table 1'!Q403</f>
        <v>0</v>
      </c>
      <c r="R403" s="139">
        <f>'AUP Test Results - Table 1'!R403</f>
        <v>0</v>
      </c>
      <c r="S403" s="45">
        <f>'AUP Test Results - Table 1'!S403</f>
        <v>0</v>
      </c>
      <c r="T403" s="139">
        <f>'AUP Test Results - Table 1'!T403</f>
        <v>0</v>
      </c>
      <c r="U403" s="45">
        <f>'AUP Test Results - Table 1'!U403</f>
        <v>0</v>
      </c>
      <c r="V403" s="138">
        <f>'AUP Test Results - Table 1'!V403</f>
        <v>0</v>
      </c>
      <c r="W403" s="141" t="str">
        <f>'AUP Test Results - Table 1'!W403</f>
        <v>none</v>
      </c>
      <c r="X403" s="141">
        <f>'AUP Test Results - Table 1'!X403</f>
        <v>0</v>
      </c>
      <c r="Y403" s="178">
        <f>'AUP Test Results - Table 1'!Y403</f>
        <v>0</v>
      </c>
      <c r="Z403" s="89">
        <f>'AUP Test Results - Table 1'!Z403</f>
        <v>0</v>
      </c>
      <c r="AC403" t="str">
        <f t="shared" si="584"/>
        <v>Admin 4c</v>
      </c>
      <c r="AD403" s="3">
        <f t="shared" si="578"/>
        <v>0</v>
      </c>
      <c r="AE403" s="3">
        <f t="shared" si="579"/>
        <v>0</v>
      </c>
      <c r="AF403" s="3" t="e">
        <f t="shared" si="580"/>
        <v>#DIV/0!</v>
      </c>
      <c r="AG403" s="2" t="e">
        <f t="shared" si="585"/>
        <v>#DIV/0!</v>
      </c>
      <c r="AH403" s="2" t="e">
        <f t="shared" si="586"/>
        <v>#DIV/0!</v>
      </c>
      <c r="AI403" s="2" t="e">
        <f t="shared" si="587"/>
        <v>#DIV/0!</v>
      </c>
      <c r="AJ403" s="2" t="e">
        <f t="shared" si="588"/>
        <v>#DIV/0!</v>
      </c>
      <c r="AK403" t="e">
        <f t="shared" si="589"/>
        <v>#DIV/0!</v>
      </c>
      <c r="AL403" t="str">
        <f t="shared" si="590"/>
        <v>0</v>
      </c>
      <c r="AM403" t="str">
        <f t="shared" si="591"/>
        <v>0</v>
      </c>
      <c r="AN403" t="str">
        <f t="shared" si="592"/>
        <v>0</v>
      </c>
      <c r="AO403" t="str">
        <f t="shared" si="593"/>
        <v>0</v>
      </c>
      <c r="AP403" t="str">
        <f t="shared" si="594"/>
        <v>0</v>
      </c>
      <c r="AQ403" t="str">
        <f t="shared" si="595"/>
        <v>0</v>
      </c>
      <c r="AT403">
        <f t="shared" si="581"/>
        <v>0</v>
      </c>
      <c r="AU403">
        <f t="shared" si="582"/>
        <v>0</v>
      </c>
      <c r="AW403">
        <f t="shared" si="583"/>
        <v>0</v>
      </c>
      <c r="AY403">
        <f t="shared" si="596"/>
        <v>0</v>
      </c>
      <c r="AZ403">
        <f t="shared" si="597"/>
        <v>0</v>
      </c>
      <c r="BA403">
        <f t="shared" si="598"/>
        <v>0</v>
      </c>
      <c r="BB403">
        <f t="shared" si="599"/>
        <v>0</v>
      </c>
      <c r="BC403">
        <f t="shared" si="600"/>
        <v>0</v>
      </c>
      <c r="BD403">
        <f t="shared" si="601"/>
        <v>0</v>
      </c>
      <c r="BF403" t="str">
        <f t="shared" si="602"/>
        <v>0</v>
      </c>
      <c r="BG403" t="str">
        <f t="shared" si="603"/>
        <v>0</v>
      </c>
      <c r="BH403" t="str">
        <f t="shared" si="604"/>
        <v>0</v>
      </c>
      <c r="BI403" t="str">
        <f t="shared" si="605"/>
        <v>0</v>
      </c>
      <c r="BJ403" t="str">
        <f t="shared" si="606"/>
        <v>0</v>
      </c>
      <c r="BK403" t="str">
        <f t="shared" si="607"/>
        <v>0</v>
      </c>
    </row>
    <row r="404" spans="1:63" x14ac:dyDescent="0.25">
      <c r="A404" s="176" t="s">
        <v>99</v>
      </c>
      <c r="B404" s="10">
        <f t="shared" si="549"/>
        <v>43</v>
      </c>
      <c r="C404" s="10" t="str">
        <f t="shared" si="576"/>
        <v>Uncashed Chk - 43</v>
      </c>
      <c r="D404" s="138">
        <f>'AUP Test Results - Table 1'!D404</f>
        <v>0</v>
      </c>
      <c r="E404" s="177">
        <f>'AUP Test Results - Table 1'!E404</f>
        <v>0</v>
      </c>
      <c r="F404" s="139">
        <f>'AUP Test Results - Table 1'!F404</f>
        <v>0</v>
      </c>
      <c r="G404" s="177">
        <f>'AUP Test Results - Table 1'!G404</f>
        <v>0</v>
      </c>
      <c r="H404" s="177">
        <f>'AUP Test Results - Table 1'!H404</f>
        <v>0</v>
      </c>
      <c r="I404" s="139">
        <f>'AUP Test Results - Table 1'!I404</f>
        <v>0</v>
      </c>
      <c r="J404" s="177">
        <f>'AUP Test Results - Table 1'!J404</f>
        <v>0</v>
      </c>
      <c r="K404" s="177">
        <f>'AUP Test Results - Table 1'!K404</f>
        <v>0</v>
      </c>
      <c r="L404" s="139">
        <f>'AUP Test Results - Table 1'!L404</f>
        <v>0</v>
      </c>
      <c r="M404" s="177" t="str">
        <f>'AUP Test Results - Table 1'!M404</f>
        <v/>
      </c>
      <c r="N404" s="177">
        <f>'AUP Test Results - Table 1'!N404</f>
        <v>0</v>
      </c>
      <c r="O404" s="139">
        <f>'AUP Test Results - Table 1'!O404</f>
        <v>0</v>
      </c>
      <c r="P404" s="177" t="str">
        <f>'AUP Test Results - Table 1'!P404</f>
        <v/>
      </c>
      <c r="Q404" s="138">
        <f>'AUP Test Results - Table 1'!Q404</f>
        <v>0</v>
      </c>
      <c r="R404" s="139">
        <f>'AUP Test Results - Table 1'!R404</f>
        <v>0</v>
      </c>
      <c r="S404" s="45">
        <f>'AUP Test Results - Table 1'!S404</f>
        <v>0</v>
      </c>
      <c r="T404" s="139">
        <f>'AUP Test Results - Table 1'!T404</f>
        <v>0</v>
      </c>
      <c r="U404" s="45">
        <f>'AUP Test Results - Table 1'!U404</f>
        <v>0</v>
      </c>
      <c r="V404" s="138">
        <f>'AUP Test Results - Table 1'!V404</f>
        <v>0</v>
      </c>
      <c r="W404" s="141" t="str">
        <f>'AUP Test Results - Table 1'!W404</f>
        <v>none</v>
      </c>
      <c r="X404" s="141">
        <f>'AUP Test Results - Table 1'!X404</f>
        <v>0</v>
      </c>
      <c r="Y404" s="178">
        <f>'AUP Test Results - Table 1'!Y404</f>
        <v>0</v>
      </c>
      <c r="Z404" s="89">
        <f>'AUP Test Results - Table 1'!Z404</f>
        <v>0</v>
      </c>
      <c r="AC404" t="str">
        <f t="shared" si="584"/>
        <v>Admin 4c</v>
      </c>
      <c r="AD404" s="3">
        <f t="shared" si="578"/>
        <v>0</v>
      </c>
      <c r="AE404" s="3">
        <f t="shared" si="579"/>
        <v>0</v>
      </c>
      <c r="AF404" s="3" t="e">
        <f t="shared" si="580"/>
        <v>#DIV/0!</v>
      </c>
      <c r="AG404" s="2" t="e">
        <f t="shared" si="585"/>
        <v>#DIV/0!</v>
      </c>
      <c r="AH404" s="2" t="e">
        <f t="shared" si="586"/>
        <v>#DIV/0!</v>
      </c>
      <c r="AI404" s="2" t="e">
        <f t="shared" si="587"/>
        <v>#DIV/0!</v>
      </c>
      <c r="AJ404" s="2" t="e">
        <f t="shared" si="588"/>
        <v>#DIV/0!</v>
      </c>
      <c r="AK404" t="e">
        <f t="shared" si="589"/>
        <v>#DIV/0!</v>
      </c>
      <c r="AL404" t="str">
        <f t="shared" si="590"/>
        <v>0</v>
      </c>
      <c r="AM404" t="str">
        <f t="shared" si="591"/>
        <v>0</v>
      </c>
      <c r="AN404" t="str">
        <f t="shared" si="592"/>
        <v>0</v>
      </c>
      <c r="AO404" t="str">
        <f t="shared" si="593"/>
        <v>0</v>
      </c>
      <c r="AP404" t="str">
        <f t="shared" si="594"/>
        <v>0</v>
      </c>
      <c r="AQ404" t="str">
        <f t="shared" si="595"/>
        <v>0</v>
      </c>
      <c r="AT404">
        <f t="shared" si="581"/>
        <v>0</v>
      </c>
      <c r="AU404">
        <f t="shared" si="582"/>
        <v>0</v>
      </c>
      <c r="AW404">
        <f t="shared" si="583"/>
        <v>0</v>
      </c>
      <c r="AY404">
        <f t="shared" si="596"/>
        <v>0</v>
      </c>
      <c r="AZ404">
        <f t="shared" si="597"/>
        <v>0</v>
      </c>
      <c r="BA404">
        <f t="shared" si="598"/>
        <v>0</v>
      </c>
      <c r="BB404">
        <f t="shared" si="599"/>
        <v>0</v>
      </c>
      <c r="BC404">
        <f t="shared" si="600"/>
        <v>0</v>
      </c>
      <c r="BD404">
        <f t="shared" si="601"/>
        <v>0</v>
      </c>
      <c r="BF404" t="str">
        <f t="shared" si="602"/>
        <v>0</v>
      </c>
      <c r="BG404" t="str">
        <f t="shared" si="603"/>
        <v>0</v>
      </c>
      <c r="BH404" t="str">
        <f t="shared" si="604"/>
        <v>0</v>
      </c>
      <c r="BI404" t="str">
        <f t="shared" si="605"/>
        <v>0</v>
      </c>
      <c r="BJ404" t="str">
        <f t="shared" si="606"/>
        <v>0</v>
      </c>
      <c r="BK404" t="str">
        <f t="shared" si="607"/>
        <v>0</v>
      </c>
    </row>
    <row r="405" spans="1:63" x14ac:dyDescent="0.25">
      <c r="A405" s="176" t="s">
        <v>99</v>
      </c>
      <c r="B405" s="10">
        <f t="shared" si="549"/>
        <v>44</v>
      </c>
      <c r="C405" s="10" t="str">
        <f t="shared" si="576"/>
        <v>Uncashed Chk - 44</v>
      </c>
      <c r="D405" s="138">
        <f>'AUP Test Results - Table 1'!D405</f>
        <v>0</v>
      </c>
      <c r="E405" s="177">
        <f>'AUP Test Results - Table 1'!E405</f>
        <v>0</v>
      </c>
      <c r="F405" s="139">
        <f>'AUP Test Results - Table 1'!F405</f>
        <v>0</v>
      </c>
      <c r="G405" s="177">
        <f>'AUP Test Results - Table 1'!G405</f>
        <v>0</v>
      </c>
      <c r="H405" s="177">
        <f>'AUP Test Results - Table 1'!H405</f>
        <v>0</v>
      </c>
      <c r="I405" s="139">
        <f>'AUP Test Results - Table 1'!I405</f>
        <v>0</v>
      </c>
      <c r="J405" s="177">
        <f>'AUP Test Results - Table 1'!J405</f>
        <v>0</v>
      </c>
      <c r="K405" s="177">
        <f>'AUP Test Results - Table 1'!K405</f>
        <v>0</v>
      </c>
      <c r="L405" s="139">
        <f>'AUP Test Results - Table 1'!L405</f>
        <v>0</v>
      </c>
      <c r="M405" s="177" t="str">
        <f>'AUP Test Results - Table 1'!M405</f>
        <v/>
      </c>
      <c r="N405" s="177">
        <f>'AUP Test Results - Table 1'!N405</f>
        <v>0</v>
      </c>
      <c r="O405" s="139">
        <f>'AUP Test Results - Table 1'!O405</f>
        <v>0</v>
      </c>
      <c r="P405" s="177" t="str">
        <f>'AUP Test Results - Table 1'!P405</f>
        <v/>
      </c>
      <c r="Q405" s="138">
        <f>'AUP Test Results - Table 1'!Q405</f>
        <v>0</v>
      </c>
      <c r="R405" s="139">
        <f>'AUP Test Results - Table 1'!R405</f>
        <v>0</v>
      </c>
      <c r="S405" s="45">
        <f>'AUP Test Results - Table 1'!S405</f>
        <v>0</v>
      </c>
      <c r="T405" s="139">
        <f>'AUP Test Results - Table 1'!T405</f>
        <v>0</v>
      </c>
      <c r="U405" s="45">
        <f>'AUP Test Results - Table 1'!U405</f>
        <v>0</v>
      </c>
      <c r="V405" s="138">
        <f>'AUP Test Results - Table 1'!V405</f>
        <v>0</v>
      </c>
      <c r="W405" s="141" t="str">
        <f>'AUP Test Results - Table 1'!W405</f>
        <v>none</v>
      </c>
      <c r="X405" s="141">
        <f>'AUP Test Results - Table 1'!X405</f>
        <v>0</v>
      </c>
      <c r="Y405" s="178">
        <f>'AUP Test Results - Table 1'!Y405</f>
        <v>0</v>
      </c>
      <c r="Z405" s="89">
        <f>'AUP Test Results - Table 1'!Z405</f>
        <v>0</v>
      </c>
      <c r="AC405" t="str">
        <f t="shared" si="584"/>
        <v>Admin 4c</v>
      </c>
      <c r="AD405" s="3">
        <f t="shared" si="578"/>
        <v>0</v>
      </c>
      <c r="AE405" s="3">
        <f t="shared" si="579"/>
        <v>0</v>
      </c>
      <c r="AF405" s="3" t="e">
        <f t="shared" si="580"/>
        <v>#DIV/0!</v>
      </c>
      <c r="AG405" s="2" t="e">
        <f t="shared" si="585"/>
        <v>#DIV/0!</v>
      </c>
      <c r="AH405" s="2" t="e">
        <f t="shared" si="586"/>
        <v>#DIV/0!</v>
      </c>
      <c r="AI405" s="2" t="e">
        <f t="shared" si="587"/>
        <v>#DIV/0!</v>
      </c>
      <c r="AJ405" s="2" t="e">
        <f t="shared" si="588"/>
        <v>#DIV/0!</v>
      </c>
      <c r="AK405" t="e">
        <f t="shared" si="589"/>
        <v>#DIV/0!</v>
      </c>
      <c r="AL405" t="str">
        <f t="shared" si="590"/>
        <v>0</v>
      </c>
      <c r="AM405" t="str">
        <f t="shared" si="591"/>
        <v>0</v>
      </c>
      <c r="AN405" t="str">
        <f t="shared" si="592"/>
        <v>0</v>
      </c>
      <c r="AO405" t="str">
        <f t="shared" si="593"/>
        <v>0</v>
      </c>
      <c r="AP405" t="str">
        <f t="shared" si="594"/>
        <v>0</v>
      </c>
      <c r="AQ405" t="str">
        <f t="shared" si="595"/>
        <v>0</v>
      </c>
      <c r="AT405">
        <f t="shared" si="581"/>
        <v>0</v>
      </c>
      <c r="AU405">
        <f t="shared" si="582"/>
        <v>0</v>
      </c>
      <c r="AW405">
        <f t="shared" si="583"/>
        <v>0</v>
      </c>
      <c r="AY405">
        <f t="shared" si="596"/>
        <v>0</v>
      </c>
      <c r="AZ405">
        <f t="shared" si="597"/>
        <v>0</v>
      </c>
      <c r="BA405">
        <f t="shared" si="598"/>
        <v>0</v>
      </c>
      <c r="BB405">
        <f t="shared" si="599"/>
        <v>0</v>
      </c>
      <c r="BC405">
        <f t="shared" si="600"/>
        <v>0</v>
      </c>
      <c r="BD405">
        <f t="shared" si="601"/>
        <v>0</v>
      </c>
      <c r="BF405" t="str">
        <f t="shared" si="602"/>
        <v>0</v>
      </c>
      <c r="BG405" t="str">
        <f t="shared" si="603"/>
        <v>0</v>
      </c>
      <c r="BH405" t="str">
        <f t="shared" si="604"/>
        <v>0</v>
      </c>
      <c r="BI405" t="str">
        <f t="shared" si="605"/>
        <v>0</v>
      </c>
      <c r="BJ405" t="str">
        <f t="shared" si="606"/>
        <v>0</v>
      </c>
      <c r="BK405" t="str">
        <f t="shared" si="607"/>
        <v>0</v>
      </c>
    </row>
    <row r="406" spans="1:63" x14ac:dyDescent="0.25">
      <c r="A406" s="176" t="s">
        <v>99</v>
      </c>
      <c r="B406" s="10">
        <f t="shared" si="549"/>
        <v>45</v>
      </c>
      <c r="C406" s="10" t="str">
        <f t="shared" si="576"/>
        <v>Uncashed Chk - 45</v>
      </c>
      <c r="D406" s="138">
        <f>'AUP Test Results - Table 1'!D406</f>
        <v>0</v>
      </c>
      <c r="E406" s="177">
        <f>'AUP Test Results - Table 1'!E406</f>
        <v>0</v>
      </c>
      <c r="F406" s="139">
        <f>'AUP Test Results - Table 1'!F406</f>
        <v>0</v>
      </c>
      <c r="G406" s="177">
        <f>'AUP Test Results - Table 1'!G406</f>
        <v>0</v>
      </c>
      <c r="H406" s="177">
        <f>'AUP Test Results - Table 1'!H406</f>
        <v>0</v>
      </c>
      <c r="I406" s="139">
        <f>'AUP Test Results - Table 1'!I406</f>
        <v>0</v>
      </c>
      <c r="J406" s="177">
        <f>'AUP Test Results - Table 1'!J406</f>
        <v>0</v>
      </c>
      <c r="K406" s="177">
        <f>'AUP Test Results - Table 1'!K406</f>
        <v>0</v>
      </c>
      <c r="L406" s="139">
        <f>'AUP Test Results - Table 1'!L406</f>
        <v>0</v>
      </c>
      <c r="M406" s="177" t="str">
        <f>'AUP Test Results - Table 1'!M406</f>
        <v/>
      </c>
      <c r="N406" s="177">
        <f>'AUP Test Results - Table 1'!N406</f>
        <v>0</v>
      </c>
      <c r="O406" s="139">
        <f>'AUP Test Results - Table 1'!O406</f>
        <v>0</v>
      </c>
      <c r="P406" s="177" t="str">
        <f>'AUP Test Results - Table 1'!P406</f>
        <v/>
      </c>
      <c r="Q406" s="138">
        <f>'AUP Test Results - Table 1'!Q406</f>
        <v>0</v>
      </c>
      <c r="R406" s="139">
        <f>'AUP Test Results - Table 1'!R406</f>
        <v>0</v>
      </c>
      <c r="S406" s="45">
        <f>'AUP Test Results - Table 1'!S406</f>
        <v>0</v>
      </c>
      <c r="T406" s="139">
        <f>'AUP Test Results - Table 1'!T406</f>
        <v>0</v>
      </c>
      <c r="U406" s="45">
        <f>'AUP Test Results - Table 1'!U406</f>
        <v>0</v>
      </c>
      <c r="V406" s="138">
        <f>'AUP Test Results - Table 1'!V406</f>
        <v>0</v>
      </c>
      <c r="W406" s="141" t="str">
        <f>'AUP Test Results - Table 1'!W406</f>
        <v>none</v>
      </c>
      <c r="X406" s="141">
        <f>'AUP Test Results - Table 1'!X406</f>
        <v>0</v>
      </c>
      <c r="Y406" s="178">
        <f>'AUP Test Results - Table 1'!Y406</f>
        <v>0</v>
      </c>
      <c r="Z406" s="89">
        <f>'AUP Test Results - Table 1'!Z406</f>
        <v>0</v>
      </c>
      <c r="AC406" t="str">
        <f t="shared" si="584"/>
        <v>Admin 4c</v>
      </c>
      <c r="AD406" s="3">
        <f t="shared" si="578"/>
        <v>0</v>
      </c>
      <c r="AE406" s="3">
        <f t="shared" si="579"/>
        <v>0</v>
      </c>
      <c r="AF406" s="3" t="e">
        <f t="shared" si="580"/>
        <v>#DIV/0!</v>
      </c>
      <c r="AG406" s="2" t="e">
        <f t="shared" si="585"/>
        <v>#DIV/0!</v>
      </c>
      <c r="AH406" s="2" t="e">
        <f t="shared" si="586"/>
        <v>#DIV/0!</v>
      </c>
      <c r="AI406" s="2" t="e">
        <f t="shared" si="587"/>
        <v>#DIV/0!</v>
      </c>
      <c r="AJ406" s="2" t="e">
        <f t="shared" si="588"/>
        <v>#DIV/0!</v>
      </c>
      <c r="AK406" t="e">
        <f t="shared" si="589"/>
        <v>#DIV/0!</v>
      </c>
      <c r="AL406" t="str">
        <f t="shared" si="590"/>
        <v>0</v>
      </c>
      <c r="AM406" t="str">
        <f t="shared" si="591"/>
        <v>0</v>
      </c>
      <c r="AN406" t="str">
        <f t="shared" si="592"/>
        <v>0</v>
      </c>
      <c r="AO406" t="str">
        <f t="shared" si="593"/>
        <v>0</v>
      </c>
      <c r="AP406" t="str">
        <f t="shared" si="594"/>
        <v>0</v>
      </c>
      <c r="AQ406" t="str">
        <f t="shared" si="595"/>
        <v>0</v>
      </c>
      <c r="AT406">
        <f t="shared" si="581"/>
        <v>0</v>
      </c>
      <c r="AU406">
        <f t="shared" si="582"/>
        <v>0</v>
      </c>
      <c r="AW406">
        <f t="shared" si="583"/>
        <v>0</v>
      </c>
      <c r="AY406">
        <f t="shared" si="596"/>
        <v>0</v>
      </c>
      <c r="AZ406">
        <f t="shared" si="597"/>
        <v>0</v>
      </c>
      <c r="BA406">
        <f t="shared" si="598"/>
        <v>0</v>
      </c>
      <c r="BB406">
        <f t="shared" si="599"/>
        <v>0</v>
      </c>
      <c r="BC406">
        <f t="shared" si="600"/>
        <v>0</v>
      </c>
      <c r="BD406">
        <f t="shared" si="601"/>
        <v>0</v>
      </c>
      <c r="BF406" t="str">
        <f t="shared" si="602"/>
        <v>0</v>
      </c>
      <c r="BG406" t="str">
        <f t="shared" si="603"/>
        <v>0</v>
      </c>
      <c r="BH406" t="str">
        <f t="shared" si="604"/>
        <v>0</v>
      </c>
      <c r="BI406" t="str">
        <f t="shared" si="605"/>
        <v>0</v>
      </c>
      <c r="BJ406" t="str">
        <f t="shared" si="606"/>
        <v>0</v>
      </c>
      <c r="BK406" t="str">
        <f t="shared" si="607"/>
        <v>0</v>
      </c>
    </row>
    <row r="407" spans="1:63" x14ac:dyDescent="0.25">
      <c r="A407" s="176" t="s">
        <v>99</v>
      </c>
      <c r="B407" s="10">
        <f t="shared" si="549"/>
        <v>46</v>
      </c>
      <c r="C407" s="10" t="str">
        <f t="shared" si="576"/>
        <v>Uncashed Chk - 46</v>
      </c>
      <c r="D407" s="138">
        <f>'AUP Test Results - Table 1'!D407</f>
        <v>0</v>
      </c>
      <c r="E407" s="177">
        <f>'AUP Test Results - Table 1'!E407</f>
        <v>0</v>
      </c>
      <c r="F407" s="139">
        <f>'AUP Test Results - Table 1'!F407</f>
        <v>0</v>
      </c>
      <c r="G407" s="177">
        <f>'AUP Test Results - Table 1'!G407</f>
        <v>0</v>
      </c>
      <c r="H407" s="177">
        <f>'AUP Test Results - Table 1'!H407</f>
        <v>0</v>
      </c>
      <c r="I407" s="139">
        <f>'AUP Test Results - Table 1'!I407</f>
        <v>0</v>
      </c>
      <c r="J407" s="177">
        <f>'AUP Test Results - Table 1'!J407</f>
        <v>0</v>
      </c>
      <c r="K407" s="177">
        <f>'AUP Test Results - Table 1'!K407</f>
        <v>0</v>
      </c>
      <c r="L407" s="139">
        <f>'AUP Test Results - Table 1'!L407</f>
        <v>0</v>
      </c>
      <c r="M407" s="177" t="str">
        <f>'AUP Test Results - Table 1'!M407</f>
        <v/>
      </c>
      <c r="N407" s="177">
        <f>'AUP Test Results - Table 1'!N407</f>
        <v>0</v>
      </c>
      <c r="O407" s="139">
        <f>'AUP Test Results - Table 1'!O407</f>
        <v>0</v>
      </c>
      <c r="P407" s="177" t="str">
        <f>'AUP Test Results - Table 1'!P407</f>
        <v/>
      </c>
      <c r="Q407" s="138">
        <f>'AUP Test Results - Table 1'!Q407</f>
        <v>0</v>
      </c>
      <c r="R407" s="139">
        <f>'AUP Test Results - Table 1'!R407</f>
        <v>0</v>
      </c>
      <c r="S407" s="45">
        <f>'AUP Test Results - Table 1'!S407</f>
        <v>0</v>
      </c>
      <c r="T407" s="139">
        <f>'AUP Test Results - Table 1'!T407</f>
        <v>0</v>
      </c>
      <c r="U407" s="45">
        <f>'AUP Test Results - Table 1'!U407</f>
        <v>0</v>
      </c>
      <c r="V407" s="138">
        <f>'AUP Test Results - Table 1'!V407</f>
        <v>0</v>
      </c>
      <c r="W407" s="141" t="str">
        <f>'AUP Test Results - Table 1'!W407</f>
        <v>none</v>
      </c>
      <c r="X407" s="141">
        <f>'AUP Test Results - Table 1'!X407</f>
        <v>0</v>
      </c>
      <c r="Y407" s="178">
        <f>'AUP Test Results - Table 1'!Y407</f>
        <v>0</v>
      </c>
      <c r="Z407" s="89">
        <f>'AUP Test Results - Table 1'!Z407</f>
        <v>0</v>
      </c>
      <c r="AC407" t="str">
        <f t="shared" si="584"/>
        <v>Admin 4c</v>
      </c>
      <c r="AD407" s="3">
        <f t="shared" si="578"/>
        <v>0</v>
      </c>
      <c r="AE407" s="3">
        <f t="shared" si="579"/>
        <v>0</v>
      </c>
      <c r="AF407" s="3" t="e">
        <f t="shared" si="580"/>
        <v>#DIV/0!</v>
      </c>
      <c r="AG407" s="2" t="e">
        <f t="shared" si="585"/>
        <v>#DIV/0!</v>
      </c>
      <c r="AH407" s="2" t="e">
        <f t="shared" si="586"/>
        <v>#DIV/0!</v>
      </c>
      <c r="AI407" s="2" t="e">
        <f t="shared" si="587"/>
        <v>#DIV/0!</v>
      </c>
      <c r="AJ407" s="2" t="e">
        <f t="shared" si="588"/>
        <v>#DIV/0!</v>
      </c>
      <c r="AK407" t="e">
        <f t="shared" si="589"/>
        <v>#DIV/0!</v>
      </c>
      <c r="AL407" t="str">
        <f t="shared" si="590"/>
        <v>0</v>
      </c>
      <c r="AM407" t="str">
        <f t="shared" si="591"/>
        <v>0</v>
      </c>
      <c r="AN407" t="str">
        <f t="shared" si="592"/>
        <v>0</v>
      </c>
      <c r="AO407" t="str">
        <f t="shared" si="593"/>
        <v>0</v>
      </c>
      <c r="AP407" t="str">
        <f t="shared" si="594"/>
        <v>0</v>
      </c>
      <c r="AQ407" t="str">
        <f t="shared" si="595"/>
        <v>0</v>
      </c>
      <c r="AT407">
        <f t="shared" si="581"/>
        <v>0</v>
      </c>
      <c r="AU407">
        <f t="shared" si="582"/>
        <v>0</v>
      </c>
      <c r="AW407">
        <f t="shared" si="583"/>
        <v>0</v>
      </c>
      <c r="AY407">
        <f t="shared" si="596"/>
        <v>0</v>
      </c>
      <c r="AZ407">
        <f t="shared" si="597"/>
        <v>0</v>
      </c>
      <c r="BA407">
        <f t="shared" si="598"/>
        <v>0</v>
      </c>
      <c r="BB407">
        <f t="shared" si="599"/>
        <v>0</v>
      </c>
      <c r="BC407">
        <f t="shared" si="600"/>
        <v>0</v>
      </c>
      <c r="BD407">
        <f t="shared" si="601"/>
        <v>0</v>
      </c>
      <c r="BF407" t="str">
        <f t="shared" si="602"/>
        <v>0</v>
      </c>
      <c r="BG407" t="str">
        <f t="shared" si="603"/>
        <v>0</v>
      </c>
      <c r="BH407" t="str">
        <f t="shared" si="604"/>
        <v>0</v>
      </c>
      <c r="BI407" t="str">
        <f t="shared" si="605"/>
        <v>0</v>
      </c>
      <c r="BJ407" t="str">
        <f t="shared" si="606"/>
        <v>0</v>
      </c>
      <c r="BK407" t="str">
        <f t="shared" si="607"/>
        <v>0</v>
      </c>
    </row>
    <row r="408" spans="1:63" x14ac:dyDescent="0.25">
      <c r="A408" s="176" t="s">
        <v>99</v>
      </c>
      <c r="B408" s="10">
        <f t="shared" si="549"/>
        <v>47</v>
      </c>
      <c r="C408" s="10" t="str">
        <f t="shared" si="576"/>
        <v>Uncashed Chk - 47</v>
      </c>
      <c r="D408" s="138">
        <f>'AUP Test Results - Table 1'!D408</f>
        <v>0</v>
      </c>
      <c r="E408" s="177">
        <f>'AUP Test Results - Table 1'!E408</f>
        <v>0</v>
      </c>
      <c r="F408" s="139">
        <f>'AUP Test Results - Table 1'!F408</f>
        <v>0</v>
      </c>
      <c r="G408" s="177">
        <f>'AUP Test Results - Table 1'!G408</f>
        <v>0</v>
      </c>
      <c r="H408" s="177">
        <f>'AUP Test Results - Table 1'!H408</f>
        <v>0</v>
      </c>
      <c r="I408" s="139">
        <f>'AUP Test Results - Table 1'!I408</f>
        <v>0</v>
      </c>
      <c r="J408" s="177">
        <f>'AUP Test Results - Table 1'!J408</f>
        <v>0</v>
      </c>
      <c r="K408" s="177">
        <f>'AUP Test Results - Table 1'!K408</f>
        <v>0</v>
      </c>
      <c r="L408" s="139">
        <f>'AUP Test Results - Table 1'!L408</f>
        <v>0</v>
      </c>
      <c r="M408" s="177" t="str">
        <f>'AUP Test Results - Table 1'!M408</f>
        <v/>
      </c>
      <c r="N408" s="177">
        <f>'AUP Test Results - Table 1'!N408</f>
        <v>0</v>
      </c>
      <c r="O408" s="139">
        <f>'AUP Test Results - Table 1'!O408</f>
        <v>0</v>
      </c>
      <c r="P408" s="177" t="str">
        <f>'AUP Test Results - Table 1'!P408</f>
        <v/>
      </c>
      <c r="Q408" s="138">
        <f>'AUP Test Results - Table 1'!Q408</f>
        <v>0</v>
      </c>
      <c r="R408" s="139">
        <f>'AUP Test Results - Table 1'!R408</f>
        <v>0</v>
      </c>
      <c r="S408" s="45">
        <f>'AUP Test Results - Table 1'!S408</f>
        <v>0</v>
      </c>
      <c r="T408" s="139">
        <f>'AUP Test Results - Table 1'!T408</f>
        <v>0</v>
      </c>
      <c r="U408" s="45">
        <f>'AUP Test Results - Table 1'!U408</f>
        <v>0</v>
      </c>
      <c r="V408" s="138">
        <f>'AUP Test Results - Table 1'!V408</f>
        <v>0</v>
      </c>
      <c r="W408" s="141" t="str">
        <f>'AUP Test Results - Table 1'!W408</f>
        <v>none</v>
      </c>
      <c r="X408" s="141">
        <f>'AUP Test Results - Table 1'!X408</f>
        <v>0</v>
      </c>
      <c r="Y408" s="178">
        <f>'AUP Test Results - Table 1'!Y408</f>
        <v>0</v>
      </c>
      <c r="Z408" s="89">
        <f>'AUP Test Results - Table 1'!Z408</f>
        <v>0</v>
      </c>
      <c r="AC408" t="str">
        <f t="shared" si="584"/>
        <v>Admin 4c</v>
      </c>
      <c r="AD408" s="3">
        <f t="shared" si="578"/>
        <v>0</v>
      </c>
      <c r="AE408" s="3">
        <f t="shared" si="579"/>
        <v>0</v>
      </c>
      <c r="AF408" s="3" t="e">
        <f t="shared" si="580"/>
        <v>#DIV/0!</v>
      </c>
      <c r="AG408" s="2" t="e">
        <f t="shared" si="585"/>
        <v>#DIV/0!</v>
      </c>
      <c r="AH408" s="2" t="e">
        <f t="shared" si="586"/>
        <v>#DIV/0!</v>
      </c>
      <c r="AI408" s="2" t="e">
        <f t="shared" si="587"/>
        <v>#DIV/0!</v>
      </c>
      <c r="AJ408" s="2" t="e">
        <f t="shared" si="588"/>
        <v>#DIV/0!</v>
      </c>
      <c r="AK408" t="e">
        <f t="shared" si="589"/>
        <v>#DIV/0!</v>
      </c>
      <c r="AL408" t="str">
        <f t="shared" si="590"/>
        <v>0</v>
      </c>
      <c r="AM408" t="str">
        <f t="shared" si="591"/>
        <v>0</v>
      </c>
      <c r="AN408" t="str">
        <f t="shared" si="592"/>
        <v>0</v>
      </c>
      <c r="AO408" t="str">
        <f t="shared" si="593"/>
        <v>0</v>
      </c>
      <c r="AP408" t="str">
        <f t="shared" si="594"/>
        <v>0</v>
      </c>
      <c r="AQ408" t="str">
        <f t="shared" si="595"/>
        <v>0</v>
      </c>
      <c r="AT408">
        <f t="shared" si="581"/>
        <v>0</v>
      </c>
      <c r="AU408">
        <f t="shared" si="582"/>
        <v>0</v>
      </c>
      <c r="AW408">
        <f t="shared" si="583"/>
        <v>0</v>
      </c>
      <c r="AY408">
        <f t="shared" si="596"/>
        <v>0</v>
      </c>
      <c r="AZ408">
        <f t="shared" si="597"/>
        <v>0</v>
      </c>
      <c r="BA408">
        <f t="shared" si="598"/>
        <v>0</v>
      </c>
      <c r="BB408">
        <f t="shared" si="599"/>
        <v>0</v>
      </c>
      <c r="BC408">
        <f t="shared" si="600"/>
        <v>0</v>
      </c>
      <c r="BD408">
        <f t="shared" si="601"/>
        <v>0</v>
      </c>
      <c r="BF408" t="str">
        <f t="shared" si="602"/>
        <v>0</v>
      </c>
      <c r="BG408" t="str">
        <f t="shared" si="603"/>
        <v>0</v>
      </c>
      <c r="BH408" t="str">
        <f t="shared" si="604"/>
        <v>0</v>
      </c>
      <c r="BI408" t="str">
        <f t="shared" si="605"/>
        <v>0</v>
      </c>
      <c r="BJ408" t="str">
        <f t="shared" si="606"/>
        <v>0</v>
      </c>
      <c r="BK408" t="str">
        <f t="shared" si="607"/>
        <v>0</v>
      </c>
    </row>
    <row r="409" spans="1:63" x14ac:dyDescent="0.25">
      <c r="A409" s="176" t="s">
        <v>99</v>
      </c>
      <c r="B409" s="10">
        <f t="shared" si="549"/>
        <v>48</v>
      </c>
      <c r="C409" s="10" t="str">
        <f t="shared" si="576"/>
        <v>Uncashed Chk - 48</v>
      </c>
      <c r="D409" s="138">
        <f>'AUP Test Results - Table 1'!D409</f>
        <v>0</v>
      </c>
      <c r="E409" s="177">
        <f>'AUP Test Results - Table 1'!E409</f>
        <v>0</v>
      </c>
      <c r="F409" s="139">
        <f>'AUP Test Results - Table 1'!F409</f>
        <v>0</v>
      </c>
      <c r="G409" s="177">
        <f>'AUP Test Results - Table 1'!G409</f>
        <v>0</v>
      </c>
      <c r="H409" s="177">
        <f>'AUP Test Results - Table 1'!H409</f>
        <v>0</v>
      </c>
      <c r="I409" s="139">
        <f>'AUP Test Results - Table 1'!I409</f>
        <v>0</v>
      </c>
      <c r="J409" s="177">
        <f>'AUP Test Results - Table 1'!J409</f>
        <v>0</v>
      </c>
      <c r="K409" s="177">
        <f>'AUP Test Results - Table 1'!K409</f>
        <v>0</v>
      </c>
      <c r="L409" s="139">
        <f>'AUP Test Results - Table 1'!L409</f>
        <v>0</v>
      </c>
      <c r="M409" s="177" t="str">
        <f>'AUP Test Results - Table 1'!M409</f>
        <v/>
      </c>
      <c r="N409" s="177">
        <f>'AUP Test Results - Table 1'!N409</f>
        <v>0</v>
      </c>
      <c r="O409" s="139">
        <f>'AUP Test Results - Table 1'!O409</f>
        <v>0</v>
      </c>
      <c r="P409" s="177" t="str">
        <f>'AUP Test Results - Table 1'!P409</f>
        <v/>
      </c>
      <c r="Q409" s="138">
        <f>'AUP Test Results - Table 1'!Q409</f>
        <v>0</v>
      </c>
      <c r="R409" s="139">
        <f>'AUP Test Results - Table 1'!R409</f>
        <v>0</v>
      </c>
      <c r="S409" s="45">
        <f>'AUP Test Results - Table 1'!S409</f>
        <v>0</v>
      </c>
      <c r="T409" s="139">
        <f>'AUP Test Results - Table 1'!T409</f>
        <v>0</v>
      </c>
      <c r="U409" s="45">
        <f>'AUP Test Results - Table 1'!U409</f>
        <v>0</v>
      </c>
      <c r="V409" s="138">
        <f>'AUP Test Results - Table 1'!V409</f>
        <v>0</v>
      </c>
      <c r="W409" s="141" t="str">
        <f>'AUP Test Results - Table 1'!W409</f>
        <v>none</v>
      </c>
      <c r="X409" s="141">
        <f>'AUP Test Results - Table 1'!X409</f>
        <v>0</v>
      </c>
      <c r="Y409" s="178">
        <f>'AUP Test Results - Table 1'!Y409</f>
        <v>0</v>
      </c>
      <c r="Z409" s="89">
        <f>'AUP Test Results - Table 1'!Z409</f>
        <v>0</v>
      </c>
      <c r="AC409" t="str">
        <f t="shared" si="584"/>
        <v>Admin 4c</v>
      </c>
      <c r="AD409" s="3">
        <f t="shared" si="578"/>
        <v>0</v>
      </c>
      <c r="AE409" s="3">
        <f t="shared" si="579"/>
        <v>0</v>
      </c>
      <c r="AF409" s="3" t="e">
        <f t="shared" si="580"/>
        <v>#DIV/0!</v>
      </c>
      <c r="AG409" s="2" t="e">
        <f t="shared" si="585"/>
        <v>#DIV/0!</v>
      </c>
      <c r="AH409" s="2" t="e">
        <f t="shared" si="586"/>
        <v>#DIV/0!</v>
      </c>
      <c r="AI409" s="2" t="e">
        <f t="shared" si="587"/>
        <v>#DIV/0!</v>
      </c>
      <c r="AJ409" s="2" t="e">
        <f t="shared" si="588"/>
        <v>#DIV/0!</v>
      </c>
      <c r="AK409" t="e">
        <f t="shared" si="589"/>
        <v>#DIV/0!</v>
      </c>
      <c r="AL409" t="str">
        <f t="shared" si="590"/>
        <v>0</v>
      </c>
      <c r="AM409" t="str">
        <f t="shared" si="591"/>
        <v>0</v>
      </c>
      <c r="AN409" t="str">
        <f t="shared" si="592"/>
        <v>0</v>
      </c>
      <c r="AO409" t="str">
        <f t="shared" si="593"/>
        <v>0</v>
      </c>
      <c r="AP409" t="str">
        <f t="shared" si="594"/>
        <v>0</v>
      </c>
      <c r="AQ409" t="str">
        <f t="shared" si="595"/>
        <v>0</v>
      </c>
      <c r="AT409">
        <f t="shared" si="581"/>
        <v>0</v>
      </c>
      <c r="AU409">
        <f t="shared" si="582"/>
        <v>0</v>
      </c>
      <c r="AW409">
        <f t="shared" si="583"/>
        <v>0</v>
      </c>
      <c r="AY409">
        <f t="shared" si="596"/>
        <v>0</v>
      </c>
      <c r="AZ409">
        <f t="shared" si="597"/>
        <v>0</v>
      </c>
      <c r="BA409">
        <f t="shared" si="598"/>
        <v>0</v>
      </c>
      <c r="BB409">
        <f t="shared" si="599"/>
        <v>0</v>
      </c>
      <c r="BC409">
        <f t="shared" si="600"/>
        <v>0</v>
      </c>
      <c r="BD409">
        <f t="shared" si="601"/>
        <v>0</v>
      </c>
      <c r="BF409" t="str">
        <f t="shared" si="602"/>
        <v>0</v>
      </c>
      <c r="BG409" t="str">
        <f t="shared" si="603"/>
        <v>0</v>
      </c>
      <c r="BH409" t="str">
        <f t="shared" si="604"/>
        <v>0</v>
      </c>
      <c r="BI409" t="str">
        <f t="shared" si="605"/>
        <v>0</v>
      </c>
      <c r="BJ409" t="str">
        <f t="shared" si="606"/>
        <v>0</v>
      </c>
      <c r="BK409" t="str">
        <f t="shared" si="607"/>
        <v>0</v>
      </c>
    </row>
    <row r="410" spans="1:63" x14ac:dyDescent="0.25">
      <c r="A410" s="176" t="s">
        <v>99</v>
      </c>
      <c r="B410" s="10">
        <f t="shared" si="549"/>
        <v>49</v>
      </c>
      <c r="C410" s="10" t="str">
        <f t="shared" si="576"/>
        <v>Uncashed Chk - 49</v>
      </c>
      <c r="D410" s="138">
        <f>'AUP Test Results - Table 1'!D410</f>
        <v>0</v>
      </c>
      <c r="E410" s="177">
        <f>'AUP Test Results - Table 1'!E410</f>
        <v>0</v>
      </c>
      <c r="F410" s="139">
        <f>'AUP Test Results - Table 1'!F410</f>
        <v>0</v>
      </c>
      <c r="G410" s="177">
        <f>'AUP Test Results - Table 1'!G410</f>
        <v>0</v>
      </c>
      <c r="H410" s="177">
        <f>'AUP Test Results - Table 1'!H410</f>
        <v>0</v>
      </c>
      <c r="I410" s="139">
        <f>'AUP Test Results - Table 1'!I410</f>
        <v>0</v>
      </c>
      <c r="J410" s="177">
        <f>'AUP Test Results - Table 1'!J410</f>
        <v>0</v>
      </c>
      <c r="K410" s="177">
        <f>'AUP Test Results - Table 1'!K410</f>
        <v>0</v>
      </c>
      <c r="L410" s="139">
        <f>'AUP Test Results - Table 1'!L410</f>
        <v>0</v>
      </c>
      <c r="M410" s="177" t="str">
        <f>'AUP Test Results - Table 1'!M410</f>
        <v/>
      </c>
      <c r="N410" s="177">
        <f>'AUP Test Results - Table 1'!N410</f>
        <v>0</v>
      </c>
      <c r="O410" s="139">
        <f>'AUP Test Results - Table 1'!O410</f>
        <v>0</v>
      </c>
      <c r="P410" s="177" t="str">
        <f>'AUP Test Results - Table 1'!P410</f>
        <v/>
      </c>
      <c r="Q410" s="138">
        <f>'AUP Test Results - Table 1'!Q410</f>
        <v>0</v>
      </c>
      <c r="R410" s="139">
        <f>'AUP Test Results - Table 1'!R410</f>
        <v>0</v>
      </c>
      <c r="S410" s="45">
        <f>'AUP Test Results - Table 1'!S410</f>
        <v>0</v>
      </c>
      <c r="T410" s="139">
        <f>'AUP Test Results - Table 1'!T410</f>
        <v>0</v>
      </c>
      <c r="U410" s="45">
        <f>'AUP Test Results - Table 1'!U410</f>
        <v>0</v>
      </c>
      <c r="V410" s="138">
        <f>'AUP Test Results - Table 1'!V410</f>
        <v>0</v>
      </c>
      <c r="W410" s="141" t="str">
        <f>'AUP Test Results - Table 1'!W410</f>
        <v>none</v>
      </c>
      <c r="X410" s="141">
        <f>'AUP Test Results - Table 1'!X410</f>
        <v>0</v>
      </c>
      <c r="Y410" s="178">
        <f>'AUP Test Results - Table 1'!Y410</f>
        <v>0</v>
      </c>
      <c r="Z410" s="89">
        <f>'AUP Test Results - Table 1'!Z410</f>
        <v>0</v>
      </c>
      <c r="AC410" t="str">
        <f t="shared" si="584"/>
        <v>Admin 4c</v>
      </c>
      <c r="AD410" s="3">
        <f t="shared" si="578"/>
        <v>0</v>
      </c>
      <c r="AE410" s="3">
        <f t="shared" si="579"/>
        <v>0</v>
      </c>
      <c r="AF410" s="3" t="e">
        <f t="shared" si="580"/>
        <v>#DIV/0!</v>
      </c>
      <c r="AG410" s="2" t="e">
        <f t="shared" si="585"/>
        <v>#DIV/0!</v>
      </c>
      <c r="AH410" s="2" t="e">
        <f t="shared" si="586"/>
        <v>#DIV/0!</v>
      </c>
      <c r="AI410" s="2" t="e">
        <f t="shared" si="587"/>
        <v>#DIV/0!</v>
      </c>
      <c r="AJ410" s="2" t="e">
        <f t="shared" si="588"/>
        <v>#DIV/0!</v>
      </c>
      <c r="AK410" t="e">
        <f t="shared" si="589"/>
        <v>#DIV/0!</v>
      </c>
      <c r="AL410" t="str">
        <f t="shared" si="590"/>
        <v>0</v>
      </c>
      <c r="AM410" t="str">
        <f t="shared" si="591"/>
        <v>0</v>
      </c>
      <c r="AN410" t="str">
        <f t="shared" si="592"/>
        <v>0</v>
      </c>
      <c r="AO410" t="str">
        <f t="shared" si="593"/>
        <v>0</v>
      </c>
      <c r="AP410" t="str">
        <f t="shared" si="594"/>
        <v>0</v>
      </c>
      <c r="AQ410" t="str">
        <f t="shared" si="595"/>
        <v>0</v>
      </c>
      <c r="AT410">
        <f t="shared" si="581"/>
        <v>0</v>
      </c>
      <c r="AU410">
        <f t="shared" si="582"/>
        <v>0</v>
      </c>
      <c r="AW410">
        <f t="shared" si="583"/>
        <v>0</v>
      </c>
      <c r="AY410">
        <f t="shared" si="596"/>
        <v>0</v>
      </c>
      <c r="AZ410">
        <f t="shared" si="597"/>
        <v>0</v>
      </c>
      <c r="BA410">
        <f t="shared" si="598"/>
        <v>0</v>
      </c>
      <c r="BB410">
        <f t="shared" si="599"/>
        <v>0</v>
      </c>
      <c r="BC410">
        <f t="shared" si="600"/>
        <v>0</v>
      </c>
      <c r="BD410">
        <f t="shared" si="601"/>
        <v>0</v>
      </c>
      <c r="BF410" t="str">
        <f t="shared" si="602"/>
        <v>0</v>
      </c>
      <c r="BG410" t="str">
        <f t="shared" si="603"/>
        <v>0</v>
      </c>
      <c r="BH410" t="str">
        <f t="shared" si="604"/>
        <v>0</v>
      </c>
      <c r="BI410" t="str">
        <f t="shared" si="605"/>
        <v>0</v>
      </c>
      <c r="BJ410" t="str">
        <f t="shared" si="606"/>
        <v>0</v>
      </c>
      <c r="BK410" t="str">
        <f t="shared" si="607"/>
        <v>0</v>
      </c>
    </row>
    <row r="411" spans="1:63" x14ac:dyDescent="0.25">
      <c r="A411" s="176" t="s">
        <v>99</v>
      </c>
      <c r="B411" s="10">
        <f t="shared" si="549"/>
        <v>50</v>
      </c>
      <c r="C411" s="10" t="str">
        <f t="shared" si="576"/>
        <v>Uncashed Chk - 50</v>
      </c>
      <c r="D411" s="138">
        <f>'AUP Test Results - Table 1'!D411</f>
        <v>0</v>
      </c>
      <c r="E411" s="177">
        <f>'AUP Test Results - Table 1'!E411</f>
        <v>0</v>
      </c>
      <c r="F411" s="139">
        <f>'AUP Test Results - Table 1'!F411</f>
        <v>0</v>
      </c>
      <c r="G411" s="177">
        <f>'AUP Test Results - Table 1'!G411</f>
        <v>0</v>
      </c>
      <c r="H411" s="177">
        <f>'AUP Test Results - Table 1'!H411</f>
        <v>0</v>
      </c>
      <c r="I411" s="139">
        <f>'AUP Test Results - Table 1'!I411</f>
        <v>0</v>
      </c>
      <c r="J411" s="177">
        <f>'AUP Test Results - Table 1'!J411</f>
        <v>0</v>
      </c>
      <c r="K411" s="177">
        <f>'AUP Test Results - Table 1'!K411</f>
        <v>0</v>
      </c>
      <c r="L411" s="139">
        <f>'AUP Test Results - Table 1'!L411</f>
        <v>0</v>
      </c>
      <c r="M411" s="177" t="str">
        <f>'AUP Test Results - Table 1'!M411</f>
        <v/>
      </c>
      <c r="N411" s="177">
        <f>'AUP Test Results - Table 1'!N411</f>
        <v>0</v>
      </c>
      <c r="O411" s="139">
        <f>'AUP Test Results - Table 1'!O411</f>
        <v>0</v>
      </c>
      <c r="P411" s="177" t="str">
        <f>'AUP Test Results - Table 1'!P411</f>
        <v/>
      </c>
      <c r="Q411" s="138">
        <f>'AUP Test Results - Table 1'!Q411</f>
        <v>0</v>
      </c>
      <c r="R411" s="139">
        <f>'AUP Test Results - Table 1'!R411</f>
        <v>0</v>
      </c>
      <c r="S411" s="45">
        <f>'AUP Test Results - Table 1'!S411</f>
        <v>0</v>
      </c>
      <c r="T411" s="139">
        <f>'AUP Test Results - Table 1'!T411</f>
        <v>0</v>
      </c>
      <c r="U411" s="45">
        <f>'AUP Test Results - Table 1'!U411</f>
        <v>0</v>
      </c>
      <c r="V411" s="138">
        <f>'AUP Test Results - Table 1'!V411</f>
        <v>0</v>
      </c>
      <c r="W411" s="141" t="str">
        <f>'AUP Test Results - Table 1'!W411</f>
        <v>none</v>
      </c>
      <c r="X411" s="141">
        <f>'AUP Test Results - Table 1'!X411</f>
        <v>0</v>
      </c>
      <c r="Y411" s="178">
        <f>'AUP Test Results - Table 1'!Y411</f>
        <v>0</v>
      </c>
      <c r="Z411" s="89">
        <f>'AUP Test Results - Table 1'!Z411</f>
        <v>0</v>
      </c>
      <c r="AC411" t="str">
        <f t="shared" si="584"/>
        <v>Admin 4c</v>
      </c>
      <c r="AD411" s="3">
        <f t="shared" si="578"/>
        <v>0</v>
      </c>
      <c r="AE411" s="3">
        <f t="shared" si="579"/>
        <v>0</v>
      </c>
      <c r="AF411" s="3" t="e">
        <f t="shared" si="580"/>
        <v>#DIV/0!</v>
      </c>
      <c r="AG411" s="2" t="e">
        <f t="shared" si="585"/>
        <v>#DIV/0!</v>
      </c>
      <c r="AH411" s="2" t="e">
        <f t="shared" si="586"/>
        <v>#DIV/0!</v>
      </c>
      <c r="AI411" s="2" t="e">
        <f t="shared" si="587"/>
        <v>#DIV/0!</v>
      </c>
      <c r="AJ411" s="2" t="e">
        <f t="shared" si="588"/>
        <v>#DIV/0!</v>
      </c>
      <c r="AK411" t="e">
        <f t="shared" si="589"/>
        <v>#DIV/0!</v>
      </c>
      <c r="AL411" t="str">
        <f t="shared" si="590"/>
        <v>0</v>
      </c>
      <c r="AM411" t="str">
        <f t="shared" si="591"/>
        <v>0</v>
      </c>
      <c r="AN411" t="str">
        <f t="shared" si="592"/>
        <v>0</v>
      </c>
      <c r="AO411" t="str">
        <f t="shared" si="593"/>
        <v>0</v>
      </c>
      <c r="AP411" t="str">
        <f t="shared" si="594"/>
        <v>0</v>
      </c>
      <c r="AQ411" t="str">
        <f t="shared" si="595"/>
        <v>0</v>
      </c>
      <c r="AT411">
        <f t="shared" si="581"/>
        <v>0</v>
      </c>
      <c r="AU411">
        <f t="shared" si="582"/>
        <v>0</v>
      </c>
      <c r="AW411">
        <f t="shared" si="583"/>
        <v>0</v>
      </c>
      <c r="AY411">
        <f t="shared" si="596"/>
        <v>0</v>
      </c>
      <c r="AZ411">
        <f t="shared" si="597"/>
        <v>0</v>
      </c>
      <c r="BA411">
        <f t="shared" si="598"/>
        <v>0</v>
      </c>
      <c r="BB411">
        <f t="shared" si="599"/>
        <v>0</v>
      </c>
      <c r="BC411">
        <f t="shared" si="600"/>
        <v>0</v>
      </c>
      <c r="BD411">
        <f t="shared" si="601"/>
        <v>0</v>
      </c>
      <c r="BF411" t="str">
        <f t="shared" si="602"/>
        <v>0</v>
      </c>
      <c r="BG411" t="str">
        <f t="shared" si="603"/>
        <v>0</v>
      </c>
      <c r="BH411" t="str">
        <f t="shared" si="604"/>
        <v>0</v>
      </c>
      <c r="BI411" t="str">
        <f t="shared" si="605"/>
        <v>0</v>
      </c>
      <c r="BJ411" t="str">
        <f t="shared" si="606"/>
        <v>0</v>
      </c>
      <c r="BK411" t="str">
        <f t="shared" si="607"/>
        <v>0</v>
      </c>
    </row>
    <row r="412" spans="1:63" x14ac:dyDescent="0.25">
      <c r="A412" s="176" t="s">
        <v>99</v>
      </c>
      <c r="B412" s="10">
        <f t="shared" si="549"/>
        <v>51</v>
      </c>
      <c r="C412" s="10" t="str">
        <f t="shared" si="576"/>
        <v>Uncashed Chk - 51</v>
      </c>
      <c r="D412" s="138">
        <f>'AUP Test Results - Table 1'!D412</f>
        <v>0</v>
      </c>
      <c r="E412" s="177">
        <f>'AUP Test Results - Table 1'!E412</f>
        <v>0</v>
      </c>
      <c r="F412" s="139">
        <f>'AUP Test Results - Table 1'!F412</f>
        <v>0</v>
      </c>
      <c r="G412" s="177">
        <f>'AUP Test Results - Table 1'!G412</f>
        <v>0</v>
      </c>
      <c r="H412" s="177">
        <f>'AUP Test Results - Table 1'!H412</f>
        <v>0</v>
      </c>
      <c r="I412" s="139">
        <f>'AUP Test Results - Table 1'!I412</f>
        <v>0</v>
      </c>
      <c r="J412" s="177">
        <f>'AUP Test Results - Table 1'!J412</f>
        <v>0</v>
      </c>
      <c r="K412" s="177">
        <f>'AUP Test Results - Table 1'!K412</f>
        <v>0</v>
      </c>
      <c r="L412" s="139">
        <f>'AUP Test Results - Table 1'!L412</f>
        <v>0</v>
      </c>
      <c r="M412" s="177" t="str">
        <f>'AUP Test Results - Table 1'!M412</f>
        <v/>
      </c>
      <c r="N412" s="177">
        <f>'AUP Test Results - Table 1'!N412</f>
        <v>0</v>
      </c>
      <c r="O412" s="139">
        <f>'AUP Test Results - Table 1'!O412</f>
        <v>0</v>
      </c>
      <c r="P412" s="177" t="str">
        <f>'AUP Test Results - Table 1'!P412</f>
        <v/>
      </c>
      <c r="Q412" s="138">
        <f>'AUP Test Results - Table 1'!Q412</f>
        <v>0</v>
      </c>
      <c r="R412" s="139">
        <f>'AUP Test Results - Table 1'!R412</f>
        <v>0</v>
      </c>
      <c r="S412" s="45">
        <f>'AUP Test Results - Table 1'!S412</f>
        <v>0</v>
      </c>
      <c r="T412" s="139">
        <f>'AUP Test Results - Table 1'!T412</f>
        <v>0</v>
      </c>
      <c r="U412" s="45">
        <f>'AUP Test Results - Table 1'!U412</f>
        <v>0</v>
      </c>
      <c r="V412" s="138">
        <f>'AUP Test Results - Table 1'!V412</f>
        <v>0</v>
      </c>
      <c r="W412" s="141" t="str">
        <f>'AUP Test Results - Table 1'!W412</f>
        <v>none</v>
      </c>
      <c r="X412" s="141">
        <f>'AUP Test Results - Table 1'!X412</f>
        <v>0</v>
      </c>
      <c r="Y412" s="178">
        <f>'AUP Test Results - Table 1'!Y412</f>
        <v>0</v>
      </c>
      <c r="Z412" s="89">
        <f>'AUP Test Results - Table 1'!Z412</f>
        <v>0</v>
      </c>
      <c r="AC412" t="str">
        <f t="shared" si="584"/>
        <v>Admin 4c</v>
      </c>
      <c r="AD412" s="3">
        <f t="shared" si="578"/>
        <v>0</v>
      </c>
      <c r="AE412" s="3">
        <f t="shared" si="579"/>
        <v>0</v>
      </c>
      <c r="AF412" s="3" t="e">
        <f t="shared" si="580"/>
        <v>#DIV/0!</v>
      </c>
      <c r="AG412" s="2" t="e">
        <f t="shared" si="585"/>
        <v>#DIV/0!</v>
      </c>
      <c r="AH412" s="2" t="e">
        <f t="shared" si="586"/>
        <v>#DIV/0!</v>
      </c>
      <c r="AI412" s="2" t="e">
        <f t="shared" si="587"/>
        <v>#DIV/0!</v>
      </c>
      <c r="AJ412" s="2" t="e">
        <f t="shared" si="588"/>
        <v>#DIV/0!</v>
      </c>
      <c r="AK412" t="e">
        <f t="shared" si="589"/>
        <v>#DIV/0!</v>
      </c>
      <c r="AL412" t="str">
        <f t="shared" si="590"/>
        <v>0</v>
      </c>
      <c r="AM412" t="str">
        <f t="shared" si="591"/>
        <v>0</v>
      </c>
      <c r="AN412" t="str">
        <f t="shared" si="592"/>
        <v>0</v>
      </c>
      <c r="AO412" t="str">
        <f t="shared" si="593"/>
        <v>0</v>
      </c>
      <c r="AP412" t="str">
        <f t="shared" si="594"/>
        <v>0</v>
      </c>
      <c r="AQ412" t="str">
        <f t="shared" si="595"/>
        <v>0</v>
      </c>
      <c r="AT412">
        <f t="shared" si="581"/>
        <v>0</v>
      </c>
      <c r="AU412">
        <f t="shared" si="582"/>
        <v>0</v>
      </c>
      <c r="AW412">
        <f t="shared" si="583"/>
        <v>0</v>
      </c>
      <c r="AY412">
        <f t="shared" si="596"/>
        <v>0</v>
      </c>
      <c r="AZ412">
        <f t="shared" si="597"/>
        <v>0</v>
      </c>
      <c r="BA412">
        <f t="shared" si="598"/>
        <v>0</v>
      </c>
      <c r="BB412">
        <f t="shared" si="599"/>
        <v>0</v>
      </c>
      <c r="BC412">
        <f t="shared" si="600"/>
        <v>0</v>
      </c>
      <c r="BD412">
        <f t="shared" si="601"/>
        <v>0</v>
      </c>
      <c r="BF412" t="str">
        <f t="shared" si="602"/>
        <v>0</v>
      </c>
      <c r="BG412" t="str">
        <f t="shared" si="603"/>
        <v>0</v>
      </c>
      <c r="BH412" t="str">
        <f t="shared" si="604"/>
        <v>0</v>
      </c>
      <c r="BI412" t="str">
        <f t="shared" si="605"/>
        <v>0</v>
      </c>
      <c r="BJ412" t="str">
        <f t="shared" si="606"/>
        <v>0</v>
      </c>
      <c r="BK412" t="str">
        <f t="shared" si="607"/>
        <v>0</v>
      </c>
    </row>
    <row r="413" spans="1:63" x14ac:dyDescent="0.25">
      <c r="A413" s="176" t="s">
        <v>99</v>
      </c>
      <c r="B413" s="10">
        <f t="shared" si="549"/>
        <v>52</v>
      </c>
      <c r="C413" s="10" t="str">
        <f t="shared" si="576"/>
        <v>Uncashed Chk - 52</v>
      </c>
      <c r="D413" s="138">
        <f>'AUP Test Results - Table 1'!D413</f>
        <v>0</v>
      </c>
      <c r="E413" s="177">
        <f>'AUP Test Results - Table 1'!E413</f>
        <v>0</v>
      </c>
      <c r="F413" s="139">
        <f>'AUP Test Results - Table 1'!F413</f>
        <v>0</v>
      </c>
      <c r="G413" s="177">
        <f>'AUP Test Results - Table 1'!G413</f>
        <v>0</v>
      </c>
      <c r="H413" s="177">
        <f>'AUP Test Results - Table 1'!H413</f>
        <v>0</v>
      </c>
      <c r="I413" s="139">
        <f>'AUP Test Results - Table 1'!I413</f>
        <v>0</v>
      </c>
      <c r="J413" s="177">
        <f>'AUP Test Results - Table 1'!J413</f>
        <v>0</v>
      </c>
      <c r="K413" s="177">
        <f>'AUP Test Results - Table 1'!K413</f>
        <v>0</v>
      </c>
      <c r="L413" s="139">
        <f>'AUP Test Results - Table 1'!L413</f>
        <v>0</v>
      </c>
      <c r="M413" s="177" t="str">
        <f>'AUP Test Results - Table 1'!M413</f>
        <v/>
      </c>
      <c r="N413" s="177">
        <f>'AUP Test Results - Table 1'!N413</f>
        <v>0</v>
      </c>
      <c r="O413" s="139">
        <f>'AUP Test Results - Table 1'!O413</f>
        <v>0</v>
      </c>
      <c r="P413" s="177" t="str">
        <f>'AUP Test Results - Table 1'!P413</f>
        <v/>
      </c>
      <c r="Q413" s="138">
        <f>'AUP Test Results - Table 1'!Q413</f>
        <v>0</v>
      </c>
      <c r="R413" s="139">
        <f>'AUP Test Results - Table 1'!R413</f>
        <v>0</v>
      </c>
      <c r="S413" s="45">
        <f>'AUP Test Results - Table 1'!S413</f>
        <v>0</v>
      </c>
      <c r="T413" s="139">
        <f>'AUP Test Results - Table 1'!T413</f>
        <v>0</v>
      </c>
      <c r="U413" s="45">
        <f>'AUP Test Results - Table 1'!U413</f>
        <v>0</v>
      </c>
      <c r="V413" s="138">
        <f>'AUP Test Results - Table 1'!V413</f>
        <v>0</v>
      </c>
      <c r="W413" s="141" t="str">
        <f>'AUP Test Results - Table 1'!W413</f>
        <v>none</v>
      </c>
      <c r="X413" s="141">
        <f>'AUP Test Results - Table 1'!X413</f>
        <v>0</v>
      </c>
      <c r="Y413" s="178">
        <f>'AUP Test Results - Table 1'!Y413</f>
        <v>0</v>
      </c>
      <c r="Z413" s="89">
        <f>'AUP Test Results - Table 1'!Z413</f>
        <v>0</v>
      </c>
      <c r="AC413" t="str">
        <f t="shared" si="584"/>
        <v>Admin 4c</v>
      </c>
      <c r="AD413" s="3">
        <f t="shared" si="578"/>
        <v>0</v>
      </c>
      <c r="AE413" s="3">
        <f t="shared" si="579"/>
        <v>0</v>
      </c>
      <c r="AF413" s="3" t="e">
        <f t="shared" si="580"/>
        <v>#DIV/0!</v>
      </c>
      <c r="AG413" s="2" t="e">
        <f t="shared" si="585"/>
        <v>#DIV/0!</v>
      </c>
      <c r="AH413" s="2" t="e">
        <f t="shared" si="586"/>
        <v>#DIV/0!</v>
      </c>
      <c r="AI413" s="2" t="e">
        <f t="shared" si="587"/>
        <v>#DIV/0!</v>
      </c>
      <c r="AJ413" s="2" t="e">
        <f t="shared" si="588"/>
        <v>#DIV/0!</v>
      </c>
      <c r="AK413" t="e">
        <f t="shared" si="589"/>
        <v>#DIV/0!</v>
      </c>
      <c r="AL413" t="str">
        <f t="shared" si="590"/>
        <v>0</v>
      </c>
      <c r="AM413" t="str">
        <f t="shared" si="591"/>
        <v>0</v>
      </c>
      <c r="AN413" t="str">
        <f t="shared" si="592"/>
        <v>0</v>
      </c>
      <c r="AO413" t="str">
        <f t="shared" si="593"/>
        <v>0</v>
      </c>
      <c r="AP413" t="str">
        <f t="shared" si="594"/>
        <v>0</v>
      </c>
      <c r="AQ413" t="str">
        <f t="shared" si="595"/>
        <v>0</v>
      </c>
      <c r="AT413">
        <f t="shared" si="581"/>
        <v>0</v>
      </c>
      <c r="AU413">
        <f t="shared" si="582"/>
        <v>0</v>
      </c>
      <c r="AW413">
        <f t="shared" si="583"/>
        <v>0</v>
      </c>
      <c r="AY413">
        <f t="shared" si="596"/>
        <v>0</v>
      </c>
      <c r="AZ413">
        <f t="shared" si="597"/>
        <v>0</v>
      </c>
      <c r="BA413">
        <f t="shared" si="598"/>
        <v>0</v>
      </c>
      <c r="BB413">
        <f t="shared" si="599"/>
        <v>0</v>
      </c>
      <c r="BC413">
        <f t="shared" si="600"/>
        <v>0</v>
      </c>
      <c r="BD413">
        <f t="shared" si="601"/>
        <v>0</v>
      </c>
      <c r="BF413" t="str">
        <f t="shared" si="602"/>
        <v>0</v>
      </c>
      <c r="BG413" t="str">
        <f t="shared" si="603"/>
        <v>0</v>
      </c>
      <c r="BH413" t="str">
        <f t="shared" si="604"/>
        <v>0</v>
      </c>
      <c r="BI413" t="str">
        <f t="shared" si="605"/>
        <v>0</v>
      </c>
      <c r="BJ413" t="str">
        <f t="shared" si="606"/>
        <v>0</v>
      </c>
      <c r="BK413" t="str">
        <f t="shared" si="607"/>
        <v>0</v>
      </c>
    </row>
    <row r="414" spans="1:63" x14ac:dyDescent="0.25">
      <c r="A414" s="176" t="s">
        <v>99</v>
      </c>
      <c r="B414" s="10">
        <f t="shared" si="549"/>
        <v>53</v>
      </c>
      <c r="C414" s="10" t="str">
        <f t="shared" si="576"/>
        <v>Uncashed Chk - 53</v>
      </c>
      <c r="D414" s="138">
        <f>'AUP Test Results - Table 1'!D414</f>
        <v>0</v>
      </c>
      <c r="E414" s="177">
        <f>'AUP Test Results - Table 1'!E414</f>
        <v>0</v>
      </c>
      <c r="F414" s="139">
        <f>'AUP Test Results - Table 1'!F414</f>
        <v>0</v>
      </c>
      <c r="G414" s="177">
        <f>'AUP Test Results - Table 1'!G414</f>
        <v>0</v>
      </c>
      <c r="H414" s="177">
        <f>'AUP Test Results - Table 1'!H414</f>
        <v>0</v>
      </c>
      <c r="I414" s="139">
        <f>'AUP Test Results - Table 1'!I414</f>
        <v>0</v>
      </c>
      <c r="J414" s="177">
        <f>'AUP Test Results - Table 1'!J414</f>
        <v>0</v>
      </c>
      <c r="K414" s="177">
        <f>'AUP Test Results - Table 1'!K414</f>
        <v>0</v>
      </c>
      <c r="L414" s="139">
        <f>'AUP Test Results - Table 1'!L414</f>
        <v>0</v>
      </c>
      <c r="M414" s="177" t="str">
        <f>'AUP Test Results - Table 1'!M414</f>
        <v/>
      </c>
      <c r="N414" s="177">
        <f>'AUP Test Results - Table 1'!N414</f>
        <v>0</v>
      </c>
      <c r="O414" s="139">
        <f>'AUP Test Results - Table 1'!O414</f>
        <v>0</v>
      </c>
      <c r="P414" s="177" t="str">
        <f>'AUP Test Results - Table 1'!P414</f>
        <v/>
      </c>
      <c r="Q414" s="138">
        <f>'AUP Test Results - Table 1'!Q414</f>
        <v>0</v>
      </c>
      <c r="R414" s="139">
        <f>'AUP Test Results - Table 1'!R414</f>
        <v>0</v>
      </c>
      <c r="S414" s="45">
        <f>'AUP Test Results - Table 1'!S414</f>
        <v>0</v>
      </c>
      <c r="T414" s="139">
        <f>'AUP Test Results - Table 1'!T414</f>
        <v>0</v>
      </c>
      <c r="U414" s="45">
        <f>'AUP Test Results - Table 1'!U414</f>
        <v>0</v>
      </c>
      <c r="V414" s="138">
        <f>'AUP Test Results - Table 1'!V414</f>
        <v>0</v>
      </c>
      <c r="W414" s="141" t="str">
        <f>'AUP Test Results - Table 1'!W414</f>
        <v>none</v>
      </c>
      <c r="X414" s="141">
        <f>'AUP Test Results - Table 1'!X414</f>
        <v>0</v>
      </c>
      <c r="Y414" s="178">
        <f>'AUP Test Results - Table 1'!Y414</f>
        <v>0</v>
      </c>
      <c r="Z414" s="89">
        <f>'AUP Test Results - Table 1'!Z414</f>
        <v>0</v>
      </c>
      <c r="AC414" t="str">
        <f t="shared" si="584"/>
        <v>Admin 4c</v>
      </c>
      <c r="AD414" s="3">
        <f t="shared" si="578"/>
        <v>0</v>
      </c>
      <c r="AE414" s="3">
        <f t="shared" si="579"/>
        <v>0</v>
      </c>
      <c r="AF414" s="3" t="e">
        <f t="shared" si="580"/>
        <v>#DIV/0!</v>
      </c>
      <c r="AG414" s="2" t="e">
        <f t="shared" si="585"/>
        <v>#DIV/0!</v>
      </c>
      <c r="AH414" s="2" t="e">
        <f t="shared" si="586"/>
        <v>#DIV/0!</v>
      </c>
      <c r="AI414" s="2" t="e">
        <f t="shared" si="587"/>
        <v>#DIV/0!</v>
      </c>
      <c r="AJ414" s="2" t="e">
        <f t="shared" si="588"/>
        <v>#DIV/0!</v>
      </c>
      <c r="AK414" t="e">
        <f t="shared" si="589"/>
        <v>#DIV/0!</v>
      </c>
      <c r="AL414" t="str">
        <f t="shared" si="590"/>
        <v>0</v>
      </c>
      <c r="AM414" t="str">
        <f t="shared" si="591"/>
        <v>0</v>
      </c>
      <c r="AN414" t="str">
        <f t="shared" si="592"/>
        <v>0</v>
      </c>
      <c r="AO414" t="str">
        <f t="shared" si="593"/>
        <v>0</v>
      </c>
      <c r="AP414" t="str">
        <f t="shared" si="594"/>
        <v>0</v>
      </c>
      <c r="AQ414" t="str">
        <f t="shared" si="595"/>
        <v>0</v>
      </c>
      <c r="AT414">
        <f t="shared" si="581"/>
        <v>0</v>
      </c>
      <c r="AU414">
        <f t="shared" si="582"/>
        <v>0</v>
      </c>
      <c r="AW414">
        <f t="shared" si="583"/>
        <v>0</v>
      </c>
      <c r="AY414">
        <f t="shared" si="596"/>
        <v>0</v>
      </c>
      <c r="AZ414">
        <f t="shared" si="597"/>
        <v>0</v>
      </c>
      <c r="BA414">
        <f t="shared" si="598"/>
        <v>0</v>
      </c>
      <c r="BB414">
        <f t="shared" si="599"/>
        <v>0</v>
      </c>
      <c r="BC414">
        <f t="shared" si="600"/>
        <v>0</v>
      </c>
      <c r="BD414">
        <f t="shared" si="601"/>
        <v>0</v>
      </c>
      <c r="BF414" t="str">
        <f t="shared" si="602"/>
        <v>0</v>
      </c>
      <c r="BG414" t="str">
        <f t="shared" si="603"/>
        <v>0</v>
      </c>
      <c r="BH414" t="str">
        <f t="shared" si="604"/>
        <v>0</v>
      </c>
      <c r="BI414" t="str">
        <f t="shared" si="605"/>
        <v>0</v>
      </c>
      <c r="BJ414" t="str">
        <f t="shared" si="606"/>
        <v>0</v>
      </c>
      <c r="BK414" t="str">
        <f t="shared" si="607"/>
        <v>0</v>
      </c>
    </row>
    <row r="415" spans="1:63" x14ac:dyDescent="0.25">
      <c r="A415" s="176" t="s">
        <v>99</v>
      </c>
      <c r="B415" s="10">
        <f t="shared" si="549"/>
        <v>54</v>
      </c>
      <c r="C415" s="10" t="str">
        <f t="shared" si="576"/>
        <v>Uncashed Chk - 54</v>
      </c>
      <c r="D415" s="138">
        <f>'AUP Test Results - Table 1'!D415</f>
        <v>0</v>
      </c>
      <c r="E415" s="177">
        <f>'AUP Test Results - Table 1'!E415</f>
        <v>0</v>
      </c>
      <c r="F415" s="139">
        <f>'AUP Test Results - Table 1'!F415</f>
        <v>0</v>
      </c>
      <c r="G415" s="177">
        <f>'AUP Test Results - Table 1'!G415</f>
        <v>0</v>
      </c>
      <c r="H415" s="177">
        <f>'AUP Test Results - Table 1'!H415</f>
        <v>0</v>
      </c>
      <c r="I415" s="139">
        <f>'AUP Test Results - Table 1'!I415</f>
        <v>0</v>
      </c>
      <c r="J415" s="177">
        <f>'AUP Test Results - Table 1'!J415</f>
        <v>0</v>
      </c>
      <c r="K415" s="177">
        <f>'AUP Test Results - Table 1'!K415</f>
        <v>0</v>
      </c>
      <c r="L415" s="139">
        <f>'AUP Test Results - Table 1'!L415</f>
        <v>0</v>
      </c>
      <c r="M415" s="177" t="str">
        <f>'AUP Test Results - Table 1'!M415</f>
        <v/>
      </c>
      <c r="N415" s="177">
        <f>'AUP Test Results - Table 1'!N415</f>
        <v>0</v>
      </c>
      <c r="O415" s="139">
        <f>'AUP Test Results - Table 1'!O415</f>
        <v>0</v>
      </c>
      <c r="P415" s="177" t="str">
        <f>'AUP Test Results - Table 1'!P415</f>
        <v/>
      </c>
      <c r="Q415" s="138">
        <f>'AUP Test Results - Table 1'!Q415</f>
        <v>0</v>
      </c>
      <c r="R415" s="139">
        <f>'AUP Test Results - Table 1'!R415</f>
        <v>0</v>
      </c>
      <c r="S415" s="45">
        <f>'AUP Test Results - Table 1'!S415</f>
        <v>0</v>
      </c>
      <c r="T415" s="139">
        <f>'AUP Test Results - Table 1'!T415</f>
        <v>0</v>
      </c>
      <c r="U415" s="45">
        <f>'AUP Test Results - Table 1'!U415</f>
        <v>0</v>
      </c>
      <c r="V415" s="138">
        <f>'AUP Test Results - Table 1'!V415</f>
        <v>0</v>
      </c>
      <c r="W415" s="141" t="str">
        <f>'AUP Test Results - Table 1'!W415</f>
        <v>none</v>
      </c>
      <c r="X415" s="141">
        <f>'AUP Test Results - Table 1'!X415</f>
        <v>0</v>
      </c>
      <c r="Y415" s="178">
        <f>'AUP Test Results - Table 1'!Y415</f>
        <v>0</v>
      </c>
      <c r="Z415" s="89">
        <f>'AUP Test Results - Table 1'!Z415</f>
        <v>0</v>
      </c>
      <c r="AC415" t="str">
        <f t="shared" si="584"/>
        <v>Admin 4c</v>
      </c>
      <c r="AD415" s="3">
        <f t="shared" si="578"/>
        <v>0</v>
      </c>
      <c r="AE415" s="3">
        <f t="shared" si="579"/>
        <v>0</v>
      </c>
      <c r="AF415" s="3" t="e">
        <f t="shared" si="580"/>
        <v>#DIV/0!</v>
      </c>
      <c r="AG415" s="2" t="e">
        <f t="shared" si="585"/>
        <v>#DIV/0!</v>
      </c>
      <c r="AH415" s="2" t="e">
        <f t="shared" si="586"/>
        <v>#DIV/0!</v>
      </c>
      <c r="AI415" s="2" t="e">
        <f t="shared" si="587"/>
        <v>#DIV/0!</v>
      </c>
      <c r="AJ415" s="2" t="e">
        <f t="shared" si="588"/>
        <v>#DIV/0!</v>
      </c>
      <c r="AK415" t="e">
        <f t="shared" si="589"/>
        <v>#DIV/0!</v>
      </c>
      <c r="AL415" t="str">
        <f t="shared" si="590"/>
        <v>0</v>
      </c>
      <c r="AM415" t="str">
        <f t="shared" si="591"/>
        <v>0</v>
      </c>
      <c r="AN415" t="str">
        <f t="shared" si="592"/>
        <v>0</v>
      </c>
      <c r="AO415" t="str">
        <f t="shared" si="593"/>
        <v>0</v>
      </c>
      <c r="AP415" t="str">
        <f t="shared" si="594"/>
        <v>0</v>
      </c>
      <c r="AQ415" t="str">
        <f t="shared" si="595"/>
        <v>0</v>
      </c>
      <c r="AT415">
        <f t="shared" si="581"/>
        <v>0</v>
      </c>
      <c r="AU415">
        <f t="shared" si="582"/>
        <v>0</v>
      </c>
      <c r="AW415">
        <f t="shared" si="583"/>
        <v>0</v>
      </c>
      <c r="AY415">
        <f t="shared" si="596"/>
        <v>0</v>
      </c>
      <c r="AZ415">
        <f t="shared" si="597"/>
        <v>0</v>
      </c>
      <c r="BA415">
        <f t="shared" si="598"/>
        <v>0</v>
      </c>
      <c r="BB415">
        <f t="shared" si="599"/>
        <v>0</v>
      </c>
      <c r="BC415">
        <f t="shared" si="600"/>
        <v>0</v>
      </c>
      <c r="BD415">
        <f t="shared" si="601"/>
        <v>0</v>
      </c>
      <c r="BF415" t="str">
        <f t="shared" si="602"/>
        <v>0</v>
      </c>
      <c r="BG415" t="str">
        <f t="shared" si="603"/>
        <v>0</v>
      </c>
      <c r="BH415" t="str">
        <f t="shared" si="604"/>
        <v>0</v>
      </c>
      <c r="BI415" t="str">
        <f t="shared" si="605"/>
        <v>0</v>
      </c>
      <c r="BJ415" t="str">
        <f t="shared" si="606"/>
        <v>0</v>
      </c>
      <c r="BK415" t="str">
        <f t="shared" si="607"/>
        <v>0</v>
      </c>
    </row>
    <row r="416" spans="1:63" x14ac:dyDescent="0.25">
      <c r="A416" s="176" t="s">
        <v>99</v>
      </c>
      <c r="B416" s="10">
        <f t="shared" si="549"/>
        <v>55</v>
      </c>
      <c r="C416" s="10" t="str">
        <f t="shared" si="576"/>
        <v>Uncashed Chk - 55</v>
      </c>
      <c r="D416" s="138">
        <f>'AUP Test Results - Table 1'!D416</f>
        <v>0</v>
      </c>
      <c r="E416" s="177">
        <f>'AUP Test Results - Table 1'!E416</f>
        <v>0</v>
      </c>
      <c r="F416" s="139">
        <f>'AUP Test Results - Table 1'!F416</f>
        <v>0</v>
      </c>
      <c r="G416" s="177">
        <f>'AUP Test Results - Table 1'!G416</f>
        <v>0</v>
      </c>
      <c r="H416" s="177">
        <f>'AUP Test Results - Table 1'!H416</f>
        <v>0</v>
      </c>
      <c r="I416" s="139">
        <f>'AUP Test Results - Table 1'!I416</f>
        <v>0</v>
      </c>
      <c r="J416" s="177">
        <f>'AUP Test Results - Table 1'!J416</f>
        <v>0</v>
      </c>
      <c r="K416" s="177">
        <f>'AUP Test Results - Table 1'!K416</f>
        <v>0</v>
      </c>
      <c r="L416" s="139">
        <f>'AUP Test Results - Table 1'!L416</f>
        <v>0</v>
      </c>
      <c r="M416" s="177" t="str">
        <f>'AUP Test Results - Table 1'!M416</f>
        <v/>
      </c>
      <c r="N416" s="177">
        <f>'AUP Test Results - Table 1'!N416</f>
        <v>0</v>
      </c>
      <c r="O416" s="139">
        <f>'AUP Test Results - Table 1'!O416</f>
        <v>0</v>
      </c>
      <c r="P416" s="177" t="str">
        <f>'AUP Test Results - Table 1'!P416</f>
        <v/>
      </c>
      <c r="Q416" s="138">
        <f>'AUP Test Results - Table 1'!Q416</f>
        <v>0</v>
      </c>
      <c r="R416" s="139">
        <f>'AUP Test Results - Table 1'!R416</f>
        <v>0</v>
      </c>
      <c r="S416" s="45">
        <f>'AUP Test Results - Table 1'!S416</f>
        <v>0</v>
      </c>
      <c r="T416" s="139">
        <f>'AUP Test Results - Table 1'!T416</f>
        <v>0</v>
      </c>
      <c r="U416" s="45">
        <f>'AUP Test Results - Table 1'!U416</f>
        <v>0</v>
      </c>
      <c r="V416" s="138">
        <f>'AUP Test Results - Table 1'!V416</f>
        <v>0</v>
      </c>
      <c r="W416" s="141" t="str">
        <f>'AUP Test Results - Table 1'!W416</f>
        <v>none</v>
      </c>
      <c r="X416" s="141">
        <f>'AUP Test Results - Table 1'!X416</f>
        <v>0</v>
      </c>
      <c r="Y416" s="178">
        <f>'AUP Test Results - Table 1'!Y416</f>
        <v>0</v>
      </c>
      <c r="Z416" s="89">
        <f>'AUP Test Results - Table 1'!Z416</f>
        <v>0</v>
      </c>
      <c r="AC416" t="str">
        <f t="shared" si="584"/>
        <v>Admin 4c</v>
      </c>
      <c r="AD416" s="3">
        <f t="shared" si="578"/>
        <v>0</v>
      </c>
      <c r="AE416" s="3">
        <f t="shared" si="579"/>
        <v>0</v>
      </c>
      <c r="AF416" s="3" t="e">
        <f t="shared" si="580"/>
        <v>#DIV/0!</v>
      </c>
      <c r="AG416" s="2" t="e">
        <f t="shared" si="585"/>
        <v>#DIV/0!</v>
      </c>
      <c r="AH416" s="2" t="e">
        <f t="shared" si="586"/>
        <v>#DIV/0!</v>
      </c>
      <c r="AI416" s="2" t="e">
        <f t="shared" si="587"/>
        <v>#DIV/0!</v>
      </c>
      <c r="AJ416" s="2" t="e">
        <f t="shared" si="588"/>
        <v>#DIV/0!</v>
      </c>
      <c r="AK416" t="e">
        <f t="shared" si="589"/>
        <v>#DIV/0!</v>
      </c>
      <c r="AL416" t="str">
        <f t="shared" si="590"/>
        <v>0</v>
      </c>
      <c r="AM416" t="str">
        <f t="shared" si="591"/>
        <v>0</v>
      </c>
      <c r="AN416" t="str">
        <f t="shared" si="592"/>
        <v>0</v>
      </c>
      <c r="AO416" t="str">
        <f t="shared" si="593"/>
        <v>0</v>
      </c>
      <c r="AP416" t="str">
        <f t="shared" si="594"/>
        <v>0</v>
      </c>
      <c r="AQ416" t="str">
        <f t="shared" si="595"/>
        <v>0</v>
      </c>
      <c r="AT416">
        <f t="shared" si="581"/>
        <v>0</v>
      </c>
      <c r="AU416">
        <f t="shared" si="582"/>
        <v>0</v>
      </c>
      <c r="AW416">
        <f t="shared" si="583"/>
        <v>0</v>
      </c>
      <c r="AY416">
        <f t="shared" si="596"/>
        <v>0</v>
      </c>
      <c r="AZ416">
        <f t="shared" si="597"/>
        <v>0</v>
      </c>
      <c r="BA416">
        <f t="shared" si="598"/>
        <v>0</v>
      </c>
      <c r="BB416">
        <f t="shared" si="599"/>
        <v>0</v>
      </c>
      <c r="BC416">
        <f t="shared" si="600"/>
        <v>0</v>
      </c>
      <c r="BD416">
        <f t="shared" si="601"/>
        <v>0</v>
      </c>
      <c r="BF416" t="str">
        <f t="shared" si="602"/>
        <v>0</v>
      </c>
      <c r="BG416" t="str">
        <f t="shared" si="603"/>
        <v>0</v>
      </c>
      <c r="BH416" t="str">
        <f t="shared" si="604"/>
        <v>0</v>
      </c>
      <c r="BI416" t="str">
        <f t="shared" si="605"/>
        <v>0</v>
      </c>
      <c r="BJ416" t="str">
        <f t="shared" si="606"/>
        <v>0</v>
      </c>
      <c r="BK416" t="str">
        <f t="shared" si="607"/>
        <v>0</v>
      </c>
    </row>
    <row r="417" spans="1:63" x14ac:dyDescent="0.25">
      <c r="A417" s="176" t="s">
        <v>99</v>
      </c>
      <c r="B417" s="10">
        <f t="shared" si="549"/>
        <v>56</v>
      </c>
      <c r="C417" s="10" t="str">
        <f t="shared" si="576"/>
        <v>Uncashed Chk - 56</v>
      </c>
      <c r="D417" s="138">
        <f>'AUP Test Results - Table 1'!D417</f>
        <v>0</v>
      </c>
      <c r="E417" s="177">
        <f>'AUP Test Results - Table 1'!E417</f>
        <v>0</v>
      </c>
      <c r="F417" s="139">
        <f>'AUP Test Results - Table 1'!F417</f>
        <v>0</v>
      </c>
      <c r="G417" s="177">
        <f>'AUP Test Results - Table 1'!G417</f>
        <v>0</v>
      </c>
      <c r="H417" s="177">
        <f>'AUP Test Results - Table 1'!H417</f>
        <v>0</v>
      </c>
      <c r="I417" s="139">
        <f>'AUP Test Results - Table 1'!I417</f>
        <v>0</v>
      </c>
      <c r="J417" s="177">
        <f>'AUP Test Results - Table 1'!J417</f>
        <v>0</v>
      </c>
      <c r="K417" s="177">
        <f>'AUP Test Results - Table 1'!K417</f>
        <v>0</v>
      </c>
      <c r="L417" s="139">
        <f>'AUP Test Results - Table 1'!L417</f>
        <v>0</v>
      </c>
      <c r="M417" s="177" t="str">
        <f>'AUP Test Results - Table 1'!M417</f>
        <v/>
      </c>
      <c r="N417" s="177">
        <f>'AUP Test Results - Table 1'!N417</f>
        <v>0</v>
      </c>
      <c r="O417" s="139">
        <f>'AUP Test Results - Table 1'!O417</f>
        <v>0</v>
      </c>
      <c r="P417" s="177" t="str">
        <f>'AUP Test Results - Table 1'!P417</f>
        <v/>
      </c>
      <c r="Q417" s="138">
        <f>'AUP Test Results - Table 1'!Q417</f>
        <v>0</v>
      </c>
      <c r="R417" s="139">
        <f>'AUP Test Results - Table 1'!R417</f>
        <v>0</v>
      </c>
      <c r="S417" s="45">
        <f>'AUP Test Results - Table 1'!S417</f>
        <v>0</v>
      </c>
      <c r="T417" s="139">
        <f>'AUP Test Results - Table 1'!T417</f>
        <v>0</v>
      </c>
      <c r="U417" s="45">
        <f>'AUP Test Results - Table 1'!U417</f>
        <v>0</v>
      </c>
      <c r="V417" s="138">
        <f>'AUP Test Results - Table 1'!V417</f>
        <v>0</v>
      </c>
      <c r="W417" s="141" t="str">
        <f>'AUP Test Results - Table 1'!W417</f>
        <v>none</v>
      </c>
      <c r="X417" s="141">
        <f>'AUP Test Results - Table 1'!X417</f>
        <v>0</v>
      </c>
      <c r="Y417" s="178">
        <f>'AUP Test Results - Table 1'!Y417</f>
        <v>0</v>
      </c>
      <c r="Z417" s="89">
        <f>'AUP Test Results - Table 1'!Z417</f>
        <v>0</v>
      </c>
      <c r="AC417" t="str">
        <f t="shared" si="584"/>
        <v>Admin 4c</v>
      </c>
      <c r="AD417" s="3">
        <f t="shared" si="578"/>
        <v>0</v>
      </c>
      <c r="AE417" s="3">
        <f t="shared" si="579"/>
        <v>0</v>
      </c>
      <c r="AF417" s="3" t="e">
        <f t="shared" si="580"/>
        <v>#DIV/0!</v>
      </c>
      <c r="AG417" s="2" t="e">
        <f t="shared" si="585"/>
        <v>#DIV/0!</v>
      </c>
      <c r="AH417" s="2" t="e">
        <f t="shared" si="586"/>
        <v>#DIV/0!</v>
      </c>
      <c r="AI417" s="2" t="e">
        <f t="shared" si="587"/>
        <v>#DIV/0!</v>
      </c>
      <c r="AJ417" s="2" t="e">
        <f t="shared" si="588"/>
        <v>#DIV/0!</v>
      </c>
      <c r="AK417" t="e">
        <f t="shared" si="589"/>
        <v>#DIV/0!</v>
      </c>
      <c r="AL417" t="str">
        <f t="shared" si="590"/>
        <v>0</v>
      </c>
      <c r="AM417" t="str">
        <f t="shared" si="591"/>
        <v>0</v>
      </c>
      <c r="AN417" t="str">
        <f t="shared" si="592"/>
        <v>0</v>
      </c>
      <c r="AO417" t="str">
        <f t="shared" si="593"/>
        <v>0</v>
      </c>
      <c r="AP417" t="str">
        <f t="shared" si="594"/>
        <v>0</v>
      </c>
      <c r="AQ417" t="str">
        <f t="shared" si="595"/>
        <v>0</v>
      </c>
      <c r="AT417">
        <f t="shared" si="581"/>
        <v>0</v>
      </c>
      <c r="AU417">
        <f t="shared" si="582"/>
        <v>0</v>
      </c>
      <c r="AW417">
        <f t="shared" si="583"/>
        <v>0</v>
      </c>
      <c r="AY417">
        <f t="shared" si="596"/>
        <v>0</v>
      </c>
      <c r="AZ417">
        <f t="shared" si="597"/>
        <v>0</v>
      </c>
      <c r="BA417">
        <f t="shared" si="598"/>
        <v>0</v>
      </c>
      <c r="BB417">
        <f t="shared" si="599"/>
        <v>0</v>
      </c>
      <c r="BC417">
        <f t="shared" si="600"/>
        <v>0</v>
      </c>
      <c r="BD417">
        <f t="shared" si="601"/>
        <v>0</v>
      </c>
      <c r="BF417" t="str">
        <f t="shared" si="602"/>
        <v>0</v>
      </c>
      <c r="BG417" t="str">
        <f t="shared" si="603"/>
        <v>0</v>
      </c>
      <c r="BH417" t="str">
        <f t="shared" si="604"/>
        <v>0</v>
      </c>
      <c r="BI417" t="str">
        <f t="shared" si="605"/>
        <v>0</v>
      </c>
      <c r="BJ417" t="str">
        <f t="shared" si="606"/>
        <v>0</v>
      </c>
      <c r="BK417" t="str">
        <f t="shared" si="607"/>
        <v>0</v>
      </c>
    </row>
    <row r="418" spans="1:63" x14ac:dyDescent="0.25">
      <c r="A418" s="176" t="s">
        <v>99</v>
      </c>
      <c r="B418" s="10">
        <f t="shared" si="549"/>
        <v>57</v>
      </c>
      <c r="C418" s="10" t="str">
        <f t="shared" si="576"/>
        <v>Uncashed Chk - 57</v>
      </c>
      <c r="D418" s="138">
        <f>'AUP Test Results - Table 1'!D418</f>
        <v>0</v>
      </c>
      <c r="E418" s="177">
        <f>'AUP Test Results - Table 1'!E418</f>
        <v>0</v>
      </c>
      <c r="F418" s="139">
        <f>'AUP Test Results - Table 1'!F418</f>
        <v>0</v>
      </c>
      <c r="G418" s="177">
        <f>'AUP Test Results - Table 1'!G418</f>
        <v>0</v>
      </c>
      <c r="H418" s="177">
        <f>'AUP Test Results - Table 1'!H418</f>
        <v>0</v>
      </c>
      <c r="I418" s="139">
        <f>'AUP Test Results - Table 1'!I418</f>
        <v>0</v>
      </c>
      <c r="J418" s="177">
        <f>'AUP Test Results - Table 1'!J418</f>
        <v>0</v>
      </c>
      <c r="K418" s="177">
        <f>'AUP Test Results - Table 1'!K418</f>
        <v>0</v>
      </c>
      <c r="L418" s="139">
        <f>'AUP Test Results - Table 1'!L418</f>
        <v>0</v>
      </c>
      <c r="M418" s="177" t="str">
        <f>'AUP Test Results - Table 1'!M418</f>
        <v/>
      </c>
      <c r="N418" s="177">
        <f>'AUP Test Results - Table 1'!N418</f>
        <v>0</v>
      </c>
      <c r="O418" s="139">
        <f>'AUP Test Results - Table 1'!O418</f>
        <v>0</v>
      </c>
      <c r="P418" s="177" t="str">
        <f>'AUP Test Results - Table 1'!P418</f>
        <v/>
      </c>
      <c r="Q418" s="138">
        <f>'AUP Test Results - Table 1'!Q418</f>
        <v>0</v>
      </c>
      <c r="R418" s="139">
        <f>'AUP Test Results - Table 1'!R418</f>
        <v>0</v>
      </c>
      <c r="S418" s="45">
        <f>'AUP Test Results - Table 1'!S418</f>
        <v>0</v>
      </c>
      <c r="T418" s="139">
        <f>'AUP Test Results - Table 1'!T418</f>
        <v>0</v>
      </c>
      <c r="U418" s="45">
        <f>'AUP Test Results - Table 1'!U418</f>
        <v>0</v>
      </c>
      <c r="V418" s="138">
        <f>'AUP Test Results - Table 1'!V418</f>
        <v>0</v>
      </c>
      <c r="W418" s="141" t="str">
        <f>'AUP Test Results - Table 1'!W418</f>
        <v>none</v>
      </c>
      <c r="X418" s="141">
        <f>'AUP Test Results - Table 1'!X418</f>
        <v>0</v>
      </c>
      <c r="Y418" s="178">
        <f>'AUP Test Results - Table 1'!Y418</f>
        <v>0</v>
      </c>
      <c r="Z418" s="89">
        <f>'AUP Test Results - Table 1'!Z418</f>
        <v>0</v>
      </c>
      <c r="AC418" t="str">
        <f t="shared" si="584"/>
        <v>Admin 4c</v>
      </c>
      <c r="AD418" s="3">
        <f t="shared" si="578"/>
        <v>0</v>
      </c>
      <c r="AE418" s="3">
        <f t="shared" si="579"/>
        <v>0</v>
      </c>
      <c r="AF418" s="3" t="e">
        <f t="shared" si="580"/>
        <v>#DIV/0!</v>
      </c>
      <c r="AG418" s="2" t="e">
        <f t="shared" si="585"/>
        <v>#DIV/0!</v>
      </c>
      <c r="AH418" s="2" t="e">
        <f t="shared" si="586"/>
        <v>#DIV/0!</v>
      </c>
      <c r="AI418" s="2" t="e">
        <f t="shared" si="587"/>
        <v>#DIV/0!</v>
      </c>
      <c r="AJ418" s="2" t="e">
        <f t="shared" si="588"/>
        <v>#DIV/0!</v>
      </c>
      <c r="AK418" t="e">
        <f t="shared" si="589"/>
        <v>#DIV/0!</v>
      </c>
      <c r="AL418" t="str">
        <f t="shared" si="590"/>
        <v>0</v>
      </c>
      <c r="AM418" t="str">
        <f t="shared" si="591"/>
        <v>0</v>
      </c>
      <c r="AN418" t="str">
        <f t="shared" si="592"/>
        <v>0</v>
      </c>
      <c r="AO418" t="str">
        <f t="shared" si="593"/>
        <v>0</v>
      </c>
      <c r="AP418" t="str">
        <f t="shared" si="594"/>
        <v>0</v>
      </c>
      <c r="AQ418" t="str">
        <f t="shared" si="595"/>
        <v>0</v>
      </c>
      <c r="AT418">
        <f t="shared" si="581"/>
        <v>0</v>
      </c>
      <c r="AU418">
        <f t="shared" si="582"/>
        <v>0</v>
      </c>
      <c r="AW418">
        <f t="shared" si="583"/>
        <v>0</v>
      </c>
      <c r="AY418">
        <f t="shared" si="596"/>
        <v>0</v>
      </c>
      <c r="AZ418">
        <f t="shared" si="597"/>
        <v>0</v>
      </c>
      <c r="BA418">
        <f t="shared" si="598"/>
        <v>0</v>
      </c>
      <c r="BB418">
        <f t="shared" si="599"/>
        <v>0</v>
      </c>
      <c r="BC418">
        <f t="shared" si="600"/>
        <v>0</v>
      </c>
      <c r="BD418">
        <f t="shared" si="601"/>
        <v>0</v>
      </c>
      <c r="BF418" t="str">
        <f t="shared" si="602"/>
        <v>0</v>
      </c>
      <c r="BG418" t="str">
        <f t="shared" si="603"/>
        <v>0</v>
      </c>
      <c r="BH418" t="str">
        <f t="shared" si="604"/>
        <v>0</v>
      </c>
      <c r="BI418" t="str">
        <f t="shared" si="605"/>
        <v>0</v>
      </c>
      <c r="BJ418" t="str">
        <f t="shared" si="606"/>
        <v>0</v>
      </c>
      <c r="BK418" t="str">
        <f t="shared" si="607"/>
        <v>0</v>
      </c>
    </row>
    <row r="419" spans="1:63" x14ac:dyDescent="0.25">
      <c r="A419" s="176" t="s">
        <v>99</v>
      </c>
      <c r="B419" s="10">
        <f t="shared" si="549"/>
        <v>58</v>
      </c>
      <c r="C419" s="10" t="str">
        <f t="shared" si="576"/>
        <v>Uncashed Chk - 58</v>
      </c>
      <c r="D419" s="138">
        <f>'AUP Test Results - Table 1'!D419</f>
        <v>0</v>
      </c>
      <c r="E419" s="177">
        <f>'AUP Test Results - Table 1'!E419</f>
        <v>0</v>
      </c>
      <c r="F419" s="139">
        <f>'AUP Test Results - Table 1'!F419</f>
        <v>0</v>
      </c>
      <c r="G419" s="177">
        <f>'AUP Test Results - Table 1'!G419</f>
        <v>0</v>
      </c>
      <c r="H419" s="177">
        <f>'AUP Test Results - Table 1'!H419</f>
        <v>0</v>
      </c>
      <c r="I419" s="139">
        <f>'AUP Test Results - Table 1'!I419</f>
        <v>0</v>
      </c>
      <c r="J419" s="177">
        <f>'AUP Test Results - Table 1'!J419</f>
        <v>0</v>
      </c>
      <c r="K419" s="177">
        <f>'AUP Test Results - Table 1'!K419</f>
        <v>0</v>
      </c>
      <c r="L419" s="139">
        <f>'AUP Test Results - Table 1'!L419</f>
        <v>0</v>
      </c>
      <c r="M419" s="177" t="str">
        <f>'AUP Test Results - Table 1'!M419</f>
        <v/>
      </c>
      <c r="N419" s="177">
        <f>'AUP Test Results - Table 1'!N419</f>
        <v>0</v>
      </c>
      <c r="O419" s="139">
        <f>'AUP Test Results - Table 1'!O419</f>
        <v>0</v>
      </c>
      <c r="P419" s="177" t="str">
        <f>'AUP Test Results - Table 1'!P419</f>
        <v/>
      </c>
      <c r="Q419" s="138">
        <f>'AUP Test Results - Table 1'!Q419</f>
        <v>0</v>
      </c>
      <c r="R419" s="139">
        <f>'AUP Test Results - Table 1'!R419</f>
        <v>0</v>
      </c>
      <c r="S419" s="45">
        <f>'AUP Test Results - Table 1'!S419</f>
        <v>0</v>
      </c>
      <c r="T419" s="139">
        <f>'AUP Test Results - Table 1'!T419</f>
        <v>0</v>
      </c>
      <c r="U419" s="45">
        <f>'AUP Test Results - Table 1'!U419</f>
        <v>0</v>
      </c>
      <c r="V419" s="138">
        <f>'AUP Test Results - Table 1'!V419</f>
        <v>0</v>
      </c>
      <c r="W419" s="141" t="str">
        <f>'AUP Test Results - Table 1'!W419</f>
        <v>none</v>
      </c>
      <c r="X419" s="141">
        <f>'AUP Test Results - Table 1'!X419</f>
        <v>0</v>
      </c>
      <c r="Y419" s="178">
        <f>'AUP Test Results - Table 1'!Y419</f>
        <v>0</v>
      </c>
      <c r="Z419" s="89">
        <f>'AUP Test Results - Table 1'!Z419</f>
        <v>0</v>
      </c>
      <c r="AC419" t="str">
        <f t="shared" si="584"/>
        <v>Admin 4c</v>
      </c>
      <c r="AD419" s="3">
        <f t="shared" si="578"/>
        <v>0</v>
      </c>
      <c r="AE419" s="3">
        <f t="shared" si="579"/>
        <v>0</v>
      </c>
      <c r="AF419" s="3" t="e">
        <f t="shared" si="580"/>
        <v>#DIV/0!</v>
      </c>
      <c r="AG419" s="2" t="e">
        <f t="shared" si="585"/>
        <v>#DIV/0!</v>
      </c>
      <c r="AH419" s="2" t="e">
        <f t="shared" si="586"/>
        <v>#DIV/0!</v>
      </c>
      <c r="AI419" s="2" t="e">
        <f t="shared" si="587"/>
        <v>#DIV/0!</v>
      </c>
      <c r="AJ419" s="2" t="e">
        <f t="shared" si="588"/>
        <v>#DIV/0!</v>
      </c>
      <c r="AK419" t="e">
        <f t="shared" si="589"/>
        <v>#DIV/0!</v>
      </c>
      <c r="AL419" t="str">
        <f t="shared" si="590"/>
        <v>0</v>
      </c>
      <c r="AM419" t="str">
        <f t="shared" si="591"/>
        <v>0</v>
      </c>
      <c r="AN419" t="str">
        <f t="shared" si="592"/>
        <v>0</v>
      </c>
      <c r="AO419" t="str">
        <f t="shared" si="593"/>
        <v>0</v>
      </c>
      <c r="AP419" t="str">
        <f t="shared" si="594"/>
        <v>0</v>
      </c>
      <c r="AQ419" t="str">
        <f t="shared" si="595"/>
        <v>0</v>
      </c>
      <c r="AT419">
        <f t="shared" si="581"/>
        <v>0</v>
      </c>
      <c r="AU419">
        <f t="shared" si="582"/>
        <v>0</v>
      </c>
      <c r="AW419">
        <f t="shared" si="583"/>
        <v>0</v>
      </c>
      <c r="AY419">
        <f t="shared" si="596"/>
        <v>0</v>
      </c>
      <c r="AZ419">
        <f t="shared" si="597"/>
        <v>0</v>
      </c>
      <c r="BA419">
        <f t="shared" si="598"/>
        <v>0</v>
      </c>
      <c r="BB419">
        <f t="shared" si="599"/>
        <v>0</v>
      </c>
      <c r="BC419">
        <f t="shared" si="600"/>
        <v>0</v>
      </c>
      <c r="BD419">
        <f t="shared" si="601"/>
        <v>0</v>
      </c>
      <c r="BF419" t="str">
        <f t="shared" si="602"/>
        <v>0</v>
      </c>
      <c r="BG419" t="str">
        <f t="shared" si="603"/>
        <v>0</v>
      </c>
      <c r="BH419" t="str">
        <f t="shared" si="604"/>
        <v>0</v>
      </c>
      <c r="BI419" t="str">
        <f t="shared" si="605"/>
        <v>0</v>
      </c>
      <c r="BJ419" t="str">
        <f t="shared" si="606"/>
        <v>0</v>
      </c>
      <c r="BK419" t="str">
        <f t="shared" si="607"/>
        <v>0</v>
      </c>
    </row>
    <row r="420" spans="1:63" x14ac:dyDescent="0.25">
      <c r="A420" s="176" t="s">
        <v>99</v>
      </c>
      <c r="B420" s="10">
        <f t="shared" si="549"/>
        <v>59</v>
      </c>
      <c r="C420" s="10" t="str">
        <f t="shared" si="576"/>
        <v>Uncashed Chk - 59</v>
      </c>
      <c r="D420" s="138">
        <f>'AUP Test Results - Table 1'!D420</f>
        <v>0</v>
      </c>
      <c r="E420" s="177">
        <f>'AUP Test Results - Table 1'!E420</f>
        <v>0</v>
      </c>
      <c r="F420" s="139">
        <f>'AUP Test Results - Table 1'!F420</f>
        <v>0</v>
      </c>
      <c r="G420" s="177">
        <f>'AUP Test Results - Table 1'!G420</f>
        <v>0</v>
      </c>
      <c r="H420" s="177">
        <f>'AUP Test Results - Table 1'!H420</f>
        <v>0</v>
      </c>
      <c r="I420" s="139">
        <f>'AUP Test Results - Table 1'!I420</f>
        <v>0</v>
      </c>
      <c r="J420" s="177">
        <f>'AUP Test Results - Table 1'!J420</f>
        <v>0</v>
      </c>
      <c r="K420" s="177">
        <f>'AUP Test Results - Table 1'!K420</f>
        <v>0</v>
      </c>
      <c r="L420" s="139">
        <f>'AUP Test Results - Table 1'!L420</f>
        <v>0</v>
      </c>
      <c r="M420" s="177" t="str">
        <f>'AUP Test Results - Table 1'!M420</f>
        <v/>
      </c>
      <c r="N420" s="177">
        <f>'AUP Test Results - Table 1'!N420</f>
        <v>0</v>
      </c>
      <c r="O420" s="139">
        <f>'AUP Test Results - Table 1'!O420</f>
        <v>0</v>
      </c>
      <c r="P420" s="177" t="str">
        <f>'AUP Test Results - Table 1'!P420</f>
        <v/>
      </c>
      <c r="Q420" s="138">
        <f>'AUP Test Results - Table 1'!Q420</f>
        <v>0</v>
      </c>
      <c r="R420" s="139">
        <f>'AUP Test Results - Table 1'!R420</f>
        <v>0</v>
      </c>
      <c r="S420" s="45">
        <f>'AUP Test Results - Table 1'!S420</f>
        <v>0</v>
      </c>
      <c r="T420" s="139">
        <f>'AUP Test Results - Table 1'!T420</f>
        <v>0</v>
      </c>
      <c r="U420" s="45">
        <f>'AUP Test Results - Table 1'!U420</f>
        <v>0</v>
      </c>
      <c r="V420" s="138">
        <f>'AUP Test Results - Table 1'!V420</f>
        <v>0</v>
      </c>
      <c r="W420" s="141" t="str">
        <f>'AUP Test Results - Table 1'!W420</f>
        <v>none</v>
      </c>
      <c r="X420" s="141">
        <f>'AUP Test Results - Table 1'!X420</f>
        <v>0</v>
      </c>
      <c r="Y420" s="178">
        <f>'AUP Test Results - Table 1'!Y420</f>
        <v>0</v>
      </c>
      <c r="Z420" s="89">
        <f>'AUP Test Results - Table 1'!Z420</f>
        <v>0</v>
      </c>
      <c r="AC420" t="str">
        <f t="shared" si="584"/>
        <v>Admin 4c</v>
      </c>
      <c r="AD420" s="3">
        <f t="shared" si="578"/>
        <v>0</v>
      </c>
      <c r="AE420" s="3">
        <f t="shared" si="579"/>
        <v>0</v>
      </c>
      <c r="AF420" s="3" t="e">
        <f t="shared" si="580"/>
        <v>#DIV/0!</v>
      </c>
      <c r="AG420" s="2" t="e">
        <f t="shared" si="585"/>
        <v>#DIV/0!</v>
      </c>
      <c r="AH420" s="2" t="e">
        <f t="shared" si="586"/>
        <v>#DIV/0!</v>
      </c>
      <c r="AI420" s="2" t="e">
        <f t="shared" si="587"/>
        <v>#DIV/0!</v>
      </c>
      <c r="AJ420" s="2" t="e">
        <f t="shared" si="588"/>
        <v>#DIV/0!</v>
      </c>
      <c r="AK420" t="e">
        <f t="shared" si="589"/>
        <v>#DIV/0!</v>
      </c>
      <c r="AL420" t="str">
        <f t="shared" si="590"/>
        <v>0</v>
      </c>
      <c r="AM420" t="str">
        <f t="shared" si="591"/>
        <v>0</v>
      </c>
      <c r="AN420" t="str">
        <f t="shared" si="592"/>
        <v>0</v>
      </c>
      <c r="AO420" t="str">
        <f t="shared" si="593"/>
        <v>0</v>
      </c>
      <c r="AP420" t="str">
        <f t="shared" si="594"/>
        <v>0</v>
      </c>
      <c r="AQ420" t="str">
        <f t="shared" si="595"/>
        <v>0</v>
      </c>
      <c r="AT420">
        <f t="shared" si="581"/>
        <v>0</v>
      </c>
      <c r="AU420">
        <f t="shared" si="582"/>
        <v>0</v>
      </c>
      <c r="AW420">
        <f t="shared" si="583"/>
        <v>0</v>
      </c>
      <c r="AY420">
        <f t="shared" si="596"/>
        <v>0</v>
      </c>
      <c r="AZ420">
        <f t="shared" si="597"/>
        <v>0</v>
      </c>
      <c r="BA420">
        <f t="shared" si="598"/>
        <v>0</v>
      </c>
      <c r="BB420">
        <f t="shared" si="599"/>
        <v>0</v>
      </c>
      <c r="BC420">
        <f t="shared" si="600"/>
        <v>0</v>
      </c>
      <c r="BD420">
        <f t="shared" si="601"/>
        <v>0</v>
      </c>
      <c r="BF420" t="str">
        <f t="shared" si="602"/>
        <v>0</v>
      </c>
      <c r="BG420" t="str">
        <f t="shared" si="603"/>
        <v>0</v>
      </c>
      <c r="BH420" t="str">
        <f t="shared" si="604"/>
        <v>0</v>
      </c>
      <c r="BI420" t="str">
        <f t="shared" si="605"/>
        <v>0</v>
      </c>
      <c r="BJ420" t="str">
        <f t="shared" si="606"/>
        <v>0</v>
      </c>
      <c r="BK420" t="str">
        <f t="shared" si="607"/>
        <v>0</v>
      </c>
    </row>
    <row r="421" spans="1:63" x14ac:dyDescent="0.25">
      <c r="A421" s="176" t="s">
        <v>99</v>
      </c>
      <c r="B421" s="10">
        <f t="shared" si="549"/>
        <v>60</v>
      </c>
      <c r="C421" s="10" t="str">
        <f t="shared" si="576"/>
        <v>Uncashed Chk - 60</v>
      </c>
      <c r="D421" s="138">
        <f>'AUP Test Results - Table 1'!D421</f>
        <v>0</v>
      </c>
      <c r="E421" s="177">
        <f>'AUP Test Results - Table 1'!E421</f>
        <v>0</v>
      </c>
      <c r="F421" s="139">
        <f>'AUP Test Results - Table 1'!F421</f>
        <v>0</v>
      </c>
      <c r="G421" s="177">
        <f>'AUP Test Results - Table 1'!G421</f>
        <v>0</v>
      </c>
      <c r="H421" s="177">
        <f>'AUP Test Results - Table 1'!H421</f>
        <v>0</v>
      </c>
      <c r="I421" s="139">
        <f>'AUP Test Results - Table 1'!I421</f>
        <v>0</v>
      </c>
      <c r="J421" s="177">
        <f>'AUP Test Results - Table 1'!J421</f>
        <v>0</v>
      </c>
      <c r="K421" s="177">
        <f>'AUP Test Results - Table 1'!K421</f>
        <v>0</v>
      </c>
      <c r="L421" s="139">
        <f>'AUP Test Results - Table 1'!L421</f>
        <v>0</v>
      </c>
      <c r="M421" s="177" t="str">
        <f>'AUP Test Results - Table 1'!M421</f>
        <v/>
      </c>
      <c r="N421" s="177">
        <f>'AUP Test Results - Table 1'!N421</f>
        <v>0</v>
      </c>
      <c r="O421" s="139">
        <f>'AUP Test Results - Table 1'!O421</f>
        <v>0</v>
      </c>
      <c r="P421" s="177" t="str">
        <f>'AUP Test Results - Table 1'!P421</f>
        <v/>
      </c>
      <c r="Q421" s="138">
        <f>'AUP Test Results - Table 1'!Q421</f>
        <v>0</v>
      </c>
      <c r="R421" s="139">
        <f>'AUP Test Results - Table 1'!R421</f>
        <v>0</v>
      </c>
      <c r="S421" s="45">
        <f>'AUP Test Results - Table 1'!S421</f>
        <v>0</v>
      </c>
      <c r="T421" s="139">
        <f>'AUP Test Results - Table 1'!T421</f>
        <v>0</v>
      </c>
      <c r="U421" s="45">
        <f>'AUP Test Results - Table 1'!U421</f>
        <v>0</v>
      </c>
      <c r="V421" s="138">
        <f>'AUP Test Results - Table 1'!V421</f>
        <v>0</v>
      </c>
      <c r="W421" s="141" t="str">
        <f>'AUP Test Results - Table 1'!W421</f>
        <v>none</v>
      </c>
      <c r="X421" s="141">
        <f>'AUP Test Results - Table 1'!X421</f>
        <v>0</v>
      </c>
      <c r="Y421" s="178">
        <f>'AUP Test Results - Table 1'!Y421</f>
        <v>0</v>
      </c>
      <c r="Z421" s="89">
        <f>'AUP Test Results - Table 1'!Z421</f>
        <v>0</v>
      </c>
      <c r="AC421" t="str">
        <f t="shared" si="584"/>
        <v>Admin 4c</v>
      </c>
      <c r="AD421" s="3">
        <f t="shared" si="578"/>
        <v>0</v>
      </c>
      <c r="AE421" s="3">
        <f t="shared" si="579"/>
        <v>0</v>
      </c>
      <c r="AF421" s="3" t="e">
        <f t="shared" si="580"/>
        <v>#DIV/0!</v>
      </c>
      <c r="AG421" s="2" t="e">
        <f t="shared" si="585"/>
        <v>#DIV/0!</v>
      </c>
      <c r="AH421" s="2" t="e">
        <f t="shared" si="586"/>
        <v>#DIV/0!</v>
      </c>
      <c r="AI421" s="2" t="e">
        <f t="shared" si="587"/>
        <v>#DIV/0!</v>
      </c>
      <c r="AJ421" s="2" t="e">
        <f t="shared" si="588"/>
        <v>#DIV/0!</v>
      </c>
      <c r="AK421" t="e">
        <f t="shared" si="589"/>
        <v>#DIV/0!</v>
      </c>
      <c r="AL421" t="str">
        <f t="shared" si="590"/>
        <v>0</v>
      </c>
      <c r="AM421" t="str">
        <f t="shared" si="591"/>
        <v>0</v>
      </c>
      <c r="AN421" t="str">
        <f t="shared" si="592"/>
        <v>0</v>
      </c>
      <c r="AO421" t="str">
        <f t="shared" si="593"/>
        <v>0</v>
      </c>
      <c r="AP421" t="str">
        <f t="shared" si="594"/>
        <v>0</v>
      </c>
      <c r="AQ421" t="str">
        <f t="shared" si="595"/>
        <v>0</v>
      </c>
      <c r="AT421">
        <f t="shared" si="581"/>
        <v>0</v>
      </c>
      <c r="AU421">
        <f t="shared" si="582"/>
        <v>0</v>
      </c>
      <c r="AW421">
        <f t="shared" si="583"/>
        <v>0</v>
      </c>
      <c r="AY421">
        <f t="shared" si="596"/>
        <v>0</v>
      </c>
      <c r="AZ421">
        <f t="shared" si="597"/>
        <v>0</v>
      </c>
      <c r="BA421">
        <f t="shared" si="598"/>
        <v>0</v>
      </c>
      <c r="BB421">
        <f t="shared" si="599"/>
        <v>0</v>
      </c>
      <c r="BC421">
        <f t="shared" si="600"/>
        <v>0</v>
      </c>
      <c r="BD421">
        <f t="shared" si="601"/>
        <v>0</v>
      </c>
      <c r="BF421" t="str">
        <f t="shared" si="602"/>
        <v>0</v>
      </c>
      <c r="BG421" t="str">
        <f t="shared" si="603"/>
        <v>0</v>
      </c>
      <c r="BH421" t="str">
        <f t="shared" si="604"/>
        <v>0</v>
      </c>
      <c r="BI421" t="str">
        <f t="shared" si="605"/>
        <v>0</v>
      </c>
      <c r="BJ421" t="str">
        <f t="shared" si="606"/>
        <v>0</v>
      </c>
      <c r="BK421" t="str">
        <f t="shared" si="607"/>
        <v>0</v>
      </c>
    </row>
    <row r="422" spans="1:63" x14ac:dyDescent="0.25">
      <c r="A422" s="176" t="s">
        <v>21</v>
      </c>
      <c r="B422" s="10">
        <v>1</v>
      </c>
      <c r="C422" s="10" t="str">
        <f t="shared" si="576"/>
        <v>Admin 4a - 1</v>
      </c>
      <c r="D422" s="138">
        <f>'AUP Test Results - Table 1'!D422</f>
        <v>0</v>
      </c>
      <c r="E422" s="177">
        <f>'AUP Test Results - Table 1'!E422</f>
        <v>0</v>
      </c>
      <c r="F422" s="139">
        <f>'AUP Test Results - Table 1'!F422</f>
        <v>0</v>
      </c>
      <c r="G422" s="177">
        <f>'AUP Test Results - Table 1'!G422</f>
        <v>0</v>
      </c>
      <c r="H422" s="177">
        <f>'AUP Test Results - Table 1'!H422</f>
        <v>0</v>
      </c>
      <c r="I422" s="139">
        <f>'AUP Test Results - Table 1'!I422</f>
        <v>0</v>
      </c>
      <c r="J422" s="177">
        <f>'AUP Test Results - Table 1'!J422</f>
        <v>0</v>
      </c>
      <c r="K422" s="177">
        <f>'AUP Test Results - Table 1'!K422</f>
        <v>0</v>
      </c>
      <c r="L422" s="139">
        <f>'AUP Test Results - Table 1'!L422</f>
        <v>0</v>
      </c>
      <c r="M422" s="177" t="str">
        <f>'AUP Test Results - Table 1'!M422</f>
        <v/>
      </c>
      <c r="N422" s="177">
        <f>'AUP Test Results - Table 1'!N422</f>
        <v>0</v>
      </c>
      <c r="O422" s="139">
        <f>'AUP Test Results - Table 1'!O422</f>
        <v>0</v>
      </c>
      <c r="P422" s="177" t="str">
        <f>'AUP Test Results - Table 1'!P422</f>
        <v/>
      </c>
      <c r="Q422" s="138">
        <f>'AUP Test Results - Table 1'!Q422</f>
        <v>0</v>
      </c>
      <c r="R422" s="139">
        <f>'AUP Test Results - Table 1'!R422</f>
        <v>0</v>
      </c>
      <c r="S422" s="45">
        <f>'AUP Test Results - Table 1'!S422</f>
        <v>0</v>
      </c>
      <c r="T422" s="139">
        <f>'AUP Test Results - Table 1'!T422</f>
        <v>0</v>
      </c>
      <c r="U422" s="45">
        <f>'AUP Test Results - Table 1'!U422</f>
        <v>0</v>
      </c>
      <c r="V422" s="138">
        <f>'AUP Test Results - Table 1'!V422</f>
        <v>0</v>
      </c>
      <c r="W422" s="141" t="str">
        <f>'AUP Test Results - Table 1'!W422</f>
        <v>none</v>
      </c>
      <c r="X422" s="141">
        <f>'AUP Test Results - Table 1'!X422</f>
        <v>0</v>
      </c>
      <c r="Y422" s="178">
        <f>'AUP Test Results - Table 1'!Y422</f>
        <v>0</v>
      </c>
      <c r="Z422" s="89">
        <f>'AUP Test Results - Table 1'!Z422</f>
        <v>0</v>
      </c>
      <c r="AC422" t="str">
        <f t="shared" si="584"/>
        <v>Admin 4c</v>
      </c>
      <c r="AD422" s="3">
        <f t="shared" si="578"/>
        <v>0</v>
      </c>
      <c r="AE422" s="3">
        <f t="shared" si="579"/>
        <v>0</v>
      </c>
      <c r="AF422" s="3" t="e">
        <f t="shared" si="580"/>
        <v>#DIV/0!</v>
      </c>
      <c r="AG422" s="2" t="e">
        <f t="shared" si="585"/>
        <v>#DIV/0!</v>
      </c>
      <c r="AH422" s="2" t="e">
        <f t="shared" si="586"/>
        <v>#DIV/0!</v>
      </c>
      <c r="AI422" s="2" t="e">
        <f t="shared" si="587"/>
        <v>#DIV/0!</v>
      </c>
      <c r="AJ422" s="2" t="e">
        <f t="shared" si="588"/>
        <v>#DIV/0!</v>
      </c>
      <c r="AK422" t="e">
        <f t="shared" si="589"/>
        <v>#DIV/0!</v>
      </c>
      <c r="AL422" t="str">
        <f t="shared" si="590"/>
        <v>0</v>
      </c>
      <c r="AM422" t="str">
        <f t="shared" si="591"/>
        <v>0</v>
      </c>
      <c r="AN422" t="str">
        <f t="shared" si="592"/>
        <v>0</v>
      </c>
      <c r="AO422" t="str">
        <f t="shared" si="593"/>
        <v>0</v>
      </c>
      <c r="AP422" t="str">
        <f t="shared" si="594"/>
        <v>0</v>
      </c>
      <c r="AQ422" t="str">
        <f t="shared" si="595"/>
        <v>0</v>
      </c>
      <c r="AT422">
        <f t="shared" si="581"/>
        <v>0</v>
      </c>
      <c r="AU422">
        <f t="shared" si="582"/>
        <v>0</v>
      </c>
      <c r="AW422">
        <f t="shared" si="583"/>
        <v>0</v>
      </c>
      <c r="AY422">
        <f t="shared" si="596"/>
        <v>0</v>
      </c>
      <c r="AZ422">
        <f t="shared" si="597"/>
        <v>0</v>
      </c>
      <c r="BA422">
        <f t="shared" si="598"/>
        <v>0</v>
      </c>
      <c r="BB422">
        <f t="shared" si="599"/>
        <v>0</v>
      </c>
      <c r="BC422">
        <f t="shared" si="600"/>
        <v>0</v>
      </c>
      <c r="BD422">
        <f t="shared" si="601"/>
        <v>0</v>
      </c>
      <c r="BF422" t="str">
        <f t="shared" si="602"/>
        <v>0</v>
      </c>
      <c r="BG422" t="str">
        <f t="shared" si="603"/>
        <v>0</v>
      </c>
      <c r="BH422" t="str">
        <f t="shared" si="604"/>
        <v>0</v>
      </c>
      <c r="BI422" t="str">
        <f t="shared" si="605"/>
        <v>0</v>
      </c>
      <c r="BJ422" t="str">
        <f t="shared" si="606"/>
        <v>0</v>
      </c>
      <c r="BK422" t="str">
        <f t="shared" si="607"/>
        <v>0</v>
      </c>
    </row>
    <row r="423" spans="1:63" x14ac:dyDescent="0.25">
      <c r="A423" s="176" t="s">
        <v>21</v>
      </c>
      <c r="B423" s="10">
        <f t="shared" ref="B423:B486" si="608">B422+1</f>
        <v>2</v>
      </c>
      <c r="C423" s="10" t="str">
        <f t="shared" si="576"/>
        <v>Admin 4a - 2</v>
      </c>
      <c r="D423" s="138">
        <f>'AUP Test Results - Table 1'!D423</f>
        <v>0</v>
      </c>
      <c r="E423" s="177">
        <f>'AUP Test Results - Table 1'!E423</f>
        <v>0</v>
      </c>
      <c r="F423" s="139">
        <f>'AUP Test Results - Table 1'!F423</f>
        <v>0</v>
      </c>
      <c r="G423" s="177">
        <f>'AUP Test Results - Table 1'!G423</f>
        <v>0</v>
      </c>
      <c r="H423" s="177">
        <f>'AUP Test Results - Table 1'!H423</f>
        <v>0</v>
      </c>
      <c r="I423" s="139">
        <f>'AUP Test Results - Table 1'!I423</f>
        <v>0</v>
      </c>
      <c r="J423" s="177">
        <f>'AUP Test Results - Table 1'!J423</f>
        <v>0</v>
      </c>
      <c r="K423" s="177">
        <f>'AUP Test Results - Table 1'!K423</f>
        <v>0</v>
      </c>
      <c r="L423" s="139">
        <f>'AUP Test Results - Table 1'!L423</f>
        <v>0</v>
      </c>
      <c r="M423" s="177" t="str">
        <f>'AUP Test Results - Table 1'!M423</f>
        <v/>
      </c>
      <c r="N423" s="177">
        <f>'AUP Test Results - Table 1'!N423</f>
        <v>0</v>
      </c>
      <c r="O423" s="139">
        <f>'AUP Test Results - Table 1'!O423</f>
        <v>0</v>
      </c>
      <c r="P423" s="177" t="str">
        <f>'AUP Test Results - Table 1'!P423</f>
        <v/>
      </c>
      <c r="Q423" s="138">
        <f>'AUP Test Results - Table 1'!Q423</f>
        <v>0</v>
      </c>
      <c r="R423" s="139">
        <f>'AUP Test Results - Table 1'!R423</f>
        <v>0</v>
      </c>
      <c r="S423" s="45">
        <f>'AUP Test Results - Table 1'!S423</f>
        <v>0</v>
      </c>
      <c r="T423" s="139">
        <f>'AUP Test Results - Table 1'!T423</f>
        <v>0</v>
      </c>
      <c r="U423" s="45">
        <f>'AUP Test Results - Table 1'!U423</f>
        <v>0</v>
      </c>
      <c r="V423" s="138">
        <f>'AUP Test Results - Table 1'!V423</f>
        <v>0</v>
      </c>
      <c r="W423" s="141" t="str">
        <f>'AUP Test Results - Table 1'!W423</f>
        <v>none</v>
      </c>
      <c r="X423" s="141">
        <f>'AUP Test Results - Table 1'!X423</f>
        <v>0</v>
      </c>
      <c r="Y423" s="178">
        <f>'AUP Test Results - Table 1'!Y423</f>
        <v>0</v>
      </c>
      <c r="Z423" s="89">
        <f>'AUP Test Results - Table 1'!Z423</f>
        <v>0</v>
      </c>
      <c r="AC423" t="str">
        <f t="shared" si="584"/>
        <v>Admin 4c</v>
      </c>
      <c r="AD423" s="3">
        <f t="shared" si="578"/>
        <v>0</v>
      </c>
      <c r="AE423" s="3">
        <f t="shared" si="579"/>
        <v>0</v>
      </c>
      <c r="AF423" s="3" t="e">
        <f t="shared" si="580"/>
        <v>#DIV/0!</v>
      </c>
      <c r="AG423" s="2" t="e">
        <f t="shared" si="585"/>
        <v>#DIV/0!</v>
      </c>
      <c r="AH423" s="2" t="e">
        <f t="shared" si="586"/>
        <v>#DIV/0!</v>
      </c>
      <c r="AI423" s="2" t="e">
        <f t="shared" si="587"/>
        <v>#DIV/0!</v>
      </c>
      <c r="AJ423" s="2" t="e">
        <f t="shared" si="588"/>
        <v>#DIV/0!</v>
      </c>
      <c r="AK423" t="e">
        <f t="shared" si="589"/>
        <v>#DIV/0!</v>
      </c>
      <c r="AL423" t="str">
        <f t="shared" si="590"/>
        <v>0</v>
      </c>
      <c r="AM423" t="str">
        <f t="shared" si="591"/>
        <v>0</v>
      </c>
      <c r="AN423" t="str">
        <f t="shared" si="592"/>
        <v>0</v>
      </c>
      <c r="AO423" t="str">
        <f t="shared" si="593"/>
        <v>0</v>
      </c>
      <c r="AP423" t="str">
        <f t="shared" si="594"/>
        <v>0</v>
      </c>
      <c r="AQ423" t="str">
        <f t="shared" si="595"/>
        <v>0</v>
      </c>
      <c r="AT423">
        <f t="shared" si="581"/>
        <v>0</v>
      </c>
      <c r="AU423">
        <f t="shared" si="582"/>
        <v>0</v>
      </c>
      <c r="AW423">
        <f t="shared" si="583"/>
        <v>0</v>
      </c>
      <c r="AY423">
        <f t="shared" si="596"/>
        <v>0</v>
      </c>
      <c r="AZ423">
        <f t="shared" si="597"/>
        <v>0</v>
      </c>
      <c r="BA423">
        <f t="shared" si="598"/>
        <v>0</v>
      </c>
      <c r="BB423">
        <f t="shared" si="599"/>
        <v>0</v>
      </c>
      <c r="BC423">
        <f t="shared" si="600"/>
        <v>0</v>
      </c>
      <c r="BD423">
        <f t="shared" si="601"/>
        <v>0</v>
      </c>
      <c r="BF423" t="str">
        <f t="shared" si="602"/>
        <v>0</v>
      </c>
      <c r="BG423" t="str">
        <f t="shared" si="603"/>
        <v>0</v>
      </c>
      <c r="BH423" t="str">
        <f t="shared" si="604"/>
        <v>0</v>
      </c>
      <c r="BI423" t="str">
        <f t="shared" si="605"/>
        <v>0</v>
      </c>
      <c r="BJ423" t="str">
        <f t="shared" si="606"/>
        <v>0</v>
      </c>
      <c r="BK423" t="str">
        <f t="shared" si="607"/>
        <v>0</v>
      </c>
    </row>
    <row r="424" spans="1:63" x14ac:dyDescent="0.25">
      <c r="A424" s="176" t="s">
        <v>21</v>
      </c>
      <c r="B424" s="10">
        <f t="shared" si="608"/>
        <v>3</v>
      </c>
      <c r="C424" s="10" t="str">
        <f t="shared" si="576"/>
        <v>Admin 4a - 3</v>
      </c>
      <c r="D424" s="138">
        <f>'AUP Test Results - Table 1'!D424</f>
        <v>0</v>
      </c>
      <c r="E424" s="177">
        <f>'AUP Test Results - Table 1'!E424</f>
        <v>0</v>
      </c>
      <c r="F424" s="139">
        <f>'AUP Test Results - Table 1'!F424</f>
        <v>0</v>
      </c>
      <c r="G424" s="177">
        <f>'AUP Test Results - Table 1'!G424</f>
        <v>0</v>
      </c>
      <c r="H424" s="177">
        <f>'AUP Test Results - Table 1'!H424</f>
        <v>0</v>
      </c>
      <c r="I424" s="139">
        <f>'AUP Test Results - Table 1'!I424</f>
        <v>0</v>
      </c>
      <c r="J424" s="177">
        <f>'AUP Test Results - Table 1'!J424</f>
        <v>0</v>
      </c>
      <c r="K424" s="177">
        <f>'AUP Test Results - Table 1'!K424</f>
        <v>0</v>
      </c>
      <c r="L424" s="139">
        <f>'AUP Test Results - Table 1'!L424</f>
        <v>0</v>
      </c>
      <c r="M424" s="177" t="str">
        <f>'AUP Test Results - Table 1'!M424</f>
        <v/>
      </c>
      <c r="N424" s="177">
        <f>'AUP Test Results - Table 1'!N424</f>
        <v>0</v>
      </c>
      <c r="O424" s="139">
        <f>'AUP Test Results - Table 1'!O424</f>
        <v>0</v>
      </c>
      <c r="P424" s="177" t="str">
        <f>'AUP Test Results - Table 1'!P424</f>
        <v/>
      </c>
      <c r="Q424" s="138">
        <f>'AUP Test Results - Table 1'!Q424</f>
        <v>0</v>
      </c>
      <c r="R424" s="139">
        <f>'AUP Test Results - Table 1'!R424</f>
        <v>0</v>
      </c>
      <c r="S424" s="45">
        <f>'AUP Test Results - Table 1'!S424</f>
        <v>0</v>
      </c>
      <c r="T424" s="139">
        <f>'AUP Test Results - Table 1'!T424</f>
        <v>0</v>
      </c>
      <c r="U424" s="45">
        <f>'AUP Test Results - Table 1'!U424</f>
        <v>0</v>
      </c>
      <c r="V424" s="138">
        <f>'AUP Test Results - Table 1'!V424</f>
        <v>0</v>
      </c>
      <c r="W424" s="141" t="str">
        <f>'AUP Test Results - Table 1'!W424</f>
        <v>none</v>
      </c>
      <c r="X424" s="141">
        <f>'AUP Test Results - Table 1'!X424</f>
        <v>0</v>
      </c>
      <c r="Y424" s="178">
        <f>'AUP Test Results - Table 1'!Y424</f>
        <v>0</v>
      </c>
      <c r="Z424" s="89">
        <f>'AUP Test Results - Table 1'!Z424</f>
        <v>0</v>
      </c>
      <c r="AC424" t="str">
        <f t="shared" si="584"/>
        <v>Admin 4c</v>
      </c>
      <c r="AD424" s="3">
        <f t="shared" si="578"/>
        <v>0</v>
      </c>
      <c r="AE424" s="3">
        <f t="shared" si="579"/>
        <v>0</v>
      </c>
      <c r="AF424" s="3" t="e">
        <f t="shared" si="580"/>
        <v>#DIV/0!</v>
      </c>
      <c r="AG424" s="2" t="e">
        <f t="shared" si="585"/>
        <v>#DIV/0!</v>
      </c>
      <c r="AH424" s="2" t="e">
        <f t="shared" si="586"/>
        <v>#DIV/0!</v>
      </c>
      <c r="AI424" s="2" t="e">
        <f t="shared" si="587"/>
        <v>#DIV/0!</v>
      </c>
      <c r="AJ424" s="2" t="e">
        <f t="shared" si="588"/>
        <v>#DIV/0!</v>
      </c>
      <c r="AK424" t="e">
        <f t="shared" si="589"/>
        <v>#DIV/0!</v>
      </c>
      <c r="AL424" t="str">
        <f t="shared" si="590"/>
        <v>0</v>
      </c>
      <c r="AM424" t="str">
        <f t="shared" si="591"/>
        <v>0</v>
      </c>
      <c r="AN424" t="str">
        <f t="shared" si="592"/>
        <v>0</v>
      </c>
      <c r="AO424" t="str">
        <f t="shared" si="593"/>
        <v>0</v>
      </c>
      <c r="AP424" t="str">
        <f t="shared" si="594"/>
        <v>0</v>
      </c>
      <c r="AQ424" t="str">
        <f t="shared" si="595"/>
        <v>0</v>
      </c>
      <c r="AT424">
        <f t="shared" si="581"/>
        <v>0</v>
      </c>
      <c r="AU424">
        <f t="shared" si="582"/>
        <v>0</v>
      </c>
      <c r="AW424">
        <f t="shared" si="583"/>
        <v>0</v>
      </c>
      <c r="AY424">
        <f t="shared" si="596"/>
        <v>0</v>
      </c>
      <c r="AZ424">
        <f t="shared" si="597"/>
        <v>0</v>
      </c>
      <c r="BA424">
        <f t="shared" si="598"/>
        <v>0</v>
      </c>
      <c r="BB424">
        <f t="shared" si="599"/>
        <v>0</v>
      </c>
      <c r="BC424">
        <f t="shared" si="600"/>
        <v>0</v>
      </c>
      <c r="BD424">
        <f t="shared" si="601"/>
        <v>0</v>
      </c>
      <c r="BF424" t="str">
        <f t="shared" si="602"/>
        <v>0</v>
      </c>
      <c r="BG424" t="str">
        <f t="shared" si="603"/>
        <v>0</v>
      </c>
      <c r="BH424" t="str">
        <f t="shared" si="604"/>
        <v>0</v>
      </c>
      <c r="BI424" t="str">
        <f t="shared" si="605"/>
        <v>0</v>
      </c>
      <c r="BJ424" t="str">
        <f t="shared" si="606"/>
        <v>0</v>
      </c>
      <c r="BK424" t="str">
        <f t="shared" si="607"/>
        <v>0</v>
      </c>
    </row>
    <row r="425" spans="1:63" x14ac:dyDescent="0.25">
      <c r="A425" s="176" t="s">
        <v>21</v>
      </c>
      <c r="B425" s="10">
        <f t="shared" si="608"/>
        <v>4</v>
      </c>
      <c r="C425" s="10" t="str">
        <f t="shared" si="576"/>
        <v>Admin 4a - 4</v>
      </c>
      <c r="D425" s="138">
        <f>'AUP Test Results - Table 1'!D425</f>
        <v>0</v>
      </c>
      <c r="E425" s="177">
        <f>'AUP Test Results - Table 1'!E425</f>
        <v>0</v>
      </c>
      <c r="F425" s="139">
        <f>'AUP Test Results - Table 1'!F425</f>
        <v>0</v>
      </c>
      <c r="G425" s="177">
        <f>'AUP Test Results - Table 1'!G425</f>
        <v>0</v>
      </c>
      <c r="H425" s="177">
        <f>'AUP Test Results - Table 1'!H425</f>
        <v>0</v>
      </c>
      <c r="I425" s="139">
        <f>'AUP Test Results - Table 1'!I425</f>
        <v>0</v>
      </c>
      <c r="J425" s="177">
        <f>'AUP Test Results - Table 1'!J425</f>
        <v>0</v>
      </c>
      <c r="K425" s="177">
        <f>'AUP Test Results - Table 1'!K425</f>
        <v>0</v>
      </c>
      <c r="L425" s="139">
        <f>'AUP Test Results - Table 1'!L425</f>
        <v>0</v>
      </c>
      <c r="M425" s="177" t="str">
        <f>'AUP Test Results - Table 1'!M425</f>
        <v/>
      </c>
      <c r="N425" s="177">
        <f>'AUP Test Results - Table 1'!N425</f>
        <v>0</v>
      </c>
      <c r="O425" s="139">
        <f>'AUP Test Results - Table 1'!O425</f>
        <v>0</v>
      </c>
      <c r="P425" s="177" t="str">
        <f>'AUP Test Results - Table 1'!P425</f>
        <v/>
      </c>
      <c r="Q425" s="138">
        <f>'AUP Test Results - Table 1'!Q425</f>
        <v>0</v>
      </c>
      <c r="R425" s="139">
        <f>'AUP Test Results - Table 1'!R425</f>
        <v>0</v>
      </c>
      <c r="S425" s="45">
        <f>'AUP Test Results - Table 1'!S425</f>
        <v>0</v>
      </c>
      <c r="T425" s="139">
        <f>'AUP Test Results - Table 1'!T425</f>
        <v>0</v>
      </c>
      <c r="U425" s="45">
        <f>'AUP Test Results - Table 1'!U425</f>
        <v>0</v>
      </c>
      <c r="V425" s="138">
        <f>'AUP Test Results - Table 1'!V425</f>
        <v>0</v>
      </c>
      <c r="W425" s="141" t="str">
        <f>'AUP Test Results - Table 1'!W425</f>
        <v>none</v>
      </c>
      <c r="X425" s="141">
        <f>'AUP Test Results - Table 1'!X425</f>
        <v>0</v>
      </c>
      <c r="Y425" s="178">
        <f>'AUP Test Results - Table 1'!Y425</f>
        <v>0</v>
      </c>
      <c r="Z425" s="89">
        <f>'AUP Test Results - Table 1'!Z425</f>
        <v>0</v>
      </c>
      <c r="AC425" t="str">
        <f t="shared" ref="AC425:AC488" si="609">A362</f>
        <v>Uncashed Chk</v>
      </c>
      <c r="AD425" s="3">
        <f>'IPs defined by Activity (3)'!$B$12</f>
        <v>0</v>
      </c>
      <c r="AE425">
        <f>'IPs defined by Activity (3)'!$D$12</f>
        <v>0</v>
      </c>
      <c r="AF425" s="3" t="e">
        <f>AD425/AE425</f>
        <v>#DIV/0!</v>
      </c>
      <c r="AG425" s="2" t="e">
        <f t="shared" ref="AG425:AG488" si="610">V362*$AF425</f>
        <v>#DIV/0!</v>
      </c>
      <c r="AH425" s="2" t="e">
        <f t="shared" ref="AH425:AH488" si="611">R362*$AF425</f>
        <v>#DIV/0!</v>
      </c>
      <c r="AI425" s="2" t="e">
        <f t="shared" ref="AI425:AI488" si="612">Q362*$AF425</f>
        <v>#DIV/0!</v>
      </c>
      <c r="AJ425" s="2" t="e">
        <f t="shared" ref="AJ425:AJ488" si="613">T362*$AF425</f>
        <v>#DIV/0!</v>
      </c>
      <c r="AK425" t="e">
        <f t="shared" ref="AK425:AK488" si="614">O362*$AF425</f>
        <v>#DIV/0!</v>
      </c>
      <c r="AL425" t="str">
        <f t="shared" ref="AL425:AL488" si="615">IF(AY425=1,$AF425*$V362,"0")</f>
        <v>0</v>
      </c>
      <c r="AM425" t="str">
        <f t="shared" ref="AM425:AM488" si="616">IF(AZ425=1,$AF425*$V362,"0")</f>
        <v>0</v>
      </c>
      <c r="AN425" t="str">
        <f t="shared" ref="AN425:AN488" si="617">IF(BA425=1,$AF425*$V362,"0")</f>
        <v>0</v>
      </c>
      <c r="AO425" t="str">
        <f t="shared" ref="AO425:AO488" si="618">IF(BB425=1,$AF425*$V362,"0")</f>
        <v>0</v>
      </c>
      <c r="AP425" t="str">
        <f t="shared" ref="AP425:AP488" si="619">IF(BC425=1,$AF425*$V362,"0")</f>
        <v>0</v>
      </c>
      <c r="AQ425" t="str">
        <f t="shared" ref="AQ425:AQ488" si="620">IF(BD425=1,$AF425*$X362,"0")</f>
        <v>0</v>
      </c>
      <c r="AT425">
        <f t="shared" si="581"/>
        <v>0</v>
      </c>
      <c r="AU425">
        <f t="shared" si="582"/>
        <v>0</v>
      </c>
      <c r="AW425">
        <f t="shared" si="583"/>
        <v>0</v>
      </c>
      <c r="AY425">
        <f t="shared" ref="AY425:AY488" si="621">COUNTIF($W362:$W362,"SR")</f>
        <v>0</v>
      </c>
      <c r="AZ425">
        <f t="shared" ref="AZ425:AZ488" si="622">COUNTIF($W362:$W362,"UD")</f>
        <v>0</v>
      </c>
      <c r="BA425">
        <f t="shared" ref="BA425:BA488" si="623">COUNTIF($W362:$W362,"FA")</f>
        <v>0</v>
      </c>
      <c r="BB425">
        <f t="shared" ref="BB425:BB488" si="624">COUNTIF($W362:$W362,"DI")</f>
        <v>0</v>
      </c>
      <c r="BC425">
        <f t="shared" ref="BC425:BC488" si="625">COUNTIF($W362:$W362,"IA")</f>
        <v>0</v>
      </c>
      <c r="BD425">
        <f t="shared" ref="BD425:BD488" si="626">COUNTIF($X362:$X362,"&gt;.00")</f>
        <v>0</v>
      </c>
      <c r="BF425" t="str">
        <f t="shared" ref="BF425:BF488" si="627">IF(BA425=1,$AF425*F362,"0")</f>
        <v>0</v>
      </c>
      <c r="BG425" t="str">
        <f t="shared" ref="BG425:BG488" si="628">IF(BA425=1,$AF425*I362,"0")</f>
        <v>0</v>
      </c>
      <c r="BH425" t="str">
        <f t="shared" ref="BH425:BH488" si="629">IF(BB425=1,$AF425*F362,"0")</f>
        <v>0</v>
      </c>
      <c r="BI425" t="str">
        <f t="shared" ref="BI425:BI488" si="630">IF(BB425=1,$AF425*I362,"0")</f>
        <v>0</v>
      </c>
      <c r="BJ425" t="str">
        <f t="shared" ref="BJ425:BJ488" si="631">IF(BC425=1,$AF425*F362,"0")</f>
        <v>0</v>
      </c>
      <c r="BK425" t="str">
        <f t="shared" ref="BK425:BK488" si="632">IF(BC425=1,$AF425*I362,"0")</f>
        <v>0</v>
      </c>
    </row>
    <row r="426" spans="1:63" x14ac:dyDescent="0.25">
      <c r="A426" s="176" t="s">
        <v>21</v>
      </c>
      <c r="B426" s="10">
        <f t="shared" si="608"/>
        <v>5</v>
      </c>
      <c r="C426" s="10" t="str">
        <f t="shared" si="576"/>
        <v>Admin 4a - 5</v>
      </c>
      <c r="D426" s="138">
        <f>'AUP Test Results - Table 1'!D426</f>
        <v>0</v>
      </c>
      <c r="E426" s="177">
        <f>'AUP Test Results - Table 1'!E426</f>
        <v>0</v>
      </c>
      <c r="F426" s="139">
        <f>'AUP Test Results - Table 1'!F426</f>
        <v>0</v>
      </c>
      <c r="G426" s="177">
        <f>'AUP Test Results - Table 1'!G426</f>
        <v>0</v>
      </c>
      <c r="H426" s="177">
        <f>'AUP Test Results - Table 1'!H426</f>
        <v>0</v>
      </c>
      <c r="I426" s="139">
        <f>'AUP Test Results - Table 1'!I426</f>
        <v>0</v>
      </c>
      <c r="J426" s="177">
        <f>'AUP Test Results - Table 1'!J426</f>
        <v>0</v>
      </c>
      <c r="K426" s="177">
        <f>'AUP Test Results - Table 1'!K426</f>
        <v>0</v>
      </c>
      <c r="L426" s="139">
        <f>'AUP Test Results - Table 1'!L426</f>
        <v>0</v>
      </c>
      <c r="M426" s="177" t="str">
        <f>'AUP Test Results - Table 1'!M426</f>
        <v/>
      </c>
      <c r="N426" s="177">
        <f>'AUP Test Results - Table 1'!N426</f>
        <v>0</v>
      </c>
      <c r="O426" s="139">
        <f>'AUP Test Results - Table 1'!O426</f>
        <v>0</v>
      </c>
      <c r="P426" s="177" t="str">
        <f>'AUP Test Results - Table 1'!P426</f>
        <v/>
      </c>
      <c r="Q426" s="138">
        <f>'AUP Test Results - Table 1'!Q426</f>
        <v>0</v>
      </c>
      <c r="R426" s="139">
        <f>'AUP Test Results - Table 1'!R426</f>
        <v>0</v>
      </c>
      <c r="S426" s="45">
        <f>'AUP Test Results - Table 1'!S426</f>
        <v>0</v>
      </c>
      <c r="T426" s="139">
        <f>'AUP Test Results - Table 1'!T426</f>
        <v>0</v>
      </c>
      <c r="U426" s="45">
        <f>'AUP Test Results - Table 1'!U426</f>
        <v>0</v>
      </c>
      <c r="V426" s="138">
        <f>'AUP Test Results - Table 1'!V426</f>
        <v>0</v>
      </c>
      <c r="W426" s="141" t="str">
        <f>'AUP Test Results - Table 1'!W426</f>
        <v>none</v>
      </c>
      <c r="X426" s="141">
        <f>'AUP Test Results - Table 1'!X426</f>
        <v>0</v>
      </c>
      <c r="Y426" s="178">
        <f>'AUP Test Results - Table 1'!Y426</f>
        <v>0</v>
      </c>
      <c r="Z426" s="89">
        <f>'AUP Test Results - Table 1'!Z426</f>
        <v>0</v>
      </c>
      <c r="AC426" t="str">
        <f t="shared" si="609"/>
        <v>Uncashed Chk</v>
      </c>
      <c r="AD426" s="3">
        <f>AD425</f>
        <v>0</v>
      </c>
      <c r="AE426" s="3">
        <f t="shared" ref="AE426:AF426" si="633">AE425</f>
        <v>0</v>
      </c>
      <c r="AF426" s="3" t="e">
        <f t="shared" si="633"/>
        <v>#DIV/0!</v>
      </c>
      <c r="AG426" s="2" t="e">
        <f t="shared" si="610"/>
        <v>#DIV/0!</v>
      </c>
      <c r="AH426" s="2" t="e">
        <f t="shared" si="611"/>
        <v>#DIV/0!</v>
      </c>
      <c r="AI426" s="2" t="e">
        <f t="shared" si="612"/>
        <v>#DIV/0!</v>
      </c>
      <c r="AJ426" s="2" t="e">
        <f t="shared" si="613"/>
        <v>#DIV/0!</v>
      </c>
      <c r="AK426" t="e">
        <f t="shared" si="614"/>
        <v>#DIV/0!</v>
      </c>
      <c r="AL426" t="str">
        <f t="shared" si="615"/>
        <v>0</v>
      </c>
      <c r="AM426" t="str">
        <f t="shared" si="616"/>
        <v>0</v>
      </c>
      <c r="AN426" t="str">
        <f t="shared" si="617"/>
        <v>0</v>
      </c>
      <c r="AO426" t="str">
        <f t="shared" si="618"/>
        <v>0</v>
      </c>
      <c r="AP426" t="str">
        <f t="shared" si="619"/>
        <v>0</v>
      </c>
      <c r="AQ426" t="str">
        <f t="shared" si="620"/>
        <v>0</v>
      </c>
      <c r="AT426">
        <f t="shared" si="581"/>
        <v>0</v>
      </c>
      <c r="AU426">
        <f t="shared" si="582"/>
        <v>0</v>
      </c>
      <c r="AW426">
        <f t="shared" si="583"/>
        <v>0</v>
      </c>
      <c r="AY426">
        <f t="shared" si="621"/>
        <v>0</v>
      </c>
      <c r="AZ426">
        <f t="shared" si="622"/>
        <v>0</v>
      </c>
      <c r="BA426">
        <f t="shared" si="623"/>
        <v>0</v>
      </c>
      <c r="BB426">
        <f t="shared" si="624"/>
        <v>0</v>
      </c>
      <c r="BC426">
        <f t="shared" si="625"/>
        <v>0</v>
      </c>
      <c r="BD426">
        <f t="shared" si="626"/>
        <v>0</v>
      </c>
      <c r="BF426" t="str">
        <f t="shared" si="627"/>
        <v>0</v>
      </c>
      <c r="BG426" t="str">
        <f t="shared" si="628"/>
        <v>0</v>
      </c>
      <c r="BH426" t="str">
        <f t="shared" si="629"/>
        <v>0</v>
      </c>
      <c r="BI426" t="str">
        <f t="shared" si="630"/>
        <v>0</v>
      </c>
      <c r="BJ426" t="str">
        <f t="shared" si="631"/>
        <v>0</v>
      </c>
      <c r="BK426" t="str">
        <f t="shared" si="632"/>
        <v>0</v>
      </c>
    </row>
    <row r="427" spans="1:63" x14ac:dyDescent="0.25">
      <c r="A427" s="176" t="s">
        <v>21</v>
      </c>
      <c r="B427" s="10">
        <f t="shared" si="608"/>
        <v>6</v>
      </c>
      <c r="C427" s="10" t="str">
        <f t="shared" si="576"/>
        <v>Admin 4a - 6</v>
      </c>
      <c r="D427" s="138">
        <f>'AUP Test Results - Table 1'!D427</f>
        <v>0</v>
      </c>
      <c r="E427" s="177">
        <f>'AUP Test Results - Table 1'!E427</f>
        <v>0</v>
      </c>
      <c r="F427" s="139">
        <f>'AUP Test Results - Table 1'!F427</f>
        <v>0</v>
      </c>
      <c r="G427" s="177">
        <f>'AUP Test Results - Table 1'!G427</f>
        <v>0</v>
      </c>
      <c r="H427" s="177">
        <f>'AUP Test Results - Table 1'!H427</f>
        <v>0</v>
      </c>
      <c r="I427" s="139">
        <f>'AUP Test Results - Table 1'!I427</f>
        <v>0</v>
      </c>
      <c r="J427" s="177">
        <f>'AUP Test Results - Table 1'!J427</f>
        <v>0</v>
      </c>
      <c r="K427" s="177">
        <f>'AUP Test Results - Table 1'!K427</f>
        <v>0</v>
      </c>
      <c r="L427" s="139">
        <f>'AUP Test Results - Table 1'!L427</f>
        <v>0</v>
      </c>
      <c r="M427" s="177" t="str">
        <f>'AUP Test Results - Table 1'!M427</f>
        <v/>
      </c>
      <c r="N427" s="177">
        <f>'AUP Test Results - Table 1'!N427</f>
        <v>0</v>
      </c>
      <c r="O427" s="139">
        <f>'AUP Test Results - Table 1'!O427</f>
        <v>0</v>
      </c>
      <c r="P427" s="177" t="str">
        <f>'AUP Test Results - Table 1'!P427</f>
        <v/>
      </c>
      <c r="Q427" s="138">
        <f>'AUP Test Results - Table 1'!Q427</f>
        <v>0</v>
      </c>
      <c r="R427" s="139">
        <f>'AUP Test Results - Table 1'!R427</f>
        <v>0</v>
      </c>
      <c r="S427" s="45">
        <f>'AUP Test Results - Table 1'!S427</f>
        <v>0</v>
      </c>
      <c r="T427" s="139">
        <f>'AUP Test Results - Table 1'!T427</f>
        <v>0</v>
      </c>
      <c r="U427" s="45">
        <f>'AUP Test Results - Table 1'!U427</f>
        <v>0</v>
      </c>
      <c r="V427" s="138">
        <f>'AUP Test Results - Table 1'!V427</f>
        <v>0</v>
      </c>
      <c r="W427" s="141" t="str">
        <f>'AUP Test Results - Table 1'!W427</f>
        <v>none</v>
      </c>
      <c r="X427" s="141">
        <f>'AUP Test Results - Table 1'!X427</f>
        <v>0</v>
      </c>
      <c r="Y427" s="178">
        <f>'AUP Test Results - Table 1'!Y427</f>
        <v>0</v>
      </c>
      <c r="Z427" s="89">
        <f>'AUP Test Results - Table 1'!Z427</f>
        <v>0</v>
      </c>
      <c r="AC427" t="str">
        <f t="shared" si="609"/>
        <v>Uncashed Chk</v>
      </c>
      <c r="AD427" s="3">
        <f t="shared" ref="AD427:AD484" si="634">AD426</f>
        <v>0</v>
      </c>
      <c r="AE427" s="3">
        <f t="shared" ref="AE427:AE484" si="635">AE426</f>
        <v>0</v>
      </c>
      <c r="AF427" s="3" t="e">
        <f t="shared" ref="AF427:AF484" si="636">AF426</f>
        <v>#DIV/0!</v>
      </c>
      <c r="AG427" s="2" t="e">
        <f t="shared" si="610"/>
        <v>#DIV/0!</v>
      </c>
      <c r="AH427" s="2" t="e">
        <f t="shared" si="611"/>
        <v>#DIV/0!</v>
      </c>
      <c r="AI427" s="2" t="e">
        <f t="shared" si="612"/>
        <v>#DIV/0!</v>
      </c>
      <c r="AJ427" s="2" t="e">
        <f t="shared" si="613"/>
        <v>#DIV/0!</v>
      </c>
      <c r="AK427" t="e">
        <f t="shared" si="614"/>
        <v>#DIV/0!</v>
      </c>
      <c r="AL427" t="str">
        <f t="shared" si="615"/>
        <v>0</v>
      </c>
      <c r="AM427" t="str">
        <f t="shared" si="616"/>
        <v>0</v>
      </c>
      <c r="AN427" t="str">
        <f t="shared" si="617"/>
        <v>0</v>
      </c>
      <c r="AO427" t="str">
        <f t="shared" si="618"/>
        <v>0</v>
      </c>
      <c r="AP427" t="str">
        <f t="shared" si="619"/>
        <v>0</v>
      </c>
      <c r="AQ427" t="str">
        <f t="shared" si="620"/>
        <v>0</v>
      </c>
      <c r="AT427">
        <f t="shared" si="581"/>
        <v>0</v>
      </c>
      <c r="AU427">
        <f t="shared" si="582"/>
        <v>0</v>
      </c>
      <c r="AW427">
        <f t="shared" si="583"/>
        <v>0</v>
      </c>
      <c r="AY427">
        <f t="shared" si="621"/>
        <v>0</v>
      </c>
      <c r="AZ427">
        <f t="shared" si="622"/>
        <v>0</v>
      </c>
      <c r="BA427">
        <f t="shared" si="623"/>
        <v>0</v>
      </c>
      <c r="BB427">
        <f t="shared" si="624"/>
        <v>0</v>
      </c>
      <c r="BC427">
        <f t="shared" si="625"/>
        <v>0</v>
      </c>
      <c r="BD427">
        <f t="shared" si="626"/>
        <v>0</v>
      </c>
      <c r="BF427" t="str">
        <f t="shared" si="627"/>
        <v>0</v>
      </c>
      <c r="BG427" t="str">
        <f t="shared" si="628"/>
        <v>0</v>
      </c>
      <c r="BH427" t="str">
        <f t="shared" si="629"/>
        <v>0</v>
      </c>
      <c r="BI427" t="str">
        <f t="shared" si="630"/>
        <v>0</v>
      </c>
      <c r="BJ427" t="str">
        <f t="shared" si="631"/>
        <v>0</v>
      </c>
      <c r="BK427" t="str">
        <f t="shared" si="632"/>
        <v>0</v>
      </c>
    </row>
    <row r="428" spans="1:63" x14ac:dyDescent="0.25">
      <c r="A428" s="176" t="s">
        <v>21</v>
      </c>
      <c r="B428" s="10">
        <f t="shared" si="608"/>
        <v>7</v>
      </c>
      <c r="C428" s="10" t="str">
        <f t="shared" si="576"/>
        <v>Admin 4a - 7</v>
      </c>
      <c r="D428" s="138">
        <f>'AUP Test Results - Table 1'!D428</f>
        <v>0</v>
      </c>
      <c r="E428" s="177">
        <f>'AUP Test Results - Table 1'!E428</f>
        <v>0</v>
      </c>
      <c r="F428" s="139">
        <f>'AUP Test Results - Table 1'!F428</f>
        <v>0</v>
      </c>
      <c r="G428" s="177">
        <f>'AUP Test Results - Table 1'!G428</f>
        <v>0</v>
      </c>
      <c r="H428" s="177">
        <f>'AUP Test Results - Table 1'!H428</f>
        <v>0</v>
      </c>
      <c r="I428" s="139">
        <f>'AUP Test Results - Table 1'!I428</f>
        <v>0</v>
      </c>
      <c r="J428" s="177">
        <f>'AUP Test Results - Table 1'!J428</f>
        <v>0</v>
      </c>
      <c r="K428" s="177">
        <f>'AUP Test Results - Table 1'!K428</f>
        <v>0</v>
      </c>
      <c r="L428" s="139">
        <f>'AUP Test Results - Table 1'!L428</f>
        <v>0</v>
      </c>
      <c r="M428" s="177" t="str">
        <f>'AUP Test Results - Table 1'!M428</f>
        <v/>
      </c>
      <c r="N428" s="177">
        <f>'AUP Test Results - Table 1'!N428</f>
        <v>0</v>
      </c>
      <c r="O428" s="139">
        <f>'AUP Test Results - Table 1'!O428</f>
        <v>0</v>
      </c>
      <c r="P428" s="177" t="str">
        <f>'AUP Test Results - Table 1'!P428</f>
        <v/>
      </c>
      <c r="Q428" s="138">
        <f>'AUP Test Results - Table 1'!Q428</f>
        <v>0</v>
      </c>
      <c r="R428" s="139">
        <f>'AUP Test Results - Table 1'!R428</f>
        <v>0</v>
      </c>
      <c r="S428" s="45">
        <f>'AUP Test Results - Table 1'!S428</f>
        <v>0</v>
      </c>
      <c r="T428" s="139">
        <f>'AUP Test Results - Table 1'!T428</f>
        <v>0</v>
      </c>
      <c r="U428" s="45">
        <f>'AUP Test Results - Table 1'!U428</f>
        <v>0</v>
      </c>
      <c r="V428" s="138">
        <f>'AUP Test Results - Table 1'!V428</f>
        <v>0</v>
      </c>
      <c r="W428" s="141" t="str">
        <f>'AUP Test Results - Table 1'!W428</f>
        <v>none</v>
      </c>
      <c r="X428" s="141">
        <f>'AUP Test Results - Table 1'!X428</f>
        <v>0</v>
      </c>
      <c r="Y428" s="178">
        <f>'AUP Test Results - Table 1'!Y428</f>
        <v>0</v>
      </c>
      <c r="Z428" s="89">
        <f>'AUP Test Results - Table 1'!Z428</f>
        <v>0</v>
      </c>
      <c r="AC428" t="str">
        <f t="shared" si="609"/>
        <v>Uncashed Chk</v>
      </c>
      <c r="AD428" s="3">
        <f t="shared" si="634"/>
        <v>0</v>
      </c>
      <c r="AE428" s="3">
        <f t="shared" si="635"/>
        <v>0</v>
      </c>
      <c r="AF428" s="3" t="e">
        <f t="shared" si="636"/>
        <v>#DIV/0!</v>
      </c>
      <c r="AG428" s="2" t="e">
        <f t="shared" si="610"/>
        <v>#DIV/0!</v>
      </c>
      <c r="AH428" s="2" t="e">
        <f t="shared" si="611"/>
        <v>#DIV/0!</v>
      </c>
      <c r="AI428" s="2" t="e">
        <f t="shared" si="612"/>
        <v>#DIV/0!</v>
      </c>
      <c r="AJ428" s="2" t="e">
        <f t="shared" si="613"/>
        <v>#DIV/0!</v>
      </c>
      <c r="AK428" t="e">
        <f t="shared" si="614"/>
        <v>#DIV/0!</v>
      </c>
      <c r="AL428" t="str">
        <f t="shared" si="615"/>
        <v>0</v>
      </c>
      <c r="AM428" t="str">
        <f t="shared" si="616"/>
        <v>0</v>
      </c>
      <c r="AN428" t="str">
        <f t="shared" si="617"/>
        <v>0</v>
      </c>
      <c r="AO428" t="str">
        <f t="shared" si="618"/>
        <v>0</v>
      </c>
      <c r="AP428" t="str">
        <f t="shared" si="619"/>
        <v>0</v>
      </c>
      <c r="AQ428" t="str">
        <f t="shared" si="620"/>
        <v>0</v>
      </c>
      <c r="AT428">
        <f t="shared" si="581"/>
        <v>0</v>
      </c>
      <c r="AU428">
        <f t="shared" si="582"/>
        <v>0</v>
      </c>
      <c r="AW428">
        <f t="shared" si="583"/>
        <v>0</v>
      </c>
      <c r="AY428">
        <f t="shared" si="621"/>
        <v>0</v>
      </c>
      <c r="AZ428">
        <f t="shared" si="622"/>
        <v>0</v>
      </c>
      <c r="BA428">
        <f t="shared" si="623"/>
        <v>0</v>
      </c>
      <c r="BB428">
        <f t="shared" si="624"/>
        <v>0</v>
      </c>
      <c r="BC428">
        <f t="shared" si="625"/>
        <v>0</v>
      </c>
      <c r="BD428">
        <f t="shared" si="626"/>
        <v>0</v>
      </c>
      <c r="BF428" t="str">
        <f t="shared" si="627"/>
        <v>0</v>
      </c>
      <c r="BG428" t="str">
        <f t="shared" si="628"/>
        <v>0</v>
      </c>
      <c r="BH428" t="str">
        <f t="shared" si="629"/>
        <v>0</v>
      </c>
      <c r="BI428" t="str">
        <f t="shared" si="630"/>
        <v>0</v>
      </c>
      <c r="BJ428" t="str">
        <f t="shared" si="631"/>
        <v>0</v>
      </c>
      <c r="BK428" t="str">
        <f t="shared" si="632"/>
        <v>0</v>
      </c>
    </row>
    <row r="429" spans="1:63" x14ac:dyDescent="0.25">
      <c r="A429" s="176" t="s">
        <v>21</v>
      </c>
      <c r="B429" s="10">
        <f t="shared" si="608"/>
        <v>8</v>
      </c>
      <c r="C429" s="10" t="str">
        <f t="shared" si="576"/>
        <v>Admin 4a - 8</v>
      </c>
      <c r="D429" s="138">
        <f>'AUP Test Results - Table 1'!D429</f>
        <v>0</v>
      </c>
      <c r="E429" s="177">
        <f>'AUP Test Results - Table 1'!E429</f>
        <v>0</v>
      </c>
      <c r="F429" s="139">
        <f>'AUP Test Results - Table 1'!F429</f>
        <v>0</v>
      </c>
      <c r="G429" s="177">
        <f>'AUP Test Results - Table 1'!G429</f>
        <v>0</v>
      </c>
      <c r="H429" s="177">
        <f>'AUP Test Results - Table 1'!H429</f>
        <v>0</v>
      </c>
      <c r="I429" s="139">
        <f>'AUP Test Results - Table 1'!I429</f>
        <v>0</v>
      </c>
      <c r="J429" s="177">
        <f>'AUP Test Results - Table 1'!J429</f>
        <v>0</v>
      </c>
      <c r="K429" s="177">
        <f>'AUP Test Results - Table 1'!K429</f>
        <v>0</v>
      </c>
      <c r="L429" s="139">
        <f>'AUP Test Results - Table 1'!L429</f>
        <v>0</v>
      </c>
      <c r="M429" s="177" t="str">
        <f>'AUP Test Results - Table 1'!M429</f>
        <v/>
      </c>
      <c r="N429" s="177">
        <f>'AUP Test Results - Table 1'!N429</f>
        <v>0</v>
      </c>
      <c r="O429" s="139">
        <f>'AUP Test Results - Table 1'!O429</f>
        <v>0</v>
      </c>
      <c r="P429" s="177" t="str">
        <f>'AUP Test Results - Table 1'!P429</f>
        <v/>
      </c>
      <c r="Q429" s="138">
        <f>'AUP Test Results - Table 1'!Q429</f>
        <v>0</v>
      </c>
      <c r="R429" s="139">
        <f>'AUP Test Results - Table 1'!R429</f>
        <v>0</v>
      </c>
      <c r="S429" s="45">
        <f>'AUP Test Results - Table 1'!S429</f>
        <v>0</v>
      </c>
      <c r="T429" s="139">
        <f>'AUP Test Results - Table 1'!T429</f>
        <v>0</v>
      </c>
      <c r="U429" s="45">
        <f>'AUP Test Results - Table 1'!U429</f>
        <v>0</v>
      </c>
      <c r="V429" s="138">
        <f>'AUP Test Results - Table 1'!V429</f>
        <v>0</v>
      </c>
      <c r="W429" s="141" t="str">
        <f>'AUP Test Results - Table 1'!W429</f>
        <v>none</v>
      </c>
      <c r="X429" s="141">
        <f>'AUP Test Results - Table 1'!X429</f>
        <v>0</v>
      </c>
      <c r="Y429" s="178">
        <f>'AUP Test Results - Table 1'!Y429</f>
        <v>0</v>
      </c>
      <c r="Z429" s="89">
        <f>'AUP Test Results - Table 1'!Z429</f>
        <v>0</v>
      </c>
      <c r="AC429" t="str">
        <f t="shared" si="609"/>
        <v>Uncashed Chk</v>
      </c>
      <c r="AD429" s="3">
        <f t="shared" si="634"/>
        <v>0</v>
      </c>
      <c r="AE429" s="3">
        <f t="shared" si="635"/>
        <v>0</v>
      </c>
      <c r="AF429" s="3" t="e">
        <f t="shared" si="636"/>
        <v>#DIV/0!</v>
      </c>
      <c r="AG429" s="2" t="e">
        <f t="shared" si="610"/>
        <v>#DIV/0!</v>
      </c>
      <c r="AH429" s="2" t="e">
        <f t="shared" si="611"/>
        <v>#DIV/0!</v>
      </c>
      <c r="AI429" s="2" t="e">
        <f t="shared" si="612"/>
        <v>#DIV/0!</v>
      </c>
      <c r="AJ429" s="2" t="e">
        <f t="shared" si="613"/>
        <v>#DIV/0!</v>
      </c>
      <c r="AK429" t="e">
        <f t="shared" si="614"/>
        <v>#DIV/0!</v>
      </c>
      <c r="AL429" t="str">
        <f t="shared" si="615"/>
        <v>0</v>
      </c>
      <c r="AM429" t="str">
        <f t="shared" si="616"/>
        <v>0</v>
      </c>
      <c r="AN429" t="str">
        <f t="shared" si="617"/>
        <v>0</v>
      </c>
      <c r="AO429" t="str">
        <f t="shared" si="618"/>
        <v>0</v>
      </c>
      <c r="AP429" t="str">
        <f t="shared" si="619"/>
        <v>0</v>
      </c>
      <c r="AQ429" t="str">
        <f t="shared" si="620"/>
        <v>0</v>
      </c>
      <c r="AT429">
        <f t="shared" si="581"/>
        <v>0</v>
      </c>
      <c r="AU429">
        <f t="shared" si="582"/>
        <v>0</v>
      </c>
      <c r="AW429">
        <f t="shared" si="583"/>
        <v>0</v>
      </c>
      <c r="AY429">
        <f t="shared" si="621"/>
        <v>0</v>
      </c>
      <c r="AZ429">
        <f t="shared" si="622"/>
        <v>0</v>
      </c>
      <c r="BA429">
        <f t="shared" si="623"/>
        <v>0</v>
      </c>
      <c r="BB429">
        <f t="shared" si="624"/>
        <v>0</v>
      </c>
      <c r="BC429">
        <f t="shared" si="625"/>
        <v>0</v>
      </c>
      <c r="BD429">
        <f t="shared" si="626"/>
        <v>0</v>
      </c>
      <c r="BF429" t="str">
        <f t="shared" si="627"/>
        <v>0</v>
      </c>
      <c r="BG429" t="str">
        <f t="shared" si="628"/>
        <v>0</v>
      </c>
      <c r="BH429" t="str">
        <f t="shared" si="629"/>
        <v>0</v>
      </c>
      <c r="BI429" t="str">
        <f t="shared" si="630"/>
        <v>0</v>
      </c>
      <c r="BJ429" t="str">
        <f t="shared" si="631"/>
        <v>0</v>
      </c>
      <c r="BK429" t="str">
        <f t="shared" si="632"/>
        <v>0</v>
      </c>
    </row>
    <row r="430" spans="1:63" x14ac:dyDescent="0.25">
      <c r="A430" s="176" t="s">
        <v>21</v>
      </c>
      <c r="B430" s="10">
        <f t="shared" si="608"/>
        <v>9</v>
      </c>
      <c r="C430" s="10" t="str">
        <f t="shared" ref="C430:C493" si="637">A430&amp;" - "&amp;B430</f>
        <v>Admin 4a - 9</v>
      </c>
      <c r="D430" s="138">
        <f>'AUP Test Results - Table 1'!D430</f>
        <v>0</v>
      </c>
      <c r="E430" s="177">
        <f>'AUP Test Results - Table 1'!E430</f>
        <v>0</v>
      </c>
      <c r="F430" s="139">
        <f>'AUP Test Results - Table 1'!F430</f>
        <v>0</v>
      </c>
      <c r="G430" s="177">
        <f>'AUP Test Results - Table 1'!G430</f>
        <v>0</v>
      </c>
      <c r="H430" s="177">
        <f>'AUP Test Results - Table 1'!H430</f>
        <v>0</v>
      </c>
      <c r="I430" s="139">
        <f>'AUP Test Results - Table 1'!I430</f>
        <v>0</v>
      </c>
      <c r="J430" s="177">
        <f>'AUP Test Results - Table 1'!J430</f>
        <v>0</v>
      </c>
      <c r="K430" s="177">
        <f>'AUP Test Results - Table 1'!K430</f>
        <v>0</v>
      </c>
      <c r="L430" s="139">
        <f>'AUP Test Results - Table 1'!L430</f>
        <v>0</v>
      </c>
      <c r="M430" s="177" t="str">
        <f>'AUP Test Results - Table 1'!M430</f>
        <v/>
      </c>
      <c r="N430" s="177">
        <f>'AUP Test Results - Table 1'!N430</f>
        <v>0</v>
      </c>
      <c r="O430" s="139">
        <f>'AUP Test Results - Table 1'!O430</f>
        <v>0</v>
      </c>
      <c r="P430" s="177" t="str">
        <f>'AUP Test Results - Table 1'!P430</f>
        <v/>
      </c>
      <c r="Q430" s="138">
        <f>'AUP Test Results - Table 1'!Q430</f>
        <v>0</v>
      </c>
      <c r="R430" s="139">
        <f>'AUP Test Results - Table 1'!R430</f>
        <v>0</v>
      </c>
      <c r="S430" s="45">
        <f>'AUP Test Results - Table 1'!S430</f>
        <v>0</v>
      </c>
      <c r="T430" s="139">
        <f>'AUP Test Results - Table 1'!T430</f>
        <v>0</v>
      </c>
      <c r="U430" s="45">
        <f>'AUP Test Results - Table 1'!U430</f>
        <v>0</v>
      </c>
      <c r="V430" s="138">
        <f>'AUP Test Results - Table 1'!V430</f>
        <v>0</v>
      </c>
      <c r="W430" s="141" t="str">
        <f>'AUP Test Results - Table 1'!W430</f>
        <v>none</v>
      </c>
      <c r="X430" s="141">
        <f>'AUP Test Results - Table 1'!X430</f>
        <v>0</v>
      </c>
      <c r="Y430" s="178">
        <f>'AUP Test Results - Table 1'!Y430</f>
        <v>0</v>
      </c>
      <c r="Z430" s="89">
        <f>'AUP Test Results - Table 1'!Z430</f>
        <v>0</v>
      </c>
      <c r="AC430" t="str">
        <f t="shared" si="609"/>
        <v>Uncashed Chk</v>
      </c>
      <c r="AD430" s="3">
        <f t="shared" si="634"/>
        <v>0</v>
      </c>
      <c r="AE430" s="3">
        <f t="shared" si="635"/>
        <v>0</v>
      </c>
      <c r="AF430" s="3" t="e">
        <f t="shared" si="636"/>
        <v>#DIV/0!</v>
      </c>
      <c r="AG430" s="2" t="e">
        <f t="shared" si="610"/>
        <v>#DIV/0!</v>
      </c>
      <c r="AH430" s="2" t="e">
        <f t="shared" si="611"/>
        <v>#DIV/0!</v>
      </c>
      <c r="AI430" s="2" t="e">
        <f t="shared" si="612"/>
        <v>#DIV/0!</v>
      </c>
      <c r="AJ430" s="2" t="e">
        <f t="shared" si="613"/>
        <v>#DIV/0!</v>
      </c>
      <c r="AK430" t="e">
        <f t="shared" si="614"/>
        <v>#DIV/0!</v>
      </c>
      <c r="AL430" t="str">
        <f t="shared" si="615"/>
        <v>0</v>
      </c>
      <c r="AM430" t="str">
        <f t="shared" si="616"/>
        <v>0</v>
      </c>
      <c r="AN430" t="str">
        <f t="shared" si="617"/>
        <v>0</v>
      </c>
      <c r="AO430" t="str">
        <f t="shared" si="618"/>
        <v>0</v>
      </c>
      <c r="AP430" t="str">
        <f t="shared" si="619"/>
        <v>0</v>
      </c>
      <c r="AQ430" t="str">
        <f t="shared" si="620"/>
        <v>0</v>
      </c>
      <c r="AT430">
        <f t="shared" si="581"/>
        <v>0</v>
      </c>
      <c r="AU430">
        <f t="shared" si="582"/>
        <v>0</v>
      </c>
      <c r="AW430">
        <f t="shared" si="583"/>
        <v>0</v>
      </c>
      <c r="AY430">
        <f t="shared" si="621"/>
        <v>0</v>
      </c>
      <c r="AZ430">
        <f t="shared" si="622"/>
        <v>0</v>
      </c>
      <c r="BA430">
        <f t="shared" si="623"/>
        <v>0</v>
      </c>
      <c r="BB430">
        <f t="shared" si="624"/>
        <v>0</v>
      </c>
      <c r="BC430">
        <f t="shared" si="625"/>
        <v>0</v>
      </c>
      <c r="BD430">
        <f t="shared" si="626"/>
        <v>0</v>
      </c>
      <c r="BF430" t="str">
        <f t="shared" si="627"/>
        <v>0</v>
      </c>
      <c r="BG430" t="str">
        <f t="shared" si="628"/>
        <v>0</v>
      </c>
      <c r="BH430" t="str">
        <f t="shared" si="629"/>
        <v>0</v>
      </c>
      <c r="BI430" t="str">
        <f t="shared" si="630"/>
        <v>0</v>
      </c>
      <c r="BJ430" t="str">
        <f t="shared" si="631"/>
        <v>0</v>
      </c>
      <c r="BK430" t="str">
        <f t="shared" si="632"/>
        <v>0</v>
      </c>
    </row>
    <row r="431" spans="1:63" x14ac:dyDescent="0.25">
      <c r="A431" s="176" t="s">
        <v>21</v>
      </c>
      <c r="B431" s="10">
        <f t="shared" si="608"/>
        <v>10</v>
      </c>
      <c r="C431" s="10" t="str">
        <f t="shared" si="637"/>
        <v>Admin 4a - 10</v>
      </c>
      <c r="D431" s="138">
        <f>'AUP Test Results - Table 1'!D431</f>
        <v>0</v>
      </c>
      <c r="E431" s="177">
        <f>'AUP Test Results - Table 1'!E431</f>
        <v>0</v>
      </c>
      <c r="F431" s="139">
        <f>'AUP Test Results - Table 1'!F431</f>
        <v>0</v>
      </c>
      <c r="G431" s="177">
        <f>'AUP Test Results - Table 1'!G431</f>
        <v>0</v>
      </c>
      <c r="H431" s="177">
        <f>'AUP Test Results - Table 1'!H431</f>
        <v>0</v>
      </c>
      <c r="I431" s="139">
        <f>'AUP Test Results - Table 1'!I431</f>
        <v>0</v>
      </c>
      <c r="J431" s="177">
        <f>'AUP Test Results - Table 1'!J431</f>
        <v>0</v>
      </c>
      <c r="K431" s="177">
        <f>'AUP Test Results - Table 1'!K431</f>
        <v>0</v>
      </c>
      <c r="L431" s="139">
        <f>'AUP Test Results - Table 1'!L431</f>
        <v>0</v>
      </c>
      <c r="M431" s="177" t="str">
        <f>'AUP Test Results - Table 1'!M431</f>
        <v/>
      </c>
      <c r="N431" s="177">
        <f>'AUP Test Results - Table 1'!N431</f>
        <v>0</v>
      </c>
      <c r="O431" s="139">
        <f>'AUP Test Results - Table 1'!O431</f>
        <v>0</v>
      </c>
      <c r="P431" s="177" t="str">
        <f>'AUP Test Results - Table 1'!P431</f>
        <v/>
      </c>
      <c r="Q431" s="138">
        <f>'AUP Test Results - Table 1'!Q431</f>
        <v>0</v>
      </c>
      <c r="R431" s="139">
        <f>'AUP Test Results - Table 1'!R431</f>
        <v>0</v>
      </c>
      <c r="S431" s="45">
        <f>'AUP Test Results - Table 1'!S431</f>
        <v>0</v>
      </c>
      <c r="T431" s="139">
        <f>'AUP Test Results - Table 1'!T431</f>
        <v>0</v>
      </c>
      <c r="U431" s="45">
        <f>'AUP Test Results - Table 1'!U431</f>
        <v>0</v>
      </c>
      <c r="V431" s="138">
        <f>'AUP Test Results - Table 1'!V431</f>
        <v>0</v>
      </c>
      <c r="W431" s="141" t="str">
        <f>'AUP Test Results - Table 1'!W431</f>
        <v>none</v>
      </c>
      <c r="X431" s="141">
        <f>'AUP Test Results - Table 1'!X431</f>
        <v>0</v>
      </c>
      <c r="Y431" s="178">
        <f>'AUP Test Results - Table 1'!Y431</f>
        <v>0</v>
      </c>
      <c r="Z431" s="89">
        <f>'AUP Test Results - Table 1'!Z431</f>
        <v>0</v>
      </c>
      <c r="AC431" t="str">
        <f t="shared" si="609"/>
        <v>Uncashed Chk</v>
      </c>
      <c r="AD431" s="3">
        <f t="shared" si="634"/>
        <v>0</v>
      </c>
      <c r="AE431" s="3">
        <f t="shared" si="635"/>
        <v>0</v>
      </c>
      <c r="AF431" s="3" t="e">
        <f t="shared" si="636"/>
        <v>#DIV/0!</v>
      </c>
      <c r="AG431" s="2" t="e">
        <f t="shared" si="610"/>
        <v>#DIV/0!</v>
      </c>
      <c r="AH431" s="2" t="e">
        <f t="shared" si="611"/>
        <v>#DIV/0!</v>
      </c>
      <c r="AI431" s="2" t="e">
        <f t="shared" si="612"/>
        <v>#DIV/0!</v>
      </c>
      <c r="AJ431" s="2" t="e">
        <f t="shared" si="613"/>
        <v>#DIV/0!</v>
      </c>
      <c r="AK431" t="e">
        <f t="shared" si="614"/>
        <v>#DIV/0!</v>
      </c>
      <c r="AL431" t="str">
        <f t="shared" si="615"/>
        <v>0</v>
      </c>
      <c r="AM431" t="str">
        <f t="shared" si="616"/>
        <v>0</v>
      </c>
      <c r="AN431" t="str">
        <f t="shared" si="617"/>
        <v>0</v>
      </c>
      <c r="AO431" t="str">
        <f t="shared" si="618"/>
        <v>0</v>
      </c>
      <c r="AP431" t="str">
        <f t="shared" si="619"/>
        <v>0</v>
      </c>
      <c r="AQ431" t="str">
        <f t="shared" si="620"/>
        <v>0</v>
      </c>
      <c r="AT431">
        <f t="shared" si="581"/>
        <v>0</v>
      </c>
      <c r="AU431">
        <f t="shared" si="582"/>
        <v>0</v>
      </c>
      <c r="AW431">
        <f t="shared" si="583"/>
        <v>0</v>
      </c>
      <c r="AY431">
        <f t="shared" si="621"/>
        <v>0</v>
      </c>
      <c r="AZ431">
        <f t="shared" si="622"/>
        <v>0</v>
      </c>
      <c r="BA431">
        <f t="shared" si="623"/>
        <v>0</v>
      </c>
      <c r="BB431">
        <f t="shared" si="624"/>
        <v>0</v>
      </c>
      <c r="BC431">
        <f t="shared" si="625"/>
        <v>0</v>
      </c>
      <c r="BD431">
        <f t="shared" si="626"/>
        <v>0</v>
      </c>
      <c r="BF431" t="str">
        <f t="shared" si="627"/>
        <v>0</v>
      </c>
      <c r="BG431" t="str">
        <f t="shared" si="628"/>
        <v>0</v>
      </c>
      <c r="BH431" t="str">
        <f t="shared" si="629"/>
        <v>0</v>
      </c>
      <c r="BI431" t="str">
        <f t="shared" si="630"/>
        <v>0</v>
      </c>
      <c r="BJ431" t="str">
        <f t="shared" si="631"/>
        <v>0</v>
      </c>
      <c r="BK431" t="str">
        <f t="shared" si="632"/>
        <v>0</v>
      </c>
    </row>
    <row r="432" spans="1:63" x14ac:dyDescent="0.25">
      <c r="A432" s="176" t="s">
        <v>21</v>
      </c>
      <c r="B432" s="10">
        <f t="shared" si="608"/>
        <v>11</v>
      </c>
      <c r="C432" s="10" t="str">
        <f t="shared" si="637"/>
        <v>Admin 4a - 11</v>
      </c>
      <c r="D432" s="138">
        <f>'AUP Test Results - Table 1'!D432</f>
        <v>0</v>
      </c>
      <c r="E432" s="177">
        <f>'AUP Test Results - Table 1'!E432</f>
        <v>0</v>
      </c>
      <c r="F432" s="139">
        <f>'AUP Test Results - Table 1'!F432</f>
        <v>0</v>
      </c>
      <c r="G432" s="177">
        <f>'AUP Test Results - Table 1'!G432</f>
        <v>0</v>
      </c>
      <c r="H432" s="177">
        <f>'AUP Test Results - Table 1'!H432</f>
        <v>0</v>
      </c>
      <c r="I432" s="139">
        <f>'AUP Test Results - Table 1'!I432</f>
        <v>0</v>
      </c>
      <c r="J432" s="177">
        <f>'AUP Test Results - Table 1'!J432</f>
        <v>0</v>
      </c>
      <c r="K432" s="177">
        <f>'AUP Test Results - Table 1'!K432</f>
        <v>0</v>
      </c>
      <c r="L432" s="139">
        <f>'AUP Test Results - Table 1'!L432</f>
        <v>0</v>
      </c>
      <c r="M432" s="177" t="str">
        <f>'AUP Test Results - Table 1'!M432</f>
        <v/>
      </c>
      <c r="N432" s="177">
        <f>'AUP Test Results - Table 1'!N432</f>
        <v>0</v>
      </c>
      <c r="O432" s="139">
        <f>'AUP Test Results - Table 1'!O432</f>
        <v>0</v>
      </c>
      <c r="P432" s="177" t="str">
        <f>'AUP Test Results - Table 1'!P432</f>
        <v/>
      </c>
      <c r="Q432" s="138">
        <f>'AUP Test Results - Table 1'!Q432</f>
        <v>0</v>
      </c>
      <c r="R432" s="139">
        <f>'AUP Test Results - Table 1'!R432</f>
        <v>0</v>
      </c>
      <c r="S432" s="45">
        <f>'AUP Test Results - Table 1'!S432</f>
        <v>0</v>
      </c>
      <c r="T432" s="139">
        <f>'AUP Test Results - Table 1'!T432</f>
        <v>0</v>
      </c>
      <c r="U432" s="45">
        <f>'AUP Test Results - Table 1'!U432</f>
        <v>0</v>
      </c>
      <c r="V432" s="138">
        <f>'AUP Test Results - Table 1'!V432</f>
        <v>0</v>
      </c>
      <c r="W432" s="141" t="str">
        <f>'AUP Test Results - Table 1'!W432</f>
        <v>none</v>
      </c>
      <c r="X432" s="141">
        <f>'AUP Test Results - Table 1'!X432</f>
        <v>0</v>
      </c>
      <c r="Y432" s="178">
        <f>'AUP Test Results - Table 1'!Y432</f>
        <v>0</v>
      </c>
      <c r="Z432" s="89">
        <f>'AUP Test Results - Table 1'!Z432</f>
        <v>0</v>
      </c>
      <c r="AC432" t="str">
        <f t="shared" si="609"/>
        <v>Uncashed Chk</v>
      </c>
      <c r="AD432" s="3">
        <f t="shared" si="634"/>
        <v>0</v>
      </c>
      <c r="AE432" s="3">
        <f t="shared" si="635"/>
        <v>0</v>
      </c>
      <c r="AF432" s="3" t="e">
        <f t="shared" si="636"/>
        <v>#DIV/0!</v>
      </c>
      <c r="AG432" s="2" t="e">
        <f t="shared" si="610"/>
        <v>#DIV/0!</v>
      </c>
      <c r="AH432" s="2" t="e">
        <f t="shared" si="611"/>
        <v>#DIV/0!</v>
      </c>
      <c r="AI432" s="2" t="e">
        <f t="shared" si="612"/>
        <v>#DIV/0!</v>
      </c>
      <c r="AJ432" s="2" t="e">
        <f t="shared" si="613"/>
        <v>#DIV/0!</v>
      </c>
      <c r="AK432" t="e">
        <f t="shared" si="614"/>
        <v>#DIV/0!</v>
      </c>
      <c r="AL432" t="str">
        <f t="shared" si="615"/>
        <v>0</v>
      </c>
      <c r="AM432" t="str">
        <f t="shared" si="616"/>
        <v>0</v>
      </c>
      <c r="AN432" t="str">
        <f t="shared" si="617"/>
        <v>0</v>
      </c>
      <c r="AO432" t="str">
        <f t="shared" si="618"/>
        <v>0</v>
      </c>
      <c r="AP432" t="str">
        <f t="shared" si="619"/>
        <v>0</v>
      </c>
      <c r="AQ432" t="str">
        <f t="shared" si="620"/>
        <v>0</v>
      </c>
      <c r="AT432">
        <f t="shared" si="581"/>
        <v>0</v>
      </c>
      <c r="AU432">
        <f t="shared" si="582"/>
        <v>0</v>
      </c>
      <c r="AW432">
        <f t="shared" si="583"/>
        <v>0</v>
      </c>
      <c r="AY432">
        <f t="shared" si="621"/>
        <v>0</v>
      </c>
      <c r="AZ432">
        <f t="shared" si="622"/>
        <v>0</v>
      </c>
      <c r="BA432">
        <f t="shared" si="623"/>
        <v>0</v>
      </c>
      <c r="BB432">
        <f t="shared" si="624"/>
        <v>0</v>
      </c>
      <c r="BC432">
        <f t="shared" si="625"/>
        <v>0</v>
      </c>
      <c r="BD432">
        <f t="shared" si="626"/>
        <v>0</v>
      </c>
      <c r="BF432" t="str">
        <f t="shared" si="627"/>
        <v>0</v>
      </c>
      <c r="BG432" t="str">
        <f t="shared" si="628"/>
        <v>0</v>
      </c>
      <c r="BH432" t="str">
        <f t="shared" si="629"/>
        <v>0</v>
      </c>
      <c r="BI432" t="str">
        <f t="shared" si="630"/>
        <v>0</v>
      </c>
      <c r="BJ432" t="str">
        <f t="shared" si="631"/>
        <v>0</v>
      </c>
      <c r="BK432" t="str">
        <f t="shared" si="632"/>
        <v>0</v>
      </c>
    </row>
    <row r="433" spans="1:63" x14ac:dyDescent="0.25">
      <c r="A433" s="176" t="s">
        <v>21</v>
      </c>
      <c r="B433" s="10">
        <f t="shared" si="608"/>
        <v>12</v>
      </c>
      <c r="C433" s="10" t="str">
        <f t="shared" si="637"/>
        <v>Admin 4a - 12</v>
      </c>
      <c r="D433" s="138">
        <f>'AUP Test Results - Table 1'!D433</f>
        <v>0</v>
      </c>
      <c r="E433" s="177">
        <f>'AUP Test Results - Table 1'!E433</f>
        <v>0</v>
      </c>
      <c r="F433" s="139">
        <f>'AUP Test Results - Table 1'!F433</f>
        <v>0</v>
      </c>
      <c r="G433" s="177">
        <f>'AUP Test Results - Table 1'!G433</f>
        <v>0</v>
      </c>
      <c r="H433" s="177">
        <f>'AUP Test Results - Table 1'!H433</f>
        <v>0</v>
      </c>
      <c r="I433" s="139">
        <f>'AUP Test Results - Table 1'!I433</f>
        <v>0</v>
      </c>
      <c r="J433" s="177">
        <f>'AUP Test Results - Table 1'!J433</f>
        <v>0</v>
      </c>
      <c r="K433" s="177">
        <f>'AUP Test Results - Table 1'!K433</f>
        <v>0</v>
      </c>
      <c r="L433" s="139">
        <f>'AUP Test Results - Table 1'!L433</f>
        <v>0</v>
      </c>
      <c r="M433" s="177" t="str">
        <f>'AUP Test Results - Table 1'!M433</f>
        <v/>
      </c>
      <c r="N433" s="177">
        <f>'AUP Test Results - Table 1'!N433</f>
        <v>0</v>
      </c>
      <c r="O433" s="139">
        <f>'AUP Test Results - Table 1'!O433</f>
        <v>0</v>
      </c>
      <c r="P433" s="177" t="str">
        <f>'AUP Test Results - Table 1'!P433</f>
        <v/>
      </c>
      <c r="Q433" s="138">
        <f>'AUP Test Results - Table 1'!Q433</f>
        <v>0</v>
      </c>
      <c r="R433" s="139">
        <f>'AUP Test Results - Table 1'!R433</f>
        <v>0</v>
      </c>
      <c r="S433" s="45">
        <f>'AUP Test Results - Table 1'!S433</f>
        <v>0</v>
      </c>
      <c r="T433" s="139">
        <f>'AUP Test Results - Table 1'!T433</f>
        <v>0</v>
      </c>
      <c r="U433" s="45">
        <f>'AUP Test Results - Table 1'!U433</f>
        <v>0</v>
      </c>
      <c r="V433" s="138">
        <f>'AUP Test Results - Table 1'!V433</f>
        <v>0</v>
      </c>
      <c r="W433" s="141" t="str">
        <f>'AUP Test Results - Table 1'!W433</f>
        <v>none</v>
      </c>
      <c r="X433" s="141">
        <f>'AUP Test Results - Table 1'!X433</f>
        <v>0</v>
      </c>
      <c r="Y433" s="178">
        <f>'AUP Test Results - Table 1'!Y433</f>
        <v>0</v>
      </c>
      <c r="Z433" s="89">
        <f>'AUP Test Results - Table 1'!Z433</f>
        <v>0</v>
      </c>
      <c r="AC433" t="str">
        <f t="shared" si="609"/>
        <v>Uncashed Chk</v>
      </c>
      <c r="AD433" s="3">
        <f t="shared" si="634"/>
        <v>0</v>
      </c>
      <c r="AE433" s="3">
        <f t="shared" si="635"/>
        <v>0</v>
      </c>
      <c r="AF433" s="3" t="e">
        <f t="shared" si="636"/>
        <v>#DIV/0!</v>
      </c>
      <c r="AG433" s="2" t="e">
        <f t="shared" si="610"/>
        <v>#DIV/0!</v>
      </c>
      <c r="AH433" s="2" t="e">
        <f t="shared" si="611"/>
        <v>#DIV/0!</v>
      </c>
      <c r="AI433" s="2" t="e">
        <f t="shared" si="612"/>
        <v>#DIV/0!</v>
      </c>
      <c r="AJ433" s="2" t="e">
        <f t="shared" si="613"/>
        <v>#DIV/0!</v>
      </c>
      <c r="AK433" t="e">
        <f t="shared" si="614"/>
        <v>#DIV/0!</v>
      </c>
      <c r="AL433" t="str">
        <f t="shared" si="615"/>
        <v>0</v>
      </c>
      <c r="AM433" t="str">
        <f t="shared" si="616"/>
        <v>0</v>
      </c>
      <c r="AN433" t="str">
        <f t="shared" si="617"/>
        <v>0</v>
      </c>
      <c r="AO433" t="str">
        <f t="shared" si="618"/>
        <v>0</v>
      </c>
      <c r="AP433" t="str">
        <f t="shared" si="619"/>
        <v>0</v>
      </c>
      <c r="AQ433" t="str">
        <f t="shared" si="620"/>
        <v>0</v>
      </c>
      <c r="AT433">
        <f t="shared" si="581"/>
        <v>0</v>
      </c>
      <c r="AU433">
        <f t="shared" si="582"/>
        <v>0</v>
      </c>
      <c r="AW433">
        <f t="shared" si="583"/>
        <v>0</v>
      </c>
      <c r="AY433">
        <f t="shared" si="621"/>
        <v>0</v>
      </c>
      <c r="AZ433">
        <f t="shared" si="622"/>
        <v>0</v>
      </c>
      <c r="BA433">
        <f t="shared" si="623"/>
        <v>0</v>
      </c>
      <c r="BB433">
        <f t="shared" si="624"/>
        <v>0</v>
      </c>
      <c r="BC433">
        <f t="shared" si="625"/>
        <v>0</v>
      </c>
      <c r="BD433">
        <f t="shared" si="626"/>
        <v>0</v>
      </c>
      <c r="BF433" t="str">
        <f t="shared" si="627"/>
        <v>0</v>
      </c>
      <c r="BG433" t="str">
        <f t="shared" si="628"/>
        <v>0</v>
      </c>
      <c r="BH433" t="str">
        <f t="shared" si="629"/>
        <v>0</v>
      </c>
      <c r="BI433" t="str">
        <f t="shared" si="630"/>
        <v>0</v>
      </c>
      <c r="BJ433" t="str">
        <f t="shared" si="631"/>
        <v>0</v>
      </c>
      <c r="BK433" t="str">
        <f t="shared" si="632"/>
        <v>0</v>
      </c>
    </row>
    <row r="434" spans="1:63" x14ac:dyDescent="0.25">
      <c r="A434" s="176" t="s">
        <v>21</v>
      </c>
      <c r="B434" s="10">
        <f t="shared" si="608"/>
        <v>13</v>
      </c>
      <c r="C434" s="10" t="str">
        <f t="shared" si="637"/>
        <v>Admin 4a - 13</v>
      </c>
      <c r="D434" s="138">
        <f>'AUP Test Results - Table 1'!D434</f>
        <v>0</v>
      </c>
      <c r="E434" s="177">
        <f>'AUP Test Results - Table 1'!E434</f>
        <v>0</v>
      </c>
      <c r="F434" s="139">
        <f>'AUP Test Results - Table 1'!F434</f>
        <v>0</v>
      </c>
      <c r="G434" s="177">
        <f>'AUP Test Results - Table 1'!G434</f>
        <v>0</v>
      </c>
      <c r="H434" s="177">
        <f>'AUP Test Results - Table 1'!H434</f>
        <v>0</v>
      </c>
      <c r="I434" s="139">
        <f>'AUP Test Results - Table 1'!I434</f>
        <v>0</v>
      </c>
      <c r="J434" s="177">
        <f>'AUP Test Results - Table 1'!J434</f>
        <v>0</v>
      </c>
      <c r="K434" s="177">
        <f>'AUP Test Results - Table 1'!K434</f>
        <v>0</v>
      </c>
      <c r="L434" s="139">
        <f>'AUP Test Results - Table 1'!L434</f>
        <v>0</v>
      </c>
      <c r="M434" s="177" t="str">
        <f>'AUP Test Results - Table 1'!M434</f>
        <v/>
      </c>
      <c r="N434" s="177">
        <f>'AUP Test Results - Table 1'!N434</f>
        <v>0</v>
      </c>
      <c r="O434" s="139">
        <f>'AUP Test Results - Table 1'!O434</f>
        <v>0</v>
      </c>
      <c r="P434" s="177" t="str">
        <f>'AUP Test Results - Table 1'!P434</f>
        <v/>
      </c>
      <c r="Q434" s="138">
        <f>'AUP Test Results - Table 1'!Q434</f>
        <v>0</v>
      </c>
      <c r="R434" s="139">
        <f>'AUP Test Results - Table 1'!R434</f>
        <v>0</v>
      </c>
      <c r="S434" s="45">
        <f>'AUP Test Results - Table 1'!S434</f>
        <v>0</v>
      </c>
      <c r="T434" s="139">
        <f>'AUP Test Results - Table 1'!T434</f>
        <v>0</v>
      </c>
      <c r="U434" s="45">
        <f>'AUP Test Results - Table 1'!U434</f>
        <v>0</v>
      </c>
      <c r="V434" s="138">
        <f>'AUP Test Results - Table 1'!V434</f>
        <v>0</v>
      </c>
      <c r="W434" s="141" t="str">
        <f>'AUP Test Results - Table 1'!W434</f>
        <v>none</v>
      </c>
      <c r="X434" s="141">
        <f>'AUP Test Results - Table 1'!X434</f>
        <v>0</v>
      </c>
      <c r="Y434" s="178">
        <f>'AUP Test Results - Table 1'!Y434</f>
        <v>0</v>
      </c>
      <c r="Z434" s="89">
        <f>'AUP Test Results - Table 1'!Z434</f>
        <v>0</v>
      </c>
      <c r="AC434" t="str">
        <f t="shared" si="609"/>
        <v>Uncashed Chk</v>
      </c>
      <c r="AD434" s="3">
        <f t="shared" si="634"/>
        <v>0</v>
      </c>
      <c r="AE434" s="3">
        <f t="shared" si="635"/>
        <v>0</v>
      </c>
      <c r="AF434" s="3" t="e">
        <f t="shared" si="636"/>
        <v>#DIV/0!</v>
      </c>
      <c r="AG434" s="2" t="e">
        <f t="shared" si="610"/>
        <v>#DIV/0!</v>
      </c>
      <c r="AH434" s="2" t="e">
        <f t="shared" si="611"/>
        <v>#DIV/0!</v>
      </c>
      <c r="AI434" s="2" t="e">
        <f t="shared" si="612"/>
        <v>#DIV/0!</v>
      </c>
      <c r="AJ434" s="2" t="e">
        <f t="shared" si="613"/>
        <v>#DIV/0!</v>
      </c>
      <c r="AK434" t="e">
        <f t="shared" si="614"/>
        <v>#DIV/0!</v>
      </c>
      <c r="AL434" t="str">
        <f t="shared" si="615"/>
        <v>0</v>
      </c>
      <c r="AM434" t="str">
        <f t="shared" si="616"/>
        <v>0</v>
      </c>
      <c r="AN434" t="str">
        <f t="shared" si="617"/>
        <v>0</v>
      </c>
      <c r="AO434" t="str">
        <f t="shared" si="618"/>
        <v>0</v>
      </c>
      <c r="AP434" t="str">
        <f t="shared" si="619"/>
        <v>0</v>
      </c>
      <c r="AQ434" t="str">
        <f t="shared" si="620"/>
        <v>0</v>
      </c>
      <c r="AT434">
        <f t="shared" si="581"/>
        <v>0</v>
      </c>
      <c r="AU434">
        <f t="shared" si="582"/>
        <v>0</v>
      </c>
      <c r="AW434">
        <f t="shared" si="583"/>
        <v>0</v>
      </c>
      <c r="AY434">
        <f t="shared" si="621"/>
        <v>0</v>
      </c>
      <c r="AZ434">
        <f t="shared" si="622"/>
        <v>0</v>
      </c>
      <c r="BA434">
        <f t="shared" si="623"/>
        <v>0</v>
      </c>
      <c r="BB434">
        <f t="shared" si="624"/>
        <v>0</v>
      </c>
      <c r="BC434">
        <f t="shared" si="625"/>
        <v>0</v>
      </c>
      <c r="BD434">
        <f t="shared" si="626"/>
        <v>0</v>
      </c>
      <c r="BF434" t="str">
        <f t="shared" si="627"/>
        <v>0</v>
      </c>
      <c r="BG434" t="str">
        <f t="shared" si="628"/>
        <v>0</v>
      </c>
      <c r="BH434" t="str">
        <f t="shared" si="629"/>
        <v>0</v>
      </c>
      <c r="BI434" t="str">
        <f t="shared" si="630"/>
        <v>0</v>
      </c>
      <c r="BJ434" t="str">
        <f t="shared" si="631"/>
        <v>0</v>
      </c>
      <c r="BK434" t="str">
        <f t="shared" si="632"/>
        <v>0</v>
      </c>
    </row>
    <row r="435" spans="1:63" x14ac:dyDescent="0.25">
      <c r="A435" s="176" t="s">
        <v>21</v>
      </c>
      <c r="B435" s="10">
        <f t="shared" si="608"/>
        <v>14</v>
      </c>
      <c r="C435" s="10" t="str">
        <f t="shared" si="637"/>
        <v>Admin 4a - 14</v>
      </c>
      <c r="D435" s="138">
        <f>'AUP Test Results - Table 1'!D435</f>
        <v>0</v>
      </c>
      <c r="E435" s="177">
        <f>'AUP Test Results - Table 1'!E435</f>
        <v>0</v>
      </c>
      <c r="F435" s="139">
        <f>'AUP Test Results - Table 1'!F435</f>
        <v>0</v>
      </c>
      <c r="G435" s="177">
        <f>'AUP Test Results - Table 1'!G435</f>
        <v>0</v>
      </c>
      <c r="H435" s="177">
        <f>'AUP Test Results - Table 1'!H435</f>
        <v>0</v>
      </c>
      <c r="I435" s="139">
        <f>'AUP Test Results - Table 1'!I435</f>
        <v>0</v>
      </c>
      <c r="J435" s="177">
        <f>'AUP Test Results - Table 1'!J435</f>
        <v>0</v>
      </c>
      <c r="K435" s="177">
        <f>'AUP Test Results - Table 1'!K435</f>
        <v>0</v>
      </c>
      <c r="L435" s="139">
        <f>'AUP Test Results - Table 1'!L435</f>
        <v>0</v>
      </c>
      <c r="M435" s="177" t="str">
        <f>'AUP Test Results - Table 1'!M435</f>
        <v/>
      </c>
      <c r="N435" s="177">
        <f>'AUP Test Results - Table 1'!N435</f>
        <v>0</v>
      </c>
      <c r="O435" s="139">
        <f>'AUP Test Results - Table 1'!O435</f>
        <v>0</v>
      </c>
      <c r="P435" s="177" t="str">
        <f>'AUP Test Results - Table 1'!P435</f>
        <v/>
      </c>
      <c r="Q435" s="138">
        <f>'AUP Test Results - Table 1'!Q435</f>
        <v>0</v>
      </c>
      <c r="R435" s="139">
        <f>'AUP Test Results - Table 1'!R435</f>
        <v>0</v>
      </c>
      <c r="S435" s="45">
        <f>'AUP Test Results - Table 1'!S435</f>
        <v>0</v>
      </c>
      <c r="T435" s="139">
        <f>'AUP Test Results - Table 1'!T435</f>
        <v>0</v>
      </c>
      <c r="U435" s="45">
        <f>'AUP Test Results - Table 1'!U435</f>
        <v>0</v>
      </c>
      <c r="V435" s="138">
        <f>'AUP Test Results - Table 1'!V435</f>
        <v>0</v>
      </c>
      <c r="W435" s="141" t="str">
        <f>'AUP Test Results - Table 1'!W435</f>
        <v>none</v>
      </c>
      <c r="X435" s="141">
        <f>'AUP Test Results - Table 1'!X435</f>
        <v>0</v>
      </c>
      <c r="Y435" s="178">
        <f>'AUP Test Results - Table 1'!Y435</f>
        <v>0</v>
      </c>
      <c r="Z435" s="89">
        <f>'AUP Test Results - Table 1'!Z435</f>
        <v>0</v>
      </c>
      <c r="AC435" t="str">
        <f t="shared" si="609"/>
        <v>Uncashed Chk</v>
      </c>
      <c r="AD435" s="3">
        <f t="shared" si="634"/>
        <v>0</v>
      </c>
      <c r="AE435" s="3">
        <f t="shared" si="635"/>
        <v>0</v>
      </c>
      <c r="AF435" s="3" t="e">
        <f t="shared" si="636"/>
        <v>#DIV/0!</v>
      </c>
      <c r="AG435" s="2" t="e">
        <f t="shared" si="610"/>
        <v>#DIV/0!</v>
      </c>
      <c r="AH435" s="2" t="e">
        <f t="shared" si="611"/>
        <v>#DIV/0!</v>
      </c>
      <c r="AI435" s="2" t="e">
        <f t="shared" si="612"/>
        <v>#DIV/0!</v>
      </c>
      <c r="AJ435" s="2" t="e">
        <f t="shared" si="613"/>
        <v>#DIV/0!</v>
      </c>
      <c r="AK435" t="e">
        <f t="shared" si="614"/>
        <v>#DIV/0!</v>
      </c>
      <c r="AL435" t="str">
        <f t="shared" si="615"/>
        <v>0</v>
      </c>
      <c r="AM435" t="str">
        <f t="shared" si="616"/>
        <v>0</v>
      </c>
      <c r="AN435" t="str">
        <f t="shared" si="617"/>
        <v>0</v>
      </c>
      <c r="AO435" t="str">
        <f t="shared" si="618"/>
        <v>0</v>
      </c>
      <c r="AP435" t="str">
        <f t="shared" si="619"/>
        <v>0</v>
      </c>
      <c r="AQ435" t="str">
        <f t="shared" si="620"/>
        <v>0</v>
      </c>
      <c r="AT435">
        <f t="shared" si="581"/>
        <v>0</v>
      </c>
      <c r="AU435">
        <f t="shared" si="582"/>
        <v>0</v>
      </c>
      <c r="AW435">
        <f t="shared" si="583"/>
        <v>0</v>
      </c>
      <c r="AY435">
        <f t="shared" si="621"/>
        <v>0</v>
      </c>
      <c r="AZ435">
        <f t="shared" si="622"/>
        <v>0</v>
      </c>
      <c r="BA435">
        <f t="shared" si="623"/>
        <v>0</v>
      </c>
      <c r="BB435">
        <f t="shared" si="624"/>
        <v>0</v>
      </c>
      <c r="BC435">
        <f t="shared" si="625"/>
        <v>0</v>
      </c>
      <c r="BD435">
        <f t="shared" si="626"/>
        <v>0</v>
      </c>
      <c r="BF435" t="str">
        <f t="shared" si="627"/>
        <v>0</v>
      </c>
      <c r="BG435" t="str">
        <f t="shared" si="628"/>
        <v>0</v>
      </c>
      <c r="BH435" t="str">
        <f t="shared" si="629"/>
        <v>0</v>
      </c>
      <c r="BI435" t="str">
        <f t="shared" si="630"/>
        <v>0</v>
      </c>
      <c r="BJ435" t="str">
        <f t="shared" si="631"/>
        <v>0</v>
      </c>
      <c r="BK435" t="str">
        <f t="shared" si="632"/>
        <v>0</v>
      </c>
    </row>
    <row r="436" spans="1:63" x14ac:dyDescent="0.25">
      <c r="A436" s="176" t="s">
        <v>21</v>
      </c>
      <c r="B436" s="10">
        <f t="shared" si="608"/>
        <v>15</v>
      </c>
      <c r="C436" s="10" t="str">
        <f t="shared" si="637"/>
        <v>Admin 4a - 15</v>
      </c>
      <c r="D436" s="138">
        <f>'AUP Test Results - Table 1'!D436</f>
        <v>0</v>
      </c>
      <c r="E436" s="177">
        <f>'AUP Test Results - Table 1'!E436</f>
        <v>0</v>
      </c>
      <c r="F436" s="139">
        <f>'AUP Test Results - Table 1'!F436</f>
        <v>0</v>
      </c>
      <c r="G436" s="177">
        <f>'AUP Test Results - Table 1'!G436</f>
        <v>0</v>
      </c>
      <c r="H436" s="177">
        <f>'AUP Test Results - Table 1'!H436</f>
        <v>0</v>
      </c>
      <c r="I436" s="139">
        <f>'AUP Test Results - Table 1'!I436</f>
        <v>0</v>
      </c>
      <c r="J436" s="177">
        <f>'AUP Test Results - Table 1'!J436</f>
        <v>0</v>
      </c>
      <c r="K436" s="177">
        <f>'AUP Test Results - Table 1'!K436</f>
        <v>0</v>
      </c>
      <c r="L436" s="139">
        <f>'AUP Test Results - Table 1'!L436</f>
        <v>0</v>
      </c>
      <c r="M436" s="177" t="str">
        <f>'AUP Test Results - Table 1'!M436</f>
        <v/>
      </c>
      <c r="N436" s="177">
        <f>'AUP Test Results - Table 1'!N436</f>
        <v>0</v>
      </c>
      <c r="O436" s="139">
        <f>'AUP Test Results - Table 1'!O436</f>
        <v>0</v>
      </c>
      <c r="P436" s="177" t="str">
        <f>'AUP Test Results - Table 1'!P436</f>
        <v/>
      </c>
      <c r="Q436" s="138">
        <f>'AUP Test Results - Table 1'!Q436</f>
        <v>0</v>
      </c>
      <c r="R436" s="139">
        <f>'AUP Test Results - Table 1'!R436</f>
        <v>0</v>
      </c>
      <c r="S436" s="45">
        <f>'AUP Test Results - Table 1'!S436</f>
        <v>0</v>
      </c>
      <c r="T436" s="139">
        <f>'AUP Test Results - Table 1'!T436</f>
        <v>0</v>
      </c>
      <c r="U436" s="45">
        <f>'AUP Test Results - Table 1'!U436</f>
        <v>0</v>
      </c>
      <c r="V436" s="138">
        <f>'AUP Test Results - Table 1'!V436</f>
        <v>0</v>
      </c>
      <c r="W436" s="141" t="str">
        <f>'AUP Test Results - Table 1'!W436</f>
        <v>none</v>
      </c>
      <c r="X436" s="141">
        <f>'AUP Test Results - Table 1'!X436</f>
        <v>0</v>
      </c>
      <c r="Y436" s="178">
        <f>'AUP Test Results - Table 1'!Y436</f>
        <v>0</v>
      </c>
      <c r="Z436" s="89">
        <f>'AUP Test Results - Table 1'!Z436</f>
        <v>0</v>
      </c>
      <c r="AC436" t="str">
        <f t="shared" si="609"/>
        <v>Uncashed Chk</v>
      </c>
      <c r="AD436" s="3">
        <f t="shared" si="634"/>
        <v>0</v>
      </c>
      <c r="AE436" s="3">
        <f t="shared" si="635"/>
        <v>0</v>
      </c>
      <c r="AF436" s="3" t="e">
        <f t="shared" si="636"/>
        <v>#DIV/0!</v>
      </c>
      <c r="AG436" s="2" t="e">
        <f t="shared" si="610"/>
        <v>#DIV/0!</v>
      </c>
      <c r="AH436" s="2" t="e">
        <f t="shared" si="611"/>
        <v>#DIV/0!</v>
      </c>
      <c r="AI436" s="2" t="e">
        <f t="shared" si="612"/>
        <v>#DIV/0!</v>
      </c>
      <c r="AJ436" s="2" t="e">
        <f t="shared" si="613"/>
        <v>#DIV/0!</v>
      </c>
      <c r="AK436" t="e">
        <f t="shared" si="614"/>
        <v>#DIV/0!</v>
      </c>
      <c r="AL436" t="str">
        <f t="shared" si="615"/>
        <v>0</v>
      </c>
      <c r="AM436" t="str">
        <f t="shared" si="616"/>
        <v>0</v>
      </c>
      <c r="AN436" t="str">
        <f t="shared" si="617"/>
        <v>0</v>
      </c>
      <c r="AO436" t="str">
        <f t="shared" si="618"/>
        <v>0</v>
      </c>
      <c r="AP436" t="str">
        <f t="shared" si="619"/>
        <v>0</v>
      </c>
      <c r="AQ436" t="str">
        <f t="shared" si="620"/>
        <v>0</v>
      </c>
      <c r="AT436">
        <f t="shared" si="581"/>
        <v>0</v>
      </c>
      <c r="AU436">
        <f t="shared" si="582"/>
        <v>0</v>
      </c>
      <c r="AW436">
        <f t="shared" si="583"/>
        <v>0</v>
      </c>
      <c r="AY436">
        <f t="shared" si="621"/>
        <v>0</v>
      </c>
      <c r="AZ436">
        <f t="shared" si="622"/>
        <v>0</v>
      </c>
      <c r="BA436">
        <f t="shared" si="623"/>
        <v>0</v>
      </c>
      <c r="BB436">
        <f t="shared" si="624"/>
        <v>0</v>
      </c>
      <c r="BC436">
        <f t="shared" si="625"/>
        <v>0</v>
      </c>
      <c r="BD436">
        <f t="shared" si="626"/>
        <v>0</v>
      </c>
      <c r="BF436" t="str">
        <f t="shared" si="627"/>
        <v>0</v>
      </c>
      <c r="BG436" t="str">
        <f t="shared" si="628"/>
        <v>0</v>
      </c>
      <c r="BH436" t="str">
        <f t="shared" si="629"/>
        <v>0</v>
      </c>
      <c r="BI436" t="str">
        <f t="shared" si="630"/>
        <v>0</v>
      </c>
      <c r="BJ436" t="str">
        <f t="shared" si="631"/>
        <v>0</v>
      </c>
      <c r="BK436" t="str">
        <f t="shared" si="632"/>
        <v>0</v>
      </c>
    </row>
    <row r="437" spans="1:63" x14ac:dyDescent="0.25">
      <c r="A437" s="176" t="s">
        <v>21</v>
      </c>
      <c r="B437" s="10">
        <f t="shared" si="608"/>
        <v>16</v>
      </c>
      <c r="C437" s="10" t="str">
        <f t="shared" si="637"/>
        <v>Admin 4a - 16</v>
      </c>
      <c r="D437" s="138">
        <f>'AUP Test Results - Table 1'!D437</f>
        <v>0</v>
      </c>
      <c r="E437" s="177">
        <f>'AUP Test Results - Table 1'!E437</f>
        <v>0</v>
      </c>
      <c r="F437" s="139">
        <f>'AUP Test Results - Table 1'!F437</f>
        <v>0</v>
      </c>
      <c r="G437" s="177">
        <f>'AUP Test Results - Table 1'!G437</f>
        <v>0</v>
      </c>
      <c r="H437" s="177">
        <f>'AUP Test Results - Table 1'!H437</f>
        <v>0</v>
      </c>
      <c r="I437" s="139">
        <f>'AUP Test Results - Table 1'!I437</f>
        <v>0</v>
      </c>
      <c r="J437" s="177">
        <f>'AUP Test Results - Table 1'!J437</f>
        <v>0</v>
      </c>
      <c r="K437" s="177">
        <f>'AUP Test Results - Table 1'!K437</f>
        <v>0</v>
      </c>
      <c r="L437" s="139">
        <f>'AUP Test Results - Table 1'!L437</f>
        <v>0</v>
      </c>
      <c r="M437" s="177" t="str">
        <f>'AUP Test Results - Table 1'!M437</f>
        <v/>
      </c>
      <c r="N437" s="177">
        <f>'AUP Test Results - Table 1'!N437</f>
        <v>0</v>
      </c>
      <c r="O437" s="139">
        <f>'AUP Test Results - Table 1'!O437</f>
        <v>0</v>
      </c>
      <c r="P437" s="177" t="str">
        <f>'AUP Test Results - Table 1'!P437</f>
        <v/>
      </c>
      <c r="Q437" s="138">
        <f>'AUP Test Results - Table 1'!Q437</f>
        <v>0</v>
      </c>
      <c r="R437" s="139">
        <f>'AUP Test Results - Table 1'!R437</f>
        <v>0</v>
      </c>
      <c r="S437" s="45">
        <f>'AUP Test Results - Table 1'!S437</f>
        <v>0</v>
      </c>
      <c r="T437" s="139">
        <f>'AUP Test Results - Table 1'!T437</f>
        <v>0</v>
      </c>
      <c r="U437" s="45">
        <f>'AUP Test Results - Table 1'!U437</f>
        <v>0</v>
      </c>
      <c r="V437" s="138">
        <f>'AUP Test Results - Table 1'!V437</f>
        <v>0</v>
      </c>
      <c r="W437" s="141" t="str">
        <f>'AUP Test Results - Table 1'!W437</f>
        <v>none</v>
      </c>
      <c r="X437" s="141">
        <f>'AUP Test Results - Table 1'!X437</f>
        <v>0</v>
      </c>
      <c r="Y437" s="178">
        <f>'AUP Test Results - Table 1'!Y437</f>
        <v>0</v>
      </c>
      <c r="Z437" s="89">
        <f>'AUP Test Results - Table 1'!Z437</f>
        <v>0</v>
      </c>
      <c r="AC437" t="str">
        <f t="shared" si="609"/>
        <v>Uncashed Chk</v>
      </c>
      <c r="AD437" s="3">
        <f t="shared" si="634"/>
        <v>0</v>
      </c>
      <c r="AE437" s="3">
        <f t="shared" si="635"/>
        <v>0</v>
      </c>
      <c r="AF437" s="3" t="e">
        <f t="shared" si="636"/>
        <v>#DIV/0!</v>
      </c>
      <c r="AG437" s="2" t="e">
        <f t="shared" si="610"/>
        <v>#DIV/0!</v>
      </c>
      <c r="AH437" s="2" t="e">
        <f t="shared" si="611"/>
        <v>#DIV/0!</v>
      </c>
      <c r="AI437" s="2" t="e">
        <f t="shared" si="612"/>
        <v>#DIV/0!</v>
      </c>
      <c r="AJ437" s="2" t="e">
        <f t="shared" si="613"/>
        <v>#DIV/0!</v>
      </c>
      <c r="AK437" t="e">
        <f t="shared" si="614"/>
        <v>#DIV/0!</v>
      </c>
      <c r="AL437" t="str">
        <f t="shared" si="615"/>
        <v>0</v>
      </c>
      <c r="AM437" t="str">
        <f t="shared" si="616"/>
        <v>0</v>
      </c>
      <c r="AN437" t="str">
        <f t="shared" si="617"/>
        <v>0</v>
      </c>
      <c r="AO437" t="str">
        <f t="shared" si="618"/>
        <v>0</v>
      </c>
      <c r="AP437" t="str">
        <f t="shared" si="619"/>
        <v>0</v>
      </c>
      <c r="AQ437" t="str">
        <f t="shared" si="620"/>
        <v>0</v>
      </c>
      <c r="AT437">
        <f t="shared" si="581"/>
        <v>0</v>
      </c>
      <c r="AU437">
        <f t="shared" si="582"/>
        <v>0</v>
      </c>
      <c r="AW437">
        <f t="shared" si="583"/>
        <v>0</v>
      </c>
      <c r="AY437">
        <f t="shared" si="621"/>
        <v>0</v>
      </c>
      <c r="AZ437">
        <f t="shared" si="622"/>
        <v>0</v>
      </c>
      <c r="BA437">
        <f t="shared" si="623"/>
        <v>0</v>
      </c>
      <c r="BB437">
        <f t="shared" si="624"/>
        <v>0</v>
      </c>
      <c r="BC437">
        <f t="shared" si="625"/>
        <v>0</v>
      </c>
      <c r="BD437">
        <f t="shared" si="626"/>
        <v>0</v>
      </c>
      <c r="BF437" t="str">
        <f t="shared" si="627"/>
        <v>0</v>
      </c>
      <c r="BG437" t="str">
        <f t="shared" si="628"/>
        <v>0</v>
      </c>
      <c r="BH437" t="str">
        <f t="shared" si="629"/>
        <v>0</v>
      </c>
      <c r="BI437" t="str">
        <f t="shared" si="630"/>
        <v>0</v>
      </c>
      <c r="BJ437" t="str">
        <f t="shared" si="631"/>
        <v>0</v>
      </c>
      <c r="BK437" t="str">
        <f t="shared" si="632"/>
        <v>0</v>
      </c>
    </row>
    <row r="438" spans="1:63" x14ac:dyDescent="0.25">
      <c r="A438" s="176" t="s">
        <v>21</v>
      </c>
      <c r="B438" s="10">
        <f t="shared" si="608"/>
        <v>17</v>
      </c>
      <c r="C438" s="10" t="str">
        <f t="shared" si="637"/>
        <v>Admin 4a - 17</v>
      </c>
      <c r="D438" s="138">
        <f>'AUP Test Results - Table 1'!D438</f>
        <v>0</v>
      </c>
      <c r="E438" s="177">
        <f>'AUP Test Results - Table 1'!E438</f>
        <v>0</v>
      </c>
      <c r="F438" s="139">
        <f>'AUP Test Results - Table 1'!F438</f>
        <v>0</v>
      </c>
      <c r="G438" s="177">
        <f>'AUP Test Results - Table 1'!G438</f>
        <v>0</v>
      </c>
      <c r="H438" s="177">
        <f>'AUP Test Results - Table 1'!H438</f>
        <v>0</v>
      </c>
      <c r="I438" s="139">
        <f>'AUP Test Results - Table 1'!I438</f>
        <v>0</v>
      </c>
      <c r="J438" s="177">
        <f>'AUP Test Results - Table 1'!J438</f>
        <v>0</v>
      </c>
      <c r="K438" s="177">
        <f>'AUP Test Results - Table 1'!K438</f>
        <v>0</v>
      </c>
      <c r="L438" s="139">
        <f>'AUP Test Results - Table 1'!L438</f>
        <v>0</v>
      </c>
      <c r="M438" s="177" t="str">
        <f>'AUP Test Results - Table 1'!M438</f>
        <v/>
      </c>
      <c r="N438" s="177">
        <f>'AUP Test Results - Table 1'!N438</f>
        <v>0</v>
      </c>
      <c r="O438" s="139">
        <f>'AUP Test Results - Table 1'!O438</f>
        <v>0</v>
      </c>
      <c r="P438" s="177" t="str">
        <f>'AUP Test Results - Table 1'!P438</f>
        <v/>
      </c>
      <c r="Q438" s="138">
        <f>'AUP Test Results - Table 1'!Q438</f>
        <v>0</v>
      </c>
      <c r="R438" s="139">
        <f>'AUP Test Results - Table 1'!R438</f>
        <v>0</v>
      </c>
      <c r="S438" s="45">
        <f>'AUP Test Results - Table 1'!S438</f>
        <v>0</v>
      </c>
      <c r="T438" s="139">
        <f>'AUP Test Results - Table 1'!T438</f>
        <v>0</v>
      </c>
      <c r="U438" s="45">
        <f>'AUP Test Results - Table 1'!U438</f>
        <v>0</v>
      </c>
      <c r="V438" s="138">
        <f>'AUP Test Results - Table 1'!V438</f>
        <v>0</v>
      </c>
      <c r="W438" s="141" t="str">
        <f>'AUP Test Results - Table 1'!W438</f>
        <v>none</v>
      </c>
      <c r="X438" s="141">
        <f>'AUP Test Results - Table 1'!X438</f>
        <v>0</v>
      </c>
      <c r="Y438" s="178">
        <f>'AUP Test Results - Table 1'!Y438</f>
        <v>0</v>
      </c>
      <c r="Z438" s="89">
        <f>'AUP Test Results - Table 1'!Z438</f>
        <v>0</v>
      </c>
      <c r="AC438" t="str">
        <f t="shared" si="609"/>
        <v>Uncashed Chk</v>
      </c>
      <c r="AD438" s="3">
        <f t="shared" si="634"/>
        <v>0</v>
      </c>
      <c r="AE438" s="3">
        <f t="shared" si="635"/>
        <v>0</v>
      </c>
      <c r="AF438" s="3" t="e">
        <f t="shared" si="636"/>
        <v>#DIV/0!</v>
      </c>
      <c r="AG438" s="2" t="e">
        <f t="shared" si="610"/>
        <v>#DIV/0!</v>
      </c>
      <c r="AH438" s="2" t="e">
        <f t="shared" si="611"/>
        <v>#DIV/0!</v>
      </c>
      <c r="AI438" s="2" t="e">
        <f t="shared" si="612"/>
        <v>#DIV/0!</v>
      </c>
      <c r="AJ438" s="2" t="e">
        <f t="shared" si="613"/>
        <v>#DIV/0!</v>
      </c>
      <c r="AK438" t="e">
        <f t="shared" si="614"/>
        <v>#DIV/0!</v>
      </c>
      <c r="AL438" t="str">
        <f t="shared" si="615"/>
        <v>0</v>
      </c>
      <c r="AM438" t="str">
        <f t="shared" si="616"/>
        <v>0</v>
      </c>
      <c r="AN438" t="str">
        <f t="shared" si="617"/>
        <v>0</v>
      </c>
      <c r="AO438" t="str">
        <f t="shared" si="618"/>
        <v>0</v>
      </c>
      <c r="AP438" t="str">
        <f t="shared" si="619"/>
        <v>0</v>
      </c>
      <c r="AQ438" t="str">
        <f t="shared" si="620"/>
        <v>0</v>
      </c>
      <c r="AT438">
        <f t="shared" si="581"/>
        <v>0</v>
      </c>
      <c r="AU438">
        <f t="shared" si="582"/>
        <v>0</v>
      </c>
      <c r="AW438">
        <f t="shared" si="583"/>
        <v>0</v>
      </c>
      <c r="AY438">
        <f t="shared" si="621"/>
        <v>0</v>
      </c>
      <c r="AZ438">
        <f t="shared" si="622"/>
        <v>0</v>
      </c>
      <c r="BA438">
        <f t="shared" si="623"/>
        <v>0</v>
      </c>
      <c r="BB438">
        <f t="shared" si="624"/>
        <v>0</v>
      </c>
      <c r="BC438">
        <f t="shared" si="625"/>
        <v>0</v>
      </c>
      <c r="BD438">
        <f t="shared" si="626"/>
        <v>0</v>
      </c>
      <c r="BF438" t="str">
        <f t="shared" si="627"/>
        <v>0</v>
      </c>
      <c r="BG438" t="str">
        <f t="shared" si="628"/>
        <v>0</v>
      </c>
      <c r="BH438" t="str">
        <f t="shared" si="629"/>
        <v>0</v>
      </c>
      <c r="BI438" t="str">
        <f t="shared" si="630"/>
        <v>0</v>
      </c>
      <c r="BJ438" t="str">
        <f t="shared" si="631"/>
        <v>0</v>
      </c>
      <c r="BK438" t="str">
        <f t="shared" si="632"/>
        <v>0</v>
      </c>
    </row>
    <row r="439" spans="1:63" x14ac:dyDescent="0.25">
      <c r="A439" s="176" t="s">
        <v>21</v>
      </c>
      <c r="B439" s="10">
        <f t="shared" si="608"/>
        <v>18</v>
      </c>
      <c r="C439" s="10" t="str">
        <f t="shared" si="637"/>
        <v>Admin 4a - 18</v>
      </c>
      <c r="D439" s="138">
        <f>'AUP Test Results - Table 1'!D439</f>
        <v>0</v>
      </c>
      <c r="E439" s="177">
        <f>'AUP Test Results - Table 1'!E439</f>
        <v>0</v>
      </c>
      <c r="F439" s="139">
        <f>'AUP Test Results - Table 1'!F439</f>
        <v>0</v>
      </c>
      <c r="G439" s="177">
        <f>'AUP Test Results - Table 1'!G439</f>
        <v>0</v>
      </c>
      <c r="H439" s="177">
        <f>'AUP Test Results - Table 1'!H439</f>
        <v>0</v>
      </c>
      <c r="I439" s="139">
        <f>'AUP Test Results - Table 1'!I439</f>
        <v>0</v>
      </c>
      <c r="J439" s="177">
        <f>'AUP Test Results - Table 1'!J439</f>
        <v>0</v>
      </c>
      <c r="K439" s="177">
        <f>'AUP Test Results - Table 1'!K439</f>
        <v>0</v>
      </c>
      <c r="L439" s="139">
        <f>'AUP Test Results - Table 1'!L439</f>
        <v>0</v>
      </c>
      <c r="M439" s="177" t="str">
        <f>'AUP Test Results - Table 1'!M439</f>
        <v/>
      </c>
      <c r="N439" s="177">
        <f>'AUP Test Results - Table 1'!N439</f>
        <v>0</v>
      </c>
      <c r="O439" s="139">
        <f>'AUP Test Results - Table 1'!O439</f>
        <v>0</v>
      </c>
      <c r="P439" s="177" t="str">
        <f>'AUP Test Results - Table 1'!P439</f>
        <v/>
      </c>
      <c r="Q439" s="138">
        <f>'AUP Test Results - Table 1'!Q439</f>
        <v>0</v>
      </c>
      <c r="R439" s="139">
        <f>'AUP Test Results - Table 1'!R439</f>
        <v>0</v>
      </c>
      <c r="S439" s="45">
        <f>'AUP Test Results - Table 1'!S439</f>
        <v>0</v>
      </c>
      <c r="T439" s="139">
        <f>'AUP Test Results - Table 1'!T439</f>
        <v>0</v>
      </c>
      <c r="U439" s="45">
        <f>'AUP Test Results - Table 1'!U439</f>
        <v>0</v>
      </c>
      <c r="V439" s="138">
        <f>'AUP Test Results - Table 1'!V439</f>
        <v>0</v>
      </c>
      <c r="W439" s="141" t="str">
        <f>'AUP Test Results - Table 1'!W439</f>
        <v>none</v>
      </c>
      <c r="X439" s="141">
        <f>'AUP Test Results - Table 1'!X439</f>
        <v>0</v>
      </c>
      <c r="Y439" s="178">
        <f>'AUP Test Results - Table 1'!Y439</f>
        <v>0</v>
      </c>
      <c r="Z439" s="89">
        <f>'AUP Test Results - Table 1'!Z439</f>
        <v>0</v>
      </c>
      <c r="AC439" t="str">
        <f t="shared" si="609"/>
        <v>Uncashed Chk</v>
      </c>
      <c r="AD439" s="3">
        <f t="shared" si="634"/>
        <v>0</v>
      </c>
      <c r="AE439" s="3">
        <f t="shared" si="635"/>
        <v>0</v>
      </c>
      <c r="AF439" s="3" t="e">
        <f t="shared" si="636"/>
        <v>#DIV/0!</v>
      </c>
      <c r="AG439" s="2" t="e">
        <f t="shared" si="610"/>
        <v>#DIV/0!</v>
      </c>
      <c r="AH439" s="2" t="e">
        <f t="shared" si="611"/>
        <v>#DIV/0!</v>
      </c>
      <c r="AI439" s="2" t="e">
        <f t="shared" si="612"/>
        <v>#DIV/0!</v>
      </c>
      <c r="AJ439" s="2" t="e">
        <f t="shared" si="613"/>
        <v>#DIV/0!</v>
      </c>
      <c r="AK439" t="e">
        <f t="shared" si="614"/>
        <v>#DIV/0!</v>
      </c>
      <c r="AL439" t="str">
        <f t="shared" si="615"/>
        <v>0</v>
      </c>
      <c r="AM439" t="str">
        <f t="shared" si="616"/>
        <v>0</v>
      </c>
      <c r="AN439" t="str">
        <f t="shared" si="617"/>
        <v>0</v>
      </c>
      <c r="AO439" t="str">
        <f t="shared" si="618"/>
        <v>0</v>
      </c>
      <c r="AP439" t="str">
        <f t="shared" si="619"/>
        <v>0</v>
      </c>
      <c r="AQ439" t="str">
        <f t="shared" si="620"/>
        <v>0</v>
      </c>
      <c r="AT439">
        <f t="shared" si="581"/>
        <v>0</v>
      </c>
      <c r="AU439">
        <f t="shared" si="582"/>
        <v>0</v>
      </c>
      <c r="AW439">
        <f t="shared" si="583"/>
        <v>0</v>
      </c>
      <c r="AY439">
        <f t="shared" si="621"/>
        <v>0</v>
      </c>
      <c r="AZ439">
        <f t="shared" si="622"/>
        <v>0</v>
      </c>
      <c r="BA439">
        <f t="shared" si="623"/>
        <v>0</v>
      </c>
      <c r="BB439">
        <f t="shared" si="624"/>
        <v>0</v>
      </c>
      <c r="BC439">
        <f t="shared" si="625"/>
        <v>0</v>
      </c>
      <c r="BD439">
        <f t="shared" si="626"/>
        <v>0</v>
      </c>
      <c r="BF439" t="str">
        <f t="shared" si="627"/>
        <v>0</v>
      </c>
      <c r="BG439" t="str">
        <f t="shared" si="628"/>
        <v>0</v>
      </c>
      <c r="BH439" t="str">
        <f t="shared" si="629"/>
        <v>0</v>
      </c>
      <c r="BI439" t="str">
        <f t="shared" si="630"/>
        <v>0</v>
      </c>
      <c r="BJ439" t="str">
        <f t="shared" si="631"/>
        <v>0</v>
      </c>
      <c r="BK439" t="str">
        <f t="shared" si="632"/>
        <v>0</v>
      </c>
    </row>
    <row r="440" spans="1:63" x14ac:dyDescent="0.25">
      <c r="A440" s="176" t="s">
        <v>21</v>
      </c>
      <c r="B440" s="10">
        <f t="shared" si="608"/>
        <v>19</v>
      </c>
      <c r="C440" s="10" t="str">
        <f t="shared" si="637"/>
        <v>Admin 4a - 19</v>
      </c>
      <c r="D440" s="138">
        <f>'AUP Test Results - Table 1'!D440</f>
        <v>0</v>
      </c>
      <c r="E440" s="177">
        <f>'AUP Test Results - Table 1'!E440</f>
        <v>0</v>
      </c>
      <c r="F440" s="139">
        <f>'AUP Test Results - Table 1'!F440</f>
        <v>0</v>
      </c>
      <c r="G440" s="177">
        <f>'AUP Test Results - Table 1'!G440</f>
        <v>0</v>
      </c>
      <c r="H440" s="177">
        <f>'AUP Test Results - Table 1'!H440</f>
        <v>0</v>
      </c>
      <c r="I440" s="139">
        <f>'AUP Test Results - Table 1'!I440</f>
        <v>0</v>
      </c>
      <c r="J440" s="177">
        <f>'AUP Test Results - Table 1'!J440</f>
        <v>0</v>
      </c>
      <c r="K440" s="177">
        <f>'AUP Test Results - Table 1'!K440</f>
        <v>0</v>
      </c>
      <c r="L440" s="139">
        <f>'AUP Test Results - Table 1'!L440</f>
        <v>0</v>
      </c>
      <c r="M440" s="177" t="str">
        <f>'AUP Test Results - Table 1'!M440</f>
        <v/>
      </c>
      <c r="N440" s="177">
        <f>'AUP Test Results - Table 1'!N440</f>
        <v>0</v>
      </c>
      <c r="O440" s="139">
        <f>'AUP Test Results - Table 1'!O440</f>
        <v>0</v>
      </c>
      <c r="P440" s="177" t="str">
        <f>'AUP Test Results - Table 1'!P440</f>
        <v/>
      </c>
      <c r="Q440" s="138">
        <f>'AUP Test Results - Table 1'!Q440</f>
        <v>0</v>
      </c>
      <c r="R440" s="139">
        <f>'AUP Test Results - Table 1'!R440</f>
        <v>0</v>
      </c>
      <c r="S440" s="45">
        <f>'AUP Test Results - Table 1'!S440</f>
        <v>0</v>
      </c>
      <c r="T440" s="139">
        <f>'AUP Test Results - Table 1'!T440</f>
        <v>0</v>
      </c>
      <c r="U440" s="45">
        <f>'AUP Test Results - Table 1'!U440</f>
        <v>0</v>
      </c>
      <c r="V440" s="138">
        <f>'AUP Test Results - Table 1'!V440</f>
        <v>0</v>
      </c>
      <c r="W440" s="141" t="str">
        <f>'AUP Test Results - Table 1'!W440</f>
        <v>none</v>
      </c>
      <c r="X440" s="141">
        <f>'AUP Test Results - Table 1'!X440</f>
        <v>0</v>
      </c>
      <c r="Y440" s="178">
        <f>'AUP Test Results - Table 1'!Y440</f>
        <v>0</v>
      </c>
      <c r="Z440" s="89">
        <f>'AUP Test Results - Table 1'!Z440</f>
        <v>0</v>
      </c>
      <c r="AC440" t="str">
        <f t="shared" si="609"/>
        <v>Uncashed Chk</v>
      </c>
      <c r="AD440" s="3">
        <f t="shared" si="634"/>
        <v>0</v>
      </c>
      <c r="AE440" s="3">
        <f t="shared" si="635"/>
        <v>0</v>
      </c>
      <c r="AF440" s="3" t="e">
        <f t="shared" si="636"/>
        <v>#DIV/0!</v>
      </c>
      <c r="AG440" s="2" t="e">
        <f t="shared" si="610"/>
        <v>#DIV/0!</v>
      </c>
      <c r="AH440" s="2" t="e">
        <f t="shared" si="611"/>
        <v>#DIV/0!</v>
      </c>
      <c r="AI440" s="2" t="e">
        <f t="shared" si="612"/>
        <v>#DIV/0!</v>
      </c>
      <c r="AJ440" s="2" t="e">
        <f t="shared" si="613"/>
        <v>#DIV/0!</v>
      </c>
      <c r="AK440" t="e">
        <f t="shared" si="614"/>
        <v>#DIV/0!</v>
      </c>
      <c r="AL440" t="str">
        <f t="shared" si="615"/>
        <v>0</v>
      </c>
      <c r="AM440" t="str">
        <f t="shared" si="616"/>
        <v>0</v>
      </c>
      <c r="AN440" t="str">
        <f t="shared" si="617"/>
        <v>0</v>
      </c>
      <c r="AO440" t="str">
        <f t="shared" si="618"/>
        <v>0</v>
      </c>
      <c r="AP440" t="str">
        <f t="shared" si="619"/>
        <v>0</v>
      </c>
      <c r="AQ440" t="str">
        <f t="shared" si="620"/>
        <v>0</v>
      </c>
      <c r="AT440">
        <f t="shared" si="581"/>
        <v>0</v>
      </c>
      <c r="AU440">
        <f t="shared" si="582"/>
        <v>0</v>
      </c>
      <c r="AW440">
        <f t="shared" si="583"/>
        <v>0</v>
      </c>
      <c r="AY440">
        <f t="shared" si="621"/>
        <v>0</v>
      </c>
      <c r="AZ440">
        <f t="shared" si="622"/>
        <v>0</v>
      </c>
      <c r="BA440">
        <f t="shared" si="623"/>
        <v>0</v>
      </c>
      <c r="BB440">
        <f t="shared" si="624"/>
        <v>0</v>
      </c>
      <c r="BC440">
        <f t="shared" si="625"/>
        <v>0</v>
      </c>
      <c r="BD440">
        <f t="shared" si="626"/>
        <v>0</v>
      </c>
      <c r="BF440" t="str">
        <f t="shared" si="627"/>
        <v>0</v>
      </c>
      <c r="BG440" t="str">
        <f t="shared" si="628"/>
        <v>0</v>
      </c>
      <c r="BH440" t="str">
        <f t="shared" si="629"/>
        <v>0</v>
      </c>
      <c r="BI440" t="str">
        <f t="shared" si="630"/>
        <v>0</v>
      </c>
      <c r="BJ440" t="str">
        <f t="shared" si="631"/>
        <v>0</v>
      </c>
      <c r="BK440" t="str">
        <f t="shared" si="632"/>
        <v>0</v>
      </c>
    </row>
    <row r="441" spans="1:63" x14ac:dyDescent="0.25">
      <c r="A441" s="176" t="s">
        <v>21</v>
      </c>
      <c r="B441" s="10">
        <f t="shared" si="608"/>
        <v>20</v>
      </c>
      <c r="C441" s="10" t="str">
        <f t="shared" si="637"/>
        <v>Admin 4a - 20</v>
      </c>
      <c r="D441" s="138">
        <f>'AUP Test Results - Table 1'!D441</f>
        <v>0</v>
      </c>
      <c r="E441" s="177">
        <f>'AUP Test Results - Table 1'!E441</f>
        <v>0</v>
      </c>
      <c r="F441" s="139">
        <f>'AUP Test Results - Table 1'!F441</f>
        <v>0</v>
      </c>
      <c r="G441" s="177">
        <f>'AUP Test Results - Table 1'!G441</f>
        <v>0</v>
      </c>
      <c r="H441" s="177">
        <f>'AUP Test Results - Table 1'!H441</f>
        <v>0</v>
      </c>
      <c r="I441" s="139">
        <f>'AUP Test Results - Table 1'!I441</f>
        <v>0</v>
      </c>
      <c r="J441" s="177">
        <f>'AUP Test Results - Table 1'!J441</f>
        <v>0</v>
      </c>
      <c r="K441" s="177">
        <f>'AUP Test Results - Table 1'!K441</f>
        <v>0</v>
      </c>
      <c r="L441" s="139">
        <f>'AUP Test Results - Table 1'!L441</f>
        <v>0</v>
      </c>
      <c r="M441" s="177" t="str">
        <f>'AUP Test Results - Table 1'!M441</f>
        <v/>
      </c>
      <c r="N441" s="177">
        <f>'AUP Test Results - Table 1'!N441</f>
        <v>0</v>
      </c>
      <c r="O441" s="139">
        <f>'AUP Test Results - Table 1'!O441</f>
        <v>0</v>
      </c>
      <c r="P441" s="177" t="str">
        <f>'AUP Test Results - Table 1'!P441</f>
        <v/>
      </c>
      <c r="Q441" s="138">
        <f>'AUP Test Results - Table 1'!Q441</f>
        <v>0</v>
      </c>
      <c r="R441" s="139">
        <f>'AUP Test Results - Table 1'!R441</f>
        <v>0</v>
      </c>
      <c r="S441" s="45">
        <f>'AUP Test Results - Table 1'!S441</f>
        <v>0</v>
      </c>
      <c r="T441" s="139">
        <f>'AUP Test Results - Table 1'!T441</f>
        <v>0</v>
      </c>
      <c r="U441" s="45">
        <f>'AUP Test Results - Table 1'!U441</f>
        <v>0</v>
      </c>
      <c r="V441" s="138">
        <f>'AUP Test Results - Table 1'!V441</f>
        <v>0</v>
      </c>
      <c r="W441" s="141" t="str">
        <f>'AUP Test Results - Table 1'!W441</f>
        <v>none</v>
      </c>
      <c r="X441" s="141">
        <f>'AUP Test Results - Table 1'!X441</f>
        <v>0</v>
      </c>
      <c r="Y441" s="178">
        <f>'AUP Test Results - Table 1'!Y441</f>
        <v>0</v>
      </c>
      <c r="Z441" s="89">
        <f>'AUP Test Results - Table 1'!Z441</f>
        <v>0</v>
      </c>
      <c r="AC441" t="str">
        <f t="shared" si="609"/>
        <v>Uncashed Chk</v>
      </c>
      <c r="AD441" s="3">
        <f t="shared" si="634"/>
        <v>0</v>
      </c>
      <c r="AE441" s="3">
        <f t="shared" si="635"/>
        <v>0</v>
      </c>
      <c r="AF441" s="3" t="e">
        <f t="shared" si="636"/>
        <v>#DIV/0!</v>
      </c>
      <c r="AG441" s="2" t="e">
        <f t="shared" si="610"/>
        <v>#DIV/0!</v>
      </c>
      <c r="AH441" s="2" t="e">
        <f t="shared" si="611"/>
        <v>#DIV/0!</v>
      </c>
      <c r="AI441" s="2" t="e">
        <f t="shared" si="612"/>
        <v>#DIV/0!</v>
      </c>
      <c r="AJ441" s="2" t="e">
        <f t="shared" si="613"/>
        <v>#DIV/0!</v>
      </c>
      <c r="AK441" t="e">
        <f t="shared" si="614"/>
        <v>#DIV/0!</v>
      </c>
      <c r="AL441" t="str">
        <f t="shared" si="615"/>
        <v>0</v>
      </c>
      <c r="AM441" t="str">
        <f t="shared" si="616"/>
        <v>0</v>
      </c>
      <c r="AN441" t="str">
        <f t="shared" si="617"/>
        <v>0</v>
      </c>
      <c r="AO441" t="str">
        <f t="shared" si="618"/>
        <v>0</v>
      </c>
      <c r="AP441" t="str">
        <f t="shared" si="619"/>
        <v>0</v>
      </c>
      <c r="AQ441" t="str">
        <f t="shared" si="620"/>
        <v>0</v>
      </c>
      <c r="AT441">
        <f t="shared" si="581"/>
        <v>0</v>
      </c>
      <c r="AU441">
        <f t="shared" si="582"/>
        <v>0</v>
      </c>
      <c r="AW441">
        <f t="shared" si="583"/>
        <v>0</v>
      </c>
      <c r="AY441">
        <f t="shared" si="621"/>
        <v>0</v>
      </c>
      <c r="AZ441">
        <f t="shared" si="622"/>
        <v>0</v>
      </c>
      <c r="BA441">
        <f t="shared" si="623"/>
        <v>0</v>
      </c>
      <c r="BB441">
        <f t="shared" si="624"/>
        <v>0</v>
      </c>
      <c r="BC441">
        <f t="shared" si="625"/>
        <v>0</v>
      </c>
      <c r="BD441">
        <f t="shared" si="626"/>
        <v>0</v>
      </c>
      <c r="BF441" t="str">
        <f t="shared" si="627"/>
        <v>0</v>
      </c>
      <c r="BG441" t="str">
        <f t="shared" si="628"/>
        <v>0</v>
      </c>
      <c r="BH441" t="str">
        <f t="shared" si="629"/>
        <v>0</v>
      </c>
      <c r="BI441" t="str">
        <f t="shared" si="630"/>
        <v>0</v>
      </c>
      <c r="BJ441" t="str">
        <f t="shared" si="631"/>
        <v>0</v>
      </c>
      <c r="BK441" t="str">
        <f t="shared" si="632"/>
        <v>0</v>
      </c>
    </row>
    <row r="442" spans="1:63" x14ac:dyDescent="0.25">
      <c r="A442" s="176" t="s">
        <v>21</v>
      </c>
      <c r="B442" s="10">
        <f t="shared" si="608"/>
        <v>21</v>
      </c>
      <c r="C442" s="10" t="str">
        <f t="shared" si="637"/>
        <v>Admin 4a - 21</v>
      </c>
      <c r="D442" s="138">
        <f>'AUP Test Results - Table 1'!D442</f>
        <v>0</v>
      </c>
      <c r="E442" s="177">
        <f>'AUP Test Results - Table 1'!E442</f>
        <v>0</v>
      </c>
      <c r="F442" s="139">
        <f>'AUP Test Results - Table 1'!F442</f>
        <v>0</v>
      </c>
      <c r="G442" s="177">
        <f>'AUP Test Results - Table 1'!G442</f>
        <v>0</v>
      </c>
      <c r="H442" s="177">
        <f>'AUP Test Results - Table 1'!H442</f>
        <v>0</v>
      </c>
      <c r="I442" s="139">
        <f>'AUP Test Results - Table 1'!I442</f>
        <v>0</v>
      </c>
      <c r="J442" s="177">
        <f>'AUP Test Results - Table 1'!J442</f>
        <v>0</v>
      </c>
      <c r="K442" s="177">
        <f>'AUP Test Results - Table 1'!K442</f>
        <v>0</v>
      </c>
      <c r="L442" s="139">
        <f>'AUP Test Results - Table 1'!L442</f>
        <v>0</v>
      </c>
      <c r="M442" s="177" t="str">
        <f>'AUP Test Results - Table 1'!M442</f>
        <v/>
      </c>
      <c r="N442" s="177">
        <f>'AUP Test Results - Table 1'!N442</f>
        <v>0</v>
      </c>
      <c r="O442" s="139">
        <f>'AUP Test Results - Table 1'!O442</f>
        <v>0</v>
      </c>
      <c r="P442" s="177" t="str">
        <f>'AUP Test Results - Table 1'!P442</f>
        <v/>
      </c>
      <c r="Q442" s="138">
        <f>'AUP Test Results - Table 1'!Q442</f>
        <v>0</v>
      </c>
      <c r="R442" s="139">
        <f>'AUP Test Results - Table 1'!R442</f>
        <v>0</v>
      </c>
      <c r="S442" s="45">
        <f>'AUP Test Results - Table 1'!S442</f>
        <v>0</v>
      </c>
      <c r="T442" s="139">
        <f>'AUP Test Results - Table 1'!T442</f>
        <v>0</v>
      </c>
      <c r="U442" s="45">
        <f>'AUP Test Results - Table 1'!U442</f>
        <v>0</v>
      </c>
      <c r="V442" s="138">
        <f>'AUP Test Results - Table 1'!V442</f>
        <v>0</v>
      </c>
      <c r="W442" s="141" t="str">
        <f>'AUP Test Results - Table 1'!W442</f>
        <v>none</v>
      </c>
      <c r="X442" s="141">
        <f>'AUP Test Results - Table 1'!X442</f>
        <v>0</v>
      </c>
      <c r="Y442" s="178">
        <f>'AUP Test Results - Table 1'!Y442</f>
        <v>0</v>
      </c>
      <c r="Z442" s="89">
        <f>'AUP Test Results - Table 1'!Z442</f>
        <v>0</v>
      </c>
      <c r="AC442" t="str">
        <f t="shared" si="609"/>
        <v>Uncashed Chk</v>
      </c>
      <c r="AD442" s="3">
        <f t="shared" si="634"/>
        <v>0</v>
      </c>
      <c r="AE442" s="3">
        <f t="shared" si="635"/>
        <v>0</v>
      </c>
      <c r="AF442" s="3" t="e">
        <f t="shared" si="636"/>
        <v>#DIV/0!</v>
      </c>
      <c r="AG442" s="2" t="e">
        <f t="shared" si="610"/>
        <v>#DIV/0!</v>
      </c>
      <c r="AH442" s="2" t="e">
        <f t="shared" si="611"/>
        <v>#DIV/0!</v>
      </c>
      <c r="AI442" s="2" t="e">
        <f t="shared" si="612"/>
        <v>#DIV/0!</v>
      </c>
      <c r="AJ442" s="2" t="e">
        <f t="shared" si="613"/>
        <v>#DIV/0!</v>
      </c>
      <c r="AK442" t="e">
        <f t="shared" si="614"/>
        <v>#DIV/0!</v>
      </c>
      <c r="AL442" t="str">
        <f t="shared" si="615"/>
        <v>0</v>
      </c>
      <c r="AM442" t="str">
        <f t="shared" si="616"/>
        <v>0</v>
      </c>
      <c r="AN442" t="str">
        <f t="shared" si="617"/>
        <v>0</v>
      </c>
      <c r="AO442" t="str">
        <f t="shared" si="618"/>
        <v>0</v>
      </c>
      <c r="AP442" t="str">
        <f t="shared" si="619"/>
        <v>0</v>
      </c>
      <c r="AQ442" t="str">
        <f t="shared" si="620"/>
        <v>0</v>
      </c>
      <c r="AT442">
        <f t="shared" si="581"/>
        <v>0</v>
      </c>
      <c r="AU442">
        <f t="shared" si="582"/>
        <v>0</v>
      </c>
      <c r="AW442">
        <f t="shared" si="583"/>
        <v>0</v>
      </c>
      <c r="AY442">
        <f t="shared" si="621"/>
        <v>0</v>
      </c>
      <c r="AZ442">
        <f t="shared" si="622"/>
        <v>0</v>
      </c>
      <c r="BA442">
        <f t="shared" si="623"/>
        <v>0</v>
      </c>
      <c r="BB442">
        <f t="shared" si="624"/>
        <v>0</v>
      </c>
      <c r="BC442">
        <f t="shared" si="625"/>
        <v>0</v>
      </c>
      <c r="BD442">
        <f t="shared" si="626"/>
        <v>0</v>
      </c>
      <c r="BF442" t="str">
        <f t="shared" si="627"/>
        <v>0</v>
      </c>
      <c r="BG442" t="str">
        <f t="shared" si="628"/>
        <v>0</v>
      </c>
      <c r="BH442" t="str">
        <f t="shared" si="629"/>
        <v>0</v>
      </c>
      <c r="BI442" t="str">
        <f t="shared" si="630"/>
        <v>0</v>
      </c>
      <c r="BJ442" t="str">
        <f t="shared" si="631"/>
        <v>0</v>
      </c>
      <c r="BK442" t="str">
        <f t="shared" si="632"/>
        <v>0</v>
      </c>
    </row>
    <row r="443" spans="1:63" x14ac:dyDescent="0.25">
      <c r="A443" s="176" t="s">
        <v>21</v>
      </c>
      <c r="B443" s="10">
        <f t="shared" si="608"/>
        <v>22</v>
      </c>
      <c r="C443" s="10" t="str">
        <f t="shared" si="637"/>
        <v>Admin 4a - 22</v>
      </c>
      <c r="D443" s="138">
        <f>'AUP Test Results - Table 1'!D443</f>
        <v>0</v>
      </c>
      <c r="E443" s="177">
        <f>'AUP Test Results - Table 1'!E443</f>
        <v>0</v>
      </c>
      <c r="F443" s="139">
        <f>'AUP Test Results - Table 1'!F443</f>
        <v>0</v>
      </c>
      <c r="G443" s="177">
        <f>'AUP Test Results - Table 1'!G443</f>
        <v>0</v>
      </c>
      <c r="H443" s="177">
        <f>'AUP Test Results - Table 1'!H443</f>
        <v>0</v>
      </c>
      <c r="I443" s="139">
        <f>'AUP Test Results - Table 1'!I443</f>
        <v>0</v>
      </c>
      <c r="J443" s="177">
        <f>'AUP Test Results - Table 1'!J443</f>
        <v>0</v>
      </c>
      <c r="K443" s="177">
        <f>'AUP Test Results - Table 1'!K443</f>
        <v>0</v>
      </c>
      <c r="L443" s="139">
        <f>'AUP Test Results - Table 1'!L443</f>
        <v>0</v>
      </c>
      <c r="M443" s="177" t="str">
        <f>'AUP Test Results - Table 1'!M443</f>
        <v/>
      </c>
      <c r="N443" s="177">
        <f>'AUP Test Results - Table 1'!N443</f>
        <v>0</v>
      </c>
      <c r="O443" s="139">
        <f>'AUP Test Results - Table 1'!O443</f>
        <v>0</v>
      </c>
      <c r="P443" s="177" t="str">
        <f>'AUP Test Results - Table 1'!P443</f>
        <v/>
      </c>
      <c r="Q443" s="138">
        <f>'AUP Test Results - Table 1'!Q443</f>
        <v>0</v>
      </c>
      <c r="R443" s="139">
        <f>'AUP Test Results - Table 1'!R443</f>
        <v>0</v>
      </c>
      <c r="S443" s="45">
        <f>'AUP Test Results - Table 1'!S443</f>
        <v>0</v>
      </c>
      <c r="T443" s="139">
        <f>'AUP Test Results - Table 1'!T443</f>
        <v>0</v>
      </c>
      <c r="U443" s="45">
        <f>'AUP Test Results - Table 1'!U443</f>
        <v>0</v>
      </c>
      <c r="V443" s="138">
        <f>'AUP Test Results - Table 1'!V443</f>
        <v>0</v>
      </c>
      <c r="W443" s="141" t="str">
        <f>'AUP Test Results - Table 1'!W443</f>
        <v>none</v>
      </c>
      <c r="X443" s="141">
        <f>'AUP Test Results - Table 1'!X443</f>
        <v>0</v>
      </c>
      <c r="Y443" s="178">
        <f>'AUP Test Results - Table 1'!Y443</f>
        <v>0</v>
      </c>
      <c r="Z443" s="89">
        <f>'AUP Test Results - Table 1'!Z443</f>
        <v>0</v>
      </c>
      <c r="AC443" t="str">
        <f t="shared" si="609"/>
        <v>Uncashed Chk</v>
      </c>
      <c r="AD443" s="3">
        <f t="shared" si="634"/>
        <v>0</v>
      </c>
      <c r="AE443" s="3">
        <f t="shared" si="635"/>
        <v>0</v>
      </c>
      <c r="AF443" s="3" t="e">
        <f t="shared" si="636"/>
        <v>#DIV/0!</v>
      </c>
      <c r="AG443" s="2" t="e">
        <f t="shared" si="610"/>
        <v>#DIV/0!</v>
      </c>
      <c r="AH443" s="2" t="e">
        <f t="shared" si="611"/>
        <v>#DIV/0!</v>
      </c>
      <c r="AI443" s="2" t="e">
        <f t="shared" si="612"/>
        <v>#DIV/0!</v>
      </c>
      <c r="AJ443" s="2" t="e">
        <f t="shared" si="613"/>
        <v>#DIV/0!</v>
      </c>
      <c r="AK443" t="e">
        <f t="shared" si="614"/>
        <v>#DIV/0!</v>
      </c>
      <c r="AL443" t="str">
        <f t="shared" si="615"/>
        <v>0</v>
      </c>
      <c r="AM443" t="str">
        <f t="shared" si="616"/>
        <v>0</v>
      </c>
      <c r="AN443" t="str">
        <f t="shared" si="617"/>
        <v>0</v>
      </c>
      <c r="AO443" t="str">
        <f t="shared" si="618"/>
        <v>0</v>
      </c>
      <c r="AP443" t="str">
        <f t="shared" si="619"/>
        <v>0</v>
      </c>
      <c r="AQ443" t="str">
        <f t="shared" si="620"/>
        <v>0</v>
      </c>
      <c r="AT443">
        <f t="shared" si="581"/>
        <v>0</v>
      </c>
      <c r="AU443">
        <f t="shared" si="582"/>
        <v>0</v>
      </c>
      <c r="AW443">
        <f t="shared" si="583"/>
        <v>0</v>
      </c>
      <c r="AY443">
        <f t="shared" si="621"/>
        <v>0</v>
      </c>
      <c r="AZ443">
        <f t="shared" si="622"/>
        <v>0</v>
      </c>
      <c r="BA443">
        <f t="shared" si="623"/>
        <v>0</v>
      </c>
      <c r="BB443">
        <f t="shared" si="624"/>
        <v>0</v>
      </c>
      <c r="BC443">
        <f t="shared" si="625"/>
        <v>0</v>
      </c>
      <c r="BD443">
        <f t="shared" si="626"/>
        <v>0</v>
      </c>
      <c r="BF443" t="str">
        <f t="shared" si="627"/>
        <v>0</v>
      </c>
      <c r="BG443" t="str">
        <f t="shared" si="628"/>
        <v>0</v>
      </c>
      <c r="BH443" t="str">
        <f t="shared" si="629"/>
        <v>0</v>
      </c>
      <c r="BI443" t="str">
        <f t="shared" si="630"/>
        <v>0</v>
      </c>
      <c r="BJ443" t="str">
        <f t="shared" si="631"/>
        <v>0</v>
      </c>
      <c r="BK443" t="str">
        <f t="shared" si="632"/>
        <v>0</v>
      </c>
    </row>
    <row r="444" spans="1:63" x14ac:dyDescent="0.25">
      <c r="A444" s="176" t="s">
        <v>21</v>
      </c>
      <c r="B444" s="10">
        <f t="shared" si="608"/>
        <v>23</v>
      </c>
      <c r="C444" s="10" t="str">
        <f t="shared" si="637"/>
        <v>Admin 4a - 23</v>
      </c>
      <c r="D444" s="138">
        <f>'AUP Test Results - Table 1'!D444</f>
        <v>0</v>
      </c>
      <c r="E444" s="177">
        <f>'AUP Test Results - Table 1'!E444</f>
        <v>0</v>
      </c>
      <c r="F444" s="139">
        <f>'AUP Test Results - Table 1'!F444</f>
        <v>0</v>
      </c>
      <c r="G444" s="177">
        <f>'AUP Test Results - Table 1'!G444</f>
        <v>0</v>
      </c>
      <c r="H444" s="177">
        <f>'AUP Test Results - Table 1'!H444</f>
        <v>0</v>
      </c>
      <c r="I444" s="139">
        <f>'AUP Test Results - Table 1'!I444</f>
        <v>0</v>
      </c>
      <c r="J444" s="177">
        <f>'AUP Test Results - Table 1'!J444</f>
        <v>0</v>
      </c>
      <c r="K444" s="177">
        <f>'AUP Test Results - Table 1'!K444</f>
        <v>0</v>
      </c>
      <c r="L444" s="139">
        <f>'AUP Test Results - Table 1'!L444</f>
        <v>0</v>
      </c>
      <c r="M444" s="177" t="str">
        <f>'AUP Test Results - Table 1'!M444</f>
        <v/>
      </c>
      <c r="N444" s="177">
        <f>'AUP Test Results - Table 1'!N444</f>
        <v>0</v>
      </c>
      <c r="O444" s="139">
        <f>'AUP Test Results - Table 1'!O444</f>
        <v>0</v>
      </c>
      <c r="P444" s="177" t="str">
        <f>'AUP Test Results - Table 1'!P444</f>
        <v/>
      </c>
      <c r="Q444" s="138">
        <f>'AUP Test Results - Table 1'!Q444</f>
        <v>0</v>
      </c>
      <c r="R444" s="139">
        <f>'AUP Test Results - Table 1'!R444</f>
        <v>0</v>
      </c>
      <c r="S444" s="45">
        <f>'AUP Test Results - Table 1'!S444</f>
        <v>0</v>
      </c>
      <c r="T444" s="139">
        <f>'AUP Test Results - Table 1'!T444</f>
        <v>0</v>
      </c>
      <c r="U444" s="45">
        <f>'AUP Test Results - Table 1'!U444</f>
        <v>0</v>
      </c>
      <c r="V444" s="138">
        <f>'AUP Test Results - Table 1'!V444</f>
        <v>0</v>
      </c>
      <c r="W444" s="141" t="str">
        <f>'AUP Test Results - Table 1'!W444</f>
        <v>none</v>
      </c>
      <c r="X444" s="141">
        <f>'AUP Test Results - Table 1'!X444</f>
        <v>0</v>
      </c>
      <c r="Y444" s="178">
        <f>'AUP Test Results - Table 1'!Y444</f>
        <v>0</v>
      </c>
      <c r="Z444" s="89">
        <f>'AUP Test Results - Table 1'!Z444</f>
        <v>0</v>
      </c>
      <c r="AC444" t="str">
        <f t="shared" si="609"/>
        <v>Uncashed Chk</v>
      </c>
      <c r="AD444" s="3">
        <f t="shared" si="634"/>
        <v>0</v>
      </c>
      <c r="AE444" s="3">
        <f t="shared" si="635"/>
        <v>0</v>
      </c>
      <c r="AF444" s="3" t="e">
        <f t="shared" si="636"/>
        <v>#DIV/0!</v>
      </c>
      <c r="AG444" s="2" t="e">
        <f t="shared" si="610"/>
        <v>#DIV/0!</v>
      </c>
      <c r="AH444" s="2" t="e">
        <f t="shared" si="611"/>
        <v>#DIV/0!</v>
      </c>
      <c r="AI444" s="2" t="e">
        <f t="shared" si="612"/>
        <v>#DIV/0!</v>
      </c>
      <c r="AJ444" s="2" t="e">
        <f t="shared" si="613"/>
        <v>#DIV/0!</v>
      </c>
      <c r="AK444" t="e">
        <f t="shared" si="614"/>
        <v>#DIV/0!</v>
      </c>
      <c r="AL444" t="str">
        <f t="shared" si="615"/>
        <v>0</v>
      </c>
      <c r="AM444" t="str">
        <f t="shared" si="616"/>
        <v>0</v>
      </c>
      <c r="AN444" t="str">
        <f t="shared" si="617"/>
        <v>0</v>
      </c>
      <c r="AO444" t="str">
        <f t="shared" si="618"/>
        <v>0</v>
      </c>
      <c r="AP444" t="str">
        <f t="shared" si="619"/>
        <v>0</v>
      </c>
      <c r="AQ444" t="str">
        <f t="shared" si="620"/>
        <v>0</v>
      </c>
      <c r="AT444">
        <f t="shared" si="581"/>
        <v>0</v>
      </c>
      <c r="AU444">
        <f t="shared" si="582"/>
        <v>0</v>
      </c>
      <c r="AW444">
        <f t="shared" si="583"/>
        <v>0</v>
      </c>
      <c r="AY444">
        <f t="shared" si="621"/>
        <v>0</v>
      </c>
      <c r="AZ444">
        <f t="shared" si="622"/>
        <v>0</v>
      </c>
      <c r="BA444">
        <f t="shared" si="623"/>
        <v>0</v>
      </c>
      <c r="BB444">
        <f t="shared" si="624"/>
        <v>0</v>
      </c>
      <c r="BC444">
        <f t="shared" si="625"/>
        <v>0</v>
      </c>
      <c r="BD444">
        <f t="shared" si="626"/>
        <v>0</v>
      </c>
      <c r="BF444" t="str">
        <f t="shared" si="627"/>
        <v>0</v>
      </c>
      <c r="BG444" t="str">
        <f t="shared" si="628"/>
        <v>0</v>
      </c>
      <c r="BH444" t="str">
        <f t="shared" si="629"/>
        <v>0</v>
      </c>
      <c r="BI444" t="str">
        <f t="shared" si="630"/>
        <v>0</v>
      </c>
      <c r="BJ444" t="str">
        <f t="shared" si="631"/>
        <v>0</v>
      </c>
      <c r="BK444" t="str">
        <f t="shared" si="632"/>
        <v>0</v>
      </c>
    </row>
    <row r="445" spans="1:63" x14ac:dyDescent="0.25">
      <c r="A445" s="176" t="s">
        <v>21</v>
      </c>
      <c r="B445" s="10">
        <f t="shared" si="608"/>
        <v>24</v>
      </c>
      <c r="C445" s="10" t="str">
        <f t="shared" si="637"/>
        <v>Admin 4a - 24</v>
      </c>
      <c r="D445" s="138">
        <f>'AUP Test Results - Table 1'!D445</f>
        <v>0</v>
      </c>
      <c r="E445" s="177">
        <f>'AUP Test Results - Table 1'!E445</f>
        <v>0</v>
      </c>
      <c r="F445" s="139">
        <f>'AUP Test Results - Table 1'!F445</f>
        <v>0</v>
      </c>
      <c r="G445" s="177">
        <f>'AUP Test Results - Table 1'!G445</f>
        <v>0</v>
      </c>
      <c r="H445" s="177">
        <f>'AUP Test Results - Table 1'!H445</f>
        <v>0</v>
      </c>
      <c r="I445" s="139">
        <f>'AUP Test Results - Table 1'!I445</f>
        <v>0</v>
      </c>
      <c r="J445" s="177">
        <f>'AUP Test Results - Table 1'!J445</f>
        <v>0</v>
      </c>
      <c r="K445" s="177">
        <f>'AUP Test Results - Table 1'!K445</f>
        <v>0</v>
      </c>
      <c r="L445" s="139">
        <f>'AUP Test Results - Table 1'!L445</f>
        <v>0</v>
      </c>
      <c r="M445" s="177" t="str">
        <f>'AUP Test Results - Table 1'!M445</f>
        <v/>
      </c>
      <c r="N445" s="177">
        <f>'AUP Test Results - Table 1'!N445</f>
        <v>0</v>
      </c>
      <c r="O445" s="139">
        <f>'AUP Test Results - Table 1'!O445</f>
        <v>0</v>
      </c>
      <c r="P445" s="177" t="str">
        <f>'AUP Test Results - Table 1'!P445</f>
        <v/>
      </c>
      <c r="Q445" s="138">
        <f>'AUP Test Results - Table 1'!Q445</f>
        <v>0</v>
      </c>
      <c r="R445" s="139">
        <f>'AUP Test Results - Table 1'!R445</f>
        <v>0</v>
      </c>
      <c r="S445" s="45">
        <f>'AUP Test Results - Table 1'!S445</f>
        <v>0</v>
      </c>
      <c r="T445" s="139">
        <f>'AUP Test Results - Table 1'!T445</f>
        <v>0</v>
      </c>
      <c r="U445" s="45">
        <f>'AUP Test Results - Table 1'!U445</f>
        <v>0</v>
      </c>
      <c r="V445" s="138">
        <f>'AUP Test Results - Table 1'!V445</f>
        <v>0</v>
      </c>
      <c r="W445" s="141" t="str">
        <f>'AUP Test Results - Table 1'!W445</f>
        <v>none</v>
      </c>
      <c r="X445" s="141">
        <f>'AUP Test Results - Table 1'!X445</f>
        <v>0</v>
      </c>
      <c r="Y445" s="178">
        <f>'AUP Test Results - Table 1'!Y445</f>
        <v>0</v>
      </c>
      <c r="Z445" s="89">
        <f>'AUP Test Results - Table 1'!Z445</f>
        <v>0</v>
      </c>
      <c r="AC445" t="str">
        <f t="shared" si="609"/>
        <v>Uncashed Chk</v>
      </c>
      <c r="AD445" s="3">
        <f t="shared" si="634"/>
        <v>0</v>
      </c>
      <c r="AE445" s="3">
        <f t="shared" si="635"/>
        <v>0</v>
      </c>
      <c r="AF445" s="3" t="e">
        <f t="shared" si="636"/>
        <v>#DIV/0!</v>
      </c>
      <c r="AG445" s="2" t="e">
        <f t="shared" si="610"/>
        <v>#DIV/0!</v>
      </c>
      <c r="AH445" s="2" t="e">
        <f t="shared" si="611"/>
        <v>#DIV/0!</v>
      </c>
      <c r="AI445" s="2" t="e">
        <f t="shared" si="612"/>
        <v>#DIV/0!</v>
      </c>
      <c r="AJ445" s="2" t="e">
        <f t="shared" si="613"/>
        <v>#DIV/0!</v>
      </c>
      <c r="AK445" t="e">
        <f t="shared" si="614"/>
        <v>#DIV/0!</v>
      </c>
      <c r="AL445" t="str">
        <f t="shared" si="615"/>
        <v>0</v>
      </c>
      <c r="AM445" t="str">
        <f t="shared" si="616"/>
        <v>0</v>
      </c>
      <c r="AN445" t="str">
        <f t="shared" si="617"/>
        <v>0</v>
      </c>
      <c r="AO445" t="str">
        <f t="shared" si="618"/>
        <v>0</v>
      </c>
      <c r="AP445" t="str">
        <f t="shared" si="619"/>
        <v>0</v>
      </c>
      <c r="AQ445" t="str">
        <f t="shared" si="620"/>
        <v>0</v>
      </c>
      <c r="AT445">
        <f t="shared" si="581"/>
        <v>0</v>
      </c>
      <c r="AU445">
        <f t="shared" si="582"/>
        <v>0</v>
      </c>
      <c r="AW445">
        <f t="shared" si="583"/>
        <v>0</v>
      </c>
      <c r="AY445">
        <f t="shared" si="621"/>
        <v>0</v>
      </c>
      <c r="AZ445">
        <f t="shared" si="622"/>
        <v>0</v>
      </c>
      <c r="BA445">
        <f t="shared" si="623"/>
        <v>0</v>
      </c>
      <c r="BB445">
        <f t="shared" si="624"/>
        <v>0</v>
      </c>
      <c r="BC445">
        <f t="shared" si="625"/>
        <v>0</v>
      </c>
      <c r="BD445">
        <f t="shared" si="626"/>
        <v>0</v>
      </c>
      <c r="BF445" t="str">
        <f t="shared" si="627"/>
        <v>0</v>
      </c>
      <c r="BG445" t="str">
        <f t="shared" si="628"/>
        <v>0</v>
      </c>
      <c r="BH445" t="str">
        <f t="shared" si="629"/>
        <v>0</v>
      </c>
      <c r="BI445" t="str">
        <f t="shared" si="630"/>
        <v>0</v>
      </c>
      <c r="BJ445" t="str">
        <f t="shared" si="631"/>
        <v>0</v>
      </c>
      <c r="BK445" t="str">
        <f t="shared" si="632"/>
        <v>0</v>
      </c>
    </row>
    <row r="446" spans="1:63" x14ac:dyDescent="0.25">
      <c r="A446" s="176" t="s">
        <v>21</v>
      </c>
      <c r="B446" s="10">
        <f t="shared" si="608"/>
        <v>25</v>
      </c>
      <c r="C446" s="10" t="str">
        <f t="shared" si="637"/>
        <v>Admin 4a - 25</v>
      </c>
      <c r="D446" s="138">
        <f>'AUP Test Results - Table 1'!D446</f>
        <v>0</v>
      </c>
      <c r="E446" s="177">
        <f>'AUP Test Results - Table 1'!E446</f>
        <v>0</v>
      </c>
      <c r="F446" s="139">
        <f>'AUP Test Results - Table 1'!F446</f>
        <v>0</v>
      </c>
      <c r="G446" s="177">
        <f>'AUP Test Results - Table 1'!G446</f>
        <v>0</v>
      </c>
      <c r="H446" s="177">
        <f>'AUP Test Results - Table 1'!H446</f>
        <v>0</v>
      </c>
      <c r="I446" s="139">
        <f>'AUP Test Results - Table 1'!I446</f>
        <v>0</v>
      </c>
      <c r="J446" s="177">
        <f>'AUP Test Results - Table 1'!J446</f>
        <v>0</v>
      </c>
      <c r="K446" s="177">
        <f>'AUP Test Results - Table 1'!K446</f>
        <v>0</v>
      </c>
      <c r="L446" s="139">
        <f>'AUP Test Results - Table 1'!L446</f>
        <v>0</v>
      </c>
      <c r="M446" s="177" t="str">
        <f>'AUP Test Results - Table 1'!M446</f>
        <v/>
      </c>
      <c r="N446" s="177">
        <f>'AUP Test Results - Table 1'!N446</f>
        <v>0</v>
      </c>
      <c r="O446" s="139">
        <f>'AUP Test Results - Table 1'!O446</f>
        <v>0</v>
      </c>
      <c r="P446" s="177" t="str">
        <f>'AUP Test Results - Table 1'!P446</f>
        <v/>
      </c>
      <c r="Q446" s="138">
        <f>'AUP Test Results - Table 1'!Q446</f>
        <v>0</v>
      </c>
      <c r="R446" s="139">
        <f>'AUP Test Results - Table 1'!R446</f>
        <v>0</v>
      </c>
      <c r="S446" s="45">
        <f>'AUP Test Results - Table 1'!S446</f>
        <v>0</v>
      </c>
      <c r="T446" s="139">
        <f>'AUP Test Results - Table 1'!T446</f>
        <v>0</v>
      </c>
      <c r="U446" s="45">
        <f>'AUP Test Results - Table 1'!U446</f>
        <v>0</v>
      </c>
      <c r="V446" s="138">
        <f>'AUP Test Results - Table 1'!V446</f>
        <v>0</v>
      </c>
      <c r="W446" s="141" t="str">
        <f>'AUP Test Results - Table 1'!W446</f>
        <v>none</v>
      </c>
      <c r="X446" s="141">
        <f>'AUP Test Results - Table 1'!X446</f>
        <v>0</v>
      </c>
      <c r="Y446" s="178">
        <f>'AUP Test Results - Table 1'!Y446</f>
        <v>0</v>
      </c>
      <c r="Z446" s="89">
        <f>'AUP Test Results - Table 1'!Z446</f>
        <v>0</v>
      </c>
      <c r="AC446" t="str">
        <f t="shared" si="609"/>
        <v>Uncashed Chk</v>
      </c>
      <c r="AD446" s="3">
        <f t="shared" si="634"/>
        <v>0</v>
      </c>
      <c r="AE446" s="3">
        <f t="shared" si="635"/>
        <v>0</v>
      </c>
      <c r="AF446" s="3" t="e">
        <f t="shared" si="636"/>
        <v>#DIV/0!</v>
      </c>
      <c r="AG446" s="2" t="e">
        <f t="shared" si="610"/>
        <v>#DIV/0!</v>
      </c>
      <c r="AH446" s="2" t="e">
        <f t="shared" si="611"/>
        <v>#DIV/0!</v>
      </c>
      <c r="AI446" s="2" t="e">
        <f t="shared" si="612"/>
        <v>#DIV/0!</v>
      </c>
      <c r="AJ446" s="2" t="e">
        <f t="shared" si="613"/>
        <v>#DIV/0!</v>
      </c>
      <c r="AK446" t="e">
        <f t="shared" si="614"/>
        <v>#DIV/0!</v>
      </c>
      <c r="AL446" t="str">
        <f t="shared" si="615"/>
        <v>0</v>
      </c>
      <c r="AM446" t="str">
        <f t="shared" si="616"/>
        <v>0</v>
      </c>
      <c r="AN446" t="str">
        <f t="shared" si="617"/>
        <v>0</v>
      </c>
      <c r="AO446" t="str">
        <f t="shared" si="618"/>
        <v>0</v>
      </c>
      <c r="AP446" t="str">
        <f t="shared" si="619"/>
        <v>0</v>
      </c>
      <c r="AQ446" t="str">
        <f t="shared" si="620"/>
        <v>0</v>
      </c>
      <c r="AT446">
        <f t="shared" si="581"/>
        <v>0</v>
      </c>
      <c r="AU446">
        <f t="shared" si="582"/>
        <v>0</v>
      </c>
      <c r="AW446">
        <f t="shared" si="583"/>
        <v>0</v>
      </c>
      <c r="AY446">
        <f t="shared" si="621"/>
        <v>0</v>
      </c>
      <c r="AZ446">
        <f t="shared" si="622"/>
        <v>0</v>
      </c>
      <c r="BA446">
        <f t="shared" si="623"/>
        <v>0</v>
      </c>
      <c r="BB446">
        <f t="shared" si="624"/>
        <v>0</v>
      </c>
      <c r="BC446">
        <f t="shared" si="625"/>
        <v>0</v>
      </c>
      <c r="BD446">
        <f t="shared" si="626"/>
        <v>0</v>
      </c>
      <c r="BF446" t="str">
        <f t="shared" si="627"/>
        <v>0</v>
      </c>
      <c r="BG446" t="str">
        <f t="shared" si="628"/>
        <v>0</v>
      </c>
      <c r="BH446" t="str">
        <f t="shared" si="629"/>
        <v>0</v>
      </c>
      <c r="BI446" t="str">
        <f t="shared" si="630"/>
        <v>0</v>
      </c>
      <c r="BJ446" t="str">
        <f t="shared" si="631"/>
        <v>0</v>
      </c>
      <c r="BK446" t="str">
        <f t="shared" si="632"/>
        <v>0</v>
      </c>
    </row>
    <row r="447" spans="1:63" x14ac:dyDescent="0.25">
      <c r="A447" s="176" t="s">
        <v>21</v>
      </c>
      <c r="B447" s="10">
        <f t="shared" si="608"/>
        <v>26</v>
      </c>
      <c r="C447" s="10" t="str">
        <f t="shared" si="637"/>
        <v>Admin 4a - 26</v>
      </c>
      <c r="D447" s="138">
        <f>'AUP Test Results - Table 1'!D447</f>
        <v>0</v>
      </c>
      <c r="E447" s="177">
        <f>'AUP Test Results - Table 1'!E447</f>
        <v>0</v>
      </c>
      <c r="F447" s="139">
        <f>'AUP Test Results - Table 1'!F447</f>
        <v>0</v>
      </c>
      <c r="G447" s="177">
        <f>'AUP Test Results - Table 1'!G447</f>
        <v>0</v>
      </c>
      <c r="H447" s="177">
        <f>'AUP Test Results - Table 1'!H447</f>
        <v>0</v>
      </c>
      <c r="I447" s="139">
        <f>'AUP Test Results - Table 1'!I447</f>
        <v>0</v>
      </c>
      <c r="J447" s="177">
        <f>'AUP Test Results - Table 1'!J447</f>
        <v>0</v>
      </c>
      <c r="K447" s="177">
        <f>'AUP Test Results - Table 1'!K447</f>
        <v>0</v>
      </c>
      <c r="L447" s="139">
        <f>'AUP Test Results - Table 1'!L447</f>
        <v>0</v>
      </c>
      <c r="M447" s="177" t="str">
        <f>'AUP Test Results - Table 1'!M447</f>
        <v/>
      </c>
      <c r="N447" s="177">
        <f>'AUP Test Results - Table 1'!N447</f>
        <v>0</v>
      </c>
      <c r="O447" s="139">
        <f>'AUP Test Results - Table 1'!O447</f>
        <v>0</v>
      </c>
      <c r="P447" s="177" t="str">
        <f>'AUP Test Results - Table 1'!P447</f>
        <v/>
      </c>
      <c r="Q447" s="138">
        <f>'AUP Test Results - Table 1'!Q447</f>
        <v>0</v>
      </c>
      <c r="R447" s="139">
        <f>'AUP Test Results - Table 1'!R447</f>
        <v>0</v>
      </c>
      <c r="S447" s="45">
        <f>'AUP Test Results - Table 1'!S447</f>
        <v>0</v>
      </c>
      <c r="T447" s="139">
        <f>'AUP Test Results - Table 1'!T447</f>
        <v>0</v>
      </c>
      <c r="U447" s="45">
        <f>'AUP Test Results - Table 1'!U447</f>
        <v>0</v>
      </c>
      <c r="V447" s="138">
        <f>'AUP Test Results - Table 1'!V447</f>
        <v>0</v>
      </c>
      <c r="W447" s="141" t="str">
        <f>'AUP Test Results - Table 1'!W447</f>
        <v>none</v>
      </c>
      <c r="X447" s="141">
        <f>'AUP Test Results - Table 1'!X447</f>
        <v>0</v>
      </c>
      <c r="Y447" s="178">
        <f>'AUP Test Results - Table 1'!Y447</f>
        <v>0</v>
      </c>
      <c r="Z447" s="89">
        <f>'AUP Test Results - Table 1'!Z447</f>
        <v>0</v>
      </c>
      <c r="AC447" t="str">
        <f t="shared" si="609"/>
        <v>Uncashed Chk</v>
      </c>
      <c r="AD447" s="3">
        <f t="shared" si="634"/>
        <v>0</v>
      </c>
      <c r="AE447" s="3">
        <f t="shared" si="635"/>
        <v>0</v>
      </c>
      <c r="AF447" s="3" t="e">
        <f t="shared" si="636"/>
        <v>#DIV/0!</v>
      </c>
      <c r="AG447" s="2" t="e">
        <f t="shared" si="610"/>
        <v>#DIV/0!</v>
      </c>
      <c r="AH447" s="2" t="e">
        <f t="shared" si="611"/>
        <v>#DIV/0!</v>
      </c>
      <c r="AI447" s="2" t="e">
        <f t="shared" si="612"/>
        <v>#DIV/0!</v>
      </c>
      <c r="AJ447" s="2" t="e">
        <f t="shared" si="613"/>
        <v>#DIV/0!</v>
      </c>
      <c r="AK447" t="e">
        <f t="shared" si="614"/>
        <v>#DIV/0!</v>
      </c>
      <c r="AL447" t="str">
        <f t="shared" si="615"/>
        <v>0</v>
      </c>
      <c r="AM447" t="str">
        <f t="shared" si="616"/>
        <v>0</v>
      </c>
      <c r="AN447" t="str">
        <f t="shared" si="617"/>
        <v>0</v>
      </c>
      <c r="AO447" t="str">
        <f t="shared" si="618"/>
        <v>0</v>
      </c>
      <c r="AP447" t="str">
        <f t="shared" si="619"/>
        <v>0</v>
      </c>
      <c r="AQ447" t="str">
        <f t="shared" si="620"/>
        <v>0</v>
      </c>
      <c r="AT447">
        <f t="shared" si="581"/>
        <v>0</v>
      </c>
      <c r="AU447">
        <f t="shared" si="582"/>
        <v>0</v>
      </c>
      <c r="AW447">
        <f t="shared" si="583"/>
        <v>0</v>
      </c>
      <c r="AY447">
        <f t="shared" si="621"/>
        <v>0</v>
      </c>
      <c r="AZ447">
        <f t="shared" si="622"/>
        <v>0</v>
      </c>
      <c r="BA447">
        <f t="shared" si="623"/>
        <v>0</v>
      </c>
      <c r="BB447">
        <f t="shared" si="624"/>
        <v>0</v>
      </c>
      <c r="BC447">
        <f t="shared" si="625"/>
        <v>0</v>
      </c>
      <c r="BD447">
        <f t="shared" si="626"/>
        <v>0</v>
      </c>
      <c r="BF447" t="str">
        <f t="shared" si="627"/>
        <v>0</v>
      </c>
      <c r="BG447" t="str">
        <f t="shared" si="628"/>
        <v>0</v>
      </c>
      <c r="BH447" t="str">
        <f t="shared" si="629"/>
        <v>0</v>
      </c>
      <c r="BI447" t="str">
        <f t="shared" si="630"/>
        <v>0</v>
      </c>
      <c r="BJ447" t="str">
        <f t="shared" si="631"/>
        <v>0</v>
      </c>
      <c r="BK447" t="str">
        <f t="shared" si="632"/>
        <v>0</v>
      </c>
    </row>
    <row r="448" spans="1:63" x14ac:dyDescent="0.25">
      <c r="A448" s="176" t="s">
        <v>21</v>
      </c>
      <c r="B448" s="10">
        <f t="shared" si="608"/>
        <v>27</v>
      </c>
      <c r="C448" s="10" t="str">
        <f t="shared" si="637"/>
        <v>Admin 4a - 27</v>
      </c>
      <c r="D448" s="138">
        <f>'AUP Test Results - Table 1'!D448</f>
        <v>0</v>
      </c>
      <c r="E448" s="177">
        <f>'AUP Test Results - Table 1'!E448</f>
        <v>0</v>
      </c>
      <c r="F448" s="139">
        <f>'AUP Test Results - Table 1'!F448</f>
        <v>0</v>
      </c>
      <c r="G448" s="177">
        <f>'AUP Test Results - Table 1'!G448</f>
        <v>0</v>
      </c>
      <c r="H448" s="177">
        <f>'AUP Test Results - Table 1'!H448</f>
        <v>0</v>
      </c>
      <c r="I448" s="139">
        <f>'AUP Test Results - Table 1'!I448</f>
        <v>0</v>
      </c>
      <c r="J448" s="177">
        <f>'AUP Test Results - Table 1'!J448</f>
        <v>0</v>
      </c>
      <c r="K448" s="177">
        <f>'AUP Test Results - Table 1'!K448</f>
        <v>0</v>
      </c>
      <c r="L448" s="139">
        <f>'AUP Test Results - Table 1'!L448</f>
        <v>0</v>
      </c>
      <c r="M448" s="177" t="str">
        <f>'AUP Test Results - Table 1'!M448</f>
        <v/>
      </c>
      <c r="N448" s="177">
        <f>'AUP Test Results - Table 1'!N448</f>
        <v>0</v>
      </c>
      <c r="O448" s="139">
        <f>'AUP Test Results - Table 1'!O448</f>
        <v>0</v>
      </c>
      <c r="P448" s="177" t="str">
        <f>'AUP Test Results - Table 1'!P448</f>
        <v/>
      </c>
      <c r="Q448" s="138">
        <f>'AUP Test Results - Table 1'!Q448</f>
        <v>0</v>
      </c>
      <c r="R448" s="139">
        <f>'AUP Test Results - Table 1'!R448</f>
        <v>0</v>
      </c>
      <c r="S448" s="45">
        <f>'AUP Test Results - Table 1'!S448</f>
        <v>0</v>
      </c>
      <c r="T448" s="139">
        <f>'AUP Test Results - Table 1'!T448</f>
        <v>0</v>
      </c>
      <c r="U448" s="45">
        <f>'AUP Test Results - Table 1'!U448</f>
        <v>0</v>
      </c>
      <c r="V448" s="138">
        <f>'AUP Test Results - Table 1'!V448</f>
        <v>0</v>
      </c>
      <c r="W448" s="141" t="str">
        <f>'AUP Test Results - Table 1'!W448</f>
        <v>none</v>
      </c>
      <c r="X448" s="141">
        <f>'AUP Test Results - Table 1'!X448</f>
        <v>0</v>
      </c>
      <c r="Y448" s="178">
        <f>'AUP Test Results - Table 1'!Y448</f>
        <v>0</v>
      </c>
      <c r="Z448" s="89">
        <f>'AUP Test Results - Table 1'!Z448</f>
        <v>0</v>
      </c>
      <c r="AC448" t="str">
        <f t="shared" si="609"/>
        <v>Uncashed Chk</v>
      </c>
      <c r="AD448" s="3">
        <f t="shared" si="634"/>
        <v>0</v>
      </c>
      <c r="AE448" s="3">
        <f t="shared" si="635"/>
        <v>0</v>
      </c>
      <c r="AF448" s="3" t="e">
        <f t="shared" si="636"/>
        <v>#DIV/0!</v>
      </c>
      <c r="AG448" s="2" t="e">
        <f t="shared" si="610"/>
        <v>#DIV/0!</v>
      </c>
      <c r="AH448" s="2" t="e">
        <f t="shared" si="611"/>
        <v>#DIV/0!</v>
      </c>
      <c r="AI448" s="2" t="e">
        <f t="shared" si="612"/>
        <v>#DIV/0!</v>
      </c>
      <c r="AJ448" s="2" t="e">
        <f t="shared" si="613"/>
        <v>#DIV/0!</v>
      </c>
      <c r="AK448" t="e">
        <f t="shared" si="614"/>
        <v>#DIV/0!</v>
      </c>
      <c r="AL448" t="str">
        <f t="shared" si="615"/>
        <v>0</v>
      </c>
      <c r="AM448" t="str">
        <f t="shared" si="616"/>
        <v>0</v>
      </c>
      <c r="AN448" t="str">
        <f t="shared" si="617"/>
        <v>0</v>
      </c>
      <c r="AO448" t="str">
        <f t="shared" si="618"/>
        <v>0</v>
      </c>
      <c r="AP448" t="str">
        <f t="shared" si="619"/>
        <v>0</v>
      </c>
      <c r="AQ448" t="str">
        <f t="shared" si="620"/>
        <v>0</v>
      </c>
      <c r="AT448">
        <f t="shared" si="581"/>
        <v>0</v>
      </c>
      <c r="AU448">
        <f t="shared" si="582"/>
        <v>0</v>
      </c>
      <c r="AW448">
        <f t="shared" si="583"/>
        <v>0</v>
      </c>
      <c r="AY448">
        <f t="shared" si="621"/>
        <v>0</v>
      </c>
      <c r="AZ448">
        <f t="shared" si="622"/>
        <v>0</v>
      </c>
      <c r="BA448">
        <f t="shared" si="623"/>
        <v>0</v>
      </c>
      <c r="BB448">
        <f t="shared" si="624"/>
        <v>0</v>
      </c>
      <c r="BC448">
        <f t="shared" si="625"/>
        <v>0</v>
      </c>
      <c r="BD448">
        <f t="shared" si="626"/>
        <v>0</v>
      </c>
      <c r="BF448" t="str">
        <f t="shared" si="627"/>
        <v>0</v>
      </c>
      <c r="BG448" t="str">
        <f t="shared" si="628"/>
        <v>0</v>
      </c>
      <c r="BH448" t="str">
        <f t="shared" si="629"/>
        <v>0</v>
      </c>
      <c r="BI448" t="str">
        <f t="shared" si="630"/>
        <v>0</v>
      </c>
      <c r="BJ448" t="str">
        <f t="shared" si="631"/>
        <v>0</v>
      </c>
      <c r="BK448" t="str">
        <f t="shared" si="632"/>
        <v>0</v>
      </c>
    </row>
    <row r="449" spans="1:63" x14ac:dyDescent="0.25">
      <c r="A449" s="176" t="s">
        <v>21</v>
      </c>
      <c r="B449" s="10">
        <f t="shared" si="608"/>
        <v>28</v>
      </c>
      <c r="C449" s="10" t="str">
        <f t="shared" si="637"/>
        <v>Admin 4a - 28</v>
      </c>
      <c r="D449" s="138">
        <f>'AUP Test Results - Table 1'!D449</f>
        <v>0</v>
      </c>
      <c r="E449" s="177">
        <f>'AUP Test Results - Table 1'!E449</f>
        <v>0</v>
      </c>
      <c r="F449" s="139">
        <f>'AUP Test Results - Table 1'!F449</f>
        <v>0</v>
      </c>
      <c r="G449" s="177">
        <f>'AUP Test Results - Table 1'!G449</f>
        <v>0</v>
      </c>
      <c r="H449" s="177">
        <f>'AUP Test Results - Table 1'!H449</f>
        <v>0</v>
      </c>
      <c r="I449" s="139">
        <f>'AUP Test Results - Table 1'!I449</f>
        <v>0</v>
      </c>
      <c r="J449" s="177">
        <f>'AUP Test Results - Table 1'!J449</f>
        <v>0</v>
      </c>
      <c r="K449" s="177">
        <f>'AUP Test Results - Table 1'!K449</f>
        <v>0</v>
      </c>
      <c r="L449" s="139">
        <f>'AUP Test Results - Table 1'!L449</f>
        <v>0</v>
      </c>
      <c r="M449" s="177" t="str">
        <f>'AUP Test Results - Table 1'!M449</f>
        <v/>
      </c>
      <c r="N449" s="177">
        <f>'AUP Test Results - Table 1'!N449</f>
        <v>0</v>
      </c>
      <c r="O449" s="139">
        <f>'AUP Test Results - Table 1'!O449</f>
        <v>0</v>
      </c>
      <c r="P449" s="177" t="str">
        <f>'AUP Test Results - Table 1'!P449</f>
        <v/>
      </c>
      <c r="Q449" s="138">
        <f>'AUP Test Results - Table 1'!Q449</f>
        <v>0</v>
      </c>
      <c r="R449" s="139">
        <f>'AUP Test Results - Table 1'!R449</f>
        <v>0</v>
      </c>
      <c r="S449" s="45">
        <f>'AUP Test Results - Table 1'!S449</f>
        <v>0</v>
      </c>
      <c r="T449" s="139">
        <f>'AUP Test Results - Table 1'!T449</f>
        <v>0</v>
      </c>
      <c r="U449" s="45">
        <f>'AUP Test Results - Table 1'!U449</f>
        <v>0</v>
      </c>
      <c r="V449" s="138">
        <f>'AUP Test Results - Table 1'!V449</f>
        <v>0</v>
      </c>
      <c r="W449" s="141" t="str">
        <f>'AUP Test Results - Table 1'!W449</f>
        <v>none</v>
      </c>
      <c r="X449" s="141">
        <f>'AUP Test Results - Table 1'!X449</f>
        <v>0</v>
      </c>
      <c r="Y449" s="178">
        <f>'AUP Test Results - Table 1'!Y449</f>
        <v>0</v>
      </c>
      <c r="Z449" s="89">
        <f>'AUP Test Results - Table 1'!Z449</f>
        <v>0</v>
      </c>
      <c r="AC449" t="str">
        <f t="shared" si="609"/>
        <v>Uncashed Chk</v>
      </c>
      <c r="AD449" s="3">
        <f t="shared" si="634"/>
        <v>0</v>
      </c>
      <c r="AE449" s="3">
        <f t="shared" si="635"/>
        <v>0</v>
      </c>
      <c r="AF449" s="3" t="e">
        <f t="shared" si="636"/>
        <v>#DIV/0!</v>
      </c>
      <c r="AG449" s="2" t="e">
        <f t="shared" si="610"/>
        <v>#DIV/0!</v>
      </c>
      <c r="AH449" s="2" t="e">
        <f t="shared" si="611"/>
        <v>#DIV/0!</v>
      </c>
      <c r="AI449" s="2" t="e">
        <f t="shared" si="612"/>
        <v>#DIV/0!</v>
      </c>
      <c r="AJ449" s="2" t="e">
        <f t="shared" si="613"/>
        <v>#DIV/0!</v>
      </c>
      <c r="AK449" t="e">
        <f t="shared" si="614"/>
        <v>#DIV/0!</v>
      </c>
      <c r="AL449" t="str">
        <f t="shared" si="615"/>
        <v>0</v>
      </c>
      <c r="AM449" t="str">
        <f t="shared" si="616"/>
        <v>0</v>
      </c>
      <c r="AN449" t="str">
        <f t="shared" si="617"/>
        <v>0</v>
      </c>
      <c r="AO449" t="str">
        <f t="shared" si="618"/>
        <v>0</v>
      </c>
      <c r="AP449" t="str">
        <f t="shared" si="619"/>
        <v>0</v>
      </c>
      <c r="AQ449" t="str">
        <f t="shared" si="620"/>
        <v>0</v>
      </c>
      <c r="AT449">
        <f t="shared" si="581"/>
        <v>0</v>
      </c>
      <c r="AU449">
        <f t="shared" si="582"/>
        <v>0</v>
      </c>
      <c r="AW449">
        <f t="shared" si="583"/>
        <v>0</v>
      </c>
      <c r="AY449">
        <f t="shared" si="621"/>
        <v>0</v>
      </c>
      <c r="AZ449">
        <f t="shared" si="622"/>
        <v>0</v>
      </c>
      <c r="BA449">
        <f t="shared" si="623"/>
        <v>0</v>
      </c>
      <c r="BB449">
        <f t="shared" si="624"/>
        <v>0</v>
      </c>
      <c r="BC449">
        <f t="shared" si="625"/>
        <v>0</v>
      </c>
      <c r="BD449">
        <f t="shared" si="626"/>
        <v>0</v>
      </c>
      <c r="BF449" t="str">
        <f t="shared" si="627"/>
        <v>0</v>
      </c>
      <c r="BG449" t="str">
        <f t="shared" si="628"/>
        <v>0</v>
      </c>
      <c r="BH449" t="str">
        <f t="shared" si="629"/>
        <v>0</v>
      </c>
      <c r="BI449" t="str">
        <f t="shared" si="630"/>
        <v>0</v>
      </c>
      <c r="BJ449" t="str">
        <f t="shared" si="631"/>
        <v>0</v>
      </c>
      <c r="BK449" t="str">
        <f t="shared" si="632"/>
        <v>0</v>
      </c>
    </row>
    <row r="450" spans="1:63" x14ac:dyDescent="0.25">
      <c r="A450" s="176" t="s">
        <v>21</v>
      </c>
      <c r="B450" s="10">
        <f t="shared" si="608"/>
        <v>29</v>
      </c>
      <c r="C450" s="10" t="str">
        <f t="shared" si="637"/>
        <v>Admin 4a - 29</v>
      </c>
      <c r="D450" s="138">
        <f>'AUP Test Results - Table 1'!D450</f>
        <v>0</v>
      </c>
      <c r="E450" s="177">
        <f>'AUP Test Results - Table 1'!E450</f>
        <v>0</v>
      </c>
      <c r="F450" s="139">
        <f>'AUP Test Results - Table 1'!F450</f>
        <v>0</v>
      </c>
      <c r="G450" s="177">
        <f>'AUP Test Results - Table 1'!G450</f>
        <v>0</v>
      </c>
      <c r="H450" s="177">
        <f>'AUP Test Results - Table 1'!H450</f>
        <v>0</v>
      </c>
      <c r="I450" s="139">
        <f>'AUP Test Results - Table 1'!I450</f>
        <v>0</v>
      </c>
      <c r="J450" s="177">
        <f>'AUP Test Results - Table 1'!J450</f>
        <v>0</v>
      </c>
      <c r="K450" s="177">
        <f>'AUP Test Results - Table 1'!K450</f>
        <v>0</v>
      </c>
      <c r="L450" s="139">
        <f>'AUP Test Results - Table 1'!L450</f>
        <v>0</v>
      </c>
      <c r="M450" s="177" t="str">
        <f>'AUP Test Results - Table 1'!M450</f>
        <v/>
      </c>
      <c r="N450" s="177">
        <f>'AUP Test Results - Table 1'!N450</f>
        <v>0</v>
      </c>
      <c r="O450" s="139">
        <f>'AUP Test Results - Table 1'!O450</f>
        <v>0</v>
      </c>
      <c r="P450" s="177" t="str">
        <f>'AUP Test Results - Table 1'!P450</f>
        <v/>
      </c>
      <c r="Q450" s="138">
        <f>'AUP Test Results - Table 1'!Q450</f>
        <v>0</v>
      </c>
      <c r="R450" s="139">
        <f>'AUP Test Results - Table 1'!R450</f>
        <v>0</v>
      </c>
      <c r="S450" s="45">
        <f>'AUP Test Results - Table 1'!S450</f>
        <v>0</v>
      </c>
      <c r="T450" s="139">
        <f>'AUP Test Results - Table 1'!T450</f>
        <v>0</v>
      </c>
      <c r="U450" s="45">
        <f>'AUP Test Results - Table 1'!U450</f>
        <v>0</v>
      </c>
      <c r="V450" s="138">
        <f>'AUP Test Results - Table 1'!V450</f>
        <v>0</v>
      </c>
      <c r="W450" s="141" t="str">
        <f>'AUP Test Results - Table 1'!W450</f>
        <v>none</v>
      </c>
      <c r="X450" s="141">
        <f>'AUP Test Results - Table 1'!X450</f>
        <v>0</v>
      </c>
      <c r="Y450" s="178">
        <f>'AUP Test Results - Table 1'!Y450</f>
        <v>0</v>
      </c>
      <c r="Z450" s="89">
        <f>'AUP Test Results - Table 1'!Z450</f>
        <v>0</v>
      </c>
      <c r="AC450" t="str">
        <f t="shared" si="609"/>
        <v>Uncashed Chk</v>
      </c>
      <c r="AD450" s="3">
        <f t="shared" si="634"/>
        <v>0</v>
      </c>
      <c r="AE450" s="3">
        <f t="shared" si="635"/>
        <v>0</v>
      </c>
      <c r="AF450" s="3" t="e">
        <f t="shared" si="636"/>
        <v>#DIV/0!</v>
      </c>
      <c r="AG450" s="2" t="e">
        <f t="shared" si="610"/>
        <v>#DIV/0!</v>
      </c>
      <c r="AH450" s="2" t="e">
        <f t="shared" si="611"/>
        <v>#DIV/0!</v>
      </c>
      <c r="AI450" s="2" t="e">
        <f t="shared" si="612"/>
        <v>#DIV/0!</v>
      </c>
      <c r="AJ450" s="2" t="e">
        <f t="shared" si="613"/>
        <v>#DIV/0!</v>
      </c>
      <c r="AK450" t="e">
        <f t="shared" si="614"/>
        <v>#DIV/0!</v>
      </c>
      <c r="AL450" t="str">
        <f t="shared" si="615"/>
        <v>0</v>
      </c>
      <c r="AM450" t="str">
        <f t="shared" si="616"/>
        <v>0</v>
      </c>
      <c r="AN450" t="str">
        <f t="shared" si="617"/>
        <v>0</v>
      </c>
      <c r="AO450" t="str">
        <f t="shared" si="618"/>
        <v>0</v>
      </c>
      <c r="AP450" t="str">
        <f t="shared" si="619"/>
        <v>0</v>
      </c>
      <c r="AQ450" t="str">
        <f t="shared" si="620"/>
        <v>0</v>
      </c>
      <c r="AT450">
        <f t="shared" si="581"/>
        <v>0</v>
      </c>
      <c r="AU450">
        <f t="shared" si="582"/>
        <v>0</v>
      </c>
      <c r="AW450">
        <f t="shared" si="583"/>
        <v>0</v>
      </c>
      <c r="AY450">
        <f t="shared" si="621"/>
        <v>0</v>
      </c>
      <c r="AZ450">
        <f t="shared" si="622"/>
        <v>0</v>
      </c>
      <c r="BA450">
        <f t="shared" si="623"/>
        <v>0</v>
      </c>
      <c r="BB450">
        <f t="shared" si="624"/>
        <v>0</v>
      </c>
      <c r="BC450">
        <f t="shared" si="625"/>
        <v>0</v>
      </c>
      <c r="BD450">
        <f t="shared" si="626"/>
        <v>0</v>
      </c>
      <c r="BF450" t="str">
        <f t="shared" si="627"/>
        <v>0</v>
      </c>
      <c r="BG450" t="str">
        <f t="shared" si="628"/>
        <v>0</v>
      </c>
      <c r="BH450" t="str">
        <f t="shared" si="629"/>
        <v>0</v>
      </c>
      <c r="BI450" t="str">
        <f t="shared" si="630"/>
        <v>0</v>
      </c>
      <c r="BJ450" t="str">
        <f t="shared" si="631"/>
        <v>0</v>
      </c>
      <c r="BK450" t="str">
        <f t="shared" si="632"/>
        <v>0</v>
      </c>
    </row>
    <row r="451" spans="1:63" x14ac:dyDescent="0.25">
      <c r="A451" s="176" t="s">
        <v>21</v>
      </c>
      <c r="B451" s="10">
        <f t="shared" si="608"/>
        <v>30</v>
      </c>
      <c r="C451" s="10" t="str">
        <f t="shared" si="637"/>
        <v>Admin 4a - 30</v>
      </c>
      <c r="D451" s="138">
        <f>'AUP Test Results - Table 1'!D451</f>
        <v>0</v>
      </c>
      <c r="E451" s="177">
        <f>'AUP Test Results - Table 1'!E451</f>
        <v>0</v>
      </c>
      <c r="F451" s="139">
        <f>'AUP Test Results - Table 1'!F451</f>
        <v>0</v>
      </c>
      <c r="G451" s="177">
        <f>'AUP Test Results - Table 1'!G451</f>
        <v>0</v>
      </c>
      <c r="H451" s="177">
        <f>'AUP Test Results - Table 1'!H451</f>
        <v>0</v>
      </c>
      <c r="I451" s="139">
        <f>'AUP Test Results - Table 1'!I451</f>
        <v>0</v>
      </c>
      <c r="J451" s="177">
        <f>'AUP Test Results - Table 1'!J451</f>
        <v>0</v>
      </c>
      <c r="K451" s="177">
        <f>'AUP Test Results - Table 1'!K451</f>
        <v>0</v>
      </c>
      <c r="L451" s="139">
        <f>'AUP Test Results - Table 1'!L451</f>
        <v>0</v>
      </c>
      <c r="M451" s="177" t="str">
        <f>'AUP Test Results - Table 1'!M451</f>
        <v/>
      </c>
      <c r="N451" s="177">
        <f>'AUP Test Results - Table 1'!N451</f>
        <v>0</v>
      </c>
      <c r="O451" s="139">
        <f>'AUP Test Results - Table 1'!O451</f>
        <v>0</v>
      </c>
      <c r="P451" s="177" t="str">
        <f>'AUP Test Results - Table 1'!P451</f>
        <v/>
      </c>
      <c r="Q451" s="138">
        <f>'AUP Test Results - Table 1'!Q451</f>
        <v>0</v>
      </c>
      <c r="R451" s="139">
        <f>'AUP Test Results - Table 1'!R451</f>
        <v>0</v>
      </c>
      <c r="S451" s="45">
        <f>'AUP Test Results - Table 1'!S451</f>
        <v>0</v>
      </c>
      <c r="T451" s="139">
        <f>'AUP Test Results - Table 1'!T451</f>
        <v>0</v>
      </c>
      <c r="U451" s="45">
        <f>'AUP Test Results - Table 1'!U451</f>
        <v>0</v>
      </c>
      <c r="V451" s="138">
        <f>'AUP Test Results - Table 1'!V451</f>
        <v>0</v>
      </c>
      <c r="W451" s="141" t="str">
        <f>'AUP Test Results - Table 1'!W451</f>
        <v>none</v>
      </c>
      <c r="X451" s="141">
        <f>'AUP Test Results - Table 1'!X451</f>
        <v>0</v>
      </c>
      <c r="Y451" s="178">
        <f>'AUP Test Results - Table 1'!Y451</f>
        <v>0</v>
      </c>
      <c r="Z451" s="89">
        <f>'AUP Test Results - Table 1'!Z451</f>
        <v>0</v>
      </c>
      <c r="AC451" t="str">
        <f t="shared" si="609"/>
        <v>Uncashed Chk</v>
      </c>
      <c r="AD451" s="3">
        <f t="shared" si="634"/>
        <v>0</v>
      </c>
      <c r="AE451" s="3">
        <f t="shared" si="635"/>
        <v>0</v>
      </c>
      <c r="AF451" s="3" t="e">
        <f t="shared" si="636"/>
        <v>#DIV/0!</v>
      </c>
      <c r="AG451" s="2" t="e">
        <f t="shared" si="610"/>
        <v>#DIV/0!</v>
      </c>
      <c r="AH451" s="2" t="e">
        <f t="shared" si="611"/>
        <v>#DIV/0!</v>
      </c>
      <c r="AI451" s="2" t="e">
        <f t="shared" si="612"/>
        <v>#DIV/0!</v>
      </c>
      <c r="AJ451" s="2" t="e">
        <f t="shared" si="613"/>
        <v>#DIV/0!</v>
      </c>
      <c r="AK451" t="e">
        <f t="shared" si="614"/>
        <v>#DIV/0!</v>
      </c>
      <c r="AL451" t="str">
        <f t="shared" si="615"/>
        <v>0</v>
      </c>
      <c r="AM451" t="str">
        <f t="shared" si="616"/>
        <v>0</v>
      </c>
      <c r="AN451" t="str">
        <f t="shared" si="617"/>
        <v>0</v>
      </c>
      <c r="AO451" t="str">
        <f t="shared" si="618"/>
        <v>0</v>
      </c>
      <c r="AP451" t="str">
        <f t="shared" si="619"/>
        <v>0</v>
      </c>
      <c r="AQ451" t="str">
        <f t="shared" si="620"/>
        <v>0</v>
      </c>
      <c r="AT451">
        <f t="shared" si="581"/>
        <v>0</v>
      </c>
      <c r="AU451">
        <f t="shared" si="582"/>
        <v>0</v>
      </c>
      <c r="AW451">
        <f t="shared" si="583"/>
        <v>0</v>
      </c>
      <c r="AY451">
        <f t="shared" si="621"/>
        <v>0</v>
      </c>
      <c r="AZ451">
        <f t="shared" si="622"/>
        <v>0</v>
      </c>
      <c r="BA451">
        <f t="shared" si="623"/>
        <v>0</v>
      </c>
      <c r="BB451">
        <f t="shared" si="624"/>
        <v>0</v>
      </c>
      <c r="BC451">
        <f t="shared" si="625"/>
        <v>0</v>
      </c>
      <c r="BD451">
        <f t="shared" si="626"/>
        <v>0</v>
      </c>
      <c r="BF451" t="str">
        <f t="shared" si="627"/>
        <v>0</v>
      </c>
      <c r="BG451" t="str">
        <f t="shared" si="628"/>
        <v>0</v>
      </c>
      <c r="BH451" t="str">
        <f t="shared" si="629"/>
        <v>0</v>
      </c>
      <c r="BI451" t="str">
        <f t="shared" si="630"/>
        <v>0</v>
      </c>
      <c r="BJ451" t="str">
        <f t="shared" si="631"/>
        <v>0</v>
      </c>
      <c r="BK451" t="str">
        <f t="shared" si="632"/>
        <v>0</v>
      </c>
    </row>
    <row r="452" spans="1:63" x14ac:dyDescent="0.25">
      <c r="A452" s="176" t="s">
        <v>21</v>
      </c>
      <c r="B452" s="10">
        <f t="shared" si="608"/>
        <v>31</v>
      </c>
      <c r="C452" s="10" t="str">
        <f t="shared" si="637"/>
        <v>Admin 4a - 31</v>
      </c>
      <c r="D452" s="138">
        <f>'AUP Test Results - Table 1'!D452</f>
        <v>0</v>
      </c>
      <c r="E452" s="177">
        <f>'AUP Test Results - Table 1'!E452</f>
        <v>0</v>
      </c>
      <c r="F452" s="139">
        <f>'AUP Test Results - Table 1'!F452</f>
        <v>0</v>
      </c>
      <c r="G452" s="177">
        <f>'AUP Test Results - Table 1'!G452</f>
        <v>0</v>
      </c>
      <c r="H452" s="177">
        <f>'AUP Test Results - Table 1'!H452</f>
        <v>0</v>
      </c>
      <c r="I452" s="139">
        <f>'AUP Test Results - Table 1'!I452</f>
        <v>0</v>
      </c>
      <c r="J452" s="177">
        <f>'AUP Test Results - Table 1'!J452</f>
        <v>0</v>
      </c>
      <c r="K452" s="177">
        <f>'AUP Test Results - Table 1'!K452</f>
        <v>0</v>
      </c>
      <c r="L452" s="139">
        <f>'AUP Test Results - Table 1'!L452</f>
        <v>0</v>
      </c>
      <c r="M452" s="177" t="str">
        <f>'AUP Test Results - Table 1'!M452</f>
        <v/>
      </c>
      <c r="N452" s="177">
        <f>'AUP Test Results - Table 1'!N452</f>
        <v>0</v>
      </c>
      <c r="O452" s="139">
        <f>'AUP Test Results - Table 1'!O452</f>
        <v>0</v>
      </c>
      <c r="P452" s="177" t="str">
        <f>'AUP Test Results - Table 1'!P452</f>
        <v/>
      </c>
      <c r="Q452" s="138">
        <f>'AUP Test Results - Table 1'!Q452</f>
        <v>0</v>
      </c>
      <c r="R452" s="139">
        <f>'AUP Test Results - Table 1'!R452</f>
        <v>0</v>
      </c>
      <c r="S452" s="45">
        <f>'AUP Test Results - Table 1'!S452</f>
        <v>0</v>
      </c>
      <c r="T452" s="139">
        <f>'AUP Test Results - Table 1'!T452</f>
        <v>0</v>
      </c>
      <c r="U452" s="45">
        <f>'AUP Test Results - Table 1'!U452</f>
        <v>0</v>
      </c>
      <c r="V452" s="138">
        <f>'AUP Test Results - Table 1'!V452</f>
        <v>0</v>
      </c>
      <c r="W452" s="141" t="str">
        <f>'AUP Test Results - Table 1'!W452</f>
        <v>none</v>
      </c>
      <c r="X452" s="141">
        <f>'AUP Test Results - Table 1'!X452</f>
        <v>0</v>
      </c>
      <c r="Y452" s="178">
        <f>'AUP Test Results - Table 1'!Y452</f>
        <v>0</v>
      </c>
      <c r="Z452" s="89">
        <f>'AUP Test Results - Table 1'!Z452</f>
        <v>0</v>
      </c>
      <c r="AC452" t="str">
        <f t="shared" si="609"/>
        <v>Uncashed Chk</v>
      </c>
      <c r="AD452" s="3">
        <f t="shared" si="634"/>
        <v>0</v>
      </c>
      <c r="AE452" s="3">
        <f t="shared" si="635"/>
        <v>0</v>
      </c>
      <c r="AF452" s="3" t="e">
        <f t="shared" si="636"/>
        <v>#DIV/0!</v>
      </c>
      <c r="AG452" s="2" t="e">
        <f t="shared" si="610"/>
        <v>#DIV/0!</v>
      </c>
      <c r="AH452" s="2" t="e">
        <f t="shared" si="611"/>
        <v>#DIV/0!</v>
      </c>
      <c r="AI452" s="2" t="e">
        <f t="shared" si="612"/>
        <v>#DIV/0!</v>
      </c>
      <c r="AJ452" s="2" t="e">
        <f t="shared" si="613"/>
        <v>#DIV/0!</v>
      </c>
      <c r="AK452" t="e">
        <f t="shared" si="614"/>
        <v>#DIV/0!</v>
      </c>
      <c r="AL452" t="str">
        <f t="shared" si="615"/>
        <v>0</v>
      </c>
      <c r="AM452" t="str">
        <f t="shared" si="616"/>
        <v>0</v>
      </c>
      <c r="AN452" t="str">
        <f t="shared" si="617"/>
        <v>0</v>
      </c>
      <c r="AO452" t="str">
        <f t="shared" si="618"/>
        <v>0</v>
      </c>
      <c r="AP452" t="str">
        <f t="shared" si="619"/>
        <v>0</v>
      </c>
      <c r="AQ452" t="str">
        <f t="shared" si="620"/>
        <v>0</v>
      </c>
      <c r="AT452">
        <f t="shared" si="581"/>
        <v>0</v>
      </c>
      <c r="AU452">
        <f t="shared" si="582"/>
        <v>0</v>
      </c>
      <c r="AW452">
        <f t="shared" si="583"/>
        <v>0</v>
      </c>
      <c r="AY452">
        <f t="shared" si="621"/>
        <v>0</v>
      </c>
      <c r="AZ452">
        <f t="shared" si="622"/>
        <v>0</v>
      </c>
      <c r="BA452">
        <f t="shared" si="623"/>
        <v>0</v>
      </c>
      <c r="BB452">
        <f t="shared" si="624"/>
        <v>0</v>
      </c>
      <c r="BC452">
        <f t="shared" si="625"/>
        <v>0</v>
      </c>
      <c r="BD452">
        <f t="shared" si="626"/>
        <v>0</v>
      </c>
      <c r="BF452" t="str">
        <f t="shared" si="627"/>
        <v>0</v>
      </c>
      <c r="BG452" t="str">
        <f t="shared" si="628"/>
        <v>0</v>
      </c>
      <c r="BH452" t="str">
        <f t="shared" si="629"/>
        <v>0</v>
      </c>
      <c r="BI452" t="str">
        <f t="shared" si="630"/>
        <v>0</v>
      </c>
      <c r="BJ452" t="str">
        <f t="shared" si="631"/>
        <v>0</v>
      </c>
      <c r="BK452" t="str">
        <f t="shared" si="632"/>
        <v>0</v>
      </c>
    </row>
    <row r="453" spans="1:63" x14ac:dyDescent="0.25">
      <c r="A453" s="176" t="s">
        <v>21</v>
      </c>
      <c r="B453" s="10">
        <f t="shared" si="608"/>
        <v>32</v>
      </c>
      <c r="C453" s="10" t="str">
        <f t="shared" si="637"/>
        <v>Admin 4a - 32</v>
      </c>
      <c r="D453" s="138">
        <f>'AUP Test Results - Table 1'!D453</f>
        <v>0</v>
      </c>
      <c r="E453" s="177">
        <f>'AUP Test Results - Table 1'!E453</f>
        <v>0</v>
      </c>
      <c r="F453" s="139">
        <f>'AUP Test Results - Table 1'!F453</f>
        <v>0</v>
      </c>
      <c r="G453" s="177">
        <f>'AUP Test Results - Table 1'!G453</f>
        <v>0</v>
      </c>
      <c r="H453" s="177">
        <f>'AUP Test Results - Table 1'!H453</f>
        <v>0</v>
      </c>
      <c r="I453" s="139">
        <f>'AUP Test Results - Table 1'!I453</f>
        <v>0</v>
      </c>
      <c r="J453" s="177">
        <f>'AUP Test Results - Table 1'!J453</f>
        <v>0</v>
      </c>
      <c r="K453" s="177">
        <f>'AUP Test Results - Table 1'!K453</f>
        <v>0</v>
      </c>
      <c r="L453" s="139">
        <f>'AUP Test Results - Table 1'!L453</f>
        <v>0</v>
      </c>
      <c r="M453" s="177" t="str">
        <f>'AUP Test Results - Table 1'!M453</f>
        <v/>
      </c>
      <c r="N453" s="177">
        <f>'AUP Test Results - Table 1'!N453</f>
        <v>0</v>
      </c>
      <c r="O453" s="139">
        <f>'AUP Test Results - Table 1'!O453</f>
        <v>0</v>
      </c>
      <c r="P453" s="177" t="str">
        <f>'AUP Test Results - Table 1'!P453</f>
        <v/>
      </c>
      <c r="Q453" s="138">
        <f>'AUP Test Results - Table 1'!Q453</f>
        <v>0</v>
      </c>
      <c r="R453" s="139">
        <f>'AUP Test Results - Table 1'!R453</f>
        <v>0</v>
      </c>
      <c r="S453" s="45">
        <f>'AUP Test Results - Table 1'!S453</f>
        <v>0</v>
      </c>
      <c r="T453" s="139">
        <f>'AUP Test Results - Table 1'!T453</f>
        <v>0</v>
      </c>
      <c r="U453" s="45">
        <f>'AUP Test Results - Table 1'!U453</f>
        <v>0</v>
      </c>
      <c r="V453" s="138">
        <f>'AUP Test Results - Table 1'!V453</f>
        <v>0</v>
      </c>
      <c r="W453" s="141" t="str">
        <f>'AUP Test Results - Table 1'!W453</f>
        <v>none</v>
      </c>
      <c r="X453" s="141">
        <f>'AUP Test Results - Table 1'!X453</f>
        <v>0</v>
      </c>
      <c r="Y453" s="178">
        <f>'AUP Test Results - Table 1'!Y453</f>
        <v>0</v>
      </c>
      <c r="Z453" s="89">
        <f>'AUP Test Results - Table 1'!Z453</f>
        <v>0</v>
      </c>
      <c r="AC453" t="str">
        <f t="shared" si="609"/>
        <v>Uncashed Chk</v>
      </c>
      <c r="AD453" s="3">
        <f t="shared" si="634"/>
        <v>0</v>
      </c>
      <c r="AE453" s="3">
        <f t="shared" si="635"/>
        <v>0</v>
      </c>
      <c r="AF453" s="3" t="e">
        <f t="shared" si="636"/>
        <v>#DIV/0!</v>
      </c>
      <c r="AG453" s="2" t="e">
        <f t="shared" si="610"/>
        <v>#DIV/0!</v>
      </c>
      <c r="AH453" s="2" t="e">
        <f t="shared" si="611"/>
        <v>#DIV/0!</v>
      </c>
      <c r="AI453" s="2" t="e">
        <f t="shared" si="612"/>
        <v>#DIV/0!</v>
      </c>
      <c r="AJ453" s="2" t="e">
        <f t="shared" si="613"/>
        <v>#DIV/0!</v>
      </c>
      <c r="AK453" t="e">
        <f t="shared" si="614"/>
        <v>#DIV/0!</v>
      </c>
      <c r="AL453" t="str">
        <f t="shared" si="615"/>
        <v>0</v>
      </c>
      <c r="AM453" t="str">
        <f t="shared" si="616"/>
        <v>0</v>
      </c>
      <c r="AN453" t="str">
        <f t="shared" si="617"/>
        <v>0</v>
      </c>
      <c r="AO453" t="str">
        <f t="shared" si="618"/>
        <v>0</v>
      </c>
      <c r="AP453" t="str">
        <f t="shared" si="619"/>
        <v>0</v>
      </c>
      <c r="AQ453" t="str">
        <f t="shared" si="620"/>
        <v>0</v>
      </c>
      <c r="AT453">
        <f t="shared" si="581"/>
        <v>0</v>
      </c>
      <c r="AU453">
        <f t="shared" si="582"/>
        <v>0</v>
      </c>
      <c r="AW453">
        <f t="shared" si="583"/>
        <v>0</v>
      </c>
      <c r="AY453">
        <f t="shared" si="621"/>
        <v>0</v>
      </c>
      <c r="AZ453">
        <f t="shared" si="622"/>
        <v>0</v>
      </c>
      <c r="BA453">
        <f t="shared" si="623"/>
        <v>0</v>
      </c>
      <c r="BB453">
        <f t="shared" si="624"/>
        <v>0</v>
      </c>
      <c r="BC453">
        <f t="shared" si="625"/>
        <v>0</v>
      </c>
      <c r="BD453">
        <f t="shared" si="626"/>
        <v>0</v>
      </c>
      <c r="BF453" t="str">
        <f t="shared" si="627"/>
        <v>0</v>
      </c>
      <c r="BG453" t="str">
        <f t="shared" si="628"/>
        <v>0</v>
      </c>
      <c r="BH453" t="str">
        <f t="shared" si="629"/>
        <v>0</v>
      </c>
      <c r="BI453" t="str">
        <f t="shared" si="630"/>
        <v>0</v>
      </c>
      <c r="BJ453" t="str">
        <f t="shared" si="631"/>
        <v>0</v>
      </c>
      <c r="BK453" t="str">
        <f t="shared" si="632"/>
        <v>0</v>
      </c>
    </row>
    <row r="454" spans="1:63" x14ac:dyDescent="0.25">
      <c r="A454" s="176" t="s">
        <v>21</v>
      </c>
      <c r="B454" s="10">
        <f t="shared" si="608"/>
        <v>33</v>
      </c>
      <c r="C454" s="10" t="str">
        <f t="shared" si="637"/>
        <v>Admin 4a - 33</v>
      </c>
      <c r="D454" s="138">
        <f>'AUP Test Results - Table 1'!D454</f>
        <v>0</v>
      </c>
      <c r="E454" s="177">
        <f>'AUP Test Results - Table 1'!E454</f>
        <v>0</v>
      </c>
      <c r="F454" s="139">
        <f>'AUP Test Results - Table 1'!F454</f>
        <v>0</v>
      </c>
      <c r="G454" s="177">
        <f>'AUP Test Results - Table 1'!G454</f>
        <v>0</v>
      </c>
      <c r="H454" s="177">
        <f>'AUP Test Results - Table 1'!H454</f>
        <v>0</v>
      </c>
      <c r="I454" s="139">
        <f>'AUP Test Results - Table 1'!I454</f>
        <v>0</v>
      </c>
      <c r="J454" s="177">
        <f>'AUP Test Results - Table 1'!J454</f>
        <v>0</v>
      </c>
      <c r="K454" s="177">
        <f>'AUP Test Results - Table 1'!K454</f>
        <v>0</v>
      </c>
      <c r="L454" s="139">
        <f>'AUP Test Results - Table 1'!L454</f>
        <v>0</v>
      </c>
      <c r="M454" s="177" t="str">
        <f>'AUP Test Results - Table 1'!M454</f>
        <v/>
      </c>
      <c r="N454" s="177">
        <f>'AUP Test Results - Table 1'!N454</f>
        <v>0</v>
      </c>
      <c r="O454" s="139">
        <f>'AUP Test Results - Table 1'!O454</f>
        <v>0</v>
      </c>
      <c r="P454" s="177" t="str">
        <f>'AUP Test Results - Table 1'!P454</f>
        <v/>
      </c>
      <c r="Q454" s="138">
        <f>'AUP Test Results - Table 1'!Q454</f>
        <v>0</v>
      </c>
      <c r="R454" s="139">
        <f>'AUP Test Results - Table 1'!R454</f>
        <v>0</v>
      </c>
      <c r="S454" s="45">
        <f>'AUP Test Results - Table 1'!S454</f>
        <v>0</v>
      </c>
      <c r="T454" s="139">
        <f>'AUP Test Results - Table 1'!T454</f>
        <v>0</v>
      </c>
      <c r="U454" s="45">
        <f>'AUP Test Results - Table 1'!U454</f>
        <v>0</v>
      </c>
      <c r="V454" s="138">
        <f>'AUP Test Results - Table 1'!V454</f>
        <v>0</v>
      </c>
      <c r="W454" s="141" t="str">
        <f>'AUP Test Results - Table 1'!W454</f>
        <v>none</v>
      </c>
      <c r="X454" s="141">
        <f>'AUP Test Results - Table 1'!X454</f>
        <v>0</v>
      </c>
      <c r="Y454" s="178">
        <f>'AUP Test Results - Table 1'!Y454</f>
        <v>0</v>
      </c>
      <c r="Z454" s="89">
        <f>'AUP Test Results - Table 1'!Z454</f>
        <v>0</v>
      </c>
      <c r="AC454" t="str">
        <f t="shared" si="609"/>
        <v>Uncashed Chk</v>
      </c>
      <c r="AD454" s="3">
        <f t="shared" si="634"/>
        <v>0</v>
      </c>
      <c r="AE454" s="3">
        <f t="shared" si="635"/>
        <v>0</v>
      </c>
      <c r="AF454" s="3" t="e">
        <f t="shared" si="636"/>
        <v>#DIV/0!</v>
      </c>
      <c r="AG454" s="2" t="e">
        <f t="shared" si="610"/>
        <v>#DIV/0!</v>
      </c>
      <c r="AH454" s="2" t="e">
        <f t="shared" si="611"/>
        <v>#DIV/0!</v>
      </c>
      <c r="AI454" s="2" t="e">
        <f t="shared" si="612"/>
        <v>#DIV/0!</v>
      </c>
      <c r="AJ454" s="2" t="e">
        <f t="shared" si="613"/>
        <v>#DIV/0!</v>
      </c>
      <c r="AK454" t="e">
        <f t="shared" si="614"/>
        <v>#DIV/0!</v>
      </c>
      <c r="AL454" t="str">
        <f t="shared" si="615"/>
        <v>0</v>
      </c>
      <c r="AM454" t="str">
        <f t="shared" si="616"/>
        <v>0</v>
      </c>
      <c r="AN454" t="str">
        <f t="shared" si="617"/>
        <v>0</v>
      </c>
      <c r="AO454" t="str">
        <f t="shared" si="618"/>
        <v>0</v>
      </c>
      <c r="AP454" t="str">
        <f t="shared" si="619"/>
        <v>0</v>
      </c>
      <c r="AQ454" t="str">
        <f t="shared" si="620"/>
        <v>0</v>
      </c>
      <c r="AT454">
        <f t="shared" ref="AT454:AT517" si="638">COUNTIF(AH454:AH454,"&gt;0")</f>
        <v>0</v>
      </c>
      <c r="AU454">
        <f t="shared" ref="AU454:AU517" si="639">COUNTIF(AI454:AI454,"&gt;0")</f>
        <v>0</v>
      </c>
      <c r="AW454">
        <f t="shared" ref="AW454:AW517" si="640">COUNTIF(AK454:AK454,"&gt;0")</f>
        <v>0</v>
      </c>
      <c r="AY454">
        <f t="shared" si="621"/>
        <v>0</v>
      </c>
      <c r="AZ454">
        <f t="shared" si="622"/>
        <v>0</v>
      </c>
      <c r="BA454">
        <f t="shared" si="623"/>
        <v>0</v>
      </c>
      <c r="BB454">
        <f t="shared" si="624"/>
        <v>0</v>
      </c>
      <c r="BC454">
        <f t="shared" si="625"/>
        <v>0</v>
      </c>
      <c r="BD454">
        <f t="shared" si="626"/>
        <v>0</v>
      </c>
      <c r="BF454" t="str">
        <f t="shared" si="627"/>
        <v>0</v>
      </c>
      <c r="BG454" t="str">
        <f t="shared" si="628"/>
        <v>0</v>
      </c>
      <c r="BH454" t="str">
        <f t="shared" si="629"/>
        <v>0</v>
      </c>
      <c r="BI454" t="str">
        <f t="shared" si="630"/>
        <v>0</v>
      </c>
      <c r="BJ454" t="str">
        <f t="shared" si="631"/>
        <v>0</v>
      </c>
      <c r="BK454" t="str">
        <f t="shared" si="632"/>
        <v>0</v>
      </c>
    </row>
    <row r="455" spans="1:63" x14ac:dyDescent="0.25">
      <c r="A455" s="176" t="s">
        <v>21</v>
      </c>
      <c r="B455" s="10">
        <f t="shared" si="608"/>
        <v>34</v>
      </c>
      <c r="C455" s="10" t="str">
        <f t="shared" si="637"/>
        <v>Admin 4a - 34</v>
      </c>
      <c r="D455" s="138">
        <f>'AUP Test Results - Table 1'!D455</f>
        <v>0</v>
      </c>
      <c r="E455" s="177">
        <f>'AUP Test Results - Table 1'!E455</f>
        <v>0</v>
      </c>
      <c r="F455" s="139">
        <f>'AUP Test Results - Table 1'!F455</f>
        <v>0</v>
      </c>
      <c r="G455" s="177">
        <f>'AUP Test Results - Table 1'!G455</f>
        <v>0</v>
      </c>
      <c r="H455" s="177">
        <f>'AUP Test Results - Table 1'!H455</f>
        <v>0</v>
      </c>
      <c r="I455" s="139">
        <f>'AUP Test Results - Table 1'!I455</f>
        <v>0</v>
      </c>
      <c r="J455" s="177">
        <f>'AUP Test Results - Table 1'!J455</f>
        <v>0</v>
      </c>
      <c r="K455" s="177">
        <f>'AUP Test Results - Table 1'!K455</f>
        <v>0</v>
      </c>
      <c r="L455" s="139">
        <f>'AUP Test Results - Table 1'!L455</f>
        <v>0</v>
      </c>
      <c r="M455" s="177" t="str">
        <f>'AUP Test Results - Table 1'!M455</f>
        <v/>
      </c>
      <c r="N455" s="177">
        <f>'AUP Test Results - Table 1'!N455</f>
        <v>0</v>
      </c>
      <c r="O455" s="139">
        <f>'AUP Test Results - Table 1'!O455</f>
        <v>0</v>
      </c>
      <c r="P455" s="177" t="str">
        <f>'AUP Test Results - Table 1'!P455</f>
        <v/>
      </c>
      <c r="Q455" s="138">
        <f>'AUP Test Results - Table 1'!Q455</f>
        <v>0</v>
      </c>
      <c r="R455" s="139">
        <f>'AUP Test Results - Table 1'!R455</f>
        <v>0</v>
      </c>
      <c r="S455" s="45">
        <f>'AUP Test Results - Table 1'!S455</f>
        <v>0</v>
      </c>
      <c r="T455" s="139">
        <f>'AUP Test Results - Table 1'!T455</f>
        <v>0</v>
      </c>
      <c r="U455" s="45">
        <f>'AUP Test Results - Table 1'!U455</f>
        <v>0</v>
      </c>
      <c r="V455" s="138">
        <f>'AUP Test Results - Table 1'!V455</f>
        <v>0</v>
      </c>
      <c r="W455" s="141" t="str">
        <f>'AUP Test Results - Table 1'!W455</f>
        <v>none</v>
      </c>
      <c r="X455" s="141">
        <f>'AUP Test Results - Table 1'!X455</f>
        <v>0</v>
      </c>
      <c r="Y455" s="178">
        <f>'AUP Test Results - Table 1'!Y455</f>
        <v>0</v>
      </c>
      <c r="Z455" s="89">
        <f>'AUP Test Results - Table 1'!Z455</f>
        <v>0</v>
      </c>
      <c r="AC455" t="str">
        <f t="shared" si="609"/>
        <v>Uncashed Chk</v>
      </c>
      <c r="AD455" s="3">
        <f t="shared" si="634"/>
        <v>0</v>
      </c>
      <c r="AE455" s="3">
        <f t="shared" si="635"/>
        <v>0</v>
      </c>
      <c r="AF455" s="3" t="e">
        <f t="shared" si="636"/>
        <v>#DIV/0!</v>
      </c>
      <c r="AG455" s="2" t="e">
        <f t="shared" si="610"/>
        <v>#DIV/0!</v>
      </c>
      <c r="AH455" s="2" t="e">
        <f t="shared" si="611"/>
        <v>#DIV/0!</v>
      </c>
      <c r="AI455" s="2" t="e">
        <f t="shared" si="612"/>
        <v>#DIV/0!</v>
      </c>
      <c r="AJ455" s="2" t="e">
        <f t="shared" si="613"/>
        <v>#DIV/0!</v>
      </c>
      <c r="AK455" t="e">
        <f t="shared" si="614"/>
        <v>#DIV/0!</v>
      </c>
      <c r="AL455" t="str">
        <f t="shared" si="615"/>
        <v>0</v>
      </c>
      <c r="AM455" t="str">
        <f t="shared" si="616"/>
        <v>0</v>
      </c>
      <c r="AN455" t="str">
        <f t="shared" si="617"/>
        <v>0</v>
      </c>
      <c r="AO455" t="str">
        <f t="shared" si="618"/>
        <v>0</v>
      </c>
      <c r="AP455" t="str">
        <f t="shared" si="619"/>
        <v>0</v>
      </c>
      <c r="AQ455" t="str">
        <f t="shared" si="620"/>
        <v>0</v>
      </c>
      <c r="AT455">
        <f t="shared" si="638"/>
        <v>0</v>
      </c>
      <c r="AU455">
        <f t="shared" si="639"/>
        <v>0</v>
      </c>
      <c r="AW455">
        <f t="shared" si="640"/>
        <v>0</v>
      </c>
      <c r="AY455">
        <f t="shared" si="621"/>
        <v>0</v>
      </c>
      <c r="AZ455">
        <f t="shared" si="622"/>
        <v>0</v>
      </c>
      <c r="BA455">
        <f t="shared" si="623"/>
        <v>0</v>
      </c>
      <c r="BB455">
        <f t="shared" si="624"/>
        <v>0</v>
      </c>
      <c r="BC455">
        <f t="shared" si="625"/>
        <v>0</v>
      </c>
      <c r="BD455">
        <f t="shared" si="626"/>
        <v>0</v>
      </c>
      <c r="BF455" t="str">
        <f t="shared" si="627"/>
        <v>0</v>
      </c>
      <c r="BG455" t="str">
        <f t="shared" si="628"/>
        <v>0</v>
      </c>
      <c r="BH455" t="str">
        <f t="shared" si="629"/>
        <v>0</v>
      </c>
      <c r="BI455" t="str">
        <f t="shared" si="630"/>
        <v>0</v>
      </c>
      <c r="BJ455" t="str">
        <f t="shared" si="631"/>
        <v>0</v>
      </c>
      <c r="BK455" t="str">
        <f t="shared" si="632"/>
        <v>0</v>
      </c>
    </row>
    <row r="456" spans="1:63" x14ac:dyDescent="0.25">
      <c r="A456" s="176" t="s">
        <v>21</v>
      </c>
      <c r="B456" s="10">
        <f t="shared" si="608"/>
        <v>35</v>
      </c>
      <c r="C456" s="10" t="str">
        <f t="shared" si="637"/>
        <v>Admin 4a - 35</v>
      </c>
      <c r="D456" s="138">
        <f>'AUP Test Results - Table 1'!D456</f>
        <v>0</v>
      </c>
      <c r="E456" s="177">
        <f>'AUP Test Results - Table 1'!E456</f>
        <v>0</v>
      </c>
      <c r="F456" s="139">
        <f>'AUP Test Results - Table 1'!F456</f>
        <v>0</v>
      </c>
      <c r="G456" s="177">
        <f>'AUP Test Results - Table 1'!G456</f>
        <v>0</v>
      </c>
      <c r="H456" s="177">
        <f>'AUP Test Results - Table 1'!H456</f>
        <v>0</v>
      </c>
      <c r="I456" s="139">
        <f>'AUP Test Results - Table 1'!I456</f>
        <v>0</v>
      </c>
      <c r="J456" s="177">
        <f>'AUP Test Results - Table 1'!J456</f>
        <v>0</v>
      </c>
      <c r="K456" s="177">
        <f>'AUP Test Results - Table 1'!K456</f>
        <v>0</v>
      </c>
      <c r="L456" s="139">
        <f>'AUP Test Results - Table 1'!L456</f>
        <v>0</v>
      </c>
      <c r="M456" s="177" t="str">
        <f>'AUP Test Results - Table 1'!M456</f>
        <v/>
      </c>
      <c r="N456" s="177">
        <f>'AUP Test Results - Table 1'!N456</f>
        <v>0</v>
      </c>
      <c r="O456" s="139">
        <f>'AUP Test Results - Table 1'!O456</f>
        <v>0</v>
      </c>
      <c r="P456" s="177" t="str">
        <f>'AUP Test Results - Table 1'!P456</f>
        <v/>
      </c>
      <c r="Q456" s="138">
        <f>'AUP Test Results - Table 1'!Q456</f>
        <v>0</v>
      </c>
      <c r="R456" s="139">
        <f>'AUP Test Results - Table 1'!R456</f>
        <v>0</v>
      </c>
      <c r="S456" s="45">
        <f>'AUP Test Results - Table 1'!S456</f>
        <v>0</v>
      </c>
      <c r="T456" s="139">
        <f>'AUP Test Results - Table 1'!T456</f>
        <v>0</v>
      </c>
      <c r="U456" s="45">
        <f>'AUP Test Results - Table 1'!U456</f>
        <v>0</v>
      </c>
      <c r="V456" s="138">
        <f>'AUP Test Results - Table 1'!V456</f>
        <v>0</v>
      </c>
      <c r="W456" s="141" t="str">
        <f>'AUP Test Results - Table 1'!W456</f>
        <v>none</v>
      </c>
      <c r="X456" s="141">
        <f>'AUP Test Results - Table 1'!X456</f>
        <v>0</v>
      </c>
      <c r="Y456" s="178">
        <f>'AUP Test Results - Table 1'!Y456</f>
        <v>0</v>
      </c>
      <c r="Z456" s="89">
        <f>'AUP Test Results - Table 1'!Z456</f>
        <v>0</v>
      </c>
      <c r="AC456" t="str">
        <f t="shared" si="609"/>
        <v>Uncashed Chk</v>
      </c>
      <c r="AD456" s="3">
        <f t="shared" si="634"/>
        <v>0</v>
      </c>
      <c r="AE456" s="3">
        <f t="shared" si="635"/>
        <v>0</v>
      </c>
      <c r="AF456" s="3" t="e">
        <f t="shared" si="636"/>
        <v>#DIV/0!</v>
      </c>
      <c r="AG456" s="2" t="e">
        <f t="shared" si="610"/>
        <v>#DIV/0!</v>
      </c>
      <c r="AH456" s="2" t="e">
        <f t="shared" si="611"/>
        <v>#DIV/0!</v>
      </c>
      <c r="AI456" s="2" t="e">
        <f t="shared" si="612"/>
        <v>#DIV/0!</v>
      </c>
      <c r="AJ456" s="2" t="e">
        <f t="shared" si="613"/>
        <v>#DIV/0!</v>
      </c>
      <c r="AK456" t="e">
        <f t="shared" si="614"/>
        <v>#DIV/0!</v>
      </c>
      <c r="AL456" t="str">
        <f t="shared" si="615"/>
        <v>0</v>
      </c>
      <c r="AM456" t="str">
        <f t="shared" si="616"/>
        <v>0</v>
      </c>
      <c r="AN456" t="str">
        <f t="shared" si="617"/>
        <v>0</v>
      </c>
      <c r="AO456" t="str">
        <f t="shared" si="618"/>
        <v>0</v>
      </c>
      <c r="AP456" t="str">
        <f t="shared" si="619"/>
        <v>0</v>
      </c>
      <c r="AQ456" t="str">
        <f t="shared" si="620"/>
        <v>0</v>
      </c>
      <c r="AT456">
        <f t="shared" si="638"/>
        <v>0</v>
      </c>
      <c r="AU456">
        <f t="shared" si="639"/>
        <v>0</v>
      </c>
      <c r="AW456">
        <f t="shared" si="640"/>
        <v>0</v>
      </c>
      <c r="AY456">
        <f t="shared" si="621"/>
        <v>0</v>
      </c>
      <c r="AZ456">
        <f t="shared" si="622"/>
        <v>0</v>
      </c>
      <c r="BA456">
        <f t="shared" si="623"/>
        <v>0</v>
      </c>
      <c r="BB456">
        <f t="shared" si="624"/>
        <v>0</v>
      </c>
      <c r="BC456">
        <f t="shared" si="625"/>
        <v>0</v>
      </c>
      <c r="BD456">
        <f t="shared" si="626"/>
        <v>0</v>
      </c>
      <c r="BF456" t="str">
        <f t="shared" si="627"/>
        <v>0</v>
      </c>
      <c r="BG456" t="str">
        <f t="shared" si="628"/>
        <v>0</v>
      </c>
      <c r="BH456" t="str">
        <f t="shared" si="629"/>
        <v>0</v>
      </c>
      <c r="BI456" t="str">
        <f t="shared" si="630"/>
        <v>0</v>
      </c>
      <c r="BJ456" t="str">
        <f t="shared" si="631"/>
        <v>0</v>
      </c>
      <c r="BK456" t="str">
        <f t="shared" si="632"/>
        <v>0</v>
      </c>
    </row>
    <row r="457" spans="1:63" x14ac:dyDescent="0.25">
      <c r="A457" s="176" t="s">
        <v>21</v>
      </c>
      <c r="B457" s="10">
        <f t="shared" si="608"/>
        <v>36</v>
      </c>
      <c r="C457" s="10" t="str">
        <f t="shared" si="637"/>
        <v>Admin 4a - 36</v>
      </c>
      <c r="D457" s="138">
        <f>'AUP Test Results - Table 1'!D457</f>
        <v>0</v>
      </c>
      <c r="E457" s="177">
        <f>'AUP Test Results - Table 1'!E457</f>
        <v>0</v>
      </c>
      <c r="F457" s="139">
        <f>'AUP Test Results - Table 1'!F457</f>
        <v>0</v>
      </c>
      <c r="G457" s="177">
        <f>'AUP Test Results - Table 1'!G457</f>
        <v>0</v>
      </c>
      <c r="H457" s="177">
        <f>'AUP Test Results - Table 1'!H457</f>
        <v>0</v>
      </c>
      <c r="I457" s="139">
        <f>'AUP Test Results - Table 1'!I457</f>
        <v>0</v>
      </c>
      <c r="J457" s="177">
        <f>'AUP Test Results - Table 1'!J457</f>
        <v>0</v>
      </c>
      <c r="K457" s="177">
        <f>'AUP Test Results - Table 1'!K457</f>
        <v>0</v>
      </c>
      <c r="L457" s="139">
        <f>'AUP Test Results - Table 1'!L457</f>
        <v>0</v>
      </c>
      <c r="M457" s="177" t="str">
        <f>'AUP Test Results - Table 1'!M457</f>
        <v/>
      </c>
      <c r="N457" s="177">
        <f>'AUP Test Results - Table 1'!N457</f>
        <v>0</v>
      </c>
      <c r="O457" s="139">
        <f>'AUP Test Results - Table 1'!O457</f>
        <v>0</v>
      </c>
      <c r="P457" s="177" t="str">
        <f>'AUP Test Results - Table 1'!P457</f>
        <v/>
      </c>
      <c r="Q457" s="138">
        <f>'AUP Test Results - Table 1'!Q457</f>
        <v>0</v>
      </c>
      <c r="R457" s="139">
        <f>'AUP Test Results - Table 1'!R457</f>
        <v>0</v>
      </c>
      <c r="S457" s="45">
        <f>'AUP Test Results - Table 1'!S457</f>
        <v>0</v>
      </c>
      <c r="T457" s="139">
        <f>'AUP Test Results - Table 1'!T457</f>
        <v>0</v>
      </c>
      <c r="U457" s="45">
        <f>'AUP Test Results - Table 1'!U457</f>
        <v>0</v>
      </c>
      <c r="V457" s="138">
        <f>'AUP Test Results - Table 1'!V457</f>
        <v>0</v>
      </c>
      <c r="W457" s="141" t="str">
        <f>'AUP Test Results - Table 1'!W457</f>
        <v>none</v>
      </c>
      <c r="X457" s="141">
        <f>'AUP Test Results - Table 1'!X457</f>
        <v>0</v>
      </c>
      <c r="Y457" s="178">
        <f>'AUP Test Results - Table 1'!Y457</f>
        <v>0</v>
      </c>
      <c r="Z457" s="89">
        <f>'AUP Test Results - Table 1'!Z457</f>
        <v>0</v>
      </c>
      <c r="AC457" t="str">
        <f t="shared" si="609"/>
        <v>Uncashed Chk</v>
      </c>
      <c r="AD457" s="3">
        <f t="shared" si="634"/>
        <v>0</v>
      </c>
      <c r="AE457" s="3">
        <f t="shared" si="635"/>
        <v>0</v>
      </c>
      <c r="AF457" s="3" t="e">
        <f t="shared" si="636"/>
        <v>#DIV/0!</v>
      </c>
      <c r="AG457" s="2" t="e">
        <f t="shared" si="610"/>
        <v>#DIV/0!</v>
      </c>
      <c r="AH457" s="2" t="e">
        <f t="shared" si="611"/>
        <v>#DIV/0!</v>
      </c>
      <c r="AI457" s="2" t="e">
        <f t="shared" si="612"/>
        <v>#DIV/0!</v>
      </c>
      <c r="AJ457" s="2" t="e">
        <f t="shared" si="613"/>
        <v>#DIV/0!</v>
      </c>
      <c r="AK457" t="e">
        <f t="shared" si="614"/>
        <v>#DIV/0!</v>
      </c>
      <c r="AL457" t="str">
        <f t="shared" si="615"/>
        <v>0</v>
      </c>
      <c r="AM457" t="str">
        <f t="shared" si="616"/>
        <v>0</v>
      </c>
      <c r="AN457" t="str">
        <f t="shared" si="617"/>
        <v>0</v>
      </c>
      <c r="AO457" t="str">
        <f t="shared" si="618"/>
        <v>0</v>
      </c>
      <c r="AP457" t="str">
        <f t="shared" si="619"/>
        <v>0</v>
      </c>
      <c r="AQ457" t="str">
        <f t="shared" si="620"/>
        <v>0</v>
      </c>
      <c r="AT457">
        <f t="shared" si="638"/>
        <v>0</v>
      </c>
      <c r="AU457">
        <f t="shared" si="639"/>
        <v>0</v>
      </c>
      <c r="AW457">
        <f t="shared" si="640"/>
        <v>0</v>
      </c>
      <c r="AY457">
        <f t="shared" si="621"/>
        <v>0</v>
      </c>
      <c r="AZ457">
        <f t="shared" si="622"/>
        <v>0</v>
      </c>
      <c r="BA457">
        <f t="shared" si="623"/>
        <v>0</v>
      </c>
      <c r="BB457">
        <f t="shared" si="624"/>
        <v>0</v>
      </c>
      <c r="BC457">
        <f t="shared" si="625"/>
        <v>0</v>
      </c>
      <c r="BD457">
        <f t="shared" si="626"/>
        <v>0</v>
      </c>
      <c r="BF457" t="str">
        <f t="shared" si="627"/>
        <v>0</v>
      </c>
      <c r="BG457" t="str">
        <f t="shared" si="628"/>
        <v>0</v>
      </c>
      <c r="BH457" t="str">
        <f t="shared" si="629"/>
        <v>0</v>
      </c>
      <c r="BI457" t="str">
        <f t="shared" si="630"/>
        <v>0</v>
      </c>
      <c r="BJ457" t="str">
        <f t="shared" si="631"/>
        <v>0</v>
      </c>
      <c r="BK457" t="str">
        <f t="shared" si="632"/>
        <v>0</v>
      </c>
    </row>
    <row r="458" spans="1:63" x14ac:dyDescent="0.25">
      <c r="A458" s="176" t="s">
        <v>21</v>
      </c>
      <c r="B458" s="10">
        <f t="shared" si="608"/>
        <v>37</v>
      </c>
      <c r="C458" s="10" t="str">
        <f t="shared" si="637"/>
        <v>Admin 4a - 37</v>
      </c>
      <c r="D458" s="138">
        <f>'AUP Test Results - Table 1'!D458</f>
        <v>0</v>
      </c>
      <c r="E458" s="177">
        <f>'AUP Test Results - Table 1'!E458</f>
        <v>0</v>
      </c>
      <c r="F458" s="139">
        <f>'AUP Test Results - Table 1'!F458</f>
        <v>0</v>
      </c>
      <c r="G458" s="177">
        <f>'AUP Test Results - Table 1'!G458</f>
        <v>0</v>
      </c>
      <c r="H458" s="177">
        <f>'AUP Test Results - Table 1'!H458</f>
        <v>0</v>
      </c>
      <c r="I458" s="139">
        <f>'AUP Test Results - Table 1'!I458</f>
        <v>0</v>
      </c>
      <c r="J458" s="177">
        <f>'AUP Test Results - Table 1'!J458</f>
        <v>0</v>
      </c>
      <c r="K458" s="177">
        <f>'AUP Test Results - Table 1'!K458</f>
        <v>0</v>
      </c>
      <c r="L458" s="139">
        <f>'AUP Test Results - Table 1'!L458</f>
        <v>0</v>
      </c>
      <c r="M458" s="177" t="str">
        <f>'AUP Test Results - Table 1'!M458</f>
        <v/>
      </c>
      <c r="N458" s="177">
        <f>'AUP Test Results - Table 1'!N458</f>
        <v>0</v>
      </c>
      <c r="O458" s="139">
        <f>'AUP Test Results - Table 1'!O458</f>
        <v>0</v>
      </c>
      <c r="P458" s="177" t="str">
        <f>'AUP Test Results - Table 1'!P458</f>
        <v/>
      </c>
      <c r="Q458" s="138">
        <f>'AUP Test Results - Table 1'!Q458</f>
        <v>0</v>
      </c>
      <c r="R458" s="139">
        <f>'AUP Test Results - Table 1'!R458</f>
        <v>0</v>
      </c>
      <c r="S458" s="45">
        <f>'AUP Test Results - Table 1'!S458</f>
        <v>0</v>
      </c>
      <c r="T458" s="139">
        <f>'AUP Test Results - Table 1'!T458</f>
        <v>0</v>
      </c>
      <c r="U458" s="45">
        <f>'AUP Test Results - Table 1'!U458</f>
        <v>0</v>
      </c>
      <c r="V458" s="138">
        <f>'AUP Test Results - Table 1'!V458</f>
        <v>0</v>
      </c>
      <c r="W458" s="141" t="str">
        <f>'AUP Test Results - Table 1'!W458</f>
        <v>none</v>
      </c>
      <c r="X458" s="141">
        <f>'AUP Test Results - Table 1'!X458</f>
        <v>0</v>
      </c>
      <c r="Y458" s="178">
        <f>'AUP Test Results - Table 1'!Y458</f>
        <v>0</v>
      </c>
      <c r="Z458" s="89">
        <f>'AUP Test Results - Table 1'!Z458</f>
        <v>0</v>
      </c>
      <c r="AC458" t="str">
        <f t="shared" si="609"/>
        <v>Uncashed Chk</v>
      </c>
      <c r="AD458" s="3">
        <f t="shared" si="634"/>
        <v>0</v>
      </c>
      <c r="AE458" s="3">
        <f t="shared" si="635"/>
        <v>0</v>
      </c>
      <c r="AF458" s="3" t="e">
        <f t="shared" si="636"/>
        <v>#DIV/0!</v>
      </c>
      <c r="AG458" s="2" t="e">
        <f t="shared" si="610"/>
        <v>#DIV/0!</v>
      </c>
      <c r="AH458" s="2" t="e">
        <f t="shared" si="611"/>
        <v>#DIV/0!</v>
      </c>
      <c r="AI458" s="2" t="e">
        <f t="shared" si="612"/>
        <v>#DIV/0!</v>
      </c>
      <c r="AJ458" s="2" t="e">
        <f t="shared" si="613"/>
        <v>#DIV/0!</v>
      </c>
      <c r="AK458" t="e">
        <f t="shared" si="614"/>
        <v>#DIV/0!</v>
      </c>
      <c r="AL458" t="str">
        <f t="shared" si="615"/>
        <v>0</v>
      </c>
      <c r="AM458" t="str">
        <f t="shared" si="616"/>
        <v>0</v>
      </c>
      <c r="AN458" t="str">
        <f t="shared" si="617"/>
        <v>0</v>
      </c>
      <c r="AO458" t="str">
        <f t="shared" si="618"/>
        <v>0</v>
      </c>
      <c r="AP458" t="str">
        <f t="shared" si="619"/>
        <v>0</v>
      </c>
      <c r="AQ458" t="str">
        <f t="shared" si="620"/>
        <v>0</v>
      </c>
      <c r="AT458">
        <f t="shared" si="638"/>
        <v>0</v>
      </c>
      <c r="AU458">
        <f t="shared" si="639"/>
        <v>0</v>
      </c>
      <c r="AW458">
        <f t="shared" si="640"/>
        <v>0</v>
      </c>
      <c r="AY458">
        <f t="shared" si="621"/>
        <v>0</v>
      </c>
      <c r="AZ458">
        <f t="shared" si="622"/>
        <v>0</v>
      </c>
      <c r="BA458">
        <f t="shared" si="623"/>
        <v>0</v>
      </c>
      <c r="BB458">
        <f t="shared" si="624"/>
        <v>0</v>
      </c>
      <c r="BC458">
        <f t="shared" si="625"/>
        <v>0</v>
      </c>
      <c r="BD458">
        <f t="shared" si="626"/>
        <v>0</v>
      </c>
      <c r="BF458" t="str">
        <f t="shared" si="627"/>
        <v>0</v>
      </c>
      <c r="BG458" t="str">
        <f t="shared" si="628"/>
        <v>0</v>
      </c>
      <c r="BH458" t="str">
        <f t="shared" si="629"/>
        <v>0</v>
      </c>
      <c r="BI458" t="str">
        <f t="shared" si="630"/>
        <v>0</v>
      </c>
      <c r="BJ458" t="str">
        <f t="shared" si="631"/>
        <v>0</v>
      </c>
      <c r="BK458" t="str">
        <f t="shared" si="632"/>
        <v>0</v>
      </c>
    </row>
    <row r="459" spans="1:63" x14ac:dyDescent="0.25">
      <c r="A459" s="176" t="s">
        <v>21</v>
      </c>
      <c r="B459" s="10">
        <f t="shared" si="608"/>
        <v>38</v>
      </c>
      <c r="C459" s="10" t="str">
        <f t="shared" si="637"/>
        <v>Admin 4a - 38</v>
      </c>
      <c r="D459" s="138">
        <f>'AUP Test Results - Table 1'!D459</f>
        <v>0</v>
      </c>
      <c r="E459" s="177">
        <f>'AUP Test Results - Table 1'!E459</f>
        <v>0</v>
      </c>
      <c r="F459" s="139">
        <f>'AUP Test Results - Table 1'!F459</f>
        <v>0</v>
      </c>
      <c r="G459" s="177">
        <f>'AUP Test Results - Table 1'!G459</f>
        <v>0</v>
      </c>
      <c r="H459" s="177">
        <f>'AUP Test Results - Table 1'!H459</f>
        <v>0</v>
      </c>
      <c r="I459" s="139">
        <f>'AUP Test Results - Table 1'!I459</f>
        <v>0</v>
      </c>
      <c r="J459" s="177">
        <f>'AUP Test Results - Table 1'!J459</f>
        <v>0</v>
      </c>
      <c r="K459" s="177">
        <f>'AUP Test Results - Table 1'!K459</f>
        <v>0</v>
      </c>
      <c r="L459" s="139">
        <f>'AUP Test Results - Table 1'!L459</f>
        <v>0</v>
      </c>
      <c r="M459" s="177" t="str">
        <f>'AUP Test Results - Table 1'!M459</f>
        <v/>
      </c>
      <c r="N459" s="177">
        <f>'AUP Test Results - Table 1'!N459</f>
        <v>0</v>
      </c>
      <c r="O459" s="139">
        <f>'AUP Test Results - Table 1'!O459</f>
        <v>0</v>
      </c>
      <c r="P459" s="177" t="str">
        <f>'AUP Test Results - Table 1'!P459</f>
        <v/>
      </c>
      <c r="Q459" s="138">
        <f>'AUP Test Results - Table 1'!Q459</f>
        <v>0</v>
      </c>
      <c r="R459" s="139">
        <f>'AUP Test Results - Table 1'!R459</f>
        <v>0</v>
      </c>
      <c r="S459" s="45">
        <f>'AUP Test Results - Table 1'!S459</f>
        <v>0</v>
      </c>
      <c r="T459" s="139">
        <f>'AUP Test Results - Table 1'!T459</f>
        <v>0</v>
      </c>
      <c r="U459" s="45">
        <f>'AUP Test Results - Table 1'!U459</f>
        <v>0</v>
      </c>
      <c r="V459" s="138">
        <f>'AUP Test Results - Table 1'!V459</f>
        <v>0</v>
      </c>
      <c r="W459" s="141" t="str">
        <f>'AUP Test Results - Table 1'!W459</f>
        <v>none</v>
      </c>
      <c r="X459" s="141">
        <f>'AUP Test Results - Table 1'!X459</f>
        <v>0</v>
      </c>
      <c r="Y459" s="178">
        <f>'AUP Test Results - Table 1'!Y459</f>
        <v>0</v>
      </c>
      <c r="Z459" s="89">
        <f>'AUP Test Results - Table 1'!Z459</f>
        <v>0</v>
      </c>
      <c r="AC459" t="str">
        <f t="shared" si="609"/>
        <v>Uncashed Chk</v>
      </c>
      <c r="AD459" s="3">
        <f t="shared" si="634"/>
        <v>0</v>
      </c>
      <c r="AE459" s="3">
        <f t="shared" si="635"/>
        <v>0</v>
      </c>
      <c r="AF459" s="3" t="e">
        <f t="shared" si="636"/>
        <v>#DIV/0!</v>
      </c>
      <c r="AG459" s="2" t="e">
        <f t="shared" si="610"/>
        <v>#DIV/0!</v>
      </c>
      <c r="AH459" s="2" t="e">
        <f t="shared" si="611"/>
        <v>#DIV/0!</v>
      </c>
      <c r="AI459" s="2" t="e">
        <f t="shared" si="612"/>
        <v>#DIV/0!</v>
      </c>
      <c r="AJ459" s="2" t="e">
        <f t="shared" si="613"/>
        <v>#DIV/0!</v>
      </c>
      <c r="AK459" t="e">
        <f t="shared" si="614"/>
        <v>#DIV/0!</v>
      </c>
      <c r="AL459" t="str">
        <f t="shared" si="615"/>
        <v>0</v>
      </c>
      <c r="AM459" t="str">
        <f t="shared" si="616"/>
        <v>0</v>
      </c>
      <c r="AN459" t="str">
        <f t="shared" si="617"/>
        <v>0</v>
      </c>
      <c r="AO459" t="str">
        <f t="shared" si="618"/>
        <v>0</v>
      </c>
      <c r="AP459" t="str">
        <f t="shared" si="619"/>
        <v>0</v>
      </c>
      <c r="AQ459" t="str">
        <f t="shared" si="620"/>
        <v>0</v>
      </c>
      <c r="AT459">
        <f t="shared" si="638"/>
        <v>0</v>
      </c>
      <c r="AU459">
        <f t="shared" si="639"/>
        <v>0</v>
      </c>
      <c r="AW459">
        <f t="shared" si="640"/>
        <v>0</v>
      </c>
      <c r="AY459">
        <f t="shared" si="621"/>
        <v>0</v>
      </c>
      <c r="AZ459">
        <f t="shared" si="622"/>
        <v>0</v>
      </c>
      <c r="BA459">
        <f t="shared" si="623"/>
        <v>0</v>
      </c>
      <c r="BB459">
        <f t="shared" si="624"/>
        <v>0</v>
      </c>
      <c r="BC459">
        <f t="shared" si="625"/>
        <v>0</v>
      </c>
      <c r="BD459">
        <f t="shared" si="626"/>
        <v>0</v>
      </c>
      <c r="BF459" t="str">
        <f t="shared" si="627"/>
        <v>0</v>
      </c>
      <c r="BG459" t="str">
        <f t="shared" si="628"/>
        <v>0</v>
      </c>
      <c r="BH459" t="str">
        <f t="shared" si="629"/>
        <v>0</v>
      </c>
      <c r="BI459" t="str">
        <f t="shared" si="630"/>
        <v>0</v>
      </c>
      <c r="BJ459" t="str">
        <f t="shared" si="631"/>
        <v>0</v>
      </c>
      <c r="BK459" t="str">
        <f t="shared" si="632"/>
        <v>0</v>
      </c>
    </row>
    <row r="460" spans="1:63" x14ac:dyDescent="0.25">
      <c r="A460" s="176" t="s">
        <v>21</v>
      </c>
      <c r="B460" s="10">
        <f t="shared" si="608"/>
        <v>39</v>
      </c>
      <c r="C460" s="10" t="str">
        <f t="shared" si="637"/>
        <v>Admin 4a - 39</v>
      </c>
      <c r="D460" s="138">
        <f>'AUP Test Results - Table 1'!D460</f>
        <v>0</v>
      </c>
      <c r="E460" s="177">
        <f>'AUP Test Results - Table 1'!E460</f>
        <v>0</v>
      </c>
      <c r="F460" s="139">
        <f>'AUP Test Results - Table 1'!F460</f>
        <v>0</v>
      </c>
      <c r="G460" s="177">
        <f>'AUP Test Results - Table 1'!G460</f>
        <v>0</v>
      </c>
      <c r="H460" s="177">
        <f>'AUP Test Results - Table 1'!H460</f>
        <v>0</v>
      </c>
      <c r="I460" s="139">
        <f>'AUP Test Results - Table 1'!I460</f>
        <v>0</v>
      </c>
      <c r="J460" s="177">
        <f>'AUP Test Results - Table 1'!J460</f>
        <v>0</v>
      </c>
      <c r="K460" s="177">
        <f>'AUP Test Results - Table 1'!K460</f>
        <v>0</v>
      </c>
      <c r="L460" s="139">
        <f>'AUP Test Results - Table 1'!L460</f>
        <v>0</v>
      </c>
      <c r="M460" s="177" t="str">
        <f>'AUP Test Results - Table 1'!M460</f>
        <v/>
      </c>
      <c r="N460" s="177">
        <f>'AUP Test Results - Table 1'!N460</f>
        <v>0</v>
      </c>
      <c r="O460" s="139">
        <f>'AUP Test Results - Table 1'!O460</f>
        <v>0</v>
      </c>
      <c r="P460" s="177" t="str">
        <f>'AUP Test Results - Table 1'!P460</f>
        <v/>
      </c>
      <c r="Q460" s="138">
        <f>'AUP Test Results - Table 1'!Q460</f>
        <v>0</v>
      </c>
      <c r="R460" s="139">
        <f>'AUP Test Results - Table 1'!R460</f>
        <v>0</v>
      </c>
      <c r="S460" s="45">
        <f>'AUP Test Results - Table 1'!S460</f>
        <v>0</v>
      </c>
      <c r="T460" s="139">
        <f>'AUP Test Results - Table 1'!T460</f>
        <v>0</v>
      </c>
      <c r="U460" s="45">
        <f>'AUP Test Results - Table 1'!U460</f>
        <v>0</v>
      </c>
      <c r="V460" s="138">
        <f>'AUP Test Results - Table 1'!V460</f>
        <v>0</v>
      </c>
      <c r="W460" s="141" t="str">
        <f>'AUP Test Results - Table 1'!W460</f>
        <v>none</v>
      </c>
      <c r="X460" s="141">
        <f>'AUP Test Results - Table 1'!X460</f>
        <v>0</v>
      </c>
      <c r="Y460" s="178">
        <f>'AUP Test Results - Table 1'!Y460</f>
        <v>0</v>
      </c>
      <c r="Z460" s="89">
        <f>'AUP Test Results - Table 1'!Z460</f>
        <v>0</v>
      </c>
      <c r="AC460" t="str">
        <f t="shared" si="609"/>
        <v>Uncashed Chk</v>
      </c>
      <c r="AD460" s="3">
        <f t="shared" si="634"/>
        <v>0</v>
      </c>
      <c r="AE460" s="3">
        <f t="shared" si="635"/>
        <v>0</v>
      </c>
      <c r="AF460" s="3" t="e">
        <f t="shared" si="636"/>
        <v>#DIV/0!</v>
      </c>
      <c r="AG460" s="2" t="e">
        <f t="shared" si="610"/>
        <v>#DIV/0!</v>
      </c>
      <c r="AH460" s="2" t="e">
        <f t="shared" si="611"/>
        <v>#DIV/0!</v>
      </c>
      <c r="AI460" s="2" t="e">
        <f t="shared" si="612"/>
        <v>#DIV/0!</v>
      </c>
      <c r="AJ460" s="2" t="e">
        <f t="shared" si="613"/>
        <v>#DIV/0!</v>
      </c>
      <c r="AK460" t="e">
        <f t="shared" si="614"/>
        <v>#DIV/0!</v>
      </c>
      <c r="AL460" t="str">
        <f t="shared" si="615"/>
        <v>0</v>
      </c>
      <c r="AM460" t="str">
        <f t="shared" si="616"/>
        <v>0</v>
      </c>
      <c r="AN460" t="str">
        <f t="shared" si="617"/>
        <v>0</v>
      </c>
      <c r="AO460" t="str">
        <f t="shared" si="618"/>
        <v>0</v>
      </c>
      <c r="AP460" t="str">
        <f t="shared" si="619"/>
        <v>0</v>
      </c>
      <c r="AQ460" t="str">
        <f t="shared" si="620"/>
        <v>0</v>
      </c>
      <c r="AT460">
        <f t="shared" si="638"/>
        <v>0</v>
      </c>
      <c r="AU460">
        <f t="shared" si="639"/>
        <v>0</v>
      </c>
      <c r="AW460">
        <f t="shared" si="640"/>
        <v>0</v>
      </c>
      <c r="AY460">
        <f t="shared" si="621"/>
        <v>0</v>
      </c>
      <c r="AZ460">
        <f t="shared" si="622"/>
        <v>0</v>
      </c>
      <c r="BA460">
        <f t="shared" si="623"/>
        <v>0</v>
      </c>
      <c r="BB460">
        <f t="shared" si="624"/>
        <v>0</v>
      </c>
      <c r="BC460">
        <f t="shared" si="625"/>
        <v>0</v>
      </c>
      <c r="BD460">
        <f t="shared" si="626"/>
        <v>0</v>
      </c>
      <c r="BF460" t="str">
        <f t="shared" si="627"/>
        <v>0</v>
      </c>
      <c r="BG460" t="str">
        <f t="shared" si="628"/>
        <v>0</v>
      </c>
      <c r="BH460" t="str">
        <f t="shared" si="629"/>
        <v>0</v>
      </c>
      <c r="BI460" t="str">
        <f t="shared" si="630"/>
        <v>0</v>
      </c>
      <c r="BJ460" t="str">
        <f t="shared" si="631"/>
        <v>0</v>
      </c>
      <c r="BK460" t="str">
        <f t="shared" si="632"/>
        <v>0</v>
      </c>
    </row>
    <row r="461" spans="1:63" x14ac:dyDescent="0.25">
      <c r="A461" s="176" t="s">
        <v>21</v>
      </c>
      <c r="B461" s="10">
        <f t="shared" si="608"/>
        <v>40</v>
      </c>
      <c r="C461" s="10" t="str">
        <f t="shared" si="637"/>
        <v>Admin 4a - 40</v>
      </c>
      <c r="D461" s="138">
        <f>'AUP Test Results - Table 1'!D461</f>
        <v>0</v>
      </c>
      <c r="E461" s="177">
        <f>'AUP Test Results - Table 1'!E461</f>
        <v>0</v>
      </c>
      <c r="F461" s="139">
        <f>'AUP Test Results - Table 1'!F461</f>
        <v>0</v>
      </c>
      <c r="G461" s="177">
        <f>'AUP Test Results - Table 1'!G461</f>
        <v>0</v>
      </c>
      <c r="H461" s="177">
        <f>'AUP Test Results - Table 1'!H461</f>
        <v>0</v>
      </c>
      <c r="I461" s="139">
        <f>'AUP Test Results - Table 1'!I461</f>
        <v>0</v>
      </c>
      <c r="J461" s="177">
        <f>'AUP Test Results - Table 1'!J461</f>
        <v>0</v>
      </c>
      <c r="K461" s="177">
        <f>'AUP Test Results - Table 1'!K461</f>
        <v>0</v>
      </c>
      <c r="L461" s="139">
        <f>'AUP Test Results - Table 1'!L461</f>
        <v>0</v>
      </c>
      <c r="M461" s="177" t="str">
        <f>'AUP Test Results - Table 1'!M461</f>
        <v/>
      </c>
      <c r="N461" s="177">
        <f>'AUP Test Results - Table 1'!N461</f>
        <v>0</v>
      </c>
      <c r="O461" s="139">
        <f>'AUP Test Results - Table 1'!O461</f>
        <v>0</v>
      </c>
      <c r="P461" s="177" t="str">
        <f>'AUP Test Results - Table 1'!P461</f>
        <v/>
      </c>
      <c r="Q461" s="138">
        <f>'AUP Test Results - Table 1'!Q461</f>
        <v>0</v>
      </c>
      <c r="R461" s="139">
        <f>'AUP Test Results - Table 1'!R461</f>
        <v>0</v>
      </c>
      <c r="S461" s="45">
        <f>'AUP Test Results - Table 1'!S461</f>
        <v>0</v>
      </c>
      <c r="T461" s="139">
        <f>'AUP Test Results - Table 1'!T461</f>
        <v>0</v>
      </c>
      <c r="U461" s="45">
        <f>'AUP Test Results - Table 1'!U461</f>
        <v>0</v>
      </c>
      <c r="V461" s="138">
        <f>'AUP Test Results - Table 1'!V461</f>
        <v>0</v>
      </c>
      <c r="W461" s="141" t="str">
        <f>'AUP Test Results - Table 1'!W461</f>
        <v>none</v>
      </c>
      <c r="X461" s="141">
        <f>'AUP Test Results - Table 1'!X461</f>
        <v>0</v>
      </c>
      <c r="Y461" s="178">
        <f>'AUP Test Results - Table 1'!Y461</f>
        <v>0</v>
      </c>
      <c r="Z461" s="89">
        <f>'AUP Test Results - Table 1'!Z461</f>
        <v>0</v>
      </c>
      <c r="AC461" t="str">
        <f t="shared" si="609"/>
        <v>Uncashed Chk</v>
      </c>
      <c r="AD461" s="3">
        <f t="shared" si="634"/>
        <v>0</v>
      </c>
      <c r="AE461" s="3">
        <f t="shared" si="635"/>
        <v>0</v>
      </c>
      <c r="AF461" s="3" t="e">
        <f t="shared" si="636"/>
        <v>#DIV/0!</v>
      </c>
      <c r="AG461" s="2" t="e">
        <f t="shared" si="610"/>
        <v>#DIV/0!</v>
      </c>
      <c r="AH461" s="2" t="e">
        <f t="shared" si="611"/>
        <v>#DIV/0!</v>
      </c>
      <c r="AI461" s="2" t="e">
        <f t="shared" si="612"/>
        <v>#DIV/0!</v>
      </c>
      <c r="AJ461" s="2" t="e">
        <f t="shared" si="613"/>
        <v>#DIV/0!</v>
      </c>
      <c r="AK461" t="e">
        <f t="shared" si="614"/>
        <v>#DIV/0!</v>
      </c>
      <c r="AL461" t="str">
        <f t="shared" si="615"/>
        <v>0</v>
      </c>
      <c r="AM461" t="str">
        <f t="shared" si="616"/>
        <v>0</v>
      </c>
      <c r="AN461" t="str">
        <f t="shared" si="617"/>
        <v>0</v>
      </c>
      <c r="AO461" t="str">
        <f t="shared" si="618"/>
        <v>0</v>
      </c>
      <c r="AP461" t="str">
        <f t="shared" si="619"/>
        <v>0</v>
      </c>
      <c r="AQ461" t="str">
        <f t="shared" si="620"/>
        <v>0</v>
      </c>
      <c r="AT461">
        <f t="shared" si="638"/>
        <v>0</v>
      </c>
      <c r="AU461">
        <f t="shared" si="639"/>
        <v>0</v>
      </c>
      <c r="AW461">
        <f t="shared" si="640"/>
        <v>0</v>
      </c>
      <c r="AY461">
        <f t="shared" si="621"/>
        <v>0</v>
      </c>
      <c r="AZ461">
        <f t="shared" si="622"/>
        <v>0</v>
      </c>
      <c r="BA461">
        <f t="shared" si="623"/>
        <v>0</v>
      </c>
      <c r="BB461">
        <f t="shared" si="624"/>
        <v>0</v>
      </c>
      <c r="BC461">
        <f t="shared" si="625"/>
        <v>0</v>
      </c>
      <c r="BD461">
        <f t="shared" si="626"/>
        <v>0</v>
      </c>
      <c r="BF461" t="str">
        <f t="shared" si="627"/>
        <v>0</v>
      </c>
      <c r="BG461" t="str">
        <f t="shared" si="628"/>
        <v>0</v>
      </c>
      <c r="BH461" t="str">
        <f t="shared" si="629"/>
        <v>0</v>
      </c>
      <c r="BI461" t="str">
        <f t="shared" si="630"/>
        <v>0</v>
      </c>
      <c r="BJ461" t="str">
        <f t="shared" si="631"/>
        <v>0</v>
      </c>
      <c r="BK461" t="str">
        <f t="shared" si="632"/>
        <v>0</v>
      </c>
    </row>
    <row r="462" spans="1:63" x14ac:dyDescent="0.25">
      <c r="A462" s="176" t="s">
        <v>21</v>
      </c>
      <c r="B462" s="10">
        <f t="shared" si="608"/>
        <v>41</v>
      </c>
      <c r="C462" s="10" t="str">
        <f t="shared" si="637"/>
        <v>Admin 4a - 41</v>
      </c>
      <c r="D462" s="138">
        <f>'AUP Test Results - Table 1'!D462</f>
        <v>0</v>
      </c>
      <c r="E462" s="177">
        <f>'AUP Test Results - Table 1'!E462</f>
        <v>0</v>
      </c>
      <c r="F462" s="139">
        <f>'AUP Test Results - Table 1'!F462</f>
        <v>0</v>
      </c>
      <c r="G462" s="177">
        <f>'AUP Test Results - Table 1'!G462</f>
        <v>0</v>
      </c>
      <c r="H462" s="177">
        <f>'AUP Test Results - Table 1'!H462</f>
        <v>0</v>
      </c>
      <c r="I462" s="139">
        <f>'AUP Test Results - Table 1'!I462</f>
        <v>0</v>
      </c>
      <c r="J462" s="177">
        <f>'AUP Test Results - Table 1'!J462</f>
        <v>0</v>
      </c>
      <c r="K462" s="177">
        <f>'AUP Test Results - Table 1'!K462</f>
        <v>0</v>
      </c>
      <c r="L462" s="139">
        <f>'AUP Test Results - Table 1'!L462</f>
        <v>0</v>
      </c>
      <c r="M462" s="177" t="str">
        <f>'AUP Test Results - Table 1'!M462</f>
        <v/>
      </c>
      <c r="N462" s="177">
        <f>'AUP Test Results - Table 1'!N462</f>
        <v>0</v>
      </c>
      <c r="O462" s="139">
        <f>'AUP Test Results - Table 1'!O462</f>
        <v>0</v>
      </c>
      <c r="P462" s="177" t="str">
        <f>'AUP Test Results - Table 1'!P462</f>
        <v/>
      </c>
      <c r="Q462" s="138">
        <f>'AUP Test Results - Table 1'!Q462</f>
        <v>0</v>
      </c>
      <c r="R462" s="139">
        <f>'AUP Test Results - Table 1'!R462</f>
        <v>0</v>
      </c>
      <c r="S462" s="45">
        <f>'AUP Test Results - Table 1'!S462</f>
        <v>0</v>
      </c>
      <c r="T462" s="139">
        <f>'AUP Test Results - Table 1'!T462</f>
        <v>0</v>
      </c>
      <c r="U462" s="45">
        <f>'AUP Test Results - Table 1'!U462</f>
        <v>0</v>
      </c>
      <c r="V462" s="138">
        <f>'AUP Test Results - Table 1'!V462</f>
        <v>0</v>
      </c>
      <c r="W462" s="141" t="str">
        <f>'AUP Test Results - Table 1'!W462</f>
        <v>none</v>
      </c>
      <c r="X462" s="141">
        <f>'AUP Test Results - Table 1'!X462</f>
        <v>0</v>
      </c>
      <c r="Y462" s="178">
        <f>'AUP Test Results - Table 1'!Y462</f>
        <v>0</v>
      </c>
      <c r="Z462" s="89">
        <f>'AUP Test Results - Table 1'!Z462</f>
        <v>0</v>
      </c>
      <c r="AC462" t="str">
        <f t="shared" si="609"/>
        <v>Uncashed Chk</v>
      </c>
      <c r="AD462" s="3">
        <f t="shared" si="634"/>
        <v>0</v>
      </c>
      <c r="AE462" s="3">
        <f t="shared" si="635"/>
        <v>0</v>
      </c>
      <c r="AF462" s="3" t="e">
        <f t="shared" si="636"/>
        <v>#DIV/0!</v>
      </c>
      <c r="AG462" s="2" t="e">
        <f t="shared" si="610"/>
        <v>#DIV/0!</v>
      </c>
      <c r="AH462" s="2" t="e">
        <f t="shared" si="611"/>
        <v>#DIV/0!</v>
      </c>
      <c r="AI462" s="2" t="e">
        <f t="shared" si="612"/>
        <v>#DIV/0!</v>
      </c>
      <c r="AJ462" s="2" t="e">
        <f t="shared" si="613"/>
        <v>#DIV/0!</v>
      </c>
      <c r="AK462" t="e">
        <f t="shared" si="614"/>
        <v>#DIV/0!</v>
      </c>
      <c r="AL462" t="str">
        <f t="shared" si="615"/>
        <v>0</v>
      </c>
      <c r="AM462" t="str">
        <f t="shared" si="616"/>
        <v>0</v>
      </c>
      <c r="AN462" t="str">
        <f t="shared" si="617"/>
        <v>0</v>
      </c>
      <c r="AO462" t="str">
        <f t="shared" si="618"/>
        <v>0</v>
      </c>
      <c r="AP462" t="str">
        <f t="shared" si="619"/>
        <v>0</v>
      </c>
      <c r="AQ462" t="str">
        <f t="shared" si="620"/>
        <v>0</v>
      </c>
      <c r="AT462">
        <f t="shared" si="638"/>
        <v>0</v>
      </c>
      <c r="AU462">
        <f t="shared" si="639"/>
        <v>0</v>
      </c>
      <c r="AW462">
        <f t="shared" si="640"/>
        <v>0</v>
      </c>
      <c r="AY462">
        <f t="shared" si="621"/>
        <v>0</v>
      </c>
      <c r="AZ462">
        <f t="shared" si="622"/>
        <v>0</v>
      </c>
      <c r="BA462">
        <f t="shared" si="623"/>
        <v>0</v>
      </c>
      <c r="BB462">
        <f t="shared" si="624"/>
        <v>0</v>
      </c>
      <c r="BC462">
        <f t="shared" si="625"/>
        <v>0</v>
      </c>
      <c r="BD462">
        <f t="shared" si="626"/>
        <v>0</v>
      </c>
      <c r="BF462" t="str">
        <f t="shared" si="627"/>
        <v>0</v>
      </c>
      <c r="BG462" t="str">
        <f t="shared" si="628"/>
        <v>0</v>
      </c>
      <c r="BH462" t="str">
        <f t="shared" si="629"/>
        <v>0</v>
      </c>
      <c r="BI462" t="str">
        <f t="shared" si="630"/>
        <v>0</v>
      </c>
      <c r="BJ462" t="str">
        <f t="shared" si="631"/>
        <v>0</v>
      </c>
      <c r="BK462" t="str">
        <f t="shared" si="632"/>
        <v>0</v>
      </c>
    </row>
    <row r="463" spans="1:63" x14ac:dyDescent="0.25">
      <c r="A463" s="176" t="s">
        <v>21</v>
      </c>
      <c r="B463" s="10">
        <f t="shared" si="608"/>
        <v>42</v>
      </c>
      <c r="C463" s="10" t="str">
        <f t="shared" si="637"/>
        <v>Admin 4a - 42</v>
      </c>
      <c r="D463" s="138">
        <f>'AUP Test Results - Table 1'!D463</f>
        <v>0</v>
      </c>
      <c r="E463" s="177">
        <f>'AUP Test Results - Table 1'!E463</f>
        <v>0</v>
      </c>
      <c r="F463" s="139">
        <f>'AUP Test Results - Table 1'!F463</f>
        <v>0</v>
      </c>
      <c r="G463" s="177">
        <f>'AUP Test Results - Table 1'!G463</f>
        <v>0</v>
      </c>
      <c r="H463" s="177">
        <f>'AUP Test Results - Table 1'!H463</f>
        <v>0</v>
      </c>
      <c r="I463" s="139">
        <f>'AUP Test Results - Table 1'!I463</f>
        <v>0</v>
      </c>
      <c r="J463" s="177">
        <f>'AUP Test Results - Table 1'!J463</f>
        <v>0</v>
      </c>
      <c r="K463" s="177">
        <f>'AUP Test Results - Table 1'!K463</f>
        <v>0</v>
      </c>
      <c r="L463" s="139">
        <f>'AUP Test Results - Table 1'!L463</f>
        <v>0</v>
      </c>
      <c r="M463" s="177" t="str">
        <f>'AUP Test Results - Table 1'!M463</f>
        <v/>
      </c>
      <c r="N463" s="177">
        <f>'AUP Test Results - Table 1'!N463</f>
        <v>0</v>
      </c>
      <c r="O463" s="139">
        <f>'AUP Test Results - Table 1'!O463</f>
        <v>0</v>
      </c>
      <c r="P463" s="177" t="str">
        <f>'AUP Test Results - Table 1'!P463</f>
        <v/>
      </c>
      <c r="Q463" s="138">
        <f>'AUP Test Results - Table 1'!Q463</f>
        <v>0</v>
      </c>
      <c r="R463" s="139">
        <f>'AUP Test Results - Table 1'!R463</f>
        <v>0</v>
      </c>
      <c r="S463" s="45">
        <f>'AUP Test Results - Table 1'!S463</f>
        <v>0</v>
      </c>
      <c r="T463" s="139">
        <f>'AUP Test Results - Table 1'!T463</f>
        <v>0</v>
      </c>
      <c r="U463" s="45">
        <f>'AUP Test Results - Table 1'!U463</f>
        <v>0</v>
      </c>
      <c r="V463" s="138">
        <f>'AUP Test Results - Table 1'!V463</f>
        <v>0</v>
      </c>
      <c r="W463" s="141" t="str">
        <f>'AUP Test Results - Table 1'!W463</f>
        <v>none</v>
      </c>
      <c r="X463" s="141">
        <f>'AUP Test Results - Table 1'!X463</f>
        <v>0</v>
      </c>
      <c r="Y463" s="178">
        <f>'AUP Test Results - Table 1'!Y463</f>
        <v>0</v>
      </c>
      <c r="Z463" s="89">
        <f>'AUP Test Results - Table 1'!Z463</f>
        <v>0</v>
      </c>
      <c r="AC463" t="str">
        <f t="shared" si="609"/>
        <v>Uncashed Chk</v>
      </c>
      <c r="AD463" s="3">
        <f t="shared" si="634"/>
        <v>0</v>
      </c>
      <c r="AE463" s="3">
        <f t="shared" si="635"/>
        <v>0</v>
      </c>
      <c r="AF463" s="3" t="e">
        <f t="shared" si="636"/>
        <v>#DIV/0!</v>
      </c>
      <c r="AG463" s="2" t="e">
        <f t="shared" si="610"/>
        <v>#DIV/0!</v>
      </c>
      <c r="AH463" s="2" t="e">
        <f t="shared" si="611"/>
        <v>#DIV/0!</v>
      </c>
      <c r="AI463" s="2" t="e">
        <f t="shared" si="612"/>
        <v>#DIV/0!</v>
      </c>
      <c r="AJ463" s="2" t="e">
        <f t="shared" si="613"/>
        <v>#DIV/0!</v>
      </c>
      <c r="AK463" t="e">
        <f t="shared" si="614"/>
        <v>#DIV/0!</v>
      </c>
      <c r="AL463" t="str">
        <f t="shared" si="615"/>
        <v>0</v>
      </c>
      <c r="AM463" t="str">
        <f t="shared" si="616"/>
        <v>0</v>
      </c>
      <c r="AN463" t="str">
        <f t="shared" si="617"/>
        <v>0</v>
      </c>
      <c r="AO463" t="str">
        <f t="shared" si="618"/>
        <v>0</v>
      </c>
      <c r="AP463" t="str">
        <f t="shared" si="619"/>
        <v>0</v>
      </c>
      <c r="AQ463" t="str">
        <f t="shared" si="620"/>
        <v>0</v>
      </c>
      <c r="AT463">
        <f t="shared" si="638"/>
        <v>0</v>
      </c>
      <c r="AU463">
        <f t="shared" si="639"/>
        <v>0</v>
      </c>
      <c r="AW463">
        <f t="shared" si="640"/>
        <v>0</v>
      </c>
      <c r="AY463">
        <f t="shared" si="621"/>
        <v>0</v>
      </c>
      <c r="AZ463">
        <f t="shared" si="622"/>
        <v>0</v>
      </c>
      <c r="BA463">
        <f t="shared" si="623"/>
        <v>0</v>
      </c>
      <c r="BB463">
        <f t="shared" si="624"/>
        <v>0</v>
      </c>
      <c r="BC463">
        <f t="shared" si="625"/>
        <v>0</v>
      </c>
      <c r="BD463">
        <f t="shared" si="626"/>
        <v>0</v>
      </c>
      <c r="BF463" t="str">
        <f t="shared" si="627"/>
        <v>0</v>
      </c>
      <c r="BG463" t="str">
        <f t="shared" si="628"/>
        <v>0</v>
      </c>
      <c r="BH463" t="str">
        <f t="shared" si="629"/>
        <v>0</v>
      </c>
      <c r="BI463" t="str">
        <f t="shared" si="630"/>
        <v>0</v>
      </c>
      <c r="BJ463" t="str">
        <f t="shared" si="631"/>
        <v>0</v>
      </c>
      <c r="BK463" t="str">
        <f t="shared" si="632"/>
        <v>0</v>
      </c>
    </row>
    <row r="464" spans="1:63" x14ac:dyDescent="0.25">
      <c r="A464" s="176" t="s">
        <v>21</v>
      </c>
      <c r="B464" s="10">
        <f t="shared" si="608"/>
        <v>43</v>
      </c>
      <c r="C464" s="10" t="str">
        <f t="shared" si="637"/>
        <v>Admin 4a - 43</v>
      </c>
      <c r="D464" s="138">
        <f>'AUP Test Results - Table 1'!D464</f>
        <v>0</v>
      </c>
      <c r="E464" s="177">
        <f>'AUP Test Results - Table 1'!E464</f>
        <v>0</v>
      </c>
      <c r="F464" s="139">
        <f>'AUP Test Results - Table 1'!F464</f>
        <v>0</v>
      </c>
      <c r="G464" s="177">
        <f>'AUP Test Results - Table 1'!G464</f>
        <v>0</v>
      </c>
      <c r="H464" s="177">
        <f>'AUP Test Results - Table 1'!H464</f>
        <v>0</v>
      </c>
      <c r="I464" s="139">
        <f>'AUP Test Results - Table 1'!I464</f>
        <v>0</v>
      </c>
      <c r="J464" s="177">
        <f>'AUP Test Results - Table 1'!J464</f>
        <v>0</v>
      </c>
      <c r="K464" s="177">
        <f>'AUP Test Results - Table 1'!K464</f>
        <v>0</v>
      </c>
      <c r="L464" s="139">
        <f>'AUP Test Results - Table 1'!L464</f>
        <v>0</v>
      </c>
      <c r="M464" s="177" t="str">
        <f>'AUP Test Results - Table 1'!M464</f>
        <v/>
      </c>
      <c r="N464" s="177">
        <f>'AUP Test Results - Table 1'!N464</f>
        <v>0</v>
      </c>
      <c r="O464" s="139">
        <f>'AUP Test Results - Table 1'!O464</f>
        <v>0</v>
      </c>
      <c r="P464" s="177" t="str">
        <f>'AUP Test Results - Table 1'!P464</f>
        <v/>
      </c>
      <c r="Q464" s="138">
        <f>'AUP Test Results - Table 1'!Q464</f>
        <v>0</v>
      </c>
      <c r="R464" s="139">
        <f>'AUP Test Results - Table 1'!R464</f>
        <v>0</v>
      </c>
      <c r="S464" s="45">
        <f>'AUP Test Results - Table 1'!S464</f>
        <v>0</v>
      </c>
      <c r="T464" s="139">
        <f>'AUP Test Results - Table 1'!T464</f>
        <v>0</v>
      </c>
      <c r="U464" s="45">
        <f>'AUP Test Results - Table 1'!U464</f>
        <v>0</v>
      </c>
      <c r="V464" s="138">
        <f>'AUP Test Results - Table 1'!V464</f>
        <v>0</v>
      </c>
      <c r="W464" s="141" t="str">
        <f>'AUP Test Results - Table 1'!W464</f>
        <v>none</v>
      </c>
      <c r="X464" s="141">
        <f>'AUP Test Results - Table 1'!X464</f>
        <v>0</v>
      </c>
      <c r="Y464" s="178">
        <f>'AUP Test Results - Table 1'!Y464</f>
        <v>0</v>
      </c>
      <c r="Z464" s="89">
        <f>'AUP Test Results - Table 1'!Z464</f>
        <v>0</v>
      </c>
      <c r="AC464" t="str">
        <f t="shared" si="609"/>
        <v>Uncashed Chk</v>
      </c>
      <c r="AD464" s="3">
        <f t="shared" si="634"/>
        <v>0</v>
      </c>
      <c r="AE464" s="3">
        <f t="shared" si="635"/>
        <v>0</v>
      </c>
      <c r="AF464" s="3" t="e">
        <f t="shared" si="636"/>
        <v>#DIV/0!</v>
      </c>
      <c r="AG464" s="2" t="e">
        <f t="shared" si="610"/>
        <v>#DIV/0!</v>
      </c>
      <c r="AH464" s="2" t="e">
        <f t="shared" si="611"/>
        <v>#DIV/0!</v>
      </c>
      <c r="AI464" s="2" t="e">
        <f t="shared" si="612"/>
        <v>#DIV/0!</v>
      </c>
      <c r="AJ464" s="2" t="e">
        <f t="shared" si="613"/>
        <v>#DIV/0!</v>
      </c>
      <c r="AK464" t="e">
        <f t="shared" si="614"/>
        <v>#DIV/0!</v>
      </c>
      <c r="AL464" t="str">
        <f t="shared" si="615"/>
        <v>0</v>
      </c>
      <c r="AM464" t="str">
        <f t="shared" si="616"/>
        <v>0</v>
      </c>
      <c r="AN464" t="str">
        <f t="shared" si="617"/>
        <v>0</v>
      </c>
      <c r="AO464" t="str">
        <f t="shared" si="618"/>
        <v>0</v>
      </c>
      <c r="AP464" t="str">
        <f t="shared" si="619"/>
        <v>0</v>
      </c>
      <c r="AQ464" t="str">
        <f t="shared" si="620"/>
        <v>0</v>
      </c>
      <c r="AT464">
        <f t="shared" si="638"/>
        <v>0</v>
      </c>
      <c r="AU464">
        <f t="shared" si="639"/>
        <v>0</v>
      </c>
      <c r="AW464">
        <f t="shared" si="640"/>
        <v>0</v>
      </c>
      <c r="AY464">
        <f t="shared" si="621"/>
        <v>0</v>
      </c>
      <c r="AZ464">
        <f t="shared" si="622"/>
        <v>0</v>
      </c>
      <c r="BA464">
        <f t="shared" si="623"/>
        <v>0</v>
      </c>
      <c r="BB464">
        <f t="shared" si="624"/>
        <v>0</v>
      </c>
      <c r="BC464">
        <f t="shared" si="625"/>
        <v>0</v>
      </c>
      <c r="BD464">
        <f t="shared" si="626"/>
        <v>0</v>
      </c>
      <c r="BF464" t="str">
        <f t="shared" si="627"/>
        <v>0</v>
      </c>
      <c r="BG464" t="str">
        <f t="shared" si="628"/>
        <v>0</v>
      </c>
      <c r="BH464" t="str">
        <f t="shared" si="629"/>
        <v>0</v>
      </c>
      <c r="BI464" t="str">
        <f t="shared" si="630"/>
        <v>0</v>
      </c>
      <c r="BJ464" t="str">
        <f t="shared" si="631"/>
        <v>0</v>
      </c>
      <c r="BK464" t="str">
        <f t="shared" si="632"/>
        <v>0</v>
      </c>
    </row>
    <row r="465" spans="1:63" x14ac:dyDescent="0.25">
      <c r="A465" s="176" t="s">
        <v>21</v>
      </c>
      <c r="B465" s="10">
        <f t="shared" si="608"/>
        <v>44</v>
      </c>
      <c r="C465" s="10" t="str">
        <f t="shared" si="637"/>
        <v>Admin 4a - 44</v>
      </c>
      <c r="D465" s="138">
        <f>'AUP Test Results - Table 1'!D465</f>
        <v>0</v>
      </c>
      <c r="E465" s="177">
        <f>'AUP Test Results - Table 1'!E465</f>
        <v>0</v>
      </c>
      <c r="F465" s="139">
        <f>'AUP Test Results - Table 1'!F465</f>
        <v>0</v>
      </c>
      <c r="G465" s="177">
        <f>'AUP Test Results - Table 1'!G465</f>
        <v>0</v>
      </c>
      <c r="H465" s="177">
        <f>'AUP Test Results - Table 1'!H465</f>
        <v>0</v>
      </c>
      <c r="I465" s="139">
        <f>'AUP Test Results - Table 1'!I465</f>
        <v>0</v>
      </c>
      <c r="J465" s="177">
        <f>'AUP Test Results - Table 1'!J465</f>
        <v>0</v>
      </c>
      <c r="K465" s="177">
        <f>'AUP Test Results - Table 1'!K465</f>
        <v>0</v>
      </c>
      <c r="L465" s="139">
        <f>'AUP Test Results - Table 1'!L465</f>
        <v>0</v>
      </c>
      <c r="M465" s="177" t="str">
        <f>'AUP Test Results - Table 1'!M465</f>
        <v/>
      </c>
      <c r="N465" s="177">
        <f>'AUP Test Results - Table 1'!N465</f>
        <v>0</v>
      </c>
      <c r="O465" s="139">
        <f>'AUP Test Results - Table 1'!O465</f>
        <v>0</v>
      </c>
      <c r="P465" s="177" t="str">
        <f>'AUP Test Results - Table 1'!P465</f>
        <v/>
      </c>
      <c r="Q465" s="138">
        <f>'AUP Test Results - Table 1'!Q465</f>
        <v>0</v>
      </c>
      <c r="R465" s="139">
        <f>'AUP Test Results - Table 1'!R465</f>
        <v>0</v>
      </c>
      <c r="S465" s="45">
        <f>'AUP Test Results - Table 1'!S465</f>
        <v>0</v>
      </c>
      <c r="T465" s="139">
        <f>'AUP Test Results - Table 1'!T465</f>
        <v>0</v>
      </c>
      <c r="U465" s="45">
        <f>'AUP Test Results - Table 1'!U465</f>
        <v>0</v>
      </c>
      <c r="V465" s="138">
        <f>'AUP Test Results - Table 1'!V465</f>
        <v>0</v>
      </c>
      <c r="W465" s="141" t="str">
        <f>'AUP Test Results - Table 1'!W465</f>
        <v>none</v>
      </c>
      <c r="X465" s="141">
        <f>'AUP Test Results - Table 1'!X465</f>
        <v>0</v>
      </c>
      <c r="Y465" s="178">
        <f>'AUP Test Results - Table 1'!Y465</f>
        <v>0</v>
      </c>
      <c r="Z465" s="89">
        <f>'AUP Test Results - Table 1'!Z465</f>
        <v>0</v>
      </c>
      <c r="AC465" t="str">
        <f t="shared" si="609"/>
        <v>Uncashed Chk</v>
      </c>
      <c r="AD465" s="3">
        <f t="shared" si="634"/>
        <v>0</v>
      </c>
      <c r="AE465" s="3">
        <f t="shared" si="635"/>
        <v>0</v>
      </c>
      <c r="AF465" s="3" t="e">
        <f t="shared" si="636"/>
        <v>#DIV/0!</v>
      </c>
      <c r="AG465" s="2" t="e">
        <f t="shared" si="610"/>
        <v>#DIV/0!</v>
      </c>
      <c r="AH465" s="2" t="e">
        <f t="shared" si="611"/>
        <v>#DIV/0!</v>
      </c>
      <c r="AI465" s="2" t="e">
        <f t="shared" si="612"/>
        <v>#DIV/0!</v>
      </c>
      <c r="AJ465" s="2" t="e">
        <f t="shared" si="613"/>
        <v>#DIV/0!</v>
      </c>
      <c r="AK465" t="e">
        <f t="shared" si="614"/>
        <v>#DIV/0!</v>
      </c>
      <c r="AL465" t="str">
        <f t="shared" si="615"/>
        <v>0</v>
      </c>
      <c r="AM465" t="str">
        <f t="shared" si="616"/>
        <v>0</v>
      </c>
      <c r="AN465" t="str">
        <f t="shared" si="617"/>
        <v>0</v>
      </c>
      <c r="AO465" t="str">
        <f t="shared" si="618"/>
        <v>0</v>
      </c>
      <c r="AP465" t="str">
        <f t="shared" si="619"/>
        <v>0</v>
      </c>
      <c r="AQ465" t="str">
        <f t="shared" si="620"/>
        <v>0</v>
      </c>
      <c r="AT465">
        <f t="shared" si="638"/>
        <v>0</v>
      </c>
      <c r="AU465">
        <f t="shared" si="639"/>
        <v>0</v>
      </c>
      <c r="AW465">
        <f t="shared" si="640"/>
        <v>0</v>
      </c>
      <c r="AY465">
        <f t="shared" si="621"/>
        <v>0</v>
      </c>
      <c r="AZ465">
        <f t="shared" si="622"/>
        <v>0</v>
      </c>
      <c r="BA465">
        <f t="shared" si="623"/>
        <v>0</v>
      </c>
      <c r="BB465">
        <f t="shared" si="624"/>
        <v>0</v>
      </c>
      <c r="BC465">
        <f t="shared" si="625"/>
        <v>0</v>
      </c>
      <c r="BD465">
        <f t="shared" si="626"/>
        <v>0</v>
      </c>
      <c r="BF465" t="str">
        <f t="shared" si="627"/>
        <v>0</v>
      </c>
      <c r="BG465" t="str">
        <f t="shared" si="628"/>
        <v>0</v>
      </c>
      <c r="BH465" t="str">
        <f t="shared" si="629"/>
        <v>0</v>
      </c>
      <c r="BI465" t="str">
        <f t="shared" si="630"/>
        <v>0</v>
      </c>
      <c r="BJ465" t="str">
        <f t="shared" si="631"/>
        <v>0</v>
      </c>
      <c r="BK465" t="str">
        <f t="shared" si="632"/>
        <v>0</v>
      </c>
    </row>
    <row r="466" spans="1:63" x14ac:dyDescent="0.25">
      <c r="A466" s="176" t="s">
        <v>21</v>
      </c>
      <c r="B466" s="10">
        <f t="shared" si="608"/>
        <v>45</v>
      </c>
      <c r="C466" s="10" t="str">
        <f t="shared" si="637"/>
        <v>Admin 4a - 45</v>
      </c>
      <c r="D466" s="138">
        <f>'AUP Test Results - Table 1'!D466</f>
        <v>0</v>
      </c>
      <c r="E466" s="177">
        <f>'AUP Test Results - Table 1'!E466</f>
        <v>0</v>
      </c>
      <c r="F466" s="139">
        <f>'AUP Test Results - Table 1'!F466</f>
        <v>0</v>
      </c>
      <c r="G466" s="177">
        <f>'AUP Test Results - Table 1'!G466</f>
        <v>0</v>
      </c>
      <c r="H466" s="177">
        <f>'AUP Test Results - Table 1'!H466</f>
        <v>0</v>
      </c>
      <c r="I466" s="139">
        <f>'AUP Test Results - Table 1'!I466</f>
        <v>0</v>
      </c>
      <c r="J466" s="177">
        <f>'AUP Test Results - Table 1'!J466</f>
        <v>0</v>
      </c>
      <c r="K466" s="177">
        <f>'AUP Test Results - Table 1'!K466</f>
        <v>0</v>
      </c>
      <c r="L466" s="139">
        <f>'AUP Test Results - Table 1'!L466</f>
        <v>0</v>
      </c>
      <c r="M466" s="177" t="str">
        <f>'AUP Test Results - Table 1'!M466</f>
        <v/>
      </c>
      <c r="N466" s="177">
        <f>'AUP Test Results - Table 1'!N466</f>
        <v>0</v>
      </c>
      <c r="O466" s="139">
        <f>'AUP Test Results - Table 1'!O466</f>
        <v>0</v>
      </c>
      <c r="P466" s="177" t="str">
        <f>'AUP Test Results - Table 1'!P466</f>
        <v/>
      </c>
      <c r="Q466" s="138">
        <f>'AUP Test Results - Table 1'!Q466</f>
        <v>0</v>
      </c>
      <c r="R466" s="139">
        <f>'AUP Test Results - Table 1'!R466</f>
        <v>0</v>
      </c>
      <c r="S466" s="45">
        <f>'AUP Test Results - Table 1'!S466</f>
        <v>0</v>
      </c>
      <c r="T466" s="139">
        <f>'AUP Test Results - Table 1'!T466</f>
        <v>0</v>
      </c>
      <c r="U466" s="45">
        <f>'AUP Test Results - Table 1'!U466</f>
        <v>0</v>
      </c>
      <c r="V466" s="138">
        <f>'AUP Test Results - Table 1'!V466</f>
        <v>0</v>
      </c>
      <c r="W466" s="141" t="str">
        <f>'AUP Test Results - Table 1'!W466</f>
        <v>none</v>
      </c>
      <c r="X466" s="141">
        <f>'AUP Test Results - Table 1'!X466</f>
        <v>0</v>
      </c>
      <c r="Y466" s="178">
        <f>'AUP Test Results - Table 1'!Y466</f>
        <v>0</v>
      </c>
      <c r="Z466" s="89">
        <f>'AUP Test Results - Table 1'!Z466</f>
        <v>0</v>
      </c>
      <c r="AC466" t="str">
        <f t="shared" si="609"/>
        <v>Uncashed Chk</v>
      </c>
      <c r="AD466" s="3">
        <f t="shared" si="634"/>
        <v>0</v>
      </c>
      <c r="AE466" s="3">
        <f t="shared" si="635"/>
        <v>0</v>
      </c>
      <c r="AF466" s="3" t="e">
        <f t="shared" si="636"/>
        <v>#DIV/0!</v>
      </c>
      <c r="AG466" s="2" t="e">
        <f t="shared" si="610"/>
        <v>#DIV/0!</v>
      </c>
      <c r="AH466" s="2" t="e">
        <f t="shared" si="611"/>
        <v>#DIV/0!</v>
      </c>
      <c r="AI466" s="2" t="e">
        <f t="shared" si="612"/>
        <v>#DIV/0!</v>
      </c>
      <c r="AJ466" s="2" t="e">
        <f t="shared" si="613"/>
        <v>#DIV/0!</v>
      </c>
      <c r="AK466" t="e">
        <f t="shared" si="614"/>
        <v>#DIV/0!</v>
      </c>
      <c r="AL466" t="str">
        <f t="shared" si="615"/>
        <v>0</v>
      </c>
      <c r="AM466" t="str">
        <f t="shared" si="616"/>
        <v>0</v>
      </c>
      <c r="AN466" t="str">
        <f t="shared" si="617"/>
        <v>0</v>
      </c>
      <c r="AO466" t="str">
        <f t="shared" si="618"/>
        <v>0</v>
      </c>
      <c r="AP466" t="str">
        <f t="shared" si="619"/>
        <v>0</v>
      </c>
      <c r="AQ466" t="str">
        <f t="shared" si="620"/>
        <v>0</v>
      </c>
      <c r="AT466">
        <f t="shared" si="638"/>
        <v>0</v>
      </c>
      <c r="AU466">
        <f t="shared" si="639"/>
        <v>0</v>
      </c>
      <c r="AW466">
        <f t="shared" si="640"/>
        <v>0</v>
      </c>
      <c r="AY466">
        <f t="shared" si="621"/>
        <v>0</v>
      </c>
      <c r="AZ466">
        <f t="shared" si="622"/>
        <v>0</v>
      </c>
      <c r="BA466">
        <f t="shared" si="623"/>
        <v>0</v>
      </c>
      <c r="BB466">
        <f t="shared" si="624"/>
        <v>0</v>
      </c>
      <c r="BC466">
        <f t="shared" si="625"/>
        <v>0</v>
      </c>
      <c r="BD466">
        <f t="shared" si="626"/>
        <v>0</v>
      </c>
      <c r="BF466" t="str">
        <f t="shared" si="627"/>
        <v>0</v>
      </c>
      <c r="BG466" t="str">
        <f t="shared" si="628"/>
        <v>0</v>
      </c>
      <c r="BH466" t="str">
        <f t="shared" si="629"/>
        <v>0</v>
      </c>
      <c r="BI466" t="str">
        <f t="shared" si="630"/>
        <v>0</v>
      </c>
      <c r="BJ466" t="str">
        <f t="shared" si="631"/>
        <v>0</v>
      </c>
      <c r="BK466" t="str">
        <f t="shared" si="632"/>
        <v>0</v>
      </c>
    </row>
    <row r="467" spans="1:63" x14ac:dyDescent="0.25">
      <c r="A467" s="176" t="s">
        <v>21</v>
      </c>
      <c r="B467" s="10">
        <f t="shared" si="608"/>
        <v>46</v>
      </c>
      <c r="C467" s="10" t="str">
        <f t="shared" si="637"/>
        <v>Admin 4a - 46</v>
      </c>
      <c r="D467" s="138">
        <f>'AUP Test Results - Table 1'!D467</f>
        <v>0</v>
      </c>
      <c r="E467" s="177">
        <f>'AUP Test Results - Table 1'!E467</f>
        <v>0</v>
      </c>
      <c r="F467" s="139">
        <f>'AUP Test Results - Table 1'!F467</f>
        <v>0</v>
      </c>
      <c r="G467" s="177">
        <f>'AUP Test Results - Table 1'!G467</f>
        <v>0</v>
      </c>
      <c r="H467" s="177">
        <f>'AUP Test Results - Table 1'!H467</f>
        <v>0</v>
      </c>
      <c r="I467" s="139">
        <f>'AUP Test Results - Table 1'!I467</f>
        <v>0</v>
      </c>
      <c r="J467" s="177">
        <f>'AUP Test Results - Table 1'!J467</f>
        <v>0</v>
      </c>
      <c r="K467" s="177">
        <f>'AUP Test Results - Table 1'!K467</f>
        <v>0</v>
      </c>
      <c r="L467" s="139">
        <f>'AUP Test Results - Table 1'!L467</f>
        <v>0</v>
      </c>
      <c r="M467" s="177" t="str">
        <f>'AUP Test Results - Table 1'!M467</f>
        <v/>
      </c>
      <c r="N467" s="177">
        <f>'AUP Test Results - Table 1'!N467</f>
        <v>0</v>
      </c>
      <c r="O467" s="139">
        <f>'AUP Test Results - Table 1'!O467</f>
        <v>0</v>
      </c>
      <c r="P467" s="177" t="str">
        <f>'AUP Test Results - Table 1'!P467</f>
        <v/>
      </c>
      <c r="Q467" s="138">
        <f>'AUP Test Results - Table 1'!Q467</f>
        <v>0</v>
      </c>
      <c r="R467" s="139">
        <f>'AUP Test Results - Table 1'!R467</f>
        <v>0</v>
      </c>
      <c r="S467" s="45">
        <f>'AUP Test Results - Table 1'!S467</f>
        <v>0</v>
      </c>
      <c r="T467" s="139">
        <f>'AUP Test Results - Table 1'!T467</f>
        <v>0</v>
      </c>
      <c r="U467" s="45">
        <f>'AUP Test Results - Table 1'!U467</f>
        <v>0</v>
      </c>
      <c r="V467" s="138">
        <f>'AUP Test Results - Table 1'!V467</f>
        <v>0</v>
      </c>
      <c r="W467" s="141" t="str">
        <f>'AUP Test Results - Table 1'!W467</f>
        <v>none</v>
      </c>
      <c r="X467" s="141">
        <f>'AUP Test Results - Table 1'!X467</f>
        <v>0</v>
      </c>
      <c r="Y467" s="178">
        <f>'AUP Test Results - Table 1'!Y467</f>
        <v>0</v>
      </c>
      <c r="Z467" s="89">
        <f>'AUP Test Results - Table 1'!Z467</f>
        <v>0</v>
      </c>
      <c r="AC467" t="str">
        <f t="shared" si="609"/>
        <v>Uncashed Chk</v>
      </c>
      <c r="AD467" s="3">
        <f t="shared" si="634"/>
        <v>0</v>
      </c>
      <c r="AE467" s="3">
        <f t="shared" si="635"/>
        <v>0</v>
      </c>
      <c r="AF467" s="3" t="e">
        <f t="shared" si="636"/>
        <v>#DIV/0!</v>
      </c>
      <c r="AG467" s="2" t="e">
        <f t="shared" si="610"/>
        <v>#DIV/0!</v>
      </c>
      <c r="AH467" s="2" t="e">
        <f t="shared" si="611"/>
        <v>#DIV/0!</v>
      </c>
      <c r="AI467" s="2" t="e">
        <f t="shared" si="612"/>
        <v>#DIV/0!</v>
      </c>
      <c r="AJ467" s="2" t="e">
        <f t="shared" si="613"/>
        <v>#DIV/0!</v>
      </c>
      <c r="AK467" t="e">
        <f t="shared" si="614"/>
        <v>#DIV/0!</v>
      </c>
      <c r="AL467" t="str">
        <f t="shared" si="615"/>
        <v>0</v>
      </c>
      <c r="AM467" t="str">
        <f t="shared" si="616"/>
        <v>0</v>
      </c>
      <c r="AN467" t="str">
        <f t="shared" si="617"/>
        <v>0</v>
      </c>
      <c r="AO467" t="str">
        <f t="shared" si="618"/>
        <v>0</v>
      </c>
      <c r="AP467" t="str">
        <f t="shared" si="619"/>
        <v>0</v>
      </c>
      <c r="AQ467" t="str">
        <f t="shared" si="620"/>
        <v>0</v>
      </c>
      <c r="AT467">
        <f t="shared" si="638"/>
        <v>0</v>
      </c>
      <c r="AU467">
        <f t="shared" si="639"/>
        <v>0</v>
      </c>
      <c r="AW467">
        <f t="shared" si="640"/>
        <v>0</v>
      </c>
      <c r="AY467">
        <f t="shared" si="621"/>
        <v>0</v>
      </c>
      <c r="AZ467">
        <f t="shared" si="622"/>
        <v>0</v>
      </c>
      <c r="BA467">
        <f t="shared" si="623"/>
        <v>0</v>
      </c>
      <c r="BB467">
        <f t="shared" si="624"/>
        <v>0</v>
      </c>
      <c r="BC467">
        <f t="shared" si="625"/>
        <v>0</v>
      </c>
      <c r="BD467">
        <f t="shared" si="626"/>
        <v>0</v>
      </c>
      <c r="BF467" t="str">
        <f t="shared" si="627"/>
        <v>0</v>
      </c>
      <c r="BG467" t="str">
        <f t="shared" si="628"/>
        <v>0</v>
      </c>
      <c r="BH467" t="str">
        <f t="shared" si="629"/>
        <v>0</v>
      </c>
      <c r="BI467" t="str">
        <f t="shared" si="630"/>
        <v>0</v>
      </c>
      <c r="BJ467" t="str">
        <f t="shared" si="631"/>
        <v>0</v>
      </c>
      <c r="BK467" t="str">
        <f t="shared" si="632"/>
        <v>0</v>
      </c>
    </row>
    <row r="468" spans="1:63" x14ac:dyDescent="0.25">
      <c r="A468" s="176" t="s">
        <v>21</v>
      </c>
      <c r="B468" s="10">
        <f t="shared" si="608"/>
        <v>47</v>
      </c>
      <c r="C468" s="10" t="str">
        <f t="shared" si="637"/>
        <v>Admin 4a - 47</v>
      </c>
      <c r="D468" s="138">
        <f>'AUP Test Results - Table 1'!D468</f>
        <v>0</v>
      </c>
      <c r="E468" s="177">
        <f>'AUP Test Results - Table 1'!E468</f>
        <v>0</v>
      </c>
      <c r="F468" s="139">
        <f>'AUP Test Results - Table 1'!F468</f>
        <v>0</v>
      </c>
      <c r="G468" s="177">
        <f>'AUP Test Results - Table 1'!G468</f>
        <v>0</v>
      </c>
      <c r="H468" s="177">
        <f>'AUP Test Results - Table 1'!H468</f>
        <v>0</v>
      </c>
      <c r="I468" s="139">
        <f>'AUP Test Results - Table 1'!I468</f>
        <v>0</v>
      </c>
      <c r="J468" s="177">
        <f>'AUP Test Results - Table 1'!J468</f>
        <v>0</v>
      </c>
      <c r="K468" s="177">
        <f>'AUP Test Results - Table 1'!K468</f>
        <v>0</v>
      </c>
      <c r="L468" s="139">
        <f>'AUP Test Results - Table 1'!L468</f>
        <v>0</v>
      </c>
      <c r="M468" s="177" t="str">
        <f>'AUP Test Results - Table 1'!M468</f>
        <v/>
      </c>
      <c r="N468" s="177">
        <f>'AUP Test Results - Table 1'!N468</f>
        <v>0</v>
      </c>
      <c r="O468" s="139">
        <f>'AUP Test Results - Table 1'!O468</f>
        <v>0</v>
      </c>
      <c r="P468" s="177" t="str">
        <f>'AUP Test Results - Table 1'!P468</f>
        <v/>
      </c>
      <c r="Q468" s="138">
        <f>'AUP Test Results - Table 1'!Q468</f>
        <v>0</v>
      </c>
      <c r="R468" s="139">
        <f>'AUP Test Results - Table 1'!R468</f>
        <v>0</v>
      </c>
      <c r="S468" s="45">
        <f>'AUP Test Results - Table 1'!S468</f>
        <v>0</v>
      </c>
      <c r="T468" s="139">
        <f>'AUP Test Results - Table 1'!T468</f>
        <v>0</v>
      </c>
      <c r="U468" s="45">
        <f>'AUP Test Results - Table 1'!U468</f>
        <v>0</v>
      </c>
      <c r="V468" s="138">
        <f>'AUP Test Results - Table 1'!V468</f>
        <v>0</v>
      </c>
      <c r="W468" s="141" t="str">
        <f>'AUP Test Results - Table 1'!W468</f>
        <v>none</v>
      </c>
      <c r="X468" s="141">
        <f>'AUP Test Results - Table 1'!X468</f>
        <v>0</v>
      </c>
      <c r="Y468" s="178">
        <f>'AUP Test Results - Table 1'!Y468</f>
        <v>0</v>
      </c>
      <c r="Z468" s="89">
        <f>'AUP Test Results - Table 1'!Z468</f>
        <v>0</v>
      </c>
      <c r="AC468" t="str">
        <f t="shared" si="609"/>
        <v>Uncashed Chk</v>
      </c>
      <c r="AD468" s="3">
        <f t="shared" si="634"/>
        <v>0</v>
      </c>
      <c r="AE468" s="3">
        <f t="shared" si="635"/>
        <v>0</v>
      </c>
      <c r="AF468" s="3" t="e">
        <f t="shared" si="636"/>
        <v>#DIV/0!</v>
      </c>
      <c r="AG468" s="2" t="e">
        <f t="shared" si="610"/>
        <v>#DIV/0!</v>
      </c>
      <c r="AH468" s="2" t="e">
        <f t="shared" si="611"/>
        <v>#DIV/0!</v>
      </c>
      <c r="AI468" s="2" t="e">
        <f t="shared" si="612"/>
        <v>#DIV/0!</v>
      </c>
      <c r="AJ468" s="2" t="e">
        <f t="shared" si="613"/>
        <v>#DIV/0!</v>
      </c>
      <c r="AK468" t="e">
        <f t="shared" si="614"/>
        <v>#DIV/0!</v>
      </c>
      <c r="AL468" t="str">
        <f t="shared" si="615"/>
        <v>0</v>
      </c>
      <c r="AM468" t="str">
        <f t="shared" si="616"/>
        <v>0</v>
      </c>
      <c r="AN468" t="str">
        <f t="shared" si="617"/>
        <v>0</v>
      </c>
      <c r="AO468" t="str">
        <f t="shared" si="618"/>
        <v>0</v>
      </c>
      <c r="AP468" t="str">
        <f t="shared" si="619"/>
        <v>0</v>
      </c>
      <c r="AQ468" t="str">
        <f t="shared" si="620"/>
        <v>0</v>
      </c>
      <c r="AT468">
        <f t="shared" si="638"/>
        <v>0</v>
      </c>
      <c r="AU468">
        <f t="shared" si="639"/>
        <v>0</v>
      </c>
      <c r="AW468">
        <f t="shared" si="640"/>
        <v>0</v>
      </c>
      <c r="AY468">
        <f t="shared" si="621"/>
        <v>0</v>
      </c>
      <c r="AZ468">
        <f t="shared" si="622"/>
        <v>0</v>
      </c>
      <c r="BA468">
        <f t="shared" si="623"/>
        <v>0</v>
      </c>
      <c r="BB468">
        <f t="shared" si="624"/>
        <v>0</v>
      </c>
      <c r="BC468">
        <f t="shared" si="625"/>
        <v>0</v>
      </c>
      <c r="BD468">
        <f t="shared" si="626"/>
        <v>0</v>
      </c>
      <c r="BF468" t="str">
        <f t="shared" si="627"/>
        <v>0</v>
      </c>
      <c r="BG468" t="str">
        <f t="shared" si="628"/>
        <v>0</v>
      </c>
      <c r="BH468" t="str">
        <f t="shared" si="629"/>
        <v>0</v>
      </c>
      <c r="BI468" t="str">
        <f t="shared" si="630"/>
        <v>0</v>
      </c>
      <c r="BJ468" t="str">
        <f t="shared" si="631"/>
        <v>0</v>
      </c>
      <c r="BK468" t="str">
        <f t="shared" si="632"/>
        <v>0</v>
      </c>
    </row>
    <row r="469" spans="1:63" x14ac:dyDescent="0.25">
      <c r="A469" s="176" t="s">
        <v>21</v>
      </c>
      <c r="B469" s="10">
        <f t="shared" si="608"/>
        <v>48</v>
      </c>
      <c r="C469" s="10" t="str">
        <f t="shared" si="637"/>
        <v>Admin 4a - 48</v>
      </c>
      <c r="D469" s="138">
        <f>'AUP Test Results - Table 1'!D469</f>
        <v>0</v>
      </c>
      <c r="E469" s="177">
        <f>'AUP Test Results - Table 1'!E469</f>
        <v>0</v>
      </c>
      <c r="F469" s="139">
        <f>'AUP Test Results - Table 1'!F469</f>
        <v>0</v>
      </c>
      <c r="G469" s="177">
        <f>'AUP Test Results - Table 1'!G469</f>
        <v>0</v>
      </c>
      <c r="H469" s="177">
        <f>'AUP Test Results - Table 1'!H469</f>
        <v>0</v>
      </c>
      <c r="I469" s="139">
        <f>'AUP Test Results - Table 1'!I469</f>
        <v>0</v>
      </c>
      <c r="J469" s="177">
        <f>'AUP Test Results - Table 1'!J469</f>
        <v>0</v>
      </c>
      <c r="K469" s="177">
        <f>'AUP Test Results - Table 1'!K469</f>
        <v>0</v>
      </c>
      <c r="L469" s="139">
        <f>'AUP Test Results - Table 1'!L469</f>
        <v>0</v>
      </c>
      <c r="M469" s="177" t="str">
        <f>'AUP Test Results - Table 1'!M469</f>
        <v/>
      </c>
      <c r="N469" s="177">
        <f>'AUP Test Results - Table 1'!N469</f>
        <v>0</v>
      </c>
      <c r="O469" s="139">
        <f>'AUP Test Results - Table 1'!O469</f>
        <v>0</v>
      </c>
      <c r="P469" s="177" t="str">
        <f>'AUP Test Results - Table 1'!P469</f>
        <v/>
      </c>
      <c r="Q469" s="138">
        <f>'AUP Test Results - Table 1'!Q469</f>
        <v>0</v>
      </c>
      <c r="R469" s="139">
        <f>'AUP Test Results - Table 1'!R469</f>
        <v>0</v>
      </c>
      <c r="S469" s="45">
        <f>'AUP Test Results - Table 1'!S469</f>
        <v>0</v>
      </c>
      <c r="T469" s="139">
        <f>'AUP Test Results - Table 1'!T469</f>
        <v>0</v>
      </c>
      <c r="U469" s="45">
        <f>'AUP Test Results - Table 1'!U469</f>
        <v>0</v>
      </c>
      <c r="V469" s="138">
        <f>'AUP Test Results - Table 1'!V469</f>
        <v>0</v>
      </c>
      <c r="W469" s="141" t="str">
        <f>'AUP Test Results - Table 1'!W469</f>
        <v>none</v>
      </c>
      <c r="X469" s="141">
        <f>'AUP Test Results - Table 1'!X469</f>
        <v>0</v>
      </c>
      <c r="Y469" s="178">
        <f>'AUP Test Results - Table 1'!Y469</f>
        <v>0</v>
      </c>
      <c r="Z469" s="89">
        <f>'AUP Test Results - Table 1'!Z469</f>
        <v>0</v>
      </c>
      <c r="AC469" t="str">
        <f t="shared" si="609"/>
        <v>Uncashed Chk</v>
      </c>
      <c r="AD469" s="3">
        <f t="shared" si="634"/>
        <v>0</v>
      </c>
      <c r="AE469" s="3">
        <f t="shared" si="635"/>
        <v>0</v>
      </c>
      <c r="AF469" s="3" t="e">
        <f t="shared" si="636"/>
        <v>#DIV/0!</v>
      </c>
      <c r="AG469" s="2" t="e">
        <f t="shared" si="610"/>
        <v>#DIV/0!</v>
      </c>
      <c r="AH469" s="2" t="e">
        <f t="shared" si="611"/>
        <v>#DIV/0!</v>
      </c>
      <c r="AI469" s="2" t="e">
        <f t="shared" si="612"/>
        <v>#DIV/0!</v>
      </c>
      <c r="AJ469" s="2" t="e">
        <f t="shared" si="613"/>
        <v>#DIV/0!</v>
      </c>
      <c r="AK469" t="e">
        <f t="shared" si="614"/>
        <v>#DIV/0!</v>
      </c>
      <c r="AL469" t="str">
        <f t="shared" si="615"/>
        <v>0</v>
      </c>
      <c r="AM469" t="str">
        <f t="shared" si="616"/>
        <v>0</v>
      </c>
      <c r="AN469" t="str">
        <f t="shared" si="617"/>
        <v>0</v>
      </c>
      <c r="AO469" t="str">
        <f t="shared" si="618"/>
        <v>0</v>
      </c>
      <c r="AP469" t="str">
        <f t="shared" si="619"/>
        <v>0</v>
      </c>
      <c r="AQ469" t="str">
        <f t="shared" si="620"/>
        <v>0</v>
      </c>
      <c r="AT469">
        <f t="shared" si="638"/>
        <v>0</v>
      </c>
      <c r="AU469">
        <f t="shared" si="639"/>
        <v>0</v>
      </c>
      <c r="AW469">
        <f t="shared" si="640"/>
        <v>0</v>
      </c>
      <c r="AY469">
        <f t="shared" si="621"/>
        <v>0</v>
      </c>
      <c r="AZ469">
        <f t="shared" si="622"/>
        <v>0</v>
      </c>
      <c r="BA469">
        <f t="shared" si="623"/>
        <v>0</v>
      </c>
      <c r="BB469">
        <f t="shared" si="624"/>
        <v>0</v>
      </c>
      <c r="BC469">
        <f t="shared" si="625"/>
        <v>0</v>
      </c>
      <c r="BD469">
        <f t="shared" si="626"/>
        <v>0</v>
      </c>
      <c r="BF469" t="str">
        <f t="shared" si="627"/>
        <v>0</v>
      </c>
      <c r="BG469" t="str">
        <f t="shared" si="628"/>
        <v>0</v>
      </c>
      <c r="BH469" t="str">
        <f t="shared" si="629"/>
        <v>0</v>
      </c>
      <c r="BI469" t="str">
        <f t="shared" si="630"/>
        <v>0</v>
      </c>
      <c r="BJ469" t="str">
        <f t="shared" si="631"/>
        <v>0</v>
      </c>
      <c r="BK469" t="str">
        <f t="shared" si="632"/>
        <v>0</v>
      </c>
    </row>
    <row r="470" spans="1:63" x14ac:dyDescent="0.25">
      <c r="A470" s="176" t="s">
        <v>21</v>
      </c>
      <c r="B470" s="10">
        <f t="shared" si="608"/>
        <v>49</v>
      </c>
      <c r="C470" s="10" t="str">
        <f t="shared" si="637"/>
        <v>Admin 4a - 49</v>
      </c>
      <c r="D470" s="138">
        <f>'AUP Test Results - Table 1'!D470</f>
        <v>0</v>
      </c>
      <c r="E470" s="177">
        <f>'AUP Test Results - Table 1'!E470</f>
        <v>0</v>
      </c>
      <c r="F470" s="139">
        <f>'AUP Test Results - Table 1'!F470</f>
        <v>0</v>
      </c>
      <c r="G470" s="177">
        <f>'AUP Test Results - Table 1'!G470</f>
        <v>0</v>
      </c>
      <c r="H470" s="177">
        <f>'AUP Test Results - Table 1'!H470</f>
        <v>0</v>
      </c>
      <c r="I470" s="139">
        <f>'AUP Test Results - Table 1'!I470</f>
        <v>0</v>
      </c>
      <c r="J470" s="177">
        <f>'AUP Test Results - Table 1'!J470</f>
        <v>0</v>
      </c>
      <c r="K470" s="177">
        <f>'AUP Test Results - Table 1'!K470</f>
        <v>0</v>
      </c>
      <c r="L470" s="139">
        <f>'AUP Test Results - Table 1'!L470</f>
        <v>0</v>
      </c>
      <c r="M470" s="177" t="str">
        <f>'AUP Test Results - Table 1'!M470</f>
        <v/>
      </c>
      <c r="N470" s="177">
        <f>'AUP Test Results - Table 1'!N470</f>
        <v>0</v>
      </c>
      <c r="O470" s="139">
        <f>'AUP Test Results - Table 1'!O470</f>
        <v>0</v>
      </c>
      <c r="P470" s="177" t="str">
        <f>'AUP Test Results - Table 1'!P470</f>
        <v/>
      </c>
      <c r="Q470" s="138">
        <f>'AUP Test Results - Table 1'!Q470</f>
        <v>0</v>
      </c>
      <c r="R470" s="139">
        <f>'AUP Test Results - Table 1'!R470</f>
        <v>0</v>
      </c>
      <c r="S470" s="45">
        <f>'AUP Test Results - Table 1'!S470</f>
        <v>0</v>
      </c>
      <c r="T470" s="139">
        <f>'AUP Test Results - Table 1'!T470</f>
        <v>0</v>
      </c>
      <c r="U470" s="45">
        <f>'AUP Test Results - Table 1'!U470</f>
        <v>0</v>
      </c>
      <c r="V470" s="138">
        <f>'AUP Test Results - Table 1'!V470</f>
        <v>0</v>
      </c>
      <c r="W470" s="141" t="str">
        <f>'AUP Test Results - Table 1'!W470</f>
        <v>none</v>
      </c>
      <c r="X470" s="141">
        <f>'AUP Test Results - Table 1'!X470</f>
        <v>0</v>
      </c>
      <c r="Y470" s="178">
        <f>'AUP Test Results - Table 1'!Y470</f>
        <v>0</v>
      </c>
      <c r="Z470" s="89">
        <f>'AUP Test Results - Table 1'!Z470</f>
        <v>0</v>
      </c>
      <c r="AC470" t="str">
        <f t="shared" si="609"/>
        <v>Uncashed Chk</v>
      </c>
      <c r="AD470" s="3">
        <f t="shared" si="634"/>
        <v>0</v>
      </c>
      <c r="AE470" s="3">
        <f t="shared" si="635"/>
        <v>0</v>
      </c>
      <c r="AF470" s="3" t="e">
        <f t="shared" si="636"/>
        <v>#DIV/0!</v>
      </c>
      <c r="AG470" s="2" t="e">
        <f t="shared" si="610"/>
        <v>#DIV/0!</v>
      </c>
      <c r="AH470" s="2" t="e">
        <f t="shared" si="611"/>
        <v>#DIV/0!</v>
      </c>
      <c r="AI470" s="2" t="e">
        <f t="shared" si="612"/>
        <v>#DIV/0!</v>
      </c>
      <c r="AJ470" s="2" t="e">
        <f t="shared" si="613"/>
        <v>#DIV/0!</v>
      </c>
      <c r="AK470" t="e">
        <f t="shared" si="614"/>
        <v>#DIV/0!</v>
      </c>
      <c r="AL470" t="str">
        <f t="shared" si="615"/>
        <v>0</v>
      </c>
      <c r="AM470" t="str">
        <f t="shared" si="616"/>
        <v>0</v>
      </c>
      <c r="AN470" t="str">
        <f t="shared" si="617"/>
        <v>0</v>
      </c>
      <c r="AO470" t="str">
        <f t="shared" si="618"/>
        <v>0</v>
      </c>
      <c r="AP470" t="str">
        <f t="shared" si="619"/>
        <v>0</v>
      </c>
      <c r="AQ470" t="str">
        <f t="shared" si="620"/>
        <v>0</v>
      </c>
      <c r="AT470">
        <f t="shared" si="638"/>
        <v>0</v>
      </c>
      <c r="AU470">
        <f t="shared" si="639"/>
        <v>0</v>
      </c>
      <c r="AW470">
        <f t="shared" si="640"/>
        <v>0</v>
      </c>
      <c r="AY470">
        <f t="shared" si="621"/>
        <v>0</v>
      </c>
      <c r="AZ470">
        <f t="shared" si="622"/>
        <v>0</v>
      </c>
      <c r="BA470">
        <f t="shared" si="623"/>
        <v>0</v>
      </c>
      <c r="BB470">
        <f t="shared" si="624"/>
        <v>0</v>
      </c>
      <c r="BC470">
        <f t="shared" si="625"/>
        <v>0</v>
      </c>
      <c r="BD470">
        <f t="shared" si="626"/>
        <v>0</v>
      </c>
      <c r="BF470" t="str">
        <f t="shared" si="627"/>
        <v>0</v>
      </c>
      <c r="BG470" t="str">
        <f t="shared" si="628"/>
        <v>0</v>
      </c>
      <c r="BH470" t="str">
        <f t="shared" si="629"/>
        <v>0</v>
      </c>
      <c r="BI470" t="str">
        <f t="shared" si="630"/>
        <v>0</v>
      </c>
      <c r="BJ470" t="str">
        <f t="shared" si="631"/>
        <v>0</v>
      </c>
      <c r="BK470" t="str">
        <f t="shared" si="632"/>
        <v>0</v>
      </c>
    </row>
    <row r="471" spans="1:63" x14ac:dyDescent="0.25">
      <c r="A471" s="176" t="s">
        <v>21</v>
      </c>
      <c r="B471" s="10">
        <f t="shared" si="608"/>
        <v>50</v>
      </c>
      <c r="C471" s="10" t="str">
        <f t="shared" si="637"/>
        <v>Admin 4a - 50</v>
      </c>
      <c r="D471" s="138">
        <f>'AUP Test Results - Table 1'!D471</f>
        <v>0</v>
      </c>
      <c r="E471" s="177">
        <f>'AUP Test Results - Table 1'!E471</f>
        <v>0</v>
      </c>
      <c r="F471" s="139">
        <f>'AUP Test Results - Table 1'!F471</f>
        <v>0</v>
      </c>
      <c r="G471" s="177">
        <f>'AUP Test Results - Table 1'!G471</f>
        <v>0</v>
      </c>
      <c r="H471" s="177">
        <f>'AUP Test Results - Table 1'!H471</f>
        <v>0</v>
      </c>
      <c r="I471" s="139">
        <f>'AUP Test Results - Table 1'!I471</f>
        <v>0</v>
      </c>
      <c r="J471" s="177">
        <f>'AUP Test Results - Table 1'!J471</f>
        <v>0</v>
      </c>
      <c r="K471" s="177">
        <f>'AUP Test Results - Table 1'!K471</f>
        <v>0</v>
      </c>
      <c r="L471" s="139">
        <f>'AUP Test Results - Table 1'!L471</f>
        <v>0</v>
      </c>
      <c r="M471" s="177" t="str">
        <f>'AUP Test Results - Table 1'!M471</f>
        <v/>
      </c>
      <c r="N471" s="177">
        <f>'AUP Test Results - Table 1'!N471</f>
        <v>0</v>
      </c>
      <c r="O471" s="139">
        <f>'AUP Test Results - Table 1'!O471</f>
        <v>0</v>
      </c>
      <c r="P471" s="177" t="str">
        <f>'AUP Test Results - Table 1'!P471</f>
        <v/>
      </c>
      <c r="Q471" s="138">
        <f>'AUP Test Results - Table 1'!Q471</f>
        <v>0</v>
      </c>
      <c r="R471" s="139">
        <f>'AUP Test Results - Table 1'!R471</f>
        <v>0</v>
      </c>
      <c r="S471" s="45">
        <f>'AUP Test Results - Table 1'!S471</f>
        <v>0</v>
      </c>
      <c r="T471" s="139">
        <f>'AUP Test Results - Table 1'!T471</f>
        <v>0</v>
      </c>
      <c r="U471" s="45">
        <f>'AUP Test Results - Table 1'!U471</f>
        <v>0</v>
      </c>
      <c r="V471" s="138">
        <f>'AUP Test Results - Table 1'!V471</f>
        <v>0</v>
      </c>
      <c r="W471" s="141" t="str">
        <f>'AUP Test Results - Table 1'!W471</f>
        <v>none</v>
      </c>
      <c r="X471" s="141">
        <f>'AUP Test Results - Table 1'!X471</f>
        <v>0</v>
      </c>
      <c r="Y471" s="178">
        <f>'AUP Test Results - Table 1'!Y471</f>
        <v>0</v>
      </c>
      <c r="Z471" s="89">
        <f>'AUP Test Results - Table 1'!Z471</f>
        <v>0</v>
      </c>
      <c r="AC471" t="str">
        <f t="shared" si="609"/>
        <v>Uncashed Chk</v>
      </c>
      <c r="AD471" s="3">
        <f t="shared" si="634"/>
        <v>0</v>
      </c>
      <c r="AE471" s="3">
        <f t="shared" si="635"/>
        <v>0</v>
      </c>
      <c r="AF471" s="3" t="e">
        <f t="shared" si="636"/>
        <v>#DIV/0!</v>
      </c>
      <c r="AG471" s="2" t="e">
        <f t="shared" si="610"/>
        <v>#DIV/0!</v>
      </c>
      <c r="AH471" s="2" t="e">
        <f t="shared" si="611"/>
        <v>#DIV/0!</v>
      </c>
      <c r="AI471" s="2" t="e">
        <f t="shared" si="612"/>
        <v>#DIV/0!</v>
      </c>
      <c r="AJ471" s="2" t="e">
        <f t="shared" si="613"/>
        <v>#DIV/0!</v>
      </c>
      <c r="AK471" t="e">
        <f t="shared" si="614"/>
        <v>#DIV/0!</v>
      </c>
      <c r="AL471" t="str">
        <f t="shared" si="615"/>
        <v>0</v>
      </c>
      <c r="AM471" t="str">
        <f t="shared" si="616"/>
        <v>0</v>
      </c>
      <c r="AN471" t="str">
        <f t="shared" si="617"/>
        <v>0</v>
      </c>
      <c r="AO471" t="str">
        <f t="shared" si="618"/>
        <v>0</v>
      </c>
      <c r="AP471" t="str">
        <f t="shared" si="619"/>
        <v>0</v>
      </c>
      <c r="AQ471" t="str">
        <f t="shared" si="620"/>
        <v>0</v>
      </c>
      <c r="AT471">
        <f t="shared" si="638"/>
        <v>0</v>
      </c>
      <c r="AU471">
        <f t="shared" si="639"/>
        <v>0</v>
      </c>
      <c r="AW471">
        <f t="shared" si="640"/>
        <v>0</v>
      </c>
      <c r="AY471">
        <f t="shared" si="621"/>
        <v>0</v>
      </c>
      <c r="AZ471">
        <f t="shared" si="622"/>
        <v>0</v>
      </c>
      <c r="BA471">
        <f t="shared" si="623"/>
        <v>0</v>
      </c>
      <c r="BB471">
        <f t="shared" si="624"/>
        <v>0</v>
      </c>
      <c r="BC471">
        <f t="shared" si="625"/>
        <v>0</v>
      </c>
      <c r="BD471">
        <f t="shared" si="626"/>
        <v>0</v>
      </c>
      <c r="BF471" t="str">
        <f t="shared" si="627"/>
        <v>0</v>
      </c>
      <c r="BG471" t="str">
        <f t="shared" si="628"/>
        <v>0</v>
      </c>
      <c r="BH471" t="str">
        <f t="shared" si="629"/>
        <v>0</v>
      </c>
      <c r="BI471" t="str">
        <f t="shared" si="630"/>
        <v>0</v>
      </c>
      <c r="BJ471" t="str">
        <f t="shared" si="631"/>
        <v>0</v>
      </c>
      <c r="BK471" t="str">
        <f t="shared" si="632"/>
        <v>0</v>
      </c>
    </row>
    <row r="472" spans="1:63" x14ac:dyDescent="0.25">
      <c r="A472" s="176" t="s">
        <v>21</v>
      </c>
      <c r="B472" s="10">
        <f t="shared" si="608"/>
        <v>51</v>
      </c>
      <c r="C472" s="10" t="str">
        <f t="shared" si="637"/>
        <v>Admin 4a - 51</v>
      </c>
      <c r="D472" s="138">
        <f>'AUP Test Results - Table 1'!D472</f>
        <v>0</v>
      </c>
      <c r="E472" s="177">
        <f>'AUP Test Results - Table 1'!E472</f>
        <v>0</v>
      </c>
      <c r="F472" s="139">
        <f>'AUP Test Results - Table 1'!F472</f>
        <v>0</v>
      </c>
      <c r="G472" s="177">
        <f>'AUP Test Results - Table 1'!G472</f>
        <v>0</v>
      </c>
      <c r="H472" s="177">
        <f>'AUP Test Results - Table 1'!H472</f>
        <v>0</v>
      </c>
      <c r="I472" s="139">
        <f>'AUP Test Results - Table 1'!I472</f>
        <v>0</v>
      </c>
      <c r="J472" s="177">
        <f>'AUP Test Results - Table 1'!J472</f>
        <v>0</v>
      </c>
      <c r="K472" s="177">
        <f>'AUP Test Results - Table 1'!K472</f>
        <v>0</v>
      </c>
      <c r="L472" s="139">
        <f>'AUP Test Results - Table 1'!L472</f>
        <v>0</v>
      </c>
      <c r="M472" s="177" t="str">
        <f>'AUP Test Results - Table 1'!M472</f>
        <v/>
      </c>
      <c r="N472" s="177">
        <f>'AUP Test Results - Table 1'!N472</f>
        <v>0</v>
      </c>
      <c r="O472" s="139">
        <f>'AUP Test Results - Table 1'!O472</f>
        <v>0</v>
      </c>
      <c r="P472" s="177" t="str">
        <f>'AUP Test Results - Table 1'!P472</f>
        <v/>
      </c>
      <c r="Q472" s="138">
        <f>'AUP Test Results - Table 1'!Q472</f>
        <v>0</v>
      </c>
      <c r="R472" s="139">
        <f>'AUP Test Results - Table 1'!R472</f>
        <v>0</v>
      </c>
      <c r="S472" s="45">
        <f>'AUP Test Results - Table 1'!S472</f>
        <v>0</v>
      </c>
      <c r="T472" s="139">
        <f>'AUP Test Results - Table 1'!T472</f>
        <v>0</v>
      </c>
      <c r="U472" s="45">
        <f>'AUP Test Results - Table 1'!U472</f>
        <v>0</v>
      </c>
      <c r="V472" s="138">
        <f>'AUP Test Results - Table 1'!V472</f>
        <v>0</v>
      </c>
      <c r="W472" s="141" t="str">
        <f>'AUP Test Results - Table 1'!W472</f>
        <v>none</v>
      </c>
      <c r="X472" s="141">
        <f>'AUP Test Results - Table 1'!X472</f>
        <v>0</v>
      </c>
      <c r="Y472" s="178">
        <f>'AUP Test Results - Table 1'!Y472</f>
        <v>0</v>
      </c>
      <c r="Z472" s="89">
        <f>'AUP Test Results - Table 1'!Z472</f>
        <v>0</v>
      </c>
      <c r="AC472" t="str">
        <f t="shared" si="609"/>
        <v>Uncashed Chk</v>
      </c>
      <c r="AD472" s="3">
        <f t="shared" si="634"/>
        <v>0</v>
      </c>
      <c r="AE472" s="3">
        <f t="shared" si="635"/>
        <v>0</v>
      </c>
      <c r="AF472" s="3" t="e">
        <f t="shared" si="636"/>
        <v>#DIV/0!</v>
      </c>
      <c r="AG472" s="2" t="e">
        <f t="shared" si="610"/>
        <v>#DIV/0!</v>
      </c>
      <c r="AH472" s="2" t="e">
        <f t="shared" si="611"/>
        <v>#DIV/0!</v>
      </c>
      <c r="AI472" s="2" t="e">
        <f t="shared" si="612"/>
        <v>#DIV/0!</v>
      </c>
      <c r="AJ472" s="2" t="e">
        <f t="shared" si="613"/>
        <v>#DIV/0!</v>
      </c>
      <c r="AK472" t="e">
        <f t="shared" si="614"/>
        <v>#DIV/0!</v>
      </c>
      <c r="AL472" t="str">
        <f t="shared" si="615"/>
        <v>0</v>
      </c>
      <c r="AM472" t="str">
        <f t="shared" si="616"/>
        <v>0</v>
      </c>
      <c r="AN472" t="str">
        <f t="shared" si="617"/>
        <v>0</v>
      </c>
      <c r="AO472" t="str">
        <f t="shared" si="618"/>
        <v>0</v>
      </c>
      <c r="AP472" t="str">
        <f t="shared" si="619"/>
        <v>0</v>
      </c>
      <c r="AQ472" t="str">
        <f t="shared" si="620"/>
        <v>0</v>
      </c>
      <c r="AT472">
        <f t="shared" si="638"/>
        <v>0</v>
      </c>
      <c r="AU472">
        <f t="shared" si="639"/>
        <v>0</v>
      </c>
      <c r="AW472">
        <f t="shared" si="640"/>
        <v>0</v>
      </c>
      <c r="AY472">
        <f t="shared" si="621"/>
        <v>0</v>
      </c>
      <c r="AZ472">
        <f t="shared" si="622"/>
        <v>0</v>
      </c>
      <c r="BA472">
        <f t="shared" si="623"/>
        <v>0</v>
      </c>
      <c r="BB472">
        <f t="shared" si="624"/>
        <v>0</v>
      </c>
      <c r="BC472">
        <f t="shared" si="625"/>
        <v>0</v>
      </c>
      <c r="BD472">
        <f t="shared" si="626"/>
        <v>0</v>
      </c>
      <c r="BF472" t="str">
        <f t="shared" si="627"/>
        <v>0</v>
      </c>
      <c r="BG472" t="str">
        <f t="shared" si="628"/>
        <v>0</v>
      </c>
      <c r="BH472" t="str">
        <f t="shared" si="629"/>
        <v>0</v>
      </c>
      <c r="BI472" t="str">
        <f t="shared" si="630"/>
        <v>0</v>
      </c>
      <c r="BJ472" t="str">
        <f t="shared" si="631"/>
        <v>0</v>
      </c>
      <c r="BK472" t="str">
        <f t="shared" si="632"/>
        <v>0</v>
      </c>
    </row>
    <row r="473" spans="1:63" x14ac:dyDescent="0.25">
      <c r="A473" s="176" t="s">
        <v>21</v>
      </c>
      <c r="B473" s="10">
        <f t="shared" si="608"/>
        <v>52</v>
      </c>
      <c r="C473" s="10" t="str">
        <f t="shared" si="637"/>
        <v>Admin 4a - 52</v>
      </c>
      <c r="D473" s="138">
        <f>'AUP Test Results - Table 1'!D473</f>
        <v>0</v>
      </c>
      <c r="E473" s="177">
        <f>'AUP Test Results - Table 1'!E473</f>
        <v>0</v>
      </c>
      <c r="F473" s="139">
        <f>'AUP Test Results - Table 1'!F473</f>
        <v>0</v>
      </c>
      <c r="G473" s="177">
        <f>'AUP Test Results - Table 1'!G473</f>
        <v>0</v>
      </c>
      <c r="H473" s="177">
        <f>'AUP Test Results - Table 1'!H473</f>
        <v>0</v>
      </c>
      <c r="I473" s="139">
        <f>'AUP Test Results - Table 1'!I473</f>
        <v>0</v>
      </c>
      <c r="J473" s="177">
        <f>'AUP Test Results - Table 1'!J473</f>
        <v>0</v>
      </c>
      <c r="K473" s="177">
        <f>'AUP Test Results - Table 1'!K473</f>
        <v>0</v>
      </c>
      <c r="L473" s="139">
        <f>'AUP Test Results - Table 1'!L473</f>
        <v>0</v>
      </c>
      <c r="M473" s="177" t="str">
        <f>'AUP Test Results - Table 1'!M473</f>
        <v/>
      </c>
      <c r="N473" s="177">
        <f>'AUP Test Results - Table 1'!N473</f>
        <v>0</v>
      </c>
      <c r="O473" s="139">
        <f>'AUP Test Results - Table 1'!O473</f>
        <v>0</v>
      </c>
      <c r="P473" s="177" t="str">
        <f>'AUP Test Results - Table 1'!P473</f>
        <v/>
      </c>
      <c r="Q473" s="138">
        <f>'AUP Test Results - Table 1'!Q473</f>
        <v>0</v>
      </c>
      <c r="R473" s="139">
        <f>'AUP Test Results - Table 1'!R473</f>
        <v>0</v>
      </c>
      <c r="S473" s="45">
        <f>'AUP Test Results - Table 1'!S473</f>
        <v>0</v>
      </c>
      <c r="T473" s="139">
        <f>'AUP Test Results - Table 1'!T473</f>
        <v>0</v>
      </c>
      <c r="U473" s="45">
        <f>'AUP Test Results - Table 1'!U473</f>
        <v>0</v>
      </c>
      <c r="V473" s="138">
        <f>'AUP Test Results - Table 1'!V473</f>
        <v>0</v>
      </c>
      <c r="W473" s="141" t="str">
        <f>'AUP Test Results - Table 1'!W473</f>
        <v>none</v>
      </c>
      <c r="X473" s="141">
        <f>'AUP Test Results - Table 1'!X473</f>
        <v>0</v>
      </c>
      <c r="Y473" s="178">
        <f>'AUP Test Results - Table 1'!Y473</f>
        <v>0</v>
      </c>
      <c r="Z473" s="89">
        <f>'AUP Test Results - Table 1'!Z473</f>
        <v>0</v>
      </c>
      <c r="AC473" t="str">
        <f t="shared" si="609"/>
        <v>Uncashed Chk</v>
      </c>
      <c r="AD473" s="3">
        <f t="shared" si="634"/>
        <v>0</v>
      </c>
      <c r="AE473" s="3">
        <f t="shared" si="635"/>
        <v>0</v>
      </c>
      <c r="AF473" s="3" t="e">
        <f t="shared" si="636"/>
        <v>#DIV/0!</v>
      </c>
      <c r="AG473" s="2" t="e">
        <f t="shared" si="610"/>
        <v>#DIV/0!</v>
      </c>
      <c r="AH473" s="2" t="e">
        <f t="shared" si="611"/>
        <v>#DIV/0!</v>
      </c>
      <c r="AI473" s="2" t="e">
        <f t="shared" si="612"/>
        <v>#DIV/0!</v>
      </c>
      <c r="AJ473" s="2" t="e">
        <f t="shared" si="613"/>
        <v>#DIV/0!</v>
      </c>
      <c r="AK473" t="e">
        <f t="shared" si="614"/>
        <v>#DIV/0!</v>
      </c>
      <c r="AL473" t="str">
        <f t="shared" si="615"/>
        <v>0</v>
      </c>
      <c r="AM473" t="str">
        <f t="shared" si="616"/>
        <v>0</v>
      </c>
      <c r="AN473" t="str">
        <f t="shared" si="617"/>
        <v>0</v>
      </c>
      <c r="AO473" t="str">
        <f t="shared" si="618"/>
        <v>0</v>
      </c>
      <c r="AP473" t="str">
        <f t="shared" si="619"/>
        <v>0</v>
      </c>
      <c r="AQ473" t="str">
        <f t="shared" si="620"/>
        <v>0</v>
      </c>
      <c r="AT473">
        <f t="shared" si="638"/>
        <v>0</v>
      </c>
      <c r="AU473">
        <f t="shared" si="639"/>
        <v>0</v>
      </c>
      <c r="AW473">
        <f t="shared" si="640"/>
        <v>0</v>
      </c>
      <c r="AY473">
        <f t="shared" si="621"/>
        <v>0</v>
      </c>
      <c r="AZ473">
        <f t="shared" si="622"/>
        <v>0</v>
      </c>
      <c r="BA473">
        <f t="shared" si="623"/>
        <v>0</v>
      </c>
      <c r="BB473">
        <f t="shared" si="624"/>
        <v>0</v>
      </c>
      <c r="BC473">
        <f t="shared" si="625"/>
        <v>0</v>
      </c>
      <c r="BD473">
        <f t="shared" si="626"/>
        <v>0</v>
      </c>
      <c r="BF473" t="str">
        <f t="shared" si="627"/>
        <v>0</v>
      </c>
      <c r="BG473" t="str">
        <f t="shared" si="628"/>
        <v>0</v>
      </c>
      <c r="BH473" t="str">
        <f t="shared" si="629"/>
        <v>0</v>
      </c>
      <c r="BI473" t="str">
        <f t="shared" si="630"/>
        <v>0</v>
      </c>
      <c r="BJ473" t="str">
        <f t="shared" si="631"/>
        <v>0</v>
      </c>
      <c r="BK473" t="str">
        <f t="shared" si="632"/>
        <v>0</v>
      </c>
    </row>
    <row r="474" spans="1:63" x14ac:dyDescent="0.25">
      <c r="A474" s="176" t="s">
        <v>21</v>
      </c>
      <c r="B474" s="10">
        <f t="shared" si="608"/>
        <v>53</v>
      </c>
      <c r="C474" s="10" t="str">
        <f t="shared" si="637"/>
        <v>Admin 4a - 53</v>
      </c>
      <c r="D474" s="138">
        <f>'AUP Test Results - Table 1'!D474</f>
        <v>0</v>
      </c>
      <c r="E474" s="177">
        <f>'AUP Test Results - Table 1'!E474</f>
        <v>0</v>
      </c>
      <c r="F474" s="139">
        <f>'AUP Test Results - Table 1'!F474</f>
        <v>0</v>
      </c>
      <c r="G474" s="177">
        <f>'AUP Test Results - Table 1'!G474</f>
        <v>0</v>
      </c>
      <c r="H474" s="177">
        <f>'AUP Test Results - Table 1'!H474</f>
        <v>0</v>
      </c>
      <c r="I474" s="139">
        <f>'AUP Test Results - Table 1'!I474</f>
        <v>0</v>
      </c>
      <c r="J474" s="177">
        <f>'AUP Test Results - Table 1'!J474</f>
        <v>0</v>
      </c>
      <c r="K474" s="177">
        <f>'AUP Test Results - Table 1'!K474</f>
        <v>0</v>
      </c>
      <c r="L474" s="139">
        <f>'AUP Test Results - Table 1'!L474</f>
        <v>0</v>
      </c>
      <c r="M474" s="177" t="str">
        <f>'AUP Test Results - Table 1'!M474</f>
        <v/>
      </c>
      <c r="N474" s="177">
        <f>'AUP Test Results - Table 1'!N474</f>
        <v>0</v>
      </c>
      <c r="O474" s="139">
        <f>'AUP Test Results - Table 1'!O474</f>
        <v>0</v>
      </c>
      <c r="P474" s="177" t="str">
        <f>'AUP Test Results - Table 1'!P474</f>
        <v/>
      </c>
      <c r="Q474" s="138">
        <f>'AUP Test Results - Table 1'!Q474</f>
        <v>0</v>
      </c>
      <c r="R474" s="139">
        <f>'AUP Test Results - Table 1'!R474</f>
        <v>0</v>
      </c>
      <c r="S474" s="45">
        <f>'AUP Test Results - Table 1'!S474</f>
        <v>0</v>
      </c>
      <c r="T474" s="139">
        <f>'AUP Test Results - Table 1'!T474</f>
        <v>0</v>
      </c>
      <c r="U474" s="45">
        <f>'AUP Test Results - Table 1'!U474</f>
        <v>0</v>
      </c>
      <c r="V474" s="138">
        <f>'AUP Test Results - Table 1'!V474</f>
        <v>0</v>
      </c>
      <c r="W474" s="141" t="str">
        <f>'AUP Test Results - Table 1'!W474</f>
        <v>none</v>
      </c>
      <c r="X474" s="141">
        <f>'AUP Test Results - Table 1'!X474</f>
        <v>0</v>
      </c>
      <c r="Y474" s="178">
        <f>'AUP Test Results - Table 1'!Y474</f>
        <v>0</v>
      </c>
      <c r="Z474" s="89">
        <f>'AUP Test Results - Table 1'!Z474</f>
        <v>0</v>
      </c>
      <c r="AC474" t="str">
        <f t="shared" si="609"/>
        <v>Uncashed Chk</v>
      </c>
      <c r="AD474" s="3">
        <f t="shared" si="634"/>
        <v>0</v>
      </c>
      <c r="AE474" s="3">
        <f t="shared" si="635"/>
        <v>0</v>
      </c>
      <c r="AF474" s="3" t="e">
        <f t="shared" si="636"/>
        <v>#DIV/0!</v>
      </c>
      <c r="AG474" s="2" t="e">
        <f t="shared" si="610"/>
        <v>#DIV/0!</v>
      </c>
      <c r="AH474" s="2" t="e">
        <f t="shared" si="611"/>
        <v>#DIV/0!</v>
      </c>
      <c r="AI474" s="2" t="e">
        <f t="shared" si="612"/>
        <v>#DIV/0!</v>
      </c>
      <c r="AJ474" s="2" t="e">
        <f t="shared" si="613"/>
        <v>#DIV/0!</v>
      </c>
      <c r="AK474" t="e">
        <f t="shared" si="614"/>
        <v>#DIV/0!</v>
      </c>
      <c r="AL474" t="str">
        <f t="shared" si="615"/>
        <v>0</v>
      </c>
      <c r="AM474" t="str">
        <f t="shared" si="616"/>
        <v>0</v>
      </c>
      <c r="AN474" t="str">
        <f t="shared" si="617"/>
        <v>0</v>
      </c>
      <c r="AO474" t="str">
        <f t="shared" si="618"/>
        <v>0</v>
      </c>
      <c r="AP474" t="str">
        <f t="shared" si="619"/>
        <v>0</v>
      </c>
      <c r="AQ474" t="str">
        <f t="shared" si="620"/>
        <v>0</v>
      </c>
      <c r="AT474">
        <f t="shared" si="638"/>
        <v>0</v>
      </c>
      <c r="AU474">
        <f t="shared" si="639"/>
        <v>0</v>
      </c>
      <c r="AW474">
        <f t="shared" si="640"/>
        <v>0</v>
      </c>
      <c r="AY474">
        <f t="shared" si="621"/>
        <v>0</v>
      </c>
      <c r="AZ474">
        <f t="shared" si="622"/>
        <v>0</v>
      </c>
      <c r="BA474">
        <f t="shared" si="623"/>
        <v>0</v>
      </c>
      <c r="BB474">
        <f t="shared" si="624"/>
        <v>0</v>
      </c>
      <c r="BC474">
        <f t="shared" si="625"/>
        <v>0</v>
      </c>
      <c r="BD474">
        <f t="shared" si="626"/>
        <v>0</v>
      </c>
      <c r="BF474" t="str">
        <f t="shared" si="627"/>
        <v>0</v>
      </c>
      <c r="BG474" t="str">
        <f t="shared" si="628"/>
        <v>0</v>
      </c>
      <c r="BH474" t="str">
        <f t="shared" si="629"/>
        <v>0</v>
      </c>
      <c r="BI474" t="str">
        <f t="shared" si="630"/>
        <v>0</v>
      </c>
      <c r="BJ474" t="str">
        <f t="shared" si="631"/>
        <v>0</v>
      </c>
      <c r="BK474" t="str">
        <f t="shared" si="632"/>
        <v>0</v>
      </c>
    </row>
    <row r="475" spans="1:63" x14ac:dyDescent="0.25">
      <c r="A475" s="176" t="s">
        <v>21</v>
      </c>
      <c r="B475" s="10">
        <f t="shared" si="608"/>
        <v>54</v>
      </c>
      <c r="C475" s="10" t="str">
        <f t="shared" si="637"/>
        <v>Admin 4a - 54</v>
      </c>
      <c r="D475" s="138">
        <f>'AUP Test Results - Table 1'!D475</f>
        <v>0</v>
      </c>
      <c r="E475" s="177">
        <f>'AUP Test Results - Table 1'!E475</f>
        <v>0</v>
      </c>
      <c r="F475" s="139">
        <f>'AUP Test Results - Table 1'!F475</f>
        <v>0</v>
      </c>
      <c r="G475" s="177">
        <f>'AUP Test Results - Table 1'!G475</f>
        <v>0</v>
      </c>
      <c r="H475" s="177">
        <f>'AUP Test Results - Table 1'!H475</f>
        <v>0</v>
      </c>
      <c r="I475" s="139">
        <f>'AUP Test Results - Table 1'!I475</f>
        <v>0</v>
      </c>
      <c r="J475" s="177">
        <f>'AUP Test Results - Table 1'!J475</f>
        <v>0</v>
      </c>
      <c r="K475" s="177">
        <f>'AUP Test Results - Table 1'!K475</f>
        <v>0</v>
      </c>
      <c r="L475" s="139">
        <f>'AUP Test Results - Table 1'!L475</f>
        <v>0</v>
      </c>
      <c r="M475" s="177" t="str">
        <f>'AUP Test Results - Table 1'!M475</f>
        <v/>
      </c>
      <c r="N475" s="177">
        <f>'AUP Test Results - Table 1'!N475</f>
        <v>0</v>
      </c>
      <c r="O475" s="139">
        <f>'AUP Test Results - Table 1'!O475</f>
        <v>0</v>
      </c>
      <c r="P475" s="177" t="str">
        <f>'AUP Test Results - Table 1'!P475</f>
        <v/>
      </c>
      <c r="Q475" s="138">
        <f>'AUP Test Results - Table 1'!Q475</f>
        <v>0</v>
      </c>
      <c r="R475" s="139">
        <f>'AUP Test Results - Table 1'!R475</f>
        <v>0</v>
      </c>
      <c r="S475" s="45">
        <f>'AUP Test Results - Table 1'!S475</f>
        <v>0</v>
      </c>
      <c r="T475" s="139">
        <f>'AUP Test Results - Table 1'!T475</f>
        <v>0</v>
      </c>
      <c r="U475" s="45">
        <f>'AUP Test Results - Table 1'!U475</f>
        <v>0</v>
      </c>
      <c r="V475" s="138">
        <f>'AUP Test Results - Table 1'!V475</f>
        <v>0</v>
      </c>
      <c r="W475" s="141" t="str">
        <f>'AUP Test Results - Table 1'!W475</f>
        <v>none</v>
      </c>
      <c r="X475" s="141">
        <f>'AUP Test Results - Table 1'!X475</f>
        <v>0</v>
      </c>
      <c r="Y475" s="178">
        <f>'AUP Test Results - Table 1'!Y475</f>
        <v>0</v>
      </c>
      <c r="Z475" s="89">
        <f>'AUP Test Results - Table 1'!Z475</f>
        <v>0</v>
      </c>
      <c r="AC475" t="str">
        <f t="shared" si="609"/>
        <v>Uncashed Chk</v>
      </c>
      <c r="AD475" s="3">
        <f t="shared" si="634"/>
        <v>0</v>
      </c>
      <c r="AE475" s="3">
        <f t="shared" si="635"/>
        <v>0</v>
      </c>
      <c r="AF475" s="3" t="e">
        <f t="shared" si="636"/>
        <v>#DIV/0!</v>
      </c>
      <c r="AG475" s="2" t="e">
        <f t="shared" si="610"/>
        <v>#DIV/0!</v>
      </c>
      <c r="AH475" s="2" t="e">
        <f t="shared" si="611"/>
        <v>#DIV/0!</v>
      </c>
      <c r="AI475" s="2" t="e">
        <f t="shared" si="612"/>
        <v>#DIV/0!</v>
      </c>
      <c r="AJ475" s="2" t="e">
        <f t="shared" si="613"/>
        <v>#DIV/0!</v>
      </c>
      <c r="AK475" t="e">
        <f t="shared" si="614"/>
        <v>#DIV/0!</v>
      </c>
      <c r="AL475" t="str">
        <f t="shared" si="615"/>
        <v>0</v>
      </c>
      <c r="AM475" t="str">
        <f t="shared" si="616"/>
        <v>0</v>
      </c>
      <c r="AN475" t="str">
        <f t="shared" si="617"/>
        <v>0</v>
      </c>
      <c r="AO475" t="str">
        <f t="shared" si="618"/>
        <v>0</v>
      </c>
      <c r="AP475" t="str">
        <f t="shared" si="619"/>
        <v>0</v>
      </c>
      <c r="AQ475" t="str">
        <f t="shared" si="620"/>
        <v>0</v>
      </c>
      <c r="AT475">
        <f t="shared" si="638"/>
        <v>0</v>
      </c>
      <c r="AU475">
        <f t="shared" si="639"/>
        <v>0</v>
      </c>
      <c r="AW475">
        <f t="shared" si="640"/>
        <v>0</v>
      </c>
      <c r="AY475">
        <f t="shared" si="621"/>
        <v>0</v>
      </c>
      <c r="AZ475">
        <f t="shared" si="622"/>
        <v>0</v>
      </c>
      <c r="BA475">
        <f t="shared" si="623"/>
        <v>0</v>
      </c>
      <c r="BB475">
        <f t="shared" si="624"/>
        <v>0</v>
      </c>
      <c r="BC475">
        <f t="shared" si="625"/>
        <v>0</v>
      </c>
      <c r="BD475">
        <f t="shared" si="626"/>
        <v>0</v>
      </c>
      <c r="BF475" t="str">
        <f t="shared" si="627"/>
        <v>0</v>
      </c>
      <c r="BG475" t="str">
        <f t="shared" si="628"/>
        <v>0</v>
      </c>
      <c r="BH475" t="str">
        <f t="shared" si="629"/>
        <v>0</v>
      </c>
      <c r="BI475" t="str">
        <f t="shared" si="630"/>
        <v>0</v>
      </c>
      <c r="BJ475" t="str">
        <f t="shared" si="631"/>
        <v>0</v>
      </c>
      <c r="BK475" t="str">
        <f t="shared" si="632"/>
        <v>0</v>
      </c>
    </row>
    <row r="476" spans="1:63" x14ac:dyDescent="0.25">
      <c r="A476" s="176" t="s">
        <v>21</v>
      </c>
      <c r="B476" s="10">
        <f t="shared" si="608"/>
        <v>55</v>
      </c>
      <c r="C476" s="10" t="str">
        <f t="shared" si="637"/>
        <v>Admin 4a - 55</v>
      </c>
      <c r="D476" s="138">
        <f>'AUP Test Results - Table 1'!D476</f>
        <v>0</v>
      </c>
      <c r="E476" s="177">
        <f>'AUP Test Results - Table 1'!E476</f>
        <v>0</v>
      </c>
      <c r="F476" s="139">
        <f>'AUP Test Results - Table 1'!F476</f>
        <v>0</v>
      </c>
      <c r="G476" s="177">
        <f>'AUP Test Results - Table 1'!G476</f>
        <v>0</v>
      </c>
      <c r="H476" s="177">
        <f>'AUP Test Results - Table 1'!H476</f>
        <v>0</v>
      </c>
      <c r="I476" s="139">
        <f>'AUP Test Results - Table 1'!I476</f>
        <v>0</v>
      </c>
      <c r="J476" s="177">
        <f>'AUP Test Results - Table 1'!J476</f>
        <v>0</v>
      </c>
      <c r="K476" s="177">
        <f>'AUP Test Results - Table 1'!K476</f>
        <v>0</v>
      </c>
      <c r="L476" s="139">
        <f>'AUP Test Results - Table 1'!L476</f>
        <v>0</v>
      </c>
      <c r="M476" s="177" t="str">
        <f>'AUP Test Results - Table 1'!M476</f>
        <v/>
      </c>
      <c r="N476" s="177">
        <f>'AUP Test Results - Table 1'!N476</f>
        <v>0</v>
      </c>
      <c r="O476" s="139">
        <f>'AUP Test Results - Table 1'!O476</f>
        <v>0</v>
      </c>
      <c r="P476" s="177" t="str">
        <f>'AUP Test Results - Table 1'!P476</f>
        <v/>
      </c>
      <c r="Q476" s="138">
        <f>'AUP Test Results - Table 1'!Q476</f>
        <v>0</v>
      </c>
      <c r="R476" s="139">
        <f>'AUP Test Results - Table 1'!R476</f>
        <v>0</v>
      </c>
      <c r="S476" s="45">
        <f>'AUP Test Results - Table 1'!S476</f>
        <v>0</v>
      </c>
      <c r="T476" s="139">
        <f>'AUP Test Results - Table 1'!T476</f>
        <v>0</v>
      </c>
      <c r="U476" s="45">
        <f>'AUP Test Results - Table 1'!U476</f>
        <v>0</v>
      </c>
      <c r="V476" s="138">
        <f>'AUP Test Results - Table 1'!V476</f>
        <v>0</v>
      </c>
      <c r="W476" s="141" t="str">
        <f>'AUP Test Results - Table 1'!W476</f>
        <v>none</v>
      </c>
      <c r="X476" s="141">
        <f>'AUP Test Results - Table 1'!X476</f>
        <v>0</v>
      </c>
      <c r="Y476" s="178">
        <f>'AUP Test Results - Table 1'!Y476</f>
        <v>0</v>
      </c>
      <c r="Z476" s="89">
        <f>'AUP Test Results - Table 1'!Z476</f>
        <v>0</v>
      </c>
      <c r="AC476" t="str">
        <f t="shared" si="609"/>
        <v>Uncashed Chk</v>
      </c>
      <c r="AD476" s="3">
        <f t="shared" si="634"/>
        <v>0</v>
      </c>
      <c r="AE476" s="3">
        <f t="shared" si="635"/>
        <v>0</v>
      </c>
      <c r="AF476" s="3" t="e">
        <f t="shared" si="636"/>
        <v>#DIV/0!</v>
      </c>
      <c r="AG476" s="2" t="e">
        <f t="shared" si="610"/>
        <v>#DIV/0!</v>
      </c>
      <c r="AH476" s="2" t="e">
        <f t="shared" si="611"/>
        <v>#DIV/0!</v>
      </c>
      <c r="AI476" s="2" t="e">
        <f t="shared" si="612"/>
        <v>#DIV/0!</v>
      </c>
      <c r="AJ476" s="2" t="e">
        <f t="shared" si="613"/>
        <v>#DIV/0!</v>
      </c>
      <c r="AK476" t="e">
        <f t="shared" si="614"/>
        <v>#DIV/0!</v>
      </c>
      <c r="AL476" t="str">
        <f t="shared" si="615"/>
        <v>0</v>
      </c>
      <c r="AM476" t="str">
        <f t="shared" si="616"/>
        <v>0</v>
      </c>
      <c r="AN476" t="str">
        <f t="shared" si="617"/>
        <v>0</v>
      </c>
      <c r="AO476" t="str">
        <f t="shared" si="618"/>
        <v>0</v>
      </c>
      <c r="AP476" t="str">
        <f t="shared" si="619"/>
        <v>0</v>
      </c>
      <c r="AQ476" t="str">
        <f t="shared" si="620"/>
        <v>0</v>
      </c>
      <c r="AT476">
        <f t="shared" si="638"/>
        <v>0</v>
      </c>
      <c r="AU476">
        <f t="shared" si="639"/>
        <v>0</v>
      </c>
      <c r="AW476">
        <f t="shared" si="640"/>
        <v>0</v>
      </c>
      <c r="AY476">
        <f t="shared" si="621"/>
        <v>0</v>
      </c>
      <c r="AZ476">
        <f t="shared" si="622"/>
        <v>0</v>
      </c>
      <c r="BA476">
        <f t="shared" si="623"/>
        <v>0</v>
      </c>
      <c r="BB476">
        <f t="shared" si="624"/>
        <v>0</v>
      </c>
      <c r="BC476">
        <f t="shared" si="625"/>
        <v>0</v>
      </c>
      <c r="BD476">
        <f t="shared" si="626"/>
        <v>0</v>
      </c>
      <c r="BF476" t="str">
        <f t="shared" si="627"/>
        <v>0</v>
      </c>
      <c r="BG476" t="str">
        <f t="shared" si="628"/>
        <v>0</v>
      </c>
      <c r="BH476" t="str">
        <f t="shared" si="629"/>
        <v>0</v>
      </c>
      <c r="BI476" t="str">
        <f t="shared" si="630"/>
        <v>0</v>
      </c>
      <c r="BJ476" t="str">
        <f t="shared" si="631"/>
        <v>0</v>
      </c>
      <c r="BK476" t="str">
        <f t="shared" si="632"/>
        <v>0</v>
      </c>
    </row>
    <row r="477" spans="1:63" x14ac:dyDescent="0.25">
      <c r="A477" s="176" t="s">
        <v>21</v>
      </c>
      <c r="B477" s="10">
        <f t="shared" si="608"/>
        <v>56</v>
      </c>
      <c r="C477" s="10" t="str">
        <f t="shared" si="637"/>
        <v>Admin 4a - 56</v>
      </c>
      <c r="D477" s="138">
        <f>'AUP Test Results - Table 1'!D477</f>
        <v>0</v>
      </c>
      <c r="E477" s="177">
        <f>'AUP Test Results - Table 1'!E477</f>
        <v>0</v>
      </c>
      <c r="F477" s="139">
        <f>'AUP Test Results - Table 1'!F477</f>
        <v>0</v>
      </c>
      <c r="G477" s="177">
        <f>'AUP Test Results - Table 1'!G477</f>
        <v>0</v>
      </c>
      <c r="H477" s="177">
        <f>'AUP Test Results - Table 1'!H477</f>
        <v>0</v>
      </c>
      <c r="I477" s="139">
        <f>'AUP Test Results - Table 1'!I477</f>
        <v>0</v>
      </c>
      <c r="J477" s="177">
        <f>'AUP Test Results - Table 1'!J477</f>
        <v>0</v>
      </c>
      <c r="K477" s="177">
        <f>'AUP Test Results - Table 1'!K477</f>
        <v>0</v>
      </c>
      <c r="L477" s="139">
        <f>'AUP Test Results - Table 1'!L477</f>
        <v>0</v>
      </c>
      <c r="M477" s="177" t="str">
        <f>'AUP Test Results - Table 1'!M477</f>
        <v/>
      </c>
      <c r="N477" s="177">
        <f>'AUP Test Results - Table 1'!N477</f>
        <v>0</v>
      </c>
      <c r="O477" s="139">
        <f>'AUP Test Results - Table 1'!O477</f>
        <v>0</v>
      </c>
      <c r="P477" s="177" t="str">
        <f>'AUP Test Results - Table 1'!P477</f>
        <v/>
      </c>
      <c r="Q477" s="138">
        <f>'AUP Test Results - Table 1'!Q477</f>
        <v>0</v>
      </c>
      <c r="R477" s="139">
        <f>'AUP Test Results - Table 1'!R477</f>
        <v>0</v>
      </c>
      <c r="S477" s="45">
        <f>'AUP Test Results - Table 1'!S477</f>
        <v>0</v>
      </c>
      <c r="T477" s="139">
        <f>'AUP Test Results - Table 1'!T477</f>
        <v>0</v>
      </c>
      <c r="U477" s="45">
        <f>'AUP Test Results - Table 1'!U477</f>
        <v>0</v>
      </c>
      <c r="V477" s="138">
        <f>'AUP Test Results - Table 1'!V477</f>
        <v>0</v>
      </c>
      <c r="W477" s="141" t="str">
        <f>'AUP Test Results - Table 1'!W477</f>
        <v>none</v>
      </c>
      <c r="X477" s="141">
        <f>'AUP Test Results - Table 1'!X477</f>
        <v>0</v>
      </c>
      <c r="Y477" s="178">
        <f>'AUP Test Results - Table 1'!Y477</f>
        <v>0</v>
      </c>
      <c r="Z477" s="89">
        <f>'AUP Test Results - Table 1'!Z477</f>
        <v>0</v>
      </c>
      <c r="AC477" t="str">
        <f t="shared" si="609"/>
        <v>Uncashed Chk</v>
      </c>
      <c r="AD477" s="3">
        <f t="shared" si="634"/>
        <v>0</v>
      </c>
      <c r="AE477" s="3">
        <f t="shared" si="635"/>
        <v>0</v>
      </c>
      <c r="AF477" s="3" t="e">
        <f t="shared" si="636"/>
        <v>#DIV/0!</v>
      </c>
      <c r="AG477" s="2" t="e">
        <f t="shared" si="610"/>
        <v>#DIV/0!</v>
      </c>
      <c r="AH477" s="2" t="e">
        <f t="shared" si="611"/>
        <v>#DIV/0!</v>
      </c>
      <c r="AI477" s="2" t="e">
        <f t="shared" si="612"/>
        <v>#DIV/0!</v>
      </c>
      <c r="AJ477" s="2" t="e">
        <f t="shared" si="613"/>
        <v>#DIV/0!</v>
      </c>
      <c r="AK477" t="e">
        <f t="shared" si="614"/>
        <v>#DIV/0!</v>
      </c>
      <c r="AL477" t="str">
        <f t="shared" si="615"/>
        <v>0</v>
      </c>
      <c r="AM477" t="str">
        <f t="shared" si="616"/>
        <v>0</v>
      </c>
      <c r="AN477" t="str">
        <f t="shared" si="617"/>
        <v>0</v>
      </c>
      <c r="AO477" t="str">
        <f t="shared" si="618"/>
        <v>0</v>
      </c>
      <c r="AP477" t="str">
        <f t="shared" si="619"/>
        <v>0</v>
      </c>
      <c r="AQ477" t="str">
        <f t="shared" si="620"/>
        <v>0</v>
      </c>
      <c r="AT477">
        <f t="shared" si="638"/>
        <v>0</v>
      </c>
      <c r="AU477">
        <f t="shared" si="639"/>
        <v>0</v>
      </c>
      <c r="AW477">
        <f t="shared" si="640"/>
        <v>0</v>
      </c>
      <c r="AY477">
        <f t="shared" si="621"/>
        <v>0</v>
      </c>
      <c r="AZ477">
        <f t="shared" si="622"/>
        <v>0</v>
      </c>
      <c r="BA477">
        <f t="shared" si="623"/>
        <v>0</v>
      </c>
      <c r="BB477">
        <f t="shared" si="624"/>
        <v>0</v>
      </c>
      <c r="BC477">
        <f t="shared" si="625"/>
        <v>0</v>
      </c>
      <c r="BD477">
        <f t="shared" si="626"/>
        <v>0</v>
      </c>
      <c r="BF477" t="str">
        <f t="shared" si="627"/>
        <v>0</v>
      </c>
      <c r="BG477" t="str">
        <f t="shared" si="628"/>
        <v>0</v>
      </c>
      <c r="BH477" t="str">
        <f t="shared" si="629"/>
        <v>0</v>
      </c>
      <c r="BI477" t="str">
        <f t="shared" si="630"/>
        <v>0</v>
      </c>
      <c r="BJ477" t="str">
        <f t="shared" si="631"/>
        <v>0</v>
      </c>
      <c r="BK477" t="str">
        <f t="shared" si="632"/>
        <v>0</v>
      </c>
    </row>
    <row r="478" spans="1:63" x14ac:dyDescent="0.25">
      <c r="A478" s="176" t="s">
        <v>21</v>
      </c>
      <c r="B478" s="10">
        <f t="shared" si="608"/>
        <v>57</v>
      </c>
      <c r="C478" s="10" t="str">
        <f t="shared" si="637"/>
        <v>Admin 4a - 57</v>
      </c>
      <c r="D478" s="138">
        <f>'AUP Test Results - Table 1'!D478</f>
        <v>0</v>
      </c>
      <c r="E478" s="177">
        <f>'AUP Test Results - Table 1'!E478</f>
        <v>0</v>
      </c>
      <c r="F478" s="139">
        <f>'AUP Test Results - Table 1'!F478</f>
        <v>0</v>
      </c>
      <c r="G478" s="177">
        <f>'AUP Test Results - Table 1'!G478</f>
        <v>0</v>
      </c>
      <c r="H478" s="177">
        <f>'AUP Test Results - Table 1'!H478</f>
        <v>0</v>
      </c>
      <c r="I478" s="139">
        <f>'AUP Test Results - Table 1'!I478</f>
        <v>0</v>
      </c>
      <c r="J478" s="177">
        <f>'AUP Test Results - Table 1'!J478</f>
        <v>0</v>
      </c>
      <c r="K478" s="177">
        <f>'AUP Test Results - Table 1'!K478</f>
        <v>0</v>
      </c>
      <c r="L478" s="139">
        <f>'AUP Test Results - Table 1'!L478</f>
        <v>0</v>
      </c>
      <c r="M478" s="177" t="str">
        <f>'AUP Test Results - Table 1'!M478</f>
        <v/>
      </c>
      <c r="N478" s="177">
        <f>'AUP Test Results - Table 1'!N478</f>
        <v>0</v>
      </c>
      <c r="O478" s="139">
        <f>'AUP Test Results - Table 1'!O478</f>
        <v>0</v>
      </c>
      <c r="P478" s="177" t="str">
        <f>'AUP Test Results - Table 1'!P478</f>
        <v/>
      </c>
      <c r="Q478" s="138">
        <f>'AUP Test Results - Table 1'!Q478</f>
        <v>0</v>
      </c>
      <c r="R478" s="139">
        <f>'AUP Test Results - Table 1'!R478</f>
        <v>0</v>
      </c>
      <c r="S478" s="45">
        <f>'AUP Test Results - Table 1'!S478</f>
        <v>0</v>
      </c>
      <c r="T478" s="139">
        <f>'AUP Test Results - Table 1'!T478</f>
        <v>0</v>
      </c>
      <c r="U478" s="45">
        <f>'AUP Test Results - Table 1'!U478</f>
        <v>0</v>
      </c>
      <c r="V478" s="138">
        <f>'AUP Test Results - Table 1'!V478</f>
        <v>0</v>
      </c>
      <c r="W478" s="141" t="str">
        <f>'AUP Test Results - Table 1'!W478</f>
        <v>none</v>
      </c>
      <c r="X478" s="141">
        <f>'AUP Test Results - Table 1'!X478</f>
        <v>0</v>
      </c>
      <c r="Y478" s="178">
        <f>'AUP Test Results - Table 1'!Y478</f>
        <v>0</v>
      </c>
      <c r="Z478" s="89">
        <f>'AUP Test Results - Table 1'!Z478</f>
        <v>0</v>
      </c>
      <c r="AC478" t="str">
        <f t="shared" si="609"/>
        <v>Uncashed Chk</v>
      </c>
      <c r="AD478" s="3">
        <f t="shared" si="634"/>
        <v>0</v>
      </c>
      <c r="AE478" s="3">
        <f t="shared" si="635"/>
        <v>0</v>
      </c>
      <c r="AF478" s="3" t="e">
        <f t="shared" si="636"/>
        <v>#DIV/0!</v>
      </c>
      <c r="AG478" s="2" t="e">
        <f t="shared" si="610"/>
        <v>#DIV/0!</v>
      </c>
      <c r="AH478" s="2" t="e">
        <f t="shared" si="611"/>
        <v>#DIV/0!</v>
      </c>
      <c r="AI478" s="2" t="e">
        <f t="shared" si="612"/>
        <v>#DIV/0!</v>
      </c>
      <c r="AJ478" s="2" t="e">
        <f t="shared" si="613"/>
        <v>#DIV/0!</v>
      </c>
      <c r="AK478" t="e">
        <f t="shared" si="614"/>
        <v>#DIV/0!</v>
      </c>
      <c r="AL478" t="str">
        <f t="shared" si="615"/>
        <v>0</v>
      </c>
      <c r="AM478" t="str">
        <f t="shared" si="616"/>
        <v>0</v>
      </c>
      <c r="AN478" t="str">
        <f t="shared" si="617"/>
        <v>0</v>
      </c>
      <c r="AO478" t="str">
        <f t="shared" si="618"/>
        <v>0</v>
      </c>
      <c r="AP478" t="str">
        <f t="shared" si="619"/>
        <v>0</v>
      </c>
      <c r="AQ478" t="str">
        <f t="shared" si="620"/>
        <v>0</v>
      </c>
      <c r="AT478">
        <f t="shared" si="638"/>
        <v>0</v>
      </c>
      <c r="AU478">
        <f t="shared" si="639"/>
        <v>0</v>
      </c>
      <c r="AW478">
        <f t="shared" si="640"/>
        <v>0</v>
      </c>
      <c r="AY478">
        <f t="shared" si="621"/>
        <v>0</v>
      </c>
      <c r="AZ478">
        <f t="shared" si="622"/>
        <v>0</v>
      </c>
      <c r="BA478">
        <f t="shared" si="623"/>
        <v>0</v>
      </c>
      <c r="BB478">
        <f t="shared" si="624"/>
        <v>0</v>
      </c>
      <c r="BC478">
        <f t="shared" si="625"/>
        <v>0</v>
      </c>
      <c r="BD478">
        <f t="shared" si="626"/>
        <v>0</v>
      </c>
      <c r="BF478" t="str">
        <f t="shared" si="627"/>
        <v>0</v>
      </c>
      <c r="BG478" t="str">
        <f t="shared" si="628"/>
        <v>0</v>
      </c>
      <c r="BH478" t="str">
        <f t="shared" si="629"/>
        <v>0</v>
      </c>
      <c r="BI478" t="str">
        <f t="shared" si="630"/>
        <v>0</v>
      </c>
      <c r="BJ478" t="str">
        <f t="shared" si="631"/>
        <v>0</v>
      </c>
      <c r="BK478" t="str">
        <f t="shared" si="632"/>
        <v>0</v>
      </c>
    </row>
    <row r="479" spans="1:63" x14ac:dyDescent="0.25">
      <c r="A479" s="176" t="s">
        <v>21</v>
      </c>
      <c r="B479" s="10">
        <f t="shared" si="608"/>
        <v>58</v>
      </c>
      <c r="C479" s="10" t="str">
        <f t="shared" si="637"/>
        <v>Admin 4a - 58</v>
      </c>
      <c r="D479" s="138">
        <f>'AUP Test Results - Table 1'!D479</f>
        <v>0</v>
      </c>
      <c r="E479" s="177">
        <f>'AUP Test Results - Table 1'!E479</f>
        <v>0</v>
      </c>
      <c r="F479" s="139">
        <f>'AUP Test Results - Table 1'!F479</f>
        <v>0</v>
      </c>
      <c r="G479" s="177">
        <f>'AUP Test Results - Table 1'!G479</f>
        <v>0</v>
      </c>
      <c r="H479" s="177">
        <f>'AUP Test Results - Table 1'!H479</f>
        <v>0</v>
      </c>
      <c r="I479" s="139">
        <f>'AUP Test Results - Table 1'!I479</f>
        <v>0</v>
      </c>
      <c r="J479" s="177">
        <f>'AUP Test Results - Table 1'!J479</f>
        <v>0</v>
      </c>
      <c r="K479" s="177">
        <f>'AUP Test Results - Table 1'!K479</f>
        <v>0</v>
      </c>
      <c r="L479" s="139">
        <f>'AUP Test Results - Table 1'!L479</f>
        <v>0</v>
      </c>
      <c r="M479" s="177" t="str">
        <f>'AUP Test Results - Table 1'!M479</f>
        <v/>
      </c>
      <c r="N479" s="177">
        <f>'AUP Test Results - Table 1'!N479</f>
        <v>0</v>
      </c>
      <c r="O479" s="139">
        <f>'AUP Test Results - Table 1'!O479</f>
        <v>0</v>
      </c>
      <c r="P479" s="177" t="str">
        <f>'AUP Test Results - Table 1'!P479</f>
        <v/>
      </c>
      <c r="Q479" s="138">
        <f>'AUP Test Results - Table 1'!Q479</f>
        <v>0</v>
      </c>
      <c r="R479" s="139">
        <f>'AUP Test Results - Table 1'!R479</f>
        <v>0</v>
      </c>
      <c r="S479" s="45">
        <f>'AUP Test Results - Table 1'!S479</f>
        <v>0</v>
      </c>
      <c r="T479" s="139">
        <f>'AUP Test Results - Table 1'!T479</f>
        <v>0</v>
      </c>
      <c r="U479" s="45">
        <f>'AUP Test Results - Table 1'!U479</f>
        <v>0</v>
      </c>
      <c r="V479" s="138">
        <f>'AUP Test Results - Table 1'!V479</f>
        <v>0</v>
      </c>
      <c r="W479" s="141" t="str">
        <f>'AUP Test Results - Table 1'!W479</f>
        <v>none</v>
      </c>
      <c r="X479" s="141">
        <f>'AUP Test Results - Table 1'!X479</f>
        <v>0</v>
      </c>
      <c r="Y479" s="178">
        <f>'AUP Test Results - Table 1'!Y479</f>
        <v>0</v>
      </c>
      <c r="Z479" s="89">
        <f>'AUP Test Results - Table 1'!Z479</f>
        <v>0</v>
      </c>
      <c r="AC479" t="str">
        <f t="shared" si="609"/>
        <v>Uncashed Chk</v>
      </c>
      <c r="AD479" s="3">
        <f t="shared" si="634"/>
        <v>0</v>
      </c>
      <c r="AE479" s="3">
        <f t="shared" si="635"/>
        <v>0</v>
      </c>
      <c r="AF479" s="3" t="e">
        <f t="shared" si="636"/>
        <v>#DIV/0!</v>
      </c>
      <c r="AG479" s="2" t="e">
        <f t="shared" si="610"/>
        <v>#DIV/0!</v>
      </c>
      <c r="AH479" s="2" t="e">
        <f t="shared" si="611"/>
        <v>#DIV/0!</v>
      </c>
      <c r="AI479" s="2" t="e">
        <f t="shared" si="612"/>
        <v>#DIV/0!</v>
      </c>
      <c r="AJ479" s="2" t="e">
        <f t="shared" si="613"/>
        <v>#DIV/0!</v>
      </c>
      <c r="AK479" t="e">
        <f t="shared" si="614"/>
        <v>#DIV/0!</v>
      </c>
      <c r="AL479" t="str">
        <f t="shared" si="615"/>
        <v>0</v>
      </c>
      <c r="AM479" t="str">
        <f t="shared" si="616"/>
        <v>0</v>
      </c>
      <c r="AN479" t="str">
        <f t="shared" si="617"/>
        <v>0</v>
      </c>
      <c r="AO479" t="str">
        <f t="shared" si="618"/>
        <v>0</v>
      </c>
      <c r="AP479" t="str">
        <f t="shared" si="619"/>
        <v>0</v>
      </c>
      <c r="AQ479" t="str">
        <f t="shared" si="620"/>
        <v>0</v>
      </c>
      <c r="AT479">
        <f t="shared" si="638"/>
        <v>0</v>
      </c>
      <c r="AU479">
        <f t="shared" si="639"/>
        <v>0</v>
      </c>
      <c r="AW479">
        <f t="shared" si="640"/>
        <v>0</v>
      </c>
      <c r="AY479">
        <f t="shared" si="621"/>
        <v>0</v>
      </c>
      <c r="AZ479">
        <f t="shared" si="622"/>
        <v>0</v>
      </c>
      <c r="BA479">
        <f t="shared" si="623"/>
        <v>0</v>
      </c>
      <c r="BB479">
        <f t="shared" si="624"/>
        <v>0</v>
      </c>
      <c r="BC479">
        <f t="shared" si="625"/>
        <v>0</v>
      </c>
      <c r="BD479">
        <f t="shared" si="626"/>
        <v>0</v>
      </c>
      <c r="BF479" t="str">
        <f t="shared" si="627"/>
        <v>0</v>
      </c>
      <c r="BG479" t="str">
        <f t="shared" si="628"/>
        <v>0</v>
      </c>
      <c r="BH479" t="str">
        <f t="shared" si="629"/>
        <v>0</v>
      </c>
      <c r="BI479" t="str">
        <f t="shared" si="630"/>
        <v>0</v>
      </c>
      <c r="BJ479" t="str">
        <f t="shared" si="631"/>
        <v>0</v>
      </c>
      <c r="BK479" t="str">
        <f t="shared" si="632"/>
        <v>0</v>
      </c>
    </row>
    <row r="480" spans="1:63" x14ac:dyDescent="0.25">
      <c r="A480" s="176" t="s">
        <v>21</v>
      </c>
      <c r="B480" s="10">
        <f t="shared" si="608"/>
        <v>59</v>
      </c>
      <c r="C480" s="10" t="str">
        <f t="shared" si="637"/>
        <v>Admin 4a - 59</v>
      </c>
      <c r="D480" s="138">
        <f>'AUP Test Results - Table 1'!D480</f>
        <v>0</v>
      </c>
      <c r="E480" s="177">
        <f>'AUP Test Results - Table 1'!E480</f>
        <v>0</v>
      </c>
      <c r="F480" s="139">
        <f>'AUP Test Results - Table 1'!F480</f>
        <v>0</v>
      </c>
      <c r="G480" s="177">
        <f>'AUP Test Results - Table 1'!G480</f>
        <v>0</v>
      </c>
      <c r="H480" s="177">
        <f>'AUP Test Results - Table 1'!H480</f>
        <v>0</v>
      </c>
      <c r="I480" s="139">
        <f>'AUP Test Results - Table 1'!I480</f>
        <v>0</v>
      </c>
      <c r="J480" s="177">
        <f>'AUP Test Results - Table 1'!J480</f>
        <v>0</v>
      </c>
      <c r="K480" s="177">
        <f>'AUP Test Results - Table 1'!K480</f>
        <v>0</v>
      </c>
      <c r="L480" s="139">
        <f>'AUP Test Results - Table 1'!L480</f>
        <v>0</v>
      </c>
      <c r="M480" s="177" t="str">
        <f>'AUP Test Results - Table 1'!M480</f>
        <v/>
      </c>
      <c r="N480" s="177">
        <f>'AUP Test Results - Table 1'!N480</f>
        <v>0</v>
      </c>
      <c r="O480" s="139">
        <f>'AUP Test Results - Table 1'!O480</f>
        <v>0</v>
      </c>
      <c r="P480" s="177" t="str">
        <f>'AUP Test Results - Table 1'!P480</f>
        <v/>
      </c>
      <c r="Q480" s="138">
        <f>'AUP Test Results - Table 1'!Q480</f>
        <v>0</v>
      </c>
      <c r="R480" s="139">
        <f>'AUP Test Results - Table 1'!R480</f>
        <v>0</v>
      </c>
      <c r="S480" s="45">
        <f>'AUP Test Results - Table 1'!S480</f>
        <v>0</v>
      </c>
      <c r="T480" s="139">
        <f>'AUP Test Results - Table 1'!T480</f>
        <v>0</v>
      </c>
      <c r="U480" s="45">
        <f>'AUP Test Results - Table 1'!U480</f>
        <v>0</v>
      </c>
      <c r="V480" s="138">
        <f>'AUP Test Results - Table 1'!V480</f>
        <v>0</v>
      </c>
      <c r="W480" s="141" t="str">
        <f>'AUP Test Results - Table 1'!W480</f>
        <v>none</v>
      </c>
      <c r="X480" s="141">
        <f>'AUP Test Results - Table 1'!X480</f>
        <v>0</v>
      </c>
      <c r="Y480" s="178">
        <f>'AUP Test Results - Table 1'!Y480</f>
        <v>0</v>
      </c>
      <c r="Z480" s="89">
        <f>'AUP Test Results - Table 1'!Z480</f>
        <v>0</v>
      </c>
      <c r="AC480" t="str">
        <f t="shared" si="609"/>
        <v>Uncashed Chk</v>
      </c>
      <c r="AD480" s="3">
        <f t="shared" si="634"/>
        <v>0</v>
      </c>
      <c r="AE480" s="3">
        <f t="shared" si="635"/>
        <v>0</v>
      </c>
      <c r="AF480" s="3" t="e">
        <f t="shared" si="636"/>
        <v>#DIV/0!</v>
      </c>
      <c r="AG480" s="2" t="e">
        <f t="shared" si="610"/>
        <v>#DIV/0!</v>
      </c>
      <c r="AH480" s="2" t="e">
        <f t="shared" si="611"/>
        <v>#DIV/0!</v>
      </c>
      <c r="AI480" s="2" t="e">
        <f t="shared" si="612"/>
        <v>#DIV/0!</v>
      </c>
      <c r="AJ480" s="2" t="e">
        <f t="shared" si="613"/>
        <v>#DIV/0!</v>
      </c>
      <c r="AK480" t="e">
        <f t="shared" si="614"/>
        <v>#DIV/0!</v>
      </c>
      <c r="AL480" t="str">
        <f t="shared" si="615"/>
        <v>0</v>
      </c>
      <c r="AM480" t="str">
        <f t="shared" si="616"/>
        <v>0</v>
      </c>
      <c r="AN480" t="str">
        <f t="shared" si="617"/>
        <v>0</v>
      </c>
      <c r="AO480" t="str">
        <f t="shared" si="618"/>
        <v>0</v>
      </c>
      <c r="AP480" t="str">
        <f t="shared" si="619"/>
        <v>0</v>
      </c>
      <c r="AQ480" t="str">
        <f t="shared" si="620"/>
        <v>0</v>
      </c>
      <c r="AT480">
        <f t="shared" si="638"/>
        <v>0</v>
      </c>
      <c r="AU480">
        <f t="shared" si="639"/>
        <v>0</v>
      </c>
      <c r="AW480">
        <f t="shared" si="640"/>
        <v>0</v>
      </c>
      <c r="AY480">
        <f t="shared" si="621"/>
        <v>0</v>
      </c>
      <c r="AZ480">
        <f t="shared" si="622"/>
        <v>0</v>
      </c>
      <c r="BA480">
        <f t="shared" si="623"/>
        <v>0</v>
      </c>
      <c r="BB480">
        <f t="shared" si="624"/>
        <v>0</v>
      </c>
      <c r="BC480">
        <f t="shared" si="625"/>
        <v>0</v>
      </c>
      <c r="BD480">
        <f t="shared" si="626"/>
        <v>0</v>
      </c>
      <c r="BF480" t="str">
        <f t="shared" si="627"/>
        <v>0</v>
      </c>
      <c r="BG480" t="str">
        <f t="shared" si="628"/>
        <v>0</v>
      </c>
      <c r="BH480" t="str">
        <f t="shared" si="629"/>
        <v>0</v>
      </c>
      <c r="BI480" t="str">
        <f t="shared" si="630"/>
        <v>0</v>
      </c>
      <c r="BJ480" t="str">
        <f t="shared" si="631"/>
        <v>0</v>
      </c>
      <c r="BK480" t="str">
        <f t="shared" si="632"/>
        <v>0</v>
      </c>
    </row>
    <row r="481" spans="1:63" x14ac:dyDescent="0.25">
      <c r="A481" s="176" t="s">
        <v>21</v>
      </c>
      <c r="B481" s="10">
        <f t="shared" si="608"/>
        <v>60</v>
      </c>
      <c r="C481" s="10" t="str">
        <f t="shared" si="637"/>
        <v>Admin 4a - 60</v>
      </c>
      <c r="D481" s="138">
        <f>'AUP Test Results - Table 1'!D481</f>
        <v>0</v>
      </c>
      <c r="E481" s="177">
        <f>'AUP Test Results - Table 1'!E481</f>
        <v>0</v>
      </c>
      <c r="F481" s="139">
        <f>'AUP Test Results - Table 1'!F481</f>
        <v>0</v>
      </c>
      <c r="G481" s="177">
        <f>'AUP Test Results - Table 1'!G481</f>
        <v>0</v>
      </c>
      <c r="H481" s="177">
        <f>'AUP Test Results - Table 1'!H481</f>
        <v>0</v>
      </c>
      <c r="I481" s="139">
        <f>'AUP Test Results - Table 1'!I481</f>
        <v>0</v>
      </c>
      <c r="J481" s="177">
        <f>'AUP Test Results - Table 1'!J481</f>
        <v>0</v>
      </c>
      <c r="K481" s="177">
        <f>'AUP Test Results - Table 1'!K481</f>
        <v>0</v>
      </c>
      <c r="L481" s="139">
        <f>'AUP Test Results - Table 1'!L481</f>
        <v>0</v>
      </c>
      <c r="M481" s="177" t="str">
        <f>'AUP Test Results - Table 1'!M481</f>
        <v/>
      </c>
      <c r="N481" s="177">
        <f>'AUP Test Results - Table 1'!N481</f>
        <v>0</v>
      </c>
      <c r="O481" s="139">
        <f>'AUP Test Results - Table 1'!O481</f>
        <v>0</v>
      </c>
      <c r="P481" s="177" t="str">
        <f>'AUP Test Results - Table 1'!P481</f>
        <v/>
      </c>
      <c r="Q481" s="138">
        <f>'AUP Test Results - Table 1'!Q481</f>
        <v>0</v>
      </c>
      <c r="R481" s="139">
        <f>'AUP Test Results - Table 1'!R481</f>
        <v>0</v>
      </c>
      <c r="S481" s="45">
        <f>'AUP Test Results - Table 1'!S481</f>
        <v>0</v>
      </c>
      <c r="T481" s="139">
        <f>'AUP Test Results - Table 1'!T481</f>
        <v>0</v>
      </c>
      <c r="U481" s="45">
        <f>'AUP Test Results - Table 1'!U481</f>
        <v>0</v>
      </c>
      <c r="V481" s="138">
        <f>'AUP Test Results - Table 1'!V481</f>
        <v>0</v>
      </c>
      <c r="W481" s="141" t="str">
        <f>'AUP Test Results - Table 1'!W481</f>
        <v>none</v>
      </c>
      <c r="X481" s="141">
        <f>'AUP Test Results - Table 1'!X481</f>
        <v>0</v>
      </c>
      <c r="Y481" s="178">
        <f>'AUP Test Results - Table 1'!Y481</f>
        <v>0</v>
      </c>
      <c r="Z481" s="89">
        <f>'AUP Test Results - Table 1'!Z481</f>
        <v>0</v>
      </c>
      <c r="AC481" t="str">
        <f t="shared" si="609"/>
        <v>Uncashed Chk</v>
      </c>
      <c r="AD481" s="3">
        <f t="shared" si="634"/>
        <v>0</v>
      </c>
      <c r="AE481" s="3">
        <f t="shared" si="635"/>
        <v>0</v>
      </c>
      <c r="AF481" s="3" t="e">
        <f t="shared" si="636"/>
        <v>#DIV/0!</v>
      </c>
      <c r="AG481" s="2" t="e">
        <f t="shared" si="610"/>
        <v>#DIV/0!</v>
      </c>
      <c r="AH481" s="2" t="e">
        <f t="shared" si="611"/>
        <v>#DIV/0!</v>
      </c>
      <c r="AI481" s="2" t="e">
        <f t="shared" si="612"/>
        <v>#DIV/0!</v>
      </c>
      <c r="AJ481" s="2" t="e">
        <f t="shared" si="613"/>
        <v>#DIV/0!</v>
      </c>
      <c r="AK481" t="e">
        <f t="shared" si="614"/>
        <v>#DIV/0!</v>
      </c>
      <c r="AL481" t="str">
        <f t="shared" si="615"/>
        <v>0</v>
      </c>
      <c r="AM481" t="str">
        <f t="shared" si="616"/>
        <v>0</v>
      </c>
      <c r="AN481" t="str">
        <f t="shared" si="617"/>
        <v>0</v>
      </c>
      <c r="AO481" t="str">
        <f t="shared" si="618"/>
        <v>0</v>
      </c>
      <c r="AP481" t="str">
        <f t="shared" si="619"/>
        <v>0</v>
      </c>
      <c r="AQ481" t="str">
        <f t="shared" si="620"/>
        <v>0</v>
      </c>
      <c r="AT481">
        <f t="shared" si="638"/>
        <v>0</v>
      </c>
      <c r="AU481">
        <f t="shared" si="639"/>
        <v>0</v>
      </c>
      <c r="AW481">
        <f t="shared" si="640"/>
        <v>0</v>
      </c>
      <c r="AY481">
        <f t="shared" si="621"/>
        <v>0</v>
      </c>
      <c r="AZ481">
        <f t="shared" si="622"/>
        <v>0</v>
      </c>
      <c r="BA481">
        <f t="shared" si="623"/>
        <v>0</v>
      </c>
      <c r="BB481">
        <f t="shared" si="624"/>
        <v>0</v>
      </c>
      <c r="BC481">
        <f t="shared" si="625"/>
        <v>0</v>
      </c>
      <c r="BD481">
        <f t="shared" si="626"/>
        <v>0</v>
      </c>
      <c r="BF481" t="str">
        <f t="shared" si="627"/>
        <v>0</v>
      </c>
      <c r="BG481" t="str">
        <f t="shared" si="628"/>
        <v>0</v>
      </c>
      <c r="BH481" t="str">
        <f t="shared" si="629"/>
        <v>0</v>
      </c>
      <c r="BI481" t="str">
        <f t="shared" si="630"/>
        <v>0</v>
      </c>
      <c r="BJ481" t="str">
        <f t="shared" si="631"/>
        <v>0</v>
      </c>
      <c r="BK481" t="str">
        <f t="shared" si="632"/>
        <v>0</v>
      </c>
    </row>
    <row r="482" spans="1:63" x14ac:dyDescent="0.25">
      <c r="A482" s="176" t="s">
        <v>21</v>
      </c>
      <c r="B482" s="10">
        <f t="shared" si="608"/>
        <v>61</v>
      </c>
      <c r="C482" s="10" t="str">
        <f t="shared" si="637"/>
        <v>Admin 4a - 61</v>
      </c>
      <c r="D482" s="138">
        <f>'AUP Test Results - Table 1'!D482</f>
        <v>0</v>
      </c>
      <c r="E482" s="177">
        <f>'AUP Test Results - Table 1'!E482</f>
        <v>0</v>
      </c>
      <c r="F482" s="139">
        <f>'AUP Test Results - Table 1'!F482</f>
        <v>0</v>
      </c>
      <c r="G482" s="177">
        <f>'AUP Test Results - Table 1'!G482</f>
        <v>0</v>
      </c>
      <c r="H482" s="177">
        <f>'AUP Test Results - Table 1'!H482</f>
        <v>0</v>
      </c>
      <c r="I482" s="139">
        <f>'AUP Test Results - Table 1'!I482</f>
        <v>0</v>
      </c>
      <c r="J482" s="177">
        <f>'AUP Test Results - Table 1'!J482</f>
        <v>0</v>
      </c>
      <c r="K482" s="177">
        <f>'AUP Test Results - Table 1'!K482</f>
        <v>0</v>
      </c>
      <c r="L482" s="139">
        <f>'AUP Test Results - Table 1'!L482</f>
        <v>0</v>
      </c>
      <c r="M482" s="177" t="str">
        <f>'AUP Test Results - Table 1'!M482</f>
        <v/>
      </c>
      <c r="N482" s="177">
        <f>'AUP Test Results - Table 1'!N482</f>
        <v>0</v>
      </c>
      <c r="O482" s="139">
        <f>'AUP Test Results - Table 1'!O482</f>
        <v>0</v>
      </c>
      <c r="P482" s="177" t="str">
        <f>'AUP Test Results - Table 1'!P482</f>
        <v/>
      </c>
      <c r="Q482" s="138">
        <f>'AUP Test Results - Table 1'!Q482</f>
        <v>0</v>
      </c>
      <c r="R482" s="139">
        <f>'AUP Test Results - Table 1'!R482</f>
        <v>0</v>
      </c>
      <c r="S482" s="45">
        <f>'AUP Test Results - Table 1'!S482</f>
        <v>0</v>
      </c>
      <c r="T482" s="139">
        <f>'AUP Test Results - Table 1'!T482</f>
        <v>0</v>
      </c>
      <c r="U482" s="45">
        <f>'AUP Test Results - Table 1'!U482</f>
        <v>0</v>
      </c>
      <c r="V482" s="138">
        <f>'AUP Test Results - Table 1'!V482</f>
        <v>0</v>
      </c>
      <c r="W482" s="141" t="str">
        <f>'AUP Test Results - Table 1'!W482</f>
        <v>none</v>
      </c>
      <c r="X482" s="141">
        <f>'AUP Test Results - Table 1'!X482</f>
        <v>0</v>
      </c>
      <c r="Y482" s="178">
        <f>'AUP Test Results - Table 1'!Y482</f>
        <v>0</v>
      </c>
      <c r="Z482" s="89">
        <f>'AUP Test Results - Table 1'!Z482</f>
        <v>0</v>
      </c>
      <c r="AC482" t="str">
        <f t="shared" si="609"/>
        <v>Uncashed Chk</v>
      </c>
      <c r="AD482" s="3">
        <f t="shared" si="634"/>
        <v>0</v>
      </c>
      <c r="AE482" s="3">
        <f t="shared" si="635"/>
        <v>0</v>
      </c>
      <c r="AF482" s="3" t="e">
        <f t="shared" si="636"/>
        <v>#DIV/0!</v>
      </c>
      <c r="AG482" s="2" t="e">
        <f t="shared" si="610"/>
        <v>#DIV/0!</v>
      </c>
      <c r="AH482" s="2" t="e">
        <f t="shared" si="611"/>
        <v>#DIV/0!</v>
      </c>
      <c r="AI482" s="2" t="e">
        <f t="shared" si="612"/>
        <v>#DIV/0!</v>
      </c>
      <c r="AJ482" s="2" t="e">
        <f t="shared" si="613"/>
        <v>#DIV/0!</v>
      </c>
      <c r="AK482" t="e">
        <f t="shared" si="614"/>
        <v>#DIV/0!</v>
      </c>
      <c r="AL482" t="str">
        <f t="shared" si="615"/>
        <v>0</v>
      </c>
      <c r="AM482" t="str">
        <f t="shared" si="616"/>
        <v>0</v>
      </c>
      <c r="AN482" t="str">
        <f t="shared" si="617"/>
        <v>0</v>
      </c>
      <c r="AO482" t="str">
        <f t="shared" si="618"/>
        <v>0</v>
      </c>
      <c r="AP482" t="str">
        <f t="shared" si="619"/>
        <v>0</v>
      </c>
      <c r="AQ482" t="str">
        <f t="shared" si="620"/>
        <v>0</v>
      </c>
      <c r="AT482">
        <f t="shared" si="638"/>
        <v>0</v>
      </c>
      <c r="AU482">
        <f t="shared" si="639"/>
        <v>0</v>
      </c>
      <c r="AW482">
        <f t="shared" si="640"/>
        <v>0</v>
      </c>
      <c r="AY482">
        <f t="shared" si="621"/>
        <v>0</v>
      </c>
      <c r="AZ482">
        <f t="shared" si="622"/>
        <v>0</v>
      </c>
      <c r="BA482">
        <f t="shared" si="623"/>
        <v>0</v>
      </c>
      <c r="BB482">
        <f t="shared" si="624"/>
        <v>0</v>
      </c>
      <c r="BC482">
        <f t="shared" si="625"/>
        <v>0</v>
      </c>
      <c r="BD482">
        <f t="shared" si="626"/>
        <v>0</v>
      </c>
      <c r="BF482" t="str">
        <f t="shared" si="627"/>
        <v>0</v>
      </c>
      <c r="BG482" t="str">
        <f t="shared" si="628"/>
        <v>0</v>
      </c>
      <c r="BH482" t="str">
        <f t="shared" si="629"/>
        <v>0</v>
      </c>
      <c r="BI482" t="str">
        <f t="shared" si="630"/>
        <v>0</v>
      </c>
      <c r="BJ482" t="str">
        <f t="shared" si="631"/>
        <v>0</v>
      </c>
      <c r="BK482" t="str">
        <f t="shared" si="632"/>
        <v>0</v>
      </c>
    </row>
    <row r="483" spans="1:63" x14ac:dyDescent="0.25">
      <c r="A483" s="176" t="s">
        <v>21</v>
      </c>
      <c r="B483" s="10">
        <f t="shared" si="608"/>
        <v>62</v>
      </c>
      <c r="C483" s="10" t="str">
        <f t="shared" si="637"/>
        <v>Admin 4a - 62</v>
      </c>
      <c r="D483" s="138">
        <f>'AUP Test Results - Table 1'!D483</f>
        <v>0</v>
      </c>
      <c r="E483" s="177">
        <f>'AUP Test Results - Table 1'!E483</f>
        <v>0</v>
      </c>
      <c r="F483" s="139">
        <f>'AUP Test Results - Table 1'!F483</f>
        <v>0</v>
      </c>
      <c r="G483" s="177">
        <f>'AUP Test Results - Table 1'!G483</f>
        <v>0</v>
      </c>
      <c r="H483" s="177">
        <f>'AUP Test Results - Table 1'!H483</f>
        <v>0</v>
      </c>
      <c r="I483" s="139">
        <f>'AUP Test Results - Table 1'!I483</f>
        <v>0</v>
      </c>
      <c r="J483" s="177">
        <f>'AUP Test Results - Table 1'!J483</f>
        <v>0</v>
      </c>
      <c r="K483" s="177">
        <f>'AUP Test Results - Table 1'!K483</f>
        <v>0</v>
      </c>
      <c r="L483" s="139">
        <f>'AUP Test Results - Table 1'!L483</f>
        <v>0</v>
      </c>
      <c r="M483" s="177" t="str">
        <f>'AUP Test Results - Table 1'!M483</f>
        <v/>
      </c>
      <c r="N483" s="177">
        <f>'AUP Test Results - Table 1'!N483</f>
        <v>0</v>
      </c>
      <c r="O483" s="139">
        <f>'AUP Test Results - Table 1'!O483</f>
        <v>0</v>
      </c>
      <c r="P483" s="177" t="str">
        <f>'AUP Test Results - Table 1'!P483</f>
        <v/>
      </c>
      <c r="Q483" s="138">
        <f>'AUP Test Results - Table 1'!Q483</f>
        <v>0</v>
      </c>
      <c r="R483" s="139">
        <f>'AUP Test Results - Table 1'!R483</f>
        <v>0</v>
      </c>
      <c r="S483" s="45">
        <f>'AUP Test Results - Table 1'!S483</f>
        <v>0</v>
      </c>
      <c r="T483" s="139">
        <f>'AUP Test Results - Table 1'!T483</f>
        <v>0</v>
      </c>
      <c r="U483" s="45">
        <f>'AUP Test Results - Table 1'!U483</f>
        <v>0</v>
      </c>
      <c r="V483" s="138">
        <f>'AUP Test Results - Table 1'!V483</f>
        <v>0</v>
      </c>
      <c r="W483" s="141" t="str">
        <f>'AUP Test Results - Table 1'!W483</f>
        <v>none</v>
      </c>
      <c r="X483" s="141">
        <f>'AUP Test Results - Table 1'!X483</f>
        <v>0</v>
      </c>
      <c r="Y483" s="178">
        <f>'AUP Test Results - Table 1'!Y483</f>
        <v>0</v>
      </c>
      <c r="Z483" s="89">
        <f>'AUP Test Results - Table 1'!Z483</f>
        <v>0</v>
      </c>
      <c r="AC483" t="str">
        <f t="shared" si="609"/>
        <v>Uncashed Chk</v>
      </c>
      <c r="AD483" s="3">
        <f t="shared" si="634"/>
        <v>0</v>
      </c>
      <c r="AE483" s="3">
        <f t="shared" si="635"/>
        <v>0</v>
      </c>
      <c r="AF483" s="3" t="e">
        <f t="shared" si="636"/>
        <v>#DIV/0!</v>
      </c>
      <c r="AG483" s="2" t="e">
        <f t="shared" si="610"/>
        <v>#DIV/0!</v>
      </c>
      <c r="AH483" s="2" t="e">
        <f t="shared" si="611"/>
        <v>#DIV/0!</v>
      </c>
      <c r="AI483" s="2" t="e">
        <f t="shared" si="612"/>
        <v>#DIV/0!</v>
      </c>
      <c r="AJ483" s="2" t="e">
        <f t="shared" si="613"/>
        <v>#DIV/0!</v>
      </c>
      <c r="AK483" t="e">
        <f t="shared" si="614"/>
        <v>#DIV/0!</v>
      </c>
      <c r="AL483" t="str">
        <f t="shared" si="615"/>
        <v>0</v>
      </c>
      <c r="AM483" t="str">
        <f t="shared" si="616"/>
        <v>0</v>
      </c>
      <c r="AN483" t="str">
        <f t="shared" si="617"/>
        <v>0</v>
      </c>
      <c r="AO483" t="str">
        <f t="shared" si="618"/>
        <v>0</v>
      </c>
      <c r="AP483" t="str">
        <f t="shared" si="619"/>
        <v>0</v>
      </c>
      <c r="AQ483" t="str">
        <f t="shared" si="620"/>
        <v>0</v>
      </c>
      <c r="AT483">
        <f t="shared" si="638"/>
        <v>0</v>
      </c>
      <c r="AU483">
        <f t="shared" si="639"/>
        <v>0</v>
      </c>
      <c r="AW483">
        <f t="shared" si="640"/>
        <v>0</v>
      </c>
      <c r="AY483">
        <f t="shared" si="621"/>
        <v>0</v>
      </c>
      <c r="AZ483">
        <f t="shared" si="622"/>
        <v>0</v>
      </c>
      <c r="BA483">
        <f t="shared" si="623"/>
        <v>0</v>
      </c>
      <c r="BB483">
        <f t="shared" si="624"/>
        <v>0</v>
      </c>
      <c r="BC483">
        <f t="shared" si="625"/>
        <v>0</v>
      </c>
      <c r="BD483">
        <f t="shared" si="626"/>
        <v>0</v>
      </c>
      <c r="BF483" t="str">
        <f t="shared" si="627"/>
        <v>0</v>
      </c>
      <c r="BG483" t="str">
        <f t="shared" si="628"/>
        <v>0</v>
      </c>
      <c r="BH483" t="str">
        <f t="shared" si="629"/>
        <v>0</v>
      </c>
      <c r="BI483" t="str">
        <f t="shared" si="630"/>
        <v>0</v>
      </c>
      <c r="BJ483" t="str">
        <f t="shared" si="631"/>
        <v>0</v>
      </c>
      <c r="BK483" t="str">
        <f t="shared" si="632"/>
        <v>0</v>
      </c>
    </row>
    <row r="484" spans="1:63" x14ac:dyDescent="0.25">
      <c r="A484" s="176" t="s">
        <v>21</v>
      </c>
      <c r="B484" s="10">
        <f t="shared" si="608"/>
        <v>63</v>
      </c>
      <c r="C484" s="10" t="str">
        <f t="shared" si="637"/>
        <v>Admin 4a - 63</v>
      </c>
      <c r="D484" s="138">
        <f>'AUP Test Results - Table 1'!D484</f>
        <v>0</v>
      </c>
      <c r="E484" s="177">
        <f>'AUP Test Results - Table 1'!E484</f>
        <v>0</v>
      </c>
      <c r="F484" s="139">
        <f>'AUP Test Results - Table 1'!F484</f>
        <v>0</v>
      </c>
      <c r="G484" s="177">
        <f>'AUP Test Results - Table 1'!G484</f>
        <v>0</v>
      </c>
      <c r="H484" s="177">
        <f>'AUP Test Results - Table 1'!H484</f>
        <v>0</v>
      </c>
      <c r="I484" s="139">
        <f>'AUP Test Results - Table 1'!I484</f>
        <v>0</v>
      </c>
      <c r="J484" s="177">
        <f>'AUP Test Results - Table 1'!J484</f>
        <v>0</v>
      </c>
      <c r="K484" s="177">
        <f>'AUP Test Results - Table 1'!K484</f>
        <v>0</v>
      </c>
      <c r="L484" s="139">
        <f>'AUP Test Results - Table 1'!L484</f>
        <v>0</v>
      </c>
      <c r="M484" s="177" t="str">
        <f>'AUP Test Results - Table 1'!M484</f>
        <v/>
      </c>
      <c r="N484" s="177">
        <f>'AUP Test Results - Table 1'!N484</f>
        <v>0</v>
      </c>
      <c r="O484" s="139">
        <f>'AUP Test Results - Table 1'!O484</f>
        <v>0</v>
      </c>
      <c r="P484" s="177" t="str">
        <f>'AUP Test Results - Table 1'!P484</f>
        <v/>
      </c>
      <c r="Q484" s="138">
        <f>'AUP Test Results - Table 1'!Q484</f>
        <v>0</v>
      </c>
      <c r="R484" s="139">
        <f>'AUP Test Results - Table 1'!R484</f>
        <v>0</v>
      </c>
      <c r="S484" s="45">
        <f>'AUP Test Results - Table 1'!S484</f>
        <v>0</v>
      </c>
      <c r="T484" s="139">
        <f>'AUP Test Results - Table 1'!T484</f>
        <v>0</v>
      </c>
      <c r="U484" s="45">
        <f>'AUP Test Results - Table 1'!U484</f>
        <v>0</v>
      </c>
      <c r="V484" s="138">
        <f>'AUP Test Results - Table 1'!V484</f>
        <v>0</v>
      </c>
      <c r="W484" s="141" t="str">
        <f>'AUP Test Results - Table 1'!W484</f>
        <v>none</v>
      </c>
      <c r="X484" s="141">
        <f>'AUP Test Results - Table 1'!X484</f>
        <v>0</v>
      </c>
      <c r="Y484" s="178">
        <f>'AUP Test Results - Table 1'!Y484</f>
        <v>0</v>
      </c>
      <c r="Z484" s="89">
        <f>'AUP Test Results - Table 1'!Z484</f>
        <v>0</v>
      </c>
      <c r="AC484" t="str">
        <f t="shared" si="609"/>
        <v>Uncashed Chk</v>
      </c>
      <c r="AD484" s="3">
        <f t="shared" si="634"/>
        <v>0</v>
      </c>
      <c r="AE484" s="3">
        <f t="shared" si="635"/>
        <v>0</v>
      </c>
      <c r="AF484" s="3" t="e">
        <f t="shared" si="636"/>
        <v>#DIV/0!</v>
      </c>
      <c r="AG484" s="2" t="e">
        <f t="shared" si="610"/>
        <v>#DIV/0!</v>
      </c>
      <c r="AH484" s="2" t="e">
        <f t="shared" si="611"/>
        <v>#DIV/0!</v>
      </c>
      <c r="AI484" s="2" t="e">
        <f t="shared" si="612"/>
        <v>#DIV/0!</v>
      </c>
      <c r="AJ484" s="2" t="e">
        <f t="shared" si="613"/>
        <v>#DIV/0!</v>
      </c>
      <c r="AK484" t="e">
        <f t="shared" si="614"/>
        <v>#DIV/0!</v>
      </c>
      <c r="AL484" t="str">
        <f t="shared" si="615"/>
        <v>0</v>
      </c>
      <c r="AM484" t="str">
        <f t="shared" si="616"/>
        <v>0</v>
      </c>
      <c r="AN484" t="str">
        <f t="shared" si="617"/>
        <v>0</v>
      </c>
      <c r="AO484" t="str">
        <f t="shared" si="618"/>
        <v>0</v>
      </c>
      <c r="AP484" t="str">
        <f t="shared" si="619"/>
        <v>0</v>
      </c>
      <c r="AQ484" t="str">
        <f t="shared" si="620"/>
        <v>0</v>
      </c>
      <c r="AT484">
        <f t="shared" si="638"/>
        <v>0</v>
      </c>
      <c r="AU484">
        <f t="shared" si="639"/>
        <v>0</v>
      </c>
      <c r="AW484">
        <f t="shared" si="640"/>
        <v>0</v>
      </c>
      <c r="AY484">
        <f t="shared" si="621"/>
        <v>0</v>
      </c>
      <c r="AZ484">
        <f t="shared" si="622"/>
        <v>0</v>
      </c>
      <c r="BA484">
        <f t="shared" si="623"/>
        <v>0</v>
      </c>
      <c r="BB484">
        <f t="shared" si="624"/>
        <v>0</v>
      </c>
      <c r="BC484">
        <f t="shared" si="625"/>
        <v>0</v>
      </c>
      <c r="BD484">
        <f t="shared" si="626"/>
        <v>0</v>
      </c>
      <c r="BF484" t="str">
        <f t="shared" si="627"/>
        <v>0</v>
      </c>
      <c r="BG484" t="str">
        <f t="shared" si="628"/>
        <v>0</v>
      </c>
      <c r="BH484" t="str">
        <f t="shared" si="629"/>
        <v>0</v>
      </c>
      <c r="BI484" t="str">
        <f t="shared" si="630"/>
        <v>0</v>
      </c>
      <c r="BJ484" t="str">
        <f t="shared" si="631"/>
        <v>0</v>
      </c>
      <c r="BK484" t="str">
        <f t="shared" si="632"/>
        <v>0</v>
      </c>
    </row>
    <row r="485" spans="1:63" x14ac:dyDescent="0.25">
      <c r="A485" s="176" t="s">
        <v>21</v>
      </c>
      <c r="B485" s="10">
        <f t="shared" si="608"/>
        <v>64</v>
      </c>
      <c r="C485" s="10" t="str">
        <f t="shared" si="637"/>
        <v>Admin 4a - 64</v>
      </c>
      <c r="D485" s="138">
        <f>'AUP Test Results - Table 1'!D485</f>
        <v>0</v>
      </c>
      <c r="E485" s="177">
        <f>'AUP Test Results - Table 1'!E485</f>
        <v>0</v>
      </c>
      <c r="F485" s="139">
        <f>'AUP Test Results - Table 1'!F485</f>
        <v>0</v>
      </c>
      <c r="G485" s="177">
        <f>'AUP Test Results - Table 1'!G485</f>
        <v>0</v>
      </c>
      <c r="H485" s="177">
        <f>'AUP Test Results - Table 1'!H485</f>
        <v>0</v>
      </c>
      <c r="I485" s="139">
        <f>'AUP Test Results - Table 1'!I485</f>
        <v>0</v>
      </c>
      <c r="J485" s="177">
        <f>'AUP Test Results - Table 1'!J485</f>
        <v>0</v>
      </c>
      <c r="K485" s="177">
        <f>'AUP Test Results - Table 1'!K485</f>
        <v>0</v>
      </c>
      <c r="L485" s="139">
        <f>'AUP Test Results - Table 1'!L485</f>
        <v>0</v>
      </c>
      <c r="M485" s="177" t="str">
        <f>'AUP Test Results - Table 1'!M485</f>
        <v/>
      </c>
      <c r="N485" s="177">
        <f>'AUP Test Results - Table 1'!N485</f>
        <v>0</v>
      </c>
      <c r="O485" s="139">
        <f>'AUP Test Results - Table 1'!O485</f>
        <v>0</v>
      </c>
      <c r="P485" s="177" t="str">
        <f>'AUP Test Results - Table 1'!P485</f>
        <v/>
      </c>
      <c r="Q485" s="138">
        <f>'AUP Test Results - Table 1'!Q485</f>
        <v>0</v>
      </c>
      <c r="R485" s="139">
        <f>'AUP Test Results - Table 1'!R485</f>
        <v>0</v>
      </c>
      <c r="S485" s="45">
        <f>'AUP Test Results - Table 1'!S485</f>
        <v>0</v>
      </c>
      <c r="T485" s="139">
        <f>'AUP Test Results - Table 1'!T485</f>
        <v>0</v>
      </c>
      <c r="U485" s="45">
        <f>'AUP Test Results - Table 1'!U485</f>
        <v>0</v>
      </c>
      <c r="V485" s="138">
        <f>'AUP Test Results - Table 1'!V485</f>
        <v>0</v>
      </c>
      <c r="W485" s="141" t="str">
        <f>'AUP Test Results - Table 1'!W485</f>
        <v>none</v>
      </c>
      <c r="X485" s="141">
        <f>'AUP Test Results - Table 1'!X485</f>
        <v>0</v>
      </c>
      <c r="Y485" s="178">
        <f>'AUP Test Results - Table 1'!Y485</f>
        <v>0</v>
      </c>
      <c r="Z485" s="89">
        <f>'AUP Test Results - Table 1'!Z485</f>
        <v>0</v>
      </c>
      <c r="AC485" t="str">
        <f t="shared" si="609"/>
        <v>Admin 4a</v>
      </c>
      <c r="AD485" s="3">
        <f>'IPs defined by Activity (3)'!$B$14</f>
        <v>0</v>
      </c>
      <c r="AE485">
        <f>'IPs defined by Activity (3)'!$D$14</f>
        <v>0</v>
      </c>
      <c r="AF485" s="3" t="e">
        <f>AD485/AE485</f>
        <v>#DIV/0!</v>
      </c>
      <c r="AG485" s="2" t="e">
        <f t="shared" si="610"/>
        <v>#DIV/0!</v>
      </c>
      <c r="AH485" s="2" t="e">
        <f t="shared" si="611"/>
        <v>#DIV/0!</v>
      </c>
      <c r="AI485" s="2" t="e">
        <f t="shared" si="612"/>
        <v>#DIV/0!</v>
      </c>
      <c r="AJ485" s="2" t="e">
        <f t="shared" si="613"/>
        <v>#DIV/0!</v>
      </c>
      <c r="AK485" t="e">
        <f t="shared" si="614"/>
        <v>#DIV/0!</v>
      </c>
      <c r="AL485" t="str">
        <f t="shared" si="615"/>
        <v>0</v>
      </c>
      <c r="AM485" t="str">
        <f t="shared" si="616"/>
        <v>0</v>
      </c>
      <c r="AN485" t="str">
        <f t="shared" si="617"/>
        <v>0</v>
      </c>
      <c r="AO485" t="str">
        <f t="shared" si="618"/>
        <v>0</v>
      </c>
      <c r="AP485" t="str">
        <f t="shared" si="619"/>
        <v>0</v>
      </c>
      <c r="AQ485" t="str">
        <f t="shared" si="620"/>
        <v>0</v>
      </c>
      <c r="AT485">
        <f t="shared" si="638"/>
        <v>0</v>
      </c>
      <c r="AU485">
        <f t="shared" si="639"/>
        <v>0</v>
      </c>
      <c r="AW485">
        <f t="shared" si="640"/>
        <v>0</v>
      </c>
      <c r="AY485">
        <f t="shared" si="621"/>
        <v>0</v>
      </c>
      <c r="AZ485">
        <f t="shared" si="622"/>
        <v>0</v>
      </c>
      <c r="BA485">
        <f t="shared" si="623"/>
        <v>0</v>
      </c>
      <c r="BB485">
        <f t="shared" si="624"/>
        <v>0</v>
      </c>
      <c r="BC485">
        <f t="shared" si="625"/>
        <v>0</v>
      </c>
      <c r="BD485">
        <f t="shared" si="626"/>
        <v>0</v>
      </c>
      <c r="BF485" t="str">
        <f t="shared" si="627"/>
        <v>0</v>
      </c>
      <c r="BG485" t="str">
        <f t="shared" si="628"/>
        <v>0</v>
      </c>
      <c r="BH485" t="str">
        <f t="shared" si="629"/>
        <v>0</v>
      </c>
      <c r="BI485" t="str">
        <f t="shared" si="630"/>
        <v>0</v>
      </c>
      <c r="BJ485" t="str">
        <f t="shared" si="631"/>
        <v>0</v>
      </c>
      <c r="BK485" t="str">
        <f t="shared" si="632"/>
        <v>0</v>
      </c>
    </row>
    <row r="486" spans="1:63" x14ac:dyDescent="0.25">
      <c r="A486" s="176" t="s">
        <v>21</v>
      </c>
      <c r="B486" s="10">
        <f t="shared" si="608"/>
        <v>65</v>
      </c>
      <c r="C486" s="10" t="str">
        <f t="shared" si="637"/>
        <v>Admin 4a - 65</v>
      </c>
      <c r="D486" s="138">
        <f>'AUP Test Results - Table 1'!D486</f>
        <v>0</v>
      </c>
      <c r="E486" s="177">
        <f>'AUP Test Results - Table 1'!E486</f>
        <v>0</v>
      </c>
      <c r="F486" s="139">
        <f>'AUP Test Results - Table 1'!F486</f>
        <v>0</v>
      </c>
      <c r="G486" s="177">
        <f>'AUP Test Results - Table 1'!G486</f>
        <v>0</v>
      </c>
      <c r="H486" s="177">
        <f>'AUP Test Results - Table 1'!H486</f>
        <v>0</v>
      </c>
      <c r="I486" s="139">
        <f>'AUP Test Results - Table 1'!I486</f>
        <v>0</v>
      </c>
      <c r="J486" s="177">
        <f>'AUP Test Results - Table 1'!J486</f>
        <v>0</v>
      </c>
      <c r="K486" s="177">
        <f>'AUP Test Results - Table 1'!K486</f>
        <v>0</v>
      </c>
      <c r="L486" s="139">
        <f>'AUP Test Results - Table 1'!L486</f>
        <v>0</v>
      </c>
      <c r="M486" s="177" t="str">
        <f>'AUP Test Results - Table 1'!M486</f>
        <v/>
      </c>
      <c r="N486" s="177">
        <f>'AUP Test Results - Table 1'!N486</f>
        <v>0</v>
      </c>
      <c r="O486" s="139">
        <f>'AUP Test Results - Table 1'!O486</f>
        <v>0</v>
      </c>
      <c r="P486" s="177" t="str">
        <f>'AUP Test Results - Table 1'!P486</f>
        <v/>
      </c>
      <c r="Q486" s="138">
        <f>'AUP Test Results - Table 1'!Q486</f>
        <v>0</v>
      </c>
      <c r="R486" s="139">
        <f>'AUP Test Results - Table 1'!R486</f>
        <v>0</v>
      </c>
      <c r="S486" s="45">
        <f>'AUP Test Results - Table 1'!S486</f>
        <v>0</v>
      </c>
      <c r="T486" s="139">
        <f>'AUP Test Results - Table 1'!T486</f>
        <v>0</v>
      </c>
      <c r="U486" s="45">
        <f>'AUP Test Results - Table 1'!U486</f>
        <v>0</v>
      </c>
      <c r="V486" s="138">
        <f>'AUP Test Results - Table 1'!V486</f>
        <v>0</v>
      </c>
      <c r="W486" s="141" t="str">
        <f>'AUP Test Results - Table 1'!W486</f>
        <v>none</v>
      </c>
      <c r="X486" s="141">
        <f>'AUP Test Results - Table 1'!X486</f>
        <v>0</v>
      </c>
      <c r="Y486" s="178">
        <f>'AUP Test Results - Table 1'!Y486</f>
        <v>0</v>
      </c>
      <c r="Z486" s="89">
        <f>'AUP Test Results - Table 1'!Z486</f>
        <v>0</v>
      </c>
      <c r="AC486" t="str">
        <f t="shared" si="609"/>
        <v>Admin 4a</v>
      </c>
      <c r="AD486" s="3">
        <f>AD485</f>
        <v>0</v>
      </c>
      <c r="AE486" s="3">
        <f t="shared" ref="AE486:AF486" si="641">AE485</f>
        <v>0</v>
      </c>
      <c r="AF486" s="3" t="e">
        <f t="shared" si="641"/>
        <v>#DIV/0!</v>
      </c>
      <c r="AG486" s="2" t="e">
        <f t="shared" si="610"/>
        <v>#DIV/0!</v>
      </c>
      <c r="AH486" s="2" t="e">
        <f t="shared" si="611"/>
        <v>#DIV/0!</v>
      </c>
      <c r="AI486" s="2" t="e">
        <f t="shared" si="612"/>
        <v>#DIV/0!</v>
      </c>
      <c r="AJ486" s="2" t="e">
        <f t="shared" si="613"/>
        <v>#DIV/0!</v>
      </c>
      <c r="AK486" t="e">
        <f t="shared" si="614"/>
        <v>#DIV/0!</v>
      </c>
      <c r="AL486" t="str">
        <f t="shared" si="615"/>
        <v>0</v>
      </c>
      <c r="AM486" t="str">
        <f t="shared" si="616"/>
        <v>0</v>
      </c>
      <c r="AN486" t="str">
        <f t="shared" si="617"/>
        <v>0</v>
      </c>
      <c r="AO486" t="str">
        <f t="shared" si="618"/>
        <v>0</v>
      </c>
      <c r="AP486" t="str">
        <f t="shared" si="619"/>
        <v>0</v>
      </c>
      <c r="AQ486" t="str">
        <f t="shared" si="620"/>
        <v>0</v>
      </c>
      <c r="AT486">
        <f t="shared" si="638"/>
        <v>0</v>
      </c>
      <c r="AU486">
        <f t="shared" si="639"/>
        <v>0</v>
      </c>
      <c r="AW486">
        <f t="shared" si="640"/>
        <v>0</v>
      </c>
      <c r="AY486">
        <f t="shared" si="621"/>
        <v>0</v>
      </c>
      <c r="AZ486">
        <f t="shared" si="622"/>
        <v>0</v>
      </c>
      <c r="BA486">
        <f t="shared" si="623"/>
        <v>0</v>
      </c>
      <c r="BB486">
        <f t="shared" si="624"/>
        <v>0</v>
      </c>
      <c r="BC486">
        <f t="shared" si="625"/>
        <v>0</v>
      </c>
      <c r="BD486">
        <f t="shared" si="626"/>
        <v>0</v>
      </c>
      <c r="BF486" t="str">
        <f t="shared" si="627"/>
        <v>0</v>
      </c>
      <c r="BG486" t="str">
        <f t="shared" si="628"/>
        <v>0</v>
      </c>
      <c r="BH486" t="str">
        <f t="shared" si="629"/>
        <v>0</v>
      </c>
      <c r="BI486" t="str">
        <f t="shared" si="630"/>
        <v>0</v>
      </c>
      <c r="BJ486" t="str">
        <f t="shared" si="631"/>
        <v>0</v>
      </c>
      <c r="BK486" t="str">
        <f t="shared" si="632"/>
        <v>0</v>
      </c>
    </row>
    <row r="487" spans="1:63" x14ac:dyDescent="0.25">
      <c r="A487" s="176" t="s">
        <v>21</v>
      </c>
      <c r="B487" s="10">
        <f t="shared" ref="B487:B541" si="642">B486+1</f>
        <v>66</v>
      </c>
      <c r="C487" s="10" t="str">
        <f t="shared" si="637"/>
        <v>Admin 4a - 66</v>
      </c>
      <c r="D487" s="138">
        <f>'AUP Test Results - Table 1'!D487</f>
        <v>0</v>
      </c>
      <c r="E487" s="177">
        <f>'AUP Test Results - Table 1'!E487</f>
        <v>0</v>
      </c>
      <c r="F487" s="139">
        <f>'AUP Test Results - Table 1'!F487</f>
        <v>0</v>
      </c>
      <c r="G487" s="177">
        <f>'AUP Test Results - Table 1'!G487</f>
        <v>0</v>
      </c>
      <c r="H487" s="177">
        <f>'AUP Test Results - Table 1'!H487</f>
        <v>0</v>
      </c>
      <c r="I487" s="139">
        <f>'AUP Test Results - Table 1'!I487</f>
        <v>0</v>
      </c>
      <c r="J487" s="177">
        <f>'AUP Test Results - Table 1'!J487</f>
        <v>0</v>
      </c>
      <c r="K487" s="177">
        <f>'AUP Test Results - Table 1'!K487</f>
        <v>0</v>
      </c>
      <c r="L487" s="139">
        <f>'AUP Test Results - Table 1'!L487</f>
        <v>0</v>
      </c>
      <c r="M487" s="177" t="str">
        <f>'AUP Test Results - Table 1'!M487</f>
        <v/>
      </c>
      <c r="N487" s="177">
        <f>'AUP Test Results - Table 1'!N487</f>
        <v>0</v>
      </c>
      <c r="O487" s="139">
        <f>'AUP Test Results - Table 1'!O487</f>
        <v>0</v>
      </c>
      <c r="P487" s="177" t="str">
        <f>'AUP Test Results - Table 1'!P487</f>
        <v/>
      </c>
      <c r="Q487" s="138">
        <f>'AUP Test Results - Table 1'!Q487</f>
        <v>0</v>
      </c>
      <c r="R487" s="139">
        <f>'AUP Test Results - Table 1'!R487</f>
        <v>0</v>
      </c>
      <c r="S487" s="45">
        <f>'AUP Test Results - Table 1'!S487</f>
        <v>0</v>
      </c>
      <c r="T487" s="139">
        <f>'AUP Test Results - Table 1'!T487</f>
        <v>0</v>
      </c>
      <c r="U487" s="45">
        <f>'AUP Test Results - Table 1'!U487</f>
        <v>0</v>
      </c>
      <c r="V487" s="138">
        <f>'AUP Test Results - Table 1'!V487</f>
        <v>0</v>
      </c>
      <c r="W487" s="141" t="str">
        <f>'AUP Test Results - Table 1'!W487</f>
        <v>none</v>
      </c>
      <c r="X487" s="141">
        <f>'AUP Test Results - Table 1'!X487</f>
        <v>0</v>
      </c>
      <c r="Y487" s="178">
        <f>'AUP Test Results - Table 1'!Y487</f>
        <v>0</v>
      </c>
      <c r="Z487" s="89">
        <f>'AUP Test Results - Table 1'!Z487</f>
        <v>0</v>
      </c>
      <c r="AC487" t="str">
        <f t="shared" si="609"/>
        <v>Admin 4a</v>
      </c>
      <c r="AD487" s="3">
        <f t="shared" ref="AD487:AD550" si="643">AD486</f>
        <v>0</v>
      </c>
      <c r="AE487" s="3">
        <f t="shared" ref="AE487:AE550" si="644">AE486</f>
        <v>0</v>
      </c>
      <c r="AF487" s="3" t="e">
        <f t="shared" ref="AF487:AF550" si="645">AF486</f>
        <v>#DIV/0!</v>
      </c>
      <c r="AG487" s="2" t="e">
        <f t="shared" si="610"/>
        <v>#DIV/0!</v>
      </c>
      <c r="AH487" s="2" t="e">
        <f t="shared" si="611"/>
        <v>#DIV/0!</v>
      </c>
      <c r="AI487" s="2" t="e">
        <f t="shared" si="612"/>
        <v>#DIV/0!</v>
      </c>
      <c r="AJ487" s="2" t="e">
        <f t="shared" si="613"/>
        <v>#DIV/0!</v>
      </c>
      <c r="AK487" t="e">
        <f t="shared" si="614"/>
        <v>#DIV/0!</v>
      </c>
      <c r="AL487" t="str">
        <f t="shared" si="615"/>
        <v>0</v>
      </c>
      <c r="AM487" t="str">
        <f t="shared" si="616"/>
        <v>0</v>
      </c>
      <c r="AN487" t="str">
        <f t="shared" si="617"/>
        <v>0</v>
      </c>
      <c r="AO487" t="str">
        <f t="shared" si="618"/>
        <v>0</v>
      </c>
      <c r="AP487" t="str">
        <f t="shared" si="619"/>
        <v>0</v>
      </c>
      <c r="AQ487" t="str">
        <f t="shared" si="620"/>
        <v>0</v>
      </c>
      <c r="AT487">
        <f t="shared" si="638"/>
        <v>0</v>
      </c>
      <c r="AU487">
        <f t="shared" si="639"/>
        <v>0</v>
      </c>
      <c r="AW487">
        <f t="shared" si="640"/>
        <v>0</v>
      </c>
      <c r="AY487">
        <f t="shared" si="621"/>
        <v>0</v>
      </c>
      <c r="AZ487">
        <f t="shared" si="622"/>
        <v>0</v>
      </c>
      <c r="BA487">
        <f t="shared" si="623"/>
        <v>0</v>
      </c>
      <c r="BB487">
        <f t="shared" si="624"/>
        <v>0</v>
      </c>
      <c r="BC487">
        <f t="shared" si="625"/>
        <v>0</v>
      </c>
      <c r="BD487">
        <f t="shared" si="626"/>
        <v>0</v>
      </c>
      <c r="BF487" t="str">
        <f t="shared" si="627"/>
        <v>0</v>
      </c>
      <c r="BG487" t="str">
        <f t="shared" si="628"/>
        <v>0</v>
      </c>
      <c r="BH487" t="str">
        <f t="shared" si="629"/>
        <v>0</v>
      </c>
      <c r="BI487" t="str">
        <f t="shared" si="630"/>
        <v>0</v>
      </c>
      <c r="BJ487" t="str">
        <f t="shared" si="631"/>
        <v>0</v>
      </c>
      <c r="BK487" t="str">
        <f t="shared" si="632"/>
        <v>0</v>
      </c>
    </row>
    <row r="488" spans="1:63" x14ac:dyDescent="0.25">
      <c r="A488" s="176" t="s">
        <v>21</v>
      </c>
      <c r="B488" s="10">
        <f t="shared" si="642"/>
        <v>67</v>
      </c>
      <c r="C488" s="10" t="str">
        <f t="shared" si="637"/>
        <v>Admin 4a - 67</v>
      </c>
      <c r="D488" s="138">
        <f>'AUP Test Results - Table 1'!D488</f>
        <v>0</v>
      </c>
      <c r="E488" s="177">
        <f>'AUP Test Results - Table 1'!E488</f>
        <v>0</v>
      </c>
      <c r="F488" s="139">
        <f>'AUP Test Results - Table 1'!F488</f>
        <v>0</v>
      </c>
      <c r="G488" s="177">
        <f>'AUP Test Results - Table 1'!G488</f>
        <v>0</v>
      </c>
      <c r="H488" s="177">
        <f>'AUP Test Results - Table 1'!H488</f>
        <v>0</v>
      </c>
      <c r="I488" s="139">
        <f>'AUP Test Results - Table 1'!I488</f>
        <v>0</v>
      </c>
      <c r="J488" s="177">
        <f>'AUP Test Results - Table 1'!J488</f>
        <v>0</v>
      </c>
      <c r="K488" s="177">
        <f>'AUP Test Results - Table 1'!K488</f>
        <v>0</v>
      </c>
      <c r="L488" s="139">
        <f>'AUP Test Results - Table 1'!L488</f>
        <v>0</v>
      </c>
      <c r="M488" s="177" t="str">
        <f>'AUP Test Results - Table 1'!M488</f>
        <v/>
      </c>
      <c r="N488" s="177">
        <f>'AUP Test Results - Table 1'!N488</f>
        <v>0</v>
      </c>
      <c r="O488" s="139">
        <f>'AUP Test Results - Table 1'!O488</f>
        <v>0</v>
      </c>
      <c r="P488" s="177" t="str">
        <f>'AUP Test Results - Table 1'!P488</f>
        <v/>
      </c>
      <c r="Q488" s="138">
        <f>'AUP Test Results - Table 1'!Q488</f>
        <v>0</v>
      </c>
      <c r="R488" s="139">
        <f>'AUP Test Results - Table 1'!R488</f>
        <v>0</v>
      </c>
      <c r="S488" s="45">
        <f>'AUP Test Results - Table 1'!S488</f>
        <v>0</v>
      </c>
      <c r="T488" s="139">
        <f>'AUP Test Results - Table 1'!T488</f>
        <v>0</v>
      </c>
      <c r="U488" s="45">
        <f>'AUP Test Results - Table 1'!U488</f>
        <v>0</v>
      </c>
      <c r="V488" s="138">
        <f>'AUP Test Results - Table 1'!V488</f>
        <v>0</v>
      </c>
      <c r="W488" s="141" t="str">
        <f>'AUP Test Results - Table 1'!W488</f>
        <v>none</v>
      </c>
      <c r="X488" s="141">
        <f>'AUP Test Results - Table 1'!X488</f>
        <v>0</v>
      </c>
      <c r="Y488" s="178">
        <f>'AUP Test Results - Table 1'!Y488</f>
        <v>0</v>
      </c>
      <c r="Z488" s="89">
        <f>'AUP Test Results - Table 1'!Z488</f>
        <v>0</v>
      </c>
      <c r="AC488" t="str">
        <f t="shared" si="609"/>
        <v>Admin 4a</v>
      </c>
      <c r="AD488" s="3">
        <f t="shared" si="643"/>
        <v>0</v>
      </c>
      <c r="AE488" s="3">
        <f t="shared" si="644"/>
        <v>0</v>
      </c>
      <c r="AF488" s="3" t="e">
        <f t="shared" si="645"/>
        <v>#DIV/0!</v>
      </c>
      <c r="AG488" s="2" t="e">
        <f t="shared" si="610"/>
        <v>#DIV/0!</v>
      </c>
      <c r="AH488" s="2" t="e">
        <f t="shared" si="611"/>
        <v>#DIV/0!</v>
      </c>
      <c r="AI488" s="2" t="e">
        <f t="shared" si="612"/>
        <v>#DIV/0!</v>
      </c>
      <c r="AJ488" s="2" t="e">
        <f t="shared" si="613"/>
        <v>#DIV/0!</v>
      </c>
      <c r="AK488" t="e">
        <f t="shared" si="614"/>
        <v>#DIV/0!</v>
      </c>
      <c r="AL488" t="str">
        <f t="shared" si="615"/>
        <v>0</v>
      </c>
      <c r="AM488" t="str">
        <f t="shared" si="616"/>
        <v>0</v>
      </c>
      <c r="AN488" t="str">
        <f t="shared" si="617"/>
        <v>0</v>
      </c>
      <c r="AO488" t="str">
        <f t="shared" si="618"/>
        <v>0</v>
      </c>
      <c r="AP488" t="str">
        <f t="shared" si="619"/>
        <v>0</v>
      </c>
      <c r="AQ488" t="str">
        <f t="shared" si="620"/>
        <v>0</v>
      </c>
      <c r="AT488">
        <f t="shared" si="638"/>
        <v>0</v>
      </c>
      <c r="AU488">
        <f t="shared" si="639"/>
        <v>0</v>
      </c>
      <c r="AW488">
        <f t="shared" si="640"/>
        <v>0</v>
      </c>
      <c r="AY488">
        <f t="shared" si="621"/>
        <v>0</v>
      </c>
      <c r="AZ488">
        <f t="shared" si="622"/>
        <v>0</v>
      </c>
      <c r="BA488">
        <f t="shared" si="623"/>
        <v>0</v>
      </c>
      <c r="BB488">
        <f t="shared" si="624"/>
        <v>0</v>
      </c>
      <c r="BC488">
        <f t="shared" si="625"/>
        <v>0</v>
      </c>
      <c r="BD488">
        <f t="shared" si="626"/>
        <v>0</v>
      </c>
      <c r="BF488" t="str">
        <f t="shared" si="627"/>
        <v>0</v>
      </c>
      <c r="BG488" t="str">
        <f t="shared" si="628"/>
        <v>0</v>
      </c>
      <c r="BH488" t="str">
        <f t="shared" si="629"/>
        <v>0</v>
      </c>
      <c r="BI488" t="str">
        <f t="shared" si="630"/>
        <v>0</v>
      </c>
      <c r="BJ488" t="str">
        <f t="shared" si="631"/>
        <v>0</v>
      </c>
      <c r="BK488" t="str">
        <f t="shared" si="632"/>
        <v>0</v>
      </c>
    </row>
    <row r="489" spans="1:63" x14ac:dyDescent="0.25">
      <c r="A489" s="176" t="s">
        <v>21</v>
      </c>
      <c r="B489" s="10">
        <f t="shared" si="642"/>
        <v>68</v>
      </c>
      <c r="C489" s="10" t="str">
        <f t="shared" si="637"/>
        <v>Admin 4a - 68</v>
      </c>
      <c r="D489" s="138">
        <f>'AUP Test Results - Table 1'!D489</f>
        <v>0</v>
      </c>
      <c r="E489" s="177">
        <f>'AUP Test Results - Table 1'!E489</f>
        <v>0</v>
      </c>
      <c r="F489" s="139">
        <f>'AUP Test Results - Table 1'!F489</f>
        <v>0</v>
      </c>
      <c r="G489" s="177">
        <f>'AUP Test Results - Table 1'!G489</f>
        <v>0</v>
      </c>
      <c r="H489" s="177">
        <f>'AUP Test Results - Table 1'!H489</f>
        <v>0</v>
      </c>
      <c r="I489" s="139">
        <f>'AUP Test Results - Table 1'!I489</f>
        <v>0</v>
      </c>
      <c r="J489" s="177">
        <f>'AUP Test Results - Table 1'!J489</f>
        <v>0</v>
      </c>
      <c r="K489" s="177">
        <f>'AUP Test Results - Table 1'!K489</f>
        <v>0</v>
      </c>
      <c r="L489" s="139">
        <f>'AUP Test Results - Table 1'!L489</f>
        <v>0</v>
      </c>
      <c r="M489" s="177" t="str">
        <f>'AUP Test Results - Table 1'!M489</f>
        <v/>
      </c>
      <c r="N489" s="177">
        <f>'AUP Test Results - Table 1'!N489</f>
        <v>0</v>
      </c>
      <c r="O489" s="139">
        <f>'AUP Test Results - Table 1'!O489</f>
        <v>0</v>
      </c>
      <c r="P489" s="177" t="str">
        <f>'AUP Test Results - Table 1'!P489</f>
        <v/>
      </c>
      <c r="Q489" s="138">
        <f>'AUP Test Results - Table 1'!Q489</f>
        <v>0</v>
      </c>
      <c r="R489" s="139">
        <f>'AUP Test Results - Table 1'!R489</f>
        <v>0</v>
      </c>
      <c r="S489" s="45">
        <f>'AUP Test Results - Table 1'!S489</f>
        <v>0</v>
      </c>
      <c r="T489" s="139">
        <f>'AUP Test Results - Table 1'!T489</f>
        <v>0</v>
      </c>
      <c r="U489" s="45">
        <f>'AUP Test Results - Table 1'!U489</f>
        <v>0</v>
      </c>
      <c r="V489" s="138">
        <f>'AUP Test Results - Table 1'!V489</f>
        <v>0</v>
      </c>
      <c r="W489" s="141" t="str">
        <f>'AUP Test Results - Table 1'!W489</f>
        <v>none</v>
      </c>
      <c r="X489" s="141">
        <f>'AUP Test Results - Table 1'!X489</f>
        <v>0</v>
      </c>
      <c r="Y489" s="178">
        <f>'AUP Test Results - Table 1'!Y489</f>
        <v>0</v>
      </c>
      <c r="Z489" s="89">
        <f>'AUP Test Results - Table 1'!Z489</f>
        <v>0</v>
      </c>
      <c r="AC489" t="str">
        <f t="shared" ref="AC489:AC552" si="646">A426</f>
        <v>Admin 4a</v>
      </c>
      <c r="AD489" s="3">
        <f t="shared" si="643"/>
        <v>0</v>
      </c>
      <c r="AE489" s="3">
        <f t="shared" si="644"/>
        <v>0</v>
      </c>
      <c r="AF489" s="3" t="e">
        <f t="shared" si="645"/>
        <v>#DIV/0!</v>
      </c>
      <c r="AG489" s="2" t="e">
        <f t="shared" ref="AG489:AG552" si="647">V426*$AF489</f>
        <v>#DIV/0!</v>
      </c>
      <c r="AH489" s="2" t="e">
        <f t="shared" ref="AH489:AH552" si="648">R426*$AF489</f>
        <v>#DIV/0!</v>
      </c>
      <c r="AI489" s="2" t="e">
        <f t="shared" ref="AI489:AI552" si="649">Q426*$AF489</f>
        <v>#DIV/0!</v>
      </c>
      <c r="AJ489" s="2" t="e">
        <f t="shared" ref="AJ489:AJ552" si="650">T426*$AF489</f>
        <v>#DIV/0!</v>
      </c>
      <c r="AK489" t="e">
        <f t="shared" ref="AK489:AK552" si="651">O426*$AF489</f>
        <v>#DIV/0!</v>
      </c>
      <c r="AL489" t="str">
        <f t="shared" ref="AL489:AL552" si="652">IF(AY489=1,$AF489*$V426,"0")</f>
        <v>0</v>
      </c>
      <c r="AM489" t="str">
        <f t="shared" ref="AM489:AM552" si="653">IF(AZ489=1,$AF489*$V426,"0")</f>
        <v>0</v>
      </c>
      <c r="AN489" t="str">
        <f t="shared" ref="AN489:AN552" si="654">IF(BA489=1,$AF489*$V426,"0")</f>
        <v>0</v>
      </c>
      <c r="AO489" t="str">
        <f t="shared" ref="AO489:AO552" si="655">IF(BB489=1,$AF489*$V426,"0")</f>
        <v>0</v>
      </c>
      <c r="AP489" t="str">
        <f t="shared" ref="AP489:AP552" si="656">IF(BC489=1,$AF489*$V426,"0")</f>
        <v>0</v>
      </c>
      <c r="AQ489" t="str">
        <f t="shared" ref="AQ489:AQ552" si="657">IF(BD489=1,$AF489*$X426,"0")</f>
        <v>0</v>
      </c>
      <c r="AT489">
        <f t="shared" si="638"/>
        <v>0</v>
      </c>
      <c r="AU489">
        <f t="shared" si="639"/>
        <v>0</v>
      </c>
      <c r="AW489">
        <f t="shared" si="640"/>
        <v>0</v>
      </c>
      <c r="AY489">
        <f t="shared" ref="AY489:AY552" si="658">COUNTIF($W426:$W426,"SR")</f>
        <v>0</v>
      </c>
      <c r="AZ489">
        <f t="shared" ref="AZ489:AZ552" si="659">COUNTIF($W426:$W426,"UD")</f>
        <v>0</v>
      </c>
      <c r="BA489">
        <f t="shared" ref="BA489:BA552" si="660">COUNTIF($W426:$W426,"FA")</f>
        <v>0</v>
      </c>
      <c r="BB489">
        <f t="shared" ref="BB489:BB552" si="661">COUNTIF($W426:$W426,"DI")</f>
        <v>0</v>
      </c>
      <c r="BC489">
        <f t="shared" ref="BC489:BC552" si="662">COUNTIF($W426:$W426,"IA")</f>
        <v>0</v>
      </c>
      <c r="BD489">
        <f t="shared" ref="BD489:BD552" si="663">COUNTIF($X426:$X426,"&gt;.00")</f>
        <v>0</v>
      </c>
      <c r="BF489" t="str">
        <f t="shared" ref="BF489:BF552" si="664">IF(BA489=1,$AF489*F426,"0")</f>
        <v>0</v>
      </c>
      <c r="BG489" t="str">
        <f t="shared" ref="BG489:BG552" si="665">IF(BA489=1,$AF489*I426,"0")</f>
        <v>0</v>
      </c>
      <c r="BH489" t="str">
        <f t="shared" ref="BH489:BH552" si="666">IF(BB489=1,$AF489*F426,"0")</f>
        <v>0</v>
      </c>
      <c r="BI489" t="str">
        <f t="shared" ref="BI489:BI552" si="667">IF(BB489=1,$AF489*I426,"0")</f>
        <v>0</v>
      </c>
      <c r="BJ489" t="str">
        <f t="shared" ref="BJ489:BJ552" si="668">IF(BC489=1,$AF489*F426,"0")</f>
        <v>0</v>
      </c>
      <c r="BK489" t="str">
        <f t="shared" ref="BK489:BK552" si="669">IF(BC489=1,$AF489*I426,"0")</f>
        <v>0</v>
      </c>
    </row>
    <row r="490" spans="1:63" x14ac:dyDescent="0.25">
      <c r="A490" s="176" t="s">
        <v>21</v>
      </c>
      <c r="B490" s="10">
        <f t="shared" si="642"/>
        <v>69</v>
      </c>
      <c r="C490" s="10" t="str">
        <f t="shared" si="637"/>
        <v>Admin 4a - 69</v>
      </c>
      <c r="D490" s="138">
        <f>'AUP Test Results - Table 1'!D490</f>
        <v>0</v>
      </c>
      <c r="E490" s="177">
        <f>'AUP Test Results - Table 1'!E490</f>
        <v>0</v>
      </c>
      <c r="F490" s="139">
        <f>'AUP Test Results - Table 1'!F490</f>
        <v>0</v>
      </c>
      <c r="G490" s="177">
        <f>'AUP Test Results - Table 1'!G490</f>
        <v>0</v>
      </c>
      <c r="H490" s="177">
        <f>'AUP Test Results - Table 1'!H490</f>
        <v>0</v>
      </c>
      <c r="I490" s="139">
        <f>'AUP Test Results - Table 1'!I490</f>
        <v>0</v>
      </c>
      <c r="J490" s="177">
        <f>'AUP Test Results - Table 1'!J490</f>
        <v>0</v>
      </c>
      <c r="K490" s="177">
        <f>'AUP Test Results - Table 1'!K490</f>
        <v>0</v>
      </c>
      <c r="L490" s="139">
        <f>'AUP Test Results - Table 1'!L490</f>
        <v>0</v>
      </c>
      <c r="M490" s="177" t="str">
        <f>'AUP Test Results - Table 1'!M490</f>
        <v/>
      </c>
      <c r="N490" s="177">
        <f>'AUP Test Results - Table 1'!N490</f>
        <v>0</v>
      </c>
      <c r="O490" s="139">
        <f>'AUP Test Results - Table 1'!O490</f>
        <v>0</v>
      </c>
      <c r="P490" s="177" t="str">
        <f>'AUP Test Results - Table 1'!P490</f>
        <v/>
      </c>
      <c r="Q490" s="138">
        <f>'AUP Test Results - Table 1'!Q490</f>
        <v>0</v>
      </c>
      <c r="R490" s="139">
        <f>'AUP Test Results - Table 1'!R490</f>
        <v>0</v>
      </c>
      <c r="S490" s="45">
        <f>'AUP Test Results - Table 1'!S490</f>
        <v>0</v>
      </c>
      <c r="T490" s="139">
        <f>'AUP Test Results - Table 1'!T490</f>
        <v>0</v>
      </c>
      <c r="U490" s="45">
        <f>'AUP Test Results - Table 1'!U490</f>
        <v>0</v>
      </c>
      <c r="V490" s="138">
        <f>'AUP Test Results - Table 1'!V490</f>
        <v>0</v>
      </c>
      <c r="W490" s="141" t="str">
        <f>'AUP Test Results - Table 1'!W490</f>
        <v>none</v>
      </c>
      <c r="X490" s="141">
        <f>'AUP Test Results - Table 1'!X490</f>
        <v>0</v>
      </c>
      <c r="Y490" s="178">
        <f>'AUP Test Results - Table 1'!Y490</f>
        <v>0</v>
      </c>
      <c r="Z490" s="89">
        <f>'AUP Test Results - Table 1'!Z490</f>
        <v>0</v>
      </c>
      <c r="AC490" t="str">
        <f t="shared" si="646"/>
        <v>Admin 4a</v>
      </c>
      <c r="AD490" s="3">
        <f t="shared" si="643"/>
        <v>0</v>
      </c>
      <c r="AE490" s="3">
        <f t="shared" si="644"/>
        <v>0</v>
      </c>
      <c r="AF490" s="3" t="e">
        <f t="shared" si="645"/>
        <v>#DIV/0!</v>
      </c>
      <c r="AG490" s="2" t="e">
        <f t="shared" si="647"/>
        <v>#DIV/0!</v>
      </c>
      <c r="AH490" s="2" t="e">
        <f t="shared" si="648"/>
        <v>#DIV/0!</v>
      </c>
      <c r="AI490" s="2" t="e">
        <f t="shared" si="649"/>
        <v>#DIV/0!</v>
      </c>
      <c r="AJ490" s="2" t="e">
        <f t="shared" si="650"/>
        <v>#DIV/0!</v>
      </c>
      <c r="AK490" t="e">
        <f t="shared" si="651"/>
        <v>#DIV/0!</v>
      </c>
      <c r="AL490" t="str">
        <f t="shared" si="652"/>
        <v>0</v>
      </c>
      <c r="AM490" t="str">
        <f t="shared" si="653"/>
        <v>0</v>
      </c>
      <c r="AN490" t="str">
        <f t="shared" si="654"/>
        <v>0</v>
      </c>
      <c r="AO490" t="str">
        <f t="shared" si="655"/>
        <v>0</v>
      </c>
      <c r="AP490" t="str">
        <f t="shared" si="656"/>
        <v>0</v>
      </c>
      <c r="AQ490" t="str">
        <f t="shared" si="657"/>
        <v>0</v>
      </c>
      <c r="AT490">
        <f t="shared" si="638"/>
        <v>0</v>
      </c>
      <c r="AU490">
        <f t="shared" si="639"/>
        <v>0</v>
      </c>
      <c r="AW490">
        <f t="shared" si="640"/>
        <v>0</v>
      </c>
      <c r="AY490">
        <f t="shared" si="658"/>
        <v>0</v>
      </c>
      <c r="AZ490">
        <f t="shared" si="659"/>
        <v>0</v>
      </c>
      <c r="BA490">
        <f t="shared" si="660"/>
        <v>0</v>
      </c>
      <c r="BB490">
        <f t="shared" si="661"/>
        <v>0</v>
      </c>
      <c r="BC490">
        <f t="shared" si="662"/>
        <v>0</v>
      </c>
      <c r="BD490">
        <f t="shared" si="663"/>
        <v>0</v>
      </c>
      <c r="BF490" t="str">
        <f t="shared" si="664"/>
        <v>0</v>
      </c>
      <c r="BG490" t="str">
        <f t="shared" si="665"/>
        <v>0</v>
      </c>
      <c r="BH490" t="str">
        <f t="shared" si="666"/>
        <v>0</v>
      </c>
      <c r="BI490" t="str">
        <f t="shared" si="667"/>
        <v>0</v>
      </c>
      <c r="BJ490" t="str">
        <f t="shared" si="668"/>
        <v>0</v>
      </c>
      <c r="BK490" t="str">
        <f t="shared" si="669"/>
        <v>0</v>
      </c>
    </row>
    <row r="491" spans="1:63" x14ac:dyDescent="0.25">
      <c r="A491" s="176" t="s">
        <v>21</v>
      </c>
      <c r="B491" s="10">
        <f t="shared" si="642"/>
        <v>70</v>
      </c>
      <c r="C491" s="10" t="str">
        <f t="shared" si="637"/>
        <v>Admin 4a - 70</v>
      </c>
      <c r="D491" s="138">
        <f>'AUP Test Results - Table 1'!D491</f>
        <v>0</v>
      </c>
      <c r="E491" s="177">
        <f>'AUP Test Results - Table 1'!E491</f>
        <v>0</v>
      </c>
      <c r="F491" s="139">
        <f>'AUP Test Results - Table 1'!F491</f>
        <v>0</v>
      </c>
      <c r="G491" s="177">
        <f>'AUP Test Results - Table 1'!G491</f>
        <v>0</v>
      </c>
      <c r="H491" s="177">
        <f>'AUP Test Results - Table 1'!H491</f>
        <v>0</v>
      </c>
      <c r="I491" s="139">
        <f>'AUP Test Results - Table 1'!I491</f>
        <v>0</v>
      </c>
      <c r="J491" s="177">
        <f>'AUP Test Results - Table 1'!J491</f>
        <v>0</v>
      </c>
      <c r="K491" s="177">
        <f>'AUP Test Results - Table 1'!K491</f>
        <v>0</v>
      </c>
      <c r="L491" s="139">
        <f>'AUP Test Results - Table 1'!L491</f>
        <v>0</v>
      </c>
      <c r="M491" s="177" t="str">
        <f>'AUP Test Results - Table 1'!M491</f>
        <v/>
      </c>
      <c r="N491" s="177">
        <f>'AUP Test Results - Table 1'!N491</f>
        <v>0</v>
      </c>
      <c r="O491" s="139">
        <f>'AUP Test Results - Table 1'!O491</f>
        <v>0</v>
      </c>
      <c r="P491" s="177" t="str">
        <f>'AUP Test Results - Table 1'!P491</f>
        <v/>
      </c>
      <c r="Q491" s="138">
        <f>'AUP Test Results - Table 1'!Q491</f>
        <v>0</v>
      </c>
      <c r="R491" s="139">
        <f>'AUP Test Results - Table 1'!R491</f>
        <v>0</v>
      </c>
      <c r="S491" s="45">
        <f>'AUP Test Results - Table 1'!S491</f>
        <v>0</v>
      </c>
      <c r="T491" s="139">
        <f>'AUP Test Results - Table 1'!T491</f>
        <v>0</v>
      </c>
      <c r="U491" s="45">
        <f>'AUP Test Results - Table 1'!U491</f>
        <v>0</v>
      </c>
      <c r="V491" s="138">
        <f>'AUP Test Results - Table 1'!V491</f>
        <v>0</v>
      </c>
      <c r="W491" s="141" t="str">
        <f>'AUP Test Results - Table 1'!W491</f>
        <v>none</v>
      </c>
      <c r="X491" s="141">
        <f>'AUP Test Results - Table 1'!X491</f>
        <v>0</v>
      </c>
      <c r="Y491" s="178">
        <f>'AUP Test Results - Table 1'!Y491</f>
        <v>0</v>
      </c>
      <c r="Z491" s="89">
        <f>'AUP Test Results - Table 1'!Z491</f>
        <v>0</v>
      </c>
      <c r="AC491" t="str">
        <f t="shared" si="646"/>
        <v>Admin 4a</v>
      </c>
      <c r="AD491" s="3">
        <f t="shared" si="643"/>
        <v>0</v>
      </c>
      <c r="AE491" s="3">
        <f t="shared" si="644"/>
        <v>0</v>
      </c>
      <c r="AF491" s="3" t="e">
        <f t="shared" si="645"/>
        <v>#DIV/0!</v>
      </c>
      <c r="AG491" s="2" t="e">
        <f t="shared" si="647"/>
        <v>#DIV/0!</v>
      </c>
      <c r="AH491" s="2" t="e">
        <f t="shared" si="648"/>
        <v>#DIV/0!</v>
      </c>
      <c r="AI491" s="2" t="e">
        <f t="shared" si="649"/>
        <v>#DIV/0!</v>
      </c>
      <c r="AJ491" s="2" t="e">
        <f t="shared" si="650"/>
        <v>#DIV/0!</v>
      </c>
      <c r="AK491" t="e">
        <f t="shared" si="651"/>
        <v>#DIV/0!</v>
      </c>
      <c r="AL491" t="str">
        <f t="shared" si="652"/>
        <v>0</v>
      </c>
      <c r="AM491" t="str">
        <f t="shared" si="653"/>
        <v>0</v>
      </c>
      <c r="AN491" t="str">
        <f t="shared" si="654"/>
        <v>0</v>
      </c>
      <c r="AO491" t="str">
        <f t="shared" si="655"/>
        <v>0</v>
      </c>
      <c r="AP491" t="str">
        <f t="shared" si="656"/>
        <v>0</v>
      </c>
      <c r="AQ491" t="str">
        <f t="shared" si="657"/>
        <v>0</v>
      </c>
      <c r="AT491">
        <f t="shared" si="638"/>
        <v>0</v>
      </c>
      <c r="AU491">
        <f t="shared" si="639"/>
        <v>0</v>
      </c>
      <c r="AW491">
        <f t="shared" si="640"/>
        <v>0</v>
      </c>
      <c r="AY491">
        <f t="shared" si="658"/>
        <v>0</v>
      </c>
      <c r="AZ491">
        <f t="shared" si="659"/>
        <v>0</v>
      </c>
      <c r="BA491">
        <f t="shared" si="660"/>
        <v>0</v>
      </c>
      <c r="BB491">
        <f t="shared" si="661"/>
        <v>0</v>
      </c>
      <c r="BC491">
        <f t="shared" si="662"/>
        <v>0</v>
      </c>
      <c r="BD491">
        <f t="shared" si="663"/>
        <v>0</v>
      </c>
      <c r="BF491" t="str">
        <f t="shared" si="664"/>
        <v>0</v>
      </c>
      <c r="BG491" t="str">
        <f t="shared" si="665"/>
        <v>0</v>
      </c>
      <c r="BH491" t="str">
        <f t="shared" si="666"/>
        <v>0</v>
      </c>
      <c r="BI491" t="str">
        <f t="shared" si="667"/>
        <v>0</v>
      </c>
      <c r="BJ491" t="str">
        <f t="shared" si="668"/>
        <v>0</v>
      </c>
      <c r="BK491" t="str">
        <f t="shared" si="669"/>
        <v>0</v>
      </c>
    </row>
    <row r="492" spans="1:63" x14ac:dyDescent="0.25">
      <c r="A492" s="176" t="s">
        <v>21</v>
      </c>
      <c r="B492" s="10">
        <f t="shared" si="642"/>
        <v>71</v>
      </c>
      <c r="C492" s="10" t="str">
        <f t="shared" si="637"/>
        <v>Admin 4a - 71</v>
      </c>
      <c r="D492" s="138">
        <f>'AUP Test Results - Table 1'!D492</f>
        <v>0</v>
      </c>
      <c r="E492" s="177">
        <f>'AUP Test Results - Table 1'!E492</f>
        <v>0</v>
      </c>
      <c r="F492" s="139">
        <f>'AUP Test Results - Table 1'!F492</f>
        <v>0</v>
      </c>
      <c r="G492" s="177">
        <f>'AUP Test Results - Table 1'!G492</f>
        <v>0</v>
      </c>
      <c r="H492" s="177">
        <f>'AUP Test Results - Table 1'!H492</f>
        <v>0</v>
      </c>
      <c r="I492" s="139">
        <f>'AUP Test Results - Table 1'!I492</f>
        <v>0</v>
      </c>
      <c r="J492" s="177">
        <f>'AUP Test Results - Table 1'!J492</f>
        <v>0</v>
      </c>
      <c r="K492" s="177">
        <f>'AUP Test Results - Table 1'!K492</f>
        <v>0</v>
      </c>
      <c r="L492" s="139">
        <f>'AUP Test Results - Table 1'!L492</f>
        <v>0</v>
      </c>
      <c r="M492" s="177" t="str">
        <f>'AUP Test Results - Table 1'!M492</f>
        <v/>
      </c>
      <c r="N492" s="177">
        <f>'AUP Test Results - Table 1'!N492</f>
        <v>0</v>
      </c>
      <c r="O492" s="139">
        <f>'AUP Test Results - Table 1'!O492</f>
        <v>0</v>
      </c>
      <c r="P492" s="177" t="str">
        <f>'AUP Test Results - Table 1'!P492</f>
        <v/>
      </c>
      <c r="Q492" s="138">
        <f>'AUP Test Results - Table 1'!Q492</f>
        <v>0</v>
      </c>
      <c r="R492" s="139">
        <f>'AUP Test Results - Table 1'!R492</f>
        <v>0</v>
      </c>
      <c r="S492" s="45">
        <f>'AUP Test Results - Table 1'!S492</f>
        <v>0</v>
      </c>
      <c r="T492" s="139">
        <f>'AUP Test Results - Table 1'!T492</f>
        <v>0</v>
      </c>
      <c r="U492" s="45">
        <f>'AUP Test Results - Table 1'!U492</f>
        <v>0</v>
      </c>
      <c r="V492" s="138">
        <f>'AUP Test Results - Table 1'!V492</f>
        <v>0</v>
      </c>
      <c r="W492" s="141" t="str">
        <f>'AUP Test Results - Table 1'!W492</f>
        <v>none</v>
      </c>
      <c r="X492" s="141">
        <f>'AUP Test Results - Table 1'!X492</f>
        <v>0</v>
      </c>
      <c r="Y492" s="178">
        <f>'AUP Test Results - Table 1'!Y492</f>
        <v>0</v>
      </c>
      <c r="Z492" s="89">
        <f>'AUP Test Results - Table 1'!Z492</f>
        <v>0</v>
      </c>
      <c r="AC492" t="str">
        <f t="shared" si="646"/>
        <v>Admin 4a</v>
      </c>
      <c r="AD492" s="3">
        <f t="shared" si="643"/>
        <v>0</v>
      </c>
      <c r="AE492" s="3">
        <f t="shared" si="644"/>
        <v>0</v>
      </c>
      <c r="AF492" s="3" t="e">
        <f t="shared" si="645"/>
        <v>#DIV/0!</v>
      </c>
      <c r="AG492" s="2" t="e">
        <f t="shared" si="647"/>
        <v>#DIV/0!</v>
      </c>
      <c r="AH492" s="2" t="e">
        <f t="shared" si="648"/>
        <v>#DIV/0!</v>
      </c>
      <c r="AI492" s="2" t="e">
        <f t="shared" si="649"/>
        <v>#DIV/0!</v>
      </c>
      <c r="AJ492" s="2" t="e">
        <f t="shared" si="650"/>
        <v>#DIV/0!</v>
      </c>
      <c r="AK492" t="e">
        <f t="shared" si="651"/>
        <v>#DIV/0!</v>
      </c>
      <c r="AL492" t="str">
        <f t="shared" si="652"/>
        <v>0</v>
      </c>
      <c r="AM492" t="str">
        <f t="shared" si="653"/>
        <v>0</v>
      </c>
      <c r="AN492" t="str">
        <f t="shared" si="654"/>
        <v>0</v>
      </c>
      <c r="AO492" t="str">
        <f t="shared" si="655"/>
        <v>0</v>
      </c>
      <c r="AP492" t="str">
        <f t="shared" si="656"/>
        <v>0</v>
      </c>
      <c r="AQ492" t="str">
        <f t="shared" si="657"/>
        <v>0</v>
      </c>
      <c r="AT492">
        <f t="shared" si="638"/>
        <v>0</v>
      </c>
      <c r="AU492">
        <f t="shared" si="639"/>
        <v>0</v>
      </c>
      <c r="AW492">
        <f t="shared" si="640"/>
        <v>0</v>
      </c>
      <c r="AY492">
        <f t="shared" si="658"/>
        <v>0</v>
      </c>
      <c r="AZ492">
        <f t="shared" si="659"/>
        <v>0</v>
      </c>
      <c r="BA492">
        <f t="shared" si="660"/>
        <v>0</v>
      </c>
      <c r="BB492">
        <f t="shared" si="661"/>
        <v>0</v>
      </c>
      <c r="BC492">
        <f t="shared" si="662"/>
        <v>0</v>
      </c>
      <c r="BD492">
        <f t="shared" si="663"/>
        <v>0</v>
      </c>
      <c r="BF492" t="str">
        <f t="shared" si="664"/>
        <v>0</v>
      </c>
      <c r="BG492" t="str">
        <f t="shared" si="665"/>
        <v>0</v>
      </c>
      <c r="BH492" t="str">
        <f t="shared" si="666"/>
        <v>0</v>
      </c>
      <c r="BI492" t="str">
        <f t="shared" si="667"/>
        <v>0</v>
      </c>
      <c r="BJ492" t="str">
        <f t="shared" si="668"/>
        <v>0</v>
      </c>
      <c r="BK492" t="str">
        <f t="shared" si="669"/>
        <v>0</v>
      </c>
    </row>
    <row r="493" spans="1:63" x14ac:dyDescent="0.25">
      <c r="A493" s="176" t="s">
        <v>21</v>
      </c>
      <c r="B493" s="10">
        <f t="shared" si="642"/>
        <v>72</v>
      </c>
      <c r="C493" s="10" t="str">
        <f t="shared" si="637"/>
        <v>Admin 4a - 72</v>
      </c>
      <c r="D493" s="138">
        <f>'AUP Test Results - Table 1'!D493</f>
        <v>0</v>
      </c>
      <c r="E493" s="177">
        <f>'AUP Test Results - Table 1'!E493</f>
        <v>0</v>
      </c>
      <c r="F493" s="139">
        <f>'AUP Test Results - Table 1'!F493</f>
        <v>0</v>
      </c>
      <c r="G493" s="177">
        <f>'AUP Test Results - Table 1'!G493</f>
        <v>0</v>
      </c>
      <c r="H493" s="177">
        <f>'AUP Test Results - Table 1'!H493</f>
        <v>0</v>
      </c>
      <c r="I493" s="139">
        <f>'AUP Test Results - Table 1'!I493</f>
        <v>0</v>
      </c>
      <c r="J493" s="177">
        <f>'AUP Test Results - Table 1'!J493</f>
        <v>0</v>
      </c>
      <c r="K493" s="177">
        <f>'AUP Test Results - Table 1'!K493</f>
        <v>0</v>
      </c>
      <c r="L493" s="139">
        <f>'AUP Test Results - Table 1'!L493</f>
        <v>0</v>
      </c>
      <c r="M493" s="177" t="str">
        <f>'AUP Test Results - Table 1'!M493</f>
        <v/>
      </c>
      <c r="N493" s="177">
        <f>'AUP Test Results - Table 1'!N493</f>
        <v>0</v>
      </c>
      <c r="O493" s="139">
        <f>'AUP Test Results - Table 1'!O493</f>
        <v>0</v>
      </c>
      <c r="P493" s="177" t="str">
        <f>'AUP Test Results - Table 1'!P493</f>
        <v/>
      </c>
      <c r="Q493" s="138">
        <f>'AUP Test Results - Table 1'!Q493</f>
        <v>0</v>
      </c>
      <c r="R493" s="139">
        <f>'AUP Test Results - Table 1'!R493</f>
        <v>0</v>
      </c>
      <c r="S493" s="45">
        <f>'AUP Test Results - Table 1'!S493</f>
        <v>0</v>
      </c>
      <c r="T493" s="139">
        <f>'AUP Test Results - Table 1'!T493</f>
        <v>0</v>
      </c>
      <c r="U493" s="45">
        <f>'AUP Test Results - Table 1'!U493</f>
        <v>0</v>
      </c>
      <c r="V493" s="138">
        <f>'AUP Test Results - Table 1'!V493</f>
        <v>0</v>
      </c>
      <c r="W493" s="141" t="str">
        <f>'AUP Test Results - Table 1'!W493</f>
        <v>none</v>
      </c>
      <c r="X493" s="141">
        <f>'AUP Test Results - Table 1'!X493</f>
        <v>0</v>
      </c>
      <c r="Y493" s="178">
        <f>'AUP Test Results - Table 1'!Y493</f>
        <v>0</v>
      </c>
      <c r="Z493" s="89">
        <f>'AUP Test Results - Table 1'!Z493</f>
        <v>0</v>
      </c>
      <c r="AC493" t="str">
        <f t="shared" si="646"/>
        <v>Admin 4a</v>
      </c>
      <c r="AD493" s="3">
        <f t="shared" si="643"/>
        <v>0</v>
      </c>
      <c r="AE493" s="3">
        <f t="shared" si="644"/>
        <v>0</v>
      </c>
      <c r="AF493" s="3" t="e">
        <f t="shared" si="645"/>
        <v>#DIV/0!</v>
      </c>
      <c r="AG493" s="2" t="e">
        <f t="shared" si="647"/>
        <v>#DIV/0!</v>
      </c>
      <c r="AH493" s="2" t="e">
        <f t="shared" si="648"/>
        <v>#DIV/0!</v>
      </c>
      <c r="AI493" s="2" t="e">
        <f t="shared" si="649"/>
        <v>#DIV/0!</v>
      </c>
      <c r="AJ493" s="2" t="e">
        <f t="shared" si="650"/>
        <v>#DIV/0!</v>
      </c>
      <c r="AK493" t="e">
        <f t="shared" si="651"/>
        <v>#DIV/0!</v>
      </c>
      <c r="AL493" t="str">
        <f t="shared" si="652"/>
        <v>0</v>
      </c>
      <c r="AM493" t="str">
        <f t="shared" si="653"/>
        <v>0</v>
      </c>
      <c r="AN493" t="str">
        <f t="shared" si="654"/>
        <v>0</v>
      </c>
      <c r="AO493" t="str">
        <f t="shared" si="655"/>
        <v>0</v>
      </c>
      <c r="AP493" t="str">
        <f t="shared" si="656"/>
        <v>0</v>
      </c>
      <c r="AQ493" t="str">
        <f t="shared" si="657"/>
        <v>0</v>
      </c>
      <c r="AT493">
        <f t="shared" si="638"/>
        <v>0</v>
      </c>
      <c r="AU493">
        <f t="shared" si="639"/>
        <v>0</v>
      </c>
      <c r="AW493">
        <f t="shared" si="640"/>
        <v>0</v>
      </c>
      <c r="AY493">
        <f t="shared" si="658"/>
        <v>0</v>
      </c>
      <c r="AZ493">
        <f t="shared" si="659"/>
        <v>0</v>
      </c>
      <c r="BA493">
        <f t="shared" si="660"/>
        <v>0</v>
      </c>
      <c r="BB493">
        <f t="shared" si="661"/>
        <v>0</v>
      </c>
      <c r="BC493">
        <f t="shared" si="662"/>
        <v>0</v>
      </c>
      <c r="BD493">
        <f t="shared" si="663"/>
        <v>0</v>
      </c>
      <c r="BF493" t="str">
        <f t="shared" si="664"/>
        <v>0</v>
      </c>
      <c r="BG493" t="str">
        <f t="shared" si="665"/>
        <v>0</v>
      </c>
      <c r="BH493" t="str">
        <f t="shared" si="666"/>
        <v>0</v>
      </c>
      <c r="BI493" t="str">
        <f t="shared" si="667"/>
        <v>0</v>
      </c>
      <c r="BJ493" t="str">
        <f t="shared" si="668"/>
        <v>0</v>
      </c>
      <c r="BK493" t="str">
        <f t="shared" si="669"/>
        <v>0</v>
      </c>
    </row>
    <row r="494" spans="1:63" x14ac:dyDescent="0.25">
      <c r="A494" s="176" t="s">
        <v>21</v>
      </c>
      <c r="B494" s="10">
        <f t="shared" si="642"/>
        <v>73</v>
      </c>
      <c r="C494" s="10" t="str">
        <f t="shared" ref="C494:C557" si="670">A494&amp;" - "&amp;B494</f>
        <v>Admin 4a - 73</v>
      </c>
      <c r="D494" s="138">
        <f>'AUP Test Results - Table 1'!D494</f>
        <v>0</v>
      </c>
      <c r="E494" s="177">
        <f>'AUP Test Results - Table 1'!E494</f>
        <v>0</v>
      </c>
      <c r="F494" s="139">
        <f>'AUP Test Results - Table 1'!F494</f>
        <v>0</v>
      </c>
      <c r="G494" s="177">
        <f>'AUP Test Results - Table 1'!G494</f>
        <v>0</v>
      </c>
      <c r="H494" s="177">
        <f>'AUP Test Results - Table 1'!H494</f>
        <v>0</v>
      </c>
      <c r="I494" s="139">
        <f>'AUP Test Results - Table 1'!I494</f>
        <v>0</v>
      </c>
      <c r="J494" s="177">
        <f>'AUP Test Results - Table 1'!J494</f>
        <v>0</v>
      </c>
      <c r="K494" s="177">
        <f>'AUP Test Results - Table 1'!K494</f>
        <v>0</v>
      </c>
      <c r="L494" s="139">
        <f>'AUP Test Results - Table 1'!L494</f>
        <v>0</v>
      </c>
      <c r="M494" s="177" t="str">
        <f>'AUP Test Results - Table 1'!M494</f>
        <v/>
      </c>
      <c r="N494" s="177">
        <f>'AUP Test Results - Table 1'!N494</f>
        <v>0</v>
      </c>
      <c r="O494" s="139">
        <f>'AUP Test Results - Table 1'!O494</f>
        <v>0</v>
      </c>
      <c r="P494" s="177" t="str">
        <f>'AUP Test Results - Table 1'!P494</f>
        <v/>
      </c>
      <c r="Q494" s="138">
        <f>'AUP Test Results - Table 1'!Q494</f>
        <v>0</v>
      </c>
      <c r="R494" s="139">
        <f>'AUP Test Results - Table 1'!R494</f>
        <v>0</v>
      </c>
      <c r="S494" s="45">
        <f>'AUP Test Results - Table 1'!S494</f>
        <v>0</v>
      </c>
      <c r="T494" s="139">
        <f>'AUP Test Results - Table 1'!T494</f>
        <v>0</v>
      </c>
      <c r="U494" s="45">
        <f>'AUP Test Results - Table 1'!U494</f>
        <v>0</v>
      </c>
      <c r="V494" s="138">
        <f>'AUP Test Results - Table 1'!V494</f>
        <v>0</v>
      </c>
      <c r="W494" s="141" t="str">
        <f>'AUP Test Results - Table 1'!W494</f>
        <v>none</v>
      </c>
      <c r="X494" s="141">
        <f>'AUP Test Results - Table 1'!X494</f>
        <v>0</v>
      </c>
      <c r="Y494" s="178">
        <f>'AUP Test Results - Table 1'!Y494</f>
        <v>0</v>
      </c>
      <c r="Z494" s="89">
        <f>'AUP Test Results - Table 1'!Z494</f>
        <v>0</v>
      </c>
      <c r="AC494" t="str">
        <f t="shared" si="646"/>
        <v>Admin 4a</v>
      </c>
      <c r="AD494" s="3">
        <f t="shared" si="643"/>
        <v>0</v>
      </c>
      <c r="AE494" s="3">
        <f t="shared" si="644"/>
        <v>0</v>
      </c>
      <c r="AF494" s="3" t="e">
        <f t="shared" si="645"/>
        <v>#DIV/0!</v>
      </c>
      <c r="AG494" s="2" t="e">
        <f t="shared" si="647"/>
        <v>#DIV/0!</v>
      </c>
      <c r="AH494" s="2" t="e">
        <f t="shared" si="648"/>
        <v>#DIV/0!</v>
      </c>
      <c r="AI494" s="2" t="e">
        <f t="shared" si="649"/>
        <v>#DIV/0!</v>
      </c>
      <c r="AJ494" s="2" t="e">
        <f t="shared" si="650"/>
        <v>#DIV/0!</v>
      </c>
      <c r="AK494" t="e">
        <f t="shared" si="651"/>
        <v>#DIV/0!</v>
      </c>
      <c r="AL494" t="str">
        <f t="shared" si="652"/>
        <v>0</v>
      </c>
      <c r="AM494" t="str">
        <f t="shared" si="653"/>
        <v>0</v>
      </c>
      <c r="AN494" t="str">
        <f t="shared" si="654"/>
        <v>0</v>
      </c>
      <c r="AO494" t="str">
        <f t="shared" si="655"/>
        <v>0</v>
      </c>
      <c r="AP494" t="str">
        <f t="shared" si="656"/>
        <v>0</v>
      </c>
      <c r="AQ494" t="str">
        <f t="shared" si="657"/>
        <v>0</v>
      </c>
      <c r="AT494">
        <f t="shared" si="638"/>
        <v>0</v>
      </c>
      <c r="AU494">
        <f t="shared" si="639"/>
        <v>0</v>
      </c>
      <c r="AW494">
        <f t="shared" si="640"/>
        <v>0</v>
      </c>
      <c r="AY494">
        <f t="shared" si="658"/>
        <v>0</v>
      </c>
      <c r="AZ494">
        <f t="shared" si="659"/>
        <v>0</v>
      </c>
      <c r="BA494">
        <f t="shared" si="660"/>
        <v>0</v>
      </c>
      <c r="BB494">
        <f t="shared" si="661"/>
        <v>0</v>
      </c>
      <c r="BC494">
        <f t="shared" si="662"/>
        <v>0</v>
      </c>
      <c r="BD494">
        <f t="shared" si="663"/>
        <v>0</v>
      </c>
      <c r="BF494" t="str">
        <f t="shared" si="664"/>
        <v>0</v>
      </c>
      <c r="BG494" t="str">
        <f t="shared" si="665"/>
        <v>0</v>
      </c>
      <c r="BH494" t="str">
        <f t="shared" si="666"/>
        <v>0</v>
      </c>
      <c r="BI494" t="str">
        <f t="shared" si="667"/>
        <v>0</v>
      </c>
      <c r="BJ494" t="str">
        <f t="shared" si="668"/>
        <v>0</v>
      </c>
      <c r="BK494" t="str">
        <f t="shared" si="669"/>
        <v>0</v>
      </c>
    </row>
    <row r="495" spans="1:63" x14ac:dyDescent="0.25">
      <c r="A495" s="176" t="s">
        <v>21</v>
      </c>
      <c r="B495" s="10">
        <f t="shared" si="642"/>
        <v>74</v>
      </c>
      <c r="C495" s="10" t="str">
        <f t="shared" si="670"/>
        <v>Admin 4a - 74</v>
      </c>
      <c r="D495" s="138">
        <f>'AUP Test Results - Table 1'!D495</f>
        <v>0</v>
      </c>
      <c r="E495" s="177">
        <f>'AUP Test Results - Table 1'!E495</f>
        <v>0</v>
      </c>
      <c r="F495" s="139">
        <f>'AUP Test Results - Table 1'!F495</f>
        <v>0</v>
      </c>
      <c r="G495" s="177">
        <f>'AUP Test Results - Table 1'!G495</f>
        <v>0</v>
      </c>
      <c r="H495" s="177">
        <f>'AUP Test Results - Table 1'!H495</f>
        <v>0</v>
      </c>
      <c r="I495" s="139">
        <f>'AUP Test Results - Table 1'!I495</f>
        <v>0</v>
      </c>
      <c r="J495" s="177">
        <f>'AUP Test Results - Table 1'!J495</f>
        <v>0</v>
      </c>
      <c r="K495" s="177">
        <f>'AUP Test Results - Table 1'!K495</f>
        <v>0</v>
      </c>
      <c r="L495" s="139">
        <f>'AUP Test Results - Table 1'!L495</f>
        <v>0</v>
      </c>
      <c r="M495" s="177" t="str">
        <f>'AUP Test Results - Table 1'!M495</f>
        <v/>
      </c>
      <c r="N495" s="177">
        <f>'AUP Test Results - Table 1'!N495</f>
        <v>0</v>
      </c>
      <c r="O495" s="139">
        <f>'AUP Test Results - Table 1'!O495</f>
        <v>0</v>
      </c>
      <c r="P495" s="177" t="str">
        <f>'AUP Test Results - Table 1'!P495</f>
        <v/>
      </c>
      <c r="Q495" s="138">
        <f>'AUP Test Results - Table 1'!Q495</f>
        <v>0</v>
      </c>
      <c r="R495" s="139">
        <f>'AUP Test Results - Table 1'!R495</f>
        <v>0</v>
      </c>
      <c r="S495" s="45">
        <f>'AUP Test Results - Table 1'!S495</f>
        <v>0</v>
      </c>
      <c r="T495" s="139">
        <f>'AUP Test Results - Table 1'!T495</f>
        <v>0</v>
      </c>
      <c r="U495" s="45">
        <f>'AUP Test Results - Table 1'!U495</f>
        <v>0</v>
      </c>
      <c r="V495" s="138">
        <f>'AUP Test Results - Table 1'!V495</f>
        <v>0</v>
      </c>
      <c r="W495" s="141" t="str">
        <f>'AUP Test Results - Table 1'!W495</f>
        <v>none</v>
      </c>
      <c r="X495" s="141">
        <f>'AUP Test Results - Table 1'!X495</f>
        <v>0</v>
      </c>
      <c r="Y495" s="178">
        <f>'AUP Test Results - Table 1'!Y495</f>
        <v>0</v>
      </c>
      <c r="Z495" s="89">
        <f>'AUP Test Results - Table 1'!Z495</f>
        <v>0</v>
      </c>
      <c r="AC495" t="str">
        <f t="shared" si="646"/>
        <v>Admin 4a</v>
      </c>
      <c r="AD495" s="3">
        <f t="shared" si="643"/>
        <v>0</v>
      </c>
      <c r="AE495" s="3">
        <f t="shared" si="644"/>
        <v>0</v>
      </c>
      <c r="AF495" s="3" t="e">
        <f t="shared" si="645"/>
        <v>#DIV/0!</v>
      </c>
      <c r="AG495" s="2" t="e">
        <f t="shared" si="647"/>
        <v>#DIV/0!</v>
      </c>
      <c r="AH495" s="2" t="e">
        <f t="shared" si="648"/>
        <v>#DIV/0!</v>
      </c>
      <c r="AI495" s="2" t="e">
        <f t="shared" si="649"/>
        <v>#DIV/0!</v>
      </c>
      <c r="AJ495" s="2" t="e">
        <f t="shared" si="650"/>
        <v>#DIV/0!</v>
      </c>
      <c r="AK495" t="e">
        <f t="shared" si="651"/>
        <v>#DIV/0!</v>
      </c>
      <c r="AL495" t="str">
        <f t="shared" si="652"/>
        <v>0</v>
      </c>
      <c r="AM495" t="str">
        <f t="shared" si="653"/>
        <v>0</v>
      </c>
      <c r="AN495" t="str">
        <f t="shared" si="654"/>
        <v>0</v>
      </c>
      <c r="AO495" t="str">
        <f t="shared" si="655"/>
        <v>0</v>
      </c>
      <c r="AP495" t="str">
        <f t="shared" si="656"/>
        <v>0</v>
      </c>
      <c r="AQ495" t="str">
        <f t="shared" si="657"/>
        <v>0</v>
      </c>
      <c r="AT495">
        <f t="shared" si="638"/>
        <v>0</v>
      </c>
      <c r="AU495">
        <f t="shared" si="639"/>
        <v>0</v>
      </c>
      <c r="AW495">
        <f t="shared" si="640"/>
        <v>0</v>
      </c>
      <c r="AY495">
        <f t="shared" si="658"/>
        <v>0</v>
      </c>
      <c r="AZ495">
        <f t="shared" si="659"/>
        <v>0</v>
      </c>
      <c r="BA495">
        <f t="shared" si="660"/>
        <v>0</v>
      </c>
      <c r="BB495">
        <f t="shared" si="661"/>
        <v>0</v>
      </c>
      <c r="BC495">
        <f t="shared" si="662"/>
        <v>0</v>
      </c>
      <c r="BD495">
        <f t="shared" si="663"/>
        <v>0</v>
      </c>
      <c r="BF495" t="str">
        <f t="shared" si="664"/>
        <v>0</v>
      </c>
      <c r="BG495" t="str">
        <f t="shared" si="665"/>
        <v>0</v>
      </c>
      <c r="BH495" t="str">
        <f t="shared" si="666"/>
        <v>0</v>
      </c>
      <c r="BI495" t="str">
        <f t="shared" si="667"/>
        <v>0</v>
      </c>
      <c r="BJ495" t="str">
        <f t="shared" si="668"/>
        <v>0</v>
      </c>
      <c r="BK495" t="str">
        <f t="shared" si="669"/>
        <v>0</v>
      </c>
    </row>
    <row r="496" spans="1:63" x14ac:dyDescent="0.25">
      <c r="A496" s="176" t="s">
        <v>21</v>
      </c>
      <c r="B496" s="10">
        <f t="shared" si="642"/>
        <v>75</v>
      </c>
      <c r="C496" s="10" t="str">
        <f t="shared" si="670"/>
        <v>Admin 4a - 75</v>
      </c>
      <c r="D496" s="138">
        <f>'AUP Test Results - Table 1'!D496</f>
        <v>0</v>
      </c>
      <c r="E496" s="177">
        <f>'AUP Test Results - Table 1'!E496</f>
        <v>0</v>
      </c>
      <c r="F496" s="139">
        <f>'AUP Test Results - Table 1'!F496</f>
        <v>0</v>
      </c>
      <c r="G496" s="177">
        <f>'AUP Test Results - Table 1'!G496</f>
        <v>0</v>
      </c>
      <c r="H496" s="177">
        <f>'AUP Test Results - Table 1'!H496</f>
        <v>0</v>
      </c>
      <c r="I496" s="139">
        <f>'AUP Test Results - Table 1'!I496</f>
        <v>0</v>
      </c>
      <c r="J496" s="177">
        <f>'AUP Test Results - Table 1'!J496</f>
        <v>0</v>
      </c>
      <c r="K496" s="177">
        <f>'AUP Test Results - Table 1'!K496</f>
        <v>0</v>
      </c>
      <c r="L496" s="139">
        <f>'AUP Test Results - Table 1'!L496</f>
        <v>0</v>
      </c>
      <c r="M496" s="177" t="str">
        <f>'AUP Test Results - Table 1'!M496</f>
        <v/>
      </c>
      <c r="N496" s="177">
        <f>'AUP Test Results - Table 1'!N496</f>
        <v>0</v>
      </c>
      <c r="O496" s="139">
        <f>'AUP Test Results - Table 1'!O496</f>
        <v>0</v>
      </c>
      <c r="P496" s="177" t="str">
        <f>'AUP Test Results - Table 1'!P496</f>
        <v/>
      </c>
      <c r="Q496" s="138">
        <f>'AUP Test Results - Table 1'!Q496</f>
        <v>0</v>
      </c>
      <c r="R496" s="139">
        <f>'AUP Test Results - Table 1'!R496</f>
        <v>0</v>
      </c>
      <c r="S496" s="45">
        <f>'AUP Test Results - Table 1'!S496</f>
        <v>0</v>
      </c>
      <c r="T496" s="139">
        <f>'AUP Test Results - Table 1'!T496</f>
        <v>0</v>
      </c>
      <c r="U496" s="45">
        <f>'AUP Test Results - Table 1'!U496</f>
        <v>0</v>
      </c>
      <c r="V496" s="138">
        <f>'AUP Test Results - Table 1'!V496</f>
        <v>0</v>
      </c>
      <c r="W496" s="141" t="str">
        <f>'AUP Test Results - Table 1'!W496</f>
        <v>none</v>
      </c>
      <c r="X496" s="141">
        <f>'AUP Test Results - Table 1'!X496</f>
        <v>0</v>
      </c>
      <c r="Y496" s="178">
        <f>'AUP Test Results - Table 1'!Y496</f>
        <v>0</v>
      </c>
      <c r="Z496" s="89">
        <f>'AUP Test Results - Table 1'!Z496</f>
        <v>0</v>
      </c>
      <c r="AC496" t="str">
        <f t="shared" si="646"/>
        <v>Admin 4a</v>
      </c>
      <c r="AD496" s="3">
        <f t="shared" si="643"/>
        <v>0</v>
      </c>
      <c r="AE496" s="3">
        <f t="shared" si="644"/>
        <v>0</v>
      </c>
      <c r="AF496" s="3" t="e">
        <f t="shared" si="645"/>
        <v>#DIV/0!</v>
      </c>
      <c r="AG496" s="2" t="e">
        <f t="shared" si="647"/>
        <v>#DIV/0!</v>
      </c>
      <c r="AH496" s="2" t="e">
        <f t="shared" si="648"/>
        <v>#DIV/0!</v>
      </c>
      <c r="AI496" s="2" t="e">
        <f t="shared" si="649"/>
        <v>#DIV/0!</v>
      </c>
      <c r="AJ496" s="2" t="e">
        <f t="shared" si="650"/>
        <v>#DIV/0!</v>
      </c>
      <c r="AK496" t="e">
        <f t="shared" si="651"/>
        <v>#DIV/0!</v>
      </c>
      <c r="AL496" t="str">
        <f t="shared" si="652"/>
        <v>0</v>
      </c>
      <c r="AM496" t="str">
        <f t="shared" si="653"/>
        <v>0</v>
      </c>
      <c r="AN496" t="str">
        <f t="shared" si="654"/>
        <v>0</v>
      </c>
      <c r="AO496" t="str">
        <f t="shared" si="655"/>
        <v>0</v>
      </c>
      <c r="AP496" t="str">
        <f t="shared" si="656"/>
        <v>0</v>
      </c>
      <c r="AQ496" t="str">
        <f t="shared" si="657"/>
        <v>0</v>
      </c>
      <c r="AT496">
        <f t="shared" si="638"/>
        <v>0</v>
      </c>
      <c r="AU496">
        <f t="shared" si="639"/>
        <v>0</v>
      </c>
      <c r="AW496">
        <f t="shared" si="640"/>
        <v>0</v>
      </c>
      <c r="AY496">
        <f t="shared" si="658"/>
        <v>0</v>
      </c>
      <c r="AZ496">
        <f t="shared" si="659"/>
        <v>0</v>
      </c>
      <c r="BA496">
        <f t="shared" si="660"/>
        <v>0</v>
      </c>
      <c r="BB496">
        <f t="shared" si="661"/>
        <v>0</v>
      </c>
      <c r="BC496">
        <f t="shared" si="662"/>
        <v>0</v>
      </c>
      <c r="BD496">
        <f t="shared" si="663"/>
        <v>0</v>
      </c>
      <c r="BF496" t="str">
        <f t="shared" si="664"/>
        <v>0</v>
      </c>
      <c r="BG496" t="str">
        <f t="shared" si="665"/>
        <v>0</v>
      </c>
      <c r="BH496" t="str">
        <f t="shared" si="666"/>
        <v>0</v>
      </c>
      <c r="BI496" t="str">
        <f t="shared" si="667"/>
        <v>0</v>
      </c>
      <c r="BJ496" t="str">
        <f t="shared" si="668"/>
        <v>0</v>
      </c>
      <c r="BK496" t="str">
        <f t="shared" si="669"/>
        <v>0</v>
      </c>
    </row>
    <row r="497" spans="1:63" x14ac:dyDescent="0.25">
      <c r="A497" s="176" t="s">
        <v>21</v>
      </c>
      <c r="B497" s="10">
        <f t="shared" si="642"/>
        <v>76</v>
      </c>
      <c r="C497" s="10" t="str">
        <f t="shared" si="670"/>
        <v>Admin 4a - 76</v>
      </c>
      <c r="D497" s="138">
        <f>'AUP Test Results - Table 1'!D497</f>
        <v>0</v>
      </c>
      <c r="E497" s="177">
        <f>'AUP Test Results - Table 1'!E497</f>
        <v>0</v>
      </c>
      <c r="F497" s="139">
        <f>'AUP Test Results - Table 1'!F497</f>
        <v>0</v>
      </c>
      <c r="G497" s="177">
        <f>'AUP Test Results - Table 1'!G497</f>
        <v>0</v>
      </c>
      <c r="H497" s="177">
        <f>'AUP Test Results - Table 1'!H497</f>
        <v>0</v>
      </c>
      <c r="I497" s="139">
        <f>'AUP Test Results - Table 1'!I497</f>
        <v>0</v>
      </c>
      <c r="J497" s="177">
        <f>'AUP Test Results - Table 1'!J497</f>
        <v>0</v>
      </c>
      <c r="K497" s="177">
        <f>'AUP Test Results - Table 1'!K497</f>
        <v>0</v>
      </c>
      <c r="L497" s="139">
        <f>'AUP Test Results - Table 1'!L497</f>
        <v>0</v>
      </c>
      <c r="M497" s="177" t="str">
        <f>'AUP Test Results - Table 1'!M497</f>
        <v/>
      </c>
      <c r="N497" s="177">
        <f>'AUP Test Results - Table 1'!N497</f>
        <v>0</v>
      </c>
      <c r="O497" s="139">
        <f>'AUP Test Results - Table 1'!O497</f>
        <v>0</v>
      </c>
      <c r="P497" s="177" t="str">
        <f>'AUP Test Results - Table 1'!P497</f>
        <v/>
      </c>
      <c r="Q497" s="138">
        <f>'AUP Test Results - Table 1'!Q497</f>
        <v>0</v>
      </c>
      <c r="R497" s="139">
        <f>'AUP Test Results - Table 1'!R497</f>
        <v>0</v>
      </c>
      <c r="S497" s="45">
        <f>'AUP Test Results - Table 1'!S497</f>
        <v>0</v>
      </c>
      <c r="T497" s="139">
        <f>'AUP Test Results - Table 1'!T497</f>
        <v>0</v>
      </c>
      <c r="U497" s="45">
        <f>'AUP Test Results - Table 1'!U497</f>
        <v>0</v>
      </c>
      <c r="V497" s="138">
        <f>'AUP Test Results - Table 1'!V497</f>
        <v>0</v>
      </c>
      <c r="W497" s="141" t="str">
        <f>'AUP Test Results - Table 1'!W497</f>
        <v>none</v>
      </c>
      <c r="X497" s="141">
        <f>'AUP Test Results - Table 1'!X497</f>
        <v>0</v>
      </c>
      <c r="Y497" s="178">
        <f>'AUP Test Results - Table 1'!Y497</f>
        <v>0</v>
      </c>
      <c r="Z497" s="89">
        <f>'AUP Test Results - Table 1'!Z497</f>
        <v>0</v>
      </c>
      <c r="AC497" t="str">
        <f t="shared" si="646"/>
        <v>Admin 4a</v>
      </c>
      <c r="AD497" s="3">
        <f t="shared" si="643"/>
        <v>0</v>
      </c>
      <c r="AE497" s="3">
        <f t="shared" si="644"/>
        <v>0</v>
      </c>
      <c r="AF497" s="3" t="e">
        <f t="shared" si="645"/>
        <v>#DIV/0!</v>
      </c>
      <c r="AG497" s="2" t="e">
        <f t="shared" si="647"/>
        <v>#DIV/0!</v>
      </c>
      <c r="AH497" s="2" t="e">
        <f t="shared" si="648"/>
        <v>#DIV/0!</v>
      </c>
      <c r="AI497" s="2" t="e">
        <f t="shared" si="649"/>
        <v>#DIV/0!</v>
      </c>
      <c r="AJ497" s="2" t="e">
        <f t="shared" si="650"/>
        <v>#DIV/0!</v>
      </c>
      <c r="AK497" t="e">
        <f t="shared" si="651"/>
        <v>#DIV/0!</v>
      </c>
      <c r="AL497" t="str">
        <f t="shared" si="652"/>
        <v>0</v>
      </c>
      <c r="AM497" t="str">
        <f t="shared" si="653"/>
        <v>0</v>
      </c>
      <c r="AN497" t="str">
        <f t="shared" si="654"/>
        <v>0</v>
      </c>
      <c r="AO497" t="str">
        <f t="shared" si="655"/>
        <v>0</v>
      </c>
      <c r="AP497" t="str">
        <f t="shared" si="656"/>
        <v>0</v>
      </c>
      <c r="AQ497" t="str">
        <f t="shared" si="657"/>
        <v>0</v>
      </c>
      <c r="AT497">
        <f t="shared" si="638"/>
        <v>0</v>
      </c>
      <c r="AU497">
        <f t="shared" si="639"/>
        <v>0</v>
      </c>
      <c r="AW497">
        <f t="shared" si="640"/>
        <v>0</v>
      </c>
      <c r="AY497">
        <f t="shared" si="658"/>
        <v>0</v>
      </c>
      <c r="AZ497">
        <f t="shared" si="659"/>
        <v>0</v>
      </c>
      <c r="BA497">
        <f t="shared" si="660"/>
        <v>0</v>
      </c>
      <c r="BB497">
        <f t="shared" si="661"/>
        <v>0</v>
      </c>
      <c r="BC497">
        <f t="shared" si="662"/>
        <v>0</v>
      </c>
      <c r="BD497">
        <f t="shared" si="663"/>
        <v>0</v>
      </c>
      <c r="BF497" t="str">
        <f t="shared" si="664"/>
        <v>0</v>
      </c>
      <c r="BG497" t="str">
        <f t="shared" si="665"/>
        <v>0</v>
      </c>
      <c r="BH497" t="str">
        <f t="shared" si="666"/>
        <v>0</v>
      </c>
      <c r="BI497" t="str">
        <f t="shared" si="667"/>
        <v>0</v>
      </c>
      <c r="BJ497" t="str">
        <f t="shared" si="668"/>
        <v>0</v>
      </c>
      <c r="BK497" t="str">
        <f t="shared" si="669"/>
        <v>0</v>
      </c>
    </row>
    <row r="498" spans="1:63" x14ac:dyDescent="0.25">
      <c r="A498" s="176" t="s">
        <v>21</v>
      </c>
      <c r="B498" s="10">
        <f t="shared" si="642"/>
        <v>77</v>
      </c>
      <c r="C498" s="10" t="str">
        <f t="shared" si="670"/>
        <v>Admin 4a - 77</v>
      </c>
      <c r="D498" s="138">
        <f>'AUP Test Results - Table 1'!D498</f>
        <v>0</v>
      </c>
      <c r="E498" s="177">
        <f>'AUP Test Results - Table 1'!E498</f>
        <v>0</v>
      </c>
      <c r="F498" s="139">
        <f>'AUP Test Results - Table 1'!F498</f>
        <v>0</v>
      </c>
      <c r="G498" s="177">
        <f>'AUP Test Results - Table 1'!G498</f>
        <v>0</v>
      </c>
      <c r="H498" s="177">
        <f>'AUP Test Results - Table 1'!H498</f>
        <v>0</v>
      </c>
      <c r="I498" s="139">
        <f>'AUP Test Results - Table 1'!I498</f>
        <v>0</v>
      </c>
      <c r="J498" s="177">
        <f>'AUP Test Results - Table 1'!J498</f>
        <v>0</v>
      </c>
      <c r="K498" s="177">
        <f>'AUP Test Results - Table 1'!K498</f>
        <v>0</v>
      </c>
      <c r="L498" s="139">
        <f>'AUP Test Results - Table 1'!L498</f>
        <v>0</v>
      </c>
      <c r="M498" s="177" t="str">
        <f>'AUP Test Results - Table 1'!M498</f>
        <v/>
      </c>
      <c r="N498" s="177">
        <f>'AUP Test Results - Table 1'!N498</f>
        <v>0</v>
      </c>
      <c r="O498" s="139">
        <f>'AUP Test Results - Table 1'!O498</f>
        <v>0</v>
      </c>
      <c r="P498" s="177" t="str">
        <f>'AUP Test Results - Table 1'!P498</f>
        <v/>
      </c>
      <c r="Q498" s="138">
        <f>'AUP Test Results - Table 1'!Q498</f>
        <v>0</v>
      </c>
      <c r="R498" s="139">
        <f>'AUP Test Results - Table 1'!R498</f>
        <v>0</v>
      </c>
      <c r="S498" s="45">
        <f>'AUP Test Results - Table 1'!S498</f>
        <v>0</v>
      </c>
      <c r="T498" s="139">
        <f>'AUP Test Results - Table 1'!T498</f>
        <v>0</v>
      </c>
      <c r="U498" s="45">
        <f>'AUP Test Results - Table 1'!U498</f>
        <v>0</v>
      </c>
      <c r="V498" s="138">
        <f>'AUP Test Results - Table 1'!V498</f>
        <v>0</v>
      </c>
      <c r="W498" s="141" t="str">
        <f>'AUP Test Results - Table 1'!W498</f>
        <v>none</v>
      </c>
      <c r="X498" s="141">
        <f>'AUP Test Results - Table 1'!X498</f>
        <v>0</v>
      </c>
      <c r="Y498" s="178">
        <f>'AUP Test Results - Table 1'!Y498</f>
        <v>0</v>
      </c>
      <c r="Z498" s="89">
        <f>'AUP Test Results - Table 1'!Z498</f>
        <v>0</v>
      </c>
      <c r="AC498" t="str">
        <f t="shared" si="646"/>
        <v>Admin 4a</v>
      </c>
      <c r="AD498" s="3">
        <f t="shared" si="643"/>
        <v>0</v>
      </c>
      <c r="AE498" s="3">
        <f t="shared" si="644"/>
        <v>0</v>
      </c>
      <c r="AF498" s="3" t="e">
        <f t="shared" si="645"/>
        <v>#DIV/0!</v>
      </c>
      <c r="AG498" s="2" t="e">
        <f t="shared" si="647"/>
        <v>#DIV/0!</v>
      </c>
      <c r="AH498" s="2" t="e">
        <f t="shared" si="648"/>
        <v>#DIV/0!</v>
      </c>
      <c r="AI498" s="2" t="e">
        <f t="shared" si="649"/>
        <v>#DIV/0!</v>
      </c>
      <c r="AJ498" s="2" t="e">
        <f t="shared" si="650"/>
        <v>#DIV/0!</v>
      </c>
      <c r="AK498" t="e">
        <f t="shared" si="651"/>
        <v>#DIV/0!</v>
      </c>
      <c r="AL498" t="str">
        <f t="shared" si="652"/>
        <v>0</v>
      </c>
      <c r="AM498" t="str">
        <f t="shared" si="653"/>
        <v>0</v>
      </c>
      <c r="AN498" t="str">
        <f t="shared" si="654"/>
        <v>0</v>
      </c>
      <c r="AO498" t="str">
        <f t="shared" si="655"/>
        <v>0</v>
      </c>
      <c r="AP498" t="str">
        <f t="shared" si="656"/>
        <v>0</v>
      </c>
      <c r="AQ498" t="str">
        <f t="shared" si="657"/>
        <v>0</v>
      </c>
      <c r="AT498">
        <f t="shared" si="638"/>
        <v>0</v>
      </c>
      <c r="AU498">
        <f t="shared" si="639"/>
        <v>0</v>
      </c>
      <c r="AW498">
        <f t="shared" si="640"/>
        <v>0</v>
      </c>
      <c r="AY498">
        <f t="shared" si="658"/>
        <v>0</v>
      </c>
      <c r="AZ498">
        <f t="shared" si="659"/>
        <v>0</v>
      </c>
      <c r="BA498">
        <f t="shared" si="660"/>
        <v>0</v>
      </c>
      <c r="BB498">
        <f t="shared" si="661"/>
        <v>0</v>
      </c>
      <c r="BC498">
        <f t="shared" si="662"/>
        <v>0</v>
      </c>
      <c r="BD498">
        <f t="shared" si="663"/>
        <v>0</v>
      </c>
      <c r="BF498" t="str">
        <f t="shared" si="664"/>
        <v>0</v>
      </c>
      <c r="BG498" t="str">
        <f t="shared" si="665"/>
        <v>0</v>
      </c>
      <c r="BH498" t="str">
        <f t="shared" si="666"/>
        <v>0</v>
      </c>
      <c r="BI498" t="str">
        <f t="shared" si="667"/>
        <v>0</v>
      </c>
      <c r="BJ498" t="str">
        <f t="shared" si="668"/>
        <v>0</v>
      </c>
      <c r="BK498" t="str">
        <f t="shared" si="669"/>
        <v>0</v>
      </c>
    </row>
    <row r="499" spans="1:63" x14ac:dyDescent="0.25">
      <c r="A499" s="176" t="s">
        <v>21</v>
      </c>
      <c r="B499" s="10">
        <f t="shared" si="642"/>
        <v>78</v>
      </c>
      <c r="C499" s="10" t="str">
        <f t="shared" si="670"/>
        <v>Admin 4a - 78</v>
      </c>
      <c r="D499" s="138">
        <f>'AUP Test Results - Table 1'!D499</f>
        <v>0</v>
      </c>
      <c r="E499" s="177">
        <f>'AUP Test Results - Table 1'!E499</f>
        <v>0</v>
      </c>
      <c r="F499" s="139">
        <f>'AUP Test Results - Table 1'!F499</f>
        <v>0</v>
      </c>
      <c r="G499" s="177">
        <f>'AUP Test Results - Table 1'!G499</f>
        <v>0</v>
      </c>
      <c r="H499" s="177">
        <f>'AUP Test Results - Table 1'!H499</f>
        <v>0</v>
      </c>
      <c r="I499" s="139">
        <f>'AUP Test Results - Table 1'!I499</f>
        <v>0</v>
      </c>
      <c r="J499" s="177">
        <f>'AUP Test Results - Table 1'!J499</f>
        <v>0</v>
      </c>
      <c r="K499" s="177">
        <f>'AUP Test Results - Table 1'!K499</f>
        <v>0</v>
      </c>
      <c r="L499" s="139">
        <f>'AUP Test Results - Table 1'!L499</f>
        <v>0</v>
      </c>
      <c r="M499" s="177" t="str">
        <f>'AUP Test Results - Table 1'!M499</f>
        <v/>
      </c>
      <c r="N499" s="177">
        <f>'AUP Test Results - Table 1'!N499</f>
        <v>0</v>
      </c>
      <c r="O499" s="139">
        <f>'AUP Test Results - Table 1'!O499</f>
        <v>0</v>
      </c>
      <c r="P499" s="177" t="str">
        <f>'AUP Test Results - Table 1'!P499</f>
        <v/>
      </c>
      <c r="Q499" s="138">
        <f>'AUP Test Results - Table 1'!Q499</f>
        <v>0</v>
      </c>
      <c r="R499" s="139">
        <f>'AUP Test Results - Table 1'!R499</f>
        <v>0</v>
      </c>
      <c r="S499" s="45">
        <f>'AUP Test Results - Table 1'!S499</f>
        <v>0</v>
      </c>
      <c r="T499" s="139">
        <f>'AUP Test Results - Table 1'!T499</f>
        <v>0</v>
      </c>
      <c r="U499" s="45">
        <f>'AUP Test Results - Table 1'!U499</f>
        <v>0</v>
      </c>
      <c r="V499" s="138">
        <f>'AUP Test Results - Table 1'!V499</f>
        <v>0</v>
      </c>
      <c r="W499" s="141" t="str">
        <f>'AUP Test Results - Table 1'!W499</f>
        <v>none</v>
      </c>
      <c r="X499" s="141">
        <f>'AUP Test Results - Table 1'!X499</f>
        <v>0</v>
      </c>
      <c r="Y499" s="178">
        <f>'AUP Test Results - Table 1'!Y499</f>
        <v>0</v>
      </c>
      <c r="Z499" s="89">
        <f>'AUP Test Results - Table 1'!Z499</f>
        <v>0</v>
      </c>
      <c r="AC499" t="str">
        <f t="shared" si="646"/>
        <v>Admin 4a</v>
      </c>
      <c r="AD499" s="3">
        <f t="shared" si="643"/>
        <v>0</v>
      </c>
      <c r="AE499" s="3">
        <f t="shared" si="644"/>
        <v>0</v>
      </c>
      <c r="AF499" s="3" t="e">
        <f t="shared" si="645"/>
        <v>#DIV/0!</v>
      </c>
      <c r="AG499" s="2" t="e">
        <f t="shared" si="647"/>
        <v>#DIV/0!</v>
      </c>
      <c r="AH499" s="2" t="e">
        <f t="shared" si="648"/>
        <v>#DIV/0!</v>
      </c>
      <c r="AI499" s="2" t="e">
        <f t="shared" si="649"/>
        <v>#DIV/0!</v>
      </c>
      <c r="AJ499" s="2" t="e">
        <f t="shared" si="650"/>
        <v>#DIV/0!</v>
      </c>
      <c r="AK499" t="e">
        <f t="shared" si="651"/>
        <v>#DIV/0!</v>
      </c>
      <c r="AL499" t="str">
        <f t="shared" si="652"/>
        <v>0</v>
      </c>
      <c r="AM499" t="str">
        <f t="shared" si="653"/>
        <v>0</v>
      </c>
      <c r="AN499" t="str">
        <f t="shared" si="654"/>
        <v>0</v>
      </c>
      <c r="AO499" t="str">
        <f t="shared" si="655"/>
        <v>0</v>
      </c>
      <c r="AP499" t="str">
        <f t="shared" si="656"/>
        <v>0</v>
      </c>
      <c r="AQ499" t="str">
        <f t="shared" si="657"/>
        <v>0</v>
      </c>
      <c r="AT499">
        <f t="shared" si="638"/>
        <v>0</v>
      </c>
      <c r="AU499">
        <f t="shared" si="639"/>
        <v>0</v>
      </c>
      <c r="AW499">
        <f t="shared" si="640"/>
        <v>0</v>
      </c>
      <c r="AY499">
        <f t="shared" si="658"/>
        <v>0</v>
      </c>
      <c r="AZ499">
        <f t="shared" si="659"/>
        <v>0</v>
      </c>
      <c r="BA499">
        <f t="shared" si="660"/>
        <v>0</v>
      </c>
      <c r="BB499">
        <f t="shared" si="661"/>
        <v>0</v>
      </c>
      <c r="BC499">
        <f t="shared" si="662"/>
        <v>0</v>
      </c>
      <c r="BD499">
        <f t="shared" si="663"/>
        <v>0</v>
      </c>
      <c r="BF499" t="str">
        <f t="shared" si="664"/>
        <v>0</v>
      </c>
      <c r="BG499" t="str">
        <f t="shared" si="665"/>
        <v>0</v>
      </c>
      <c r="BH499" t="str">
        <f t="shared" si="666"/>
        <v>0</v>
      </c>
      <c r="BI499" t="str">
        <f t="shared" si="667"/>
        <v>0</v>
      </c>
      <c r="BJ499" t="str">
        <f t="shared" si="668"/>
        <v>0</v>
      </c>
      <c r="BK499" t="str">
        <f t="shared" si="669"/>
        <v>0</v>
      </c>
    </row>
    <row r="500" spans="1:63" x14ac:dyDescent="0.25">
      <c r="A500" s="176" t="s">
        <v>21</v>
      </c>
      <c r="B500" s="10">
        <f t="shared" si="642"/>
        <v>79</v>
      </c>
      <c r="C500" s="10" t="str">
        <f t="shared" si="670"/>
        <v>Admin 4a - 79</v>
      </c>
      <c r="D500" s="138">
        <f>'AUP Test Results - Table 1'!D500</f>
        <v>0</v>
      </c>
      <c r="E500" s="177">
        <f>'AUP Test Results - Table 1'!E500</f>
        <v>0</v>
      </c>
      <c r="F500" s="139">
        <f>'AUP Test Results - Table 1'!F500</f>
        <v>0</v>
      </c>
      <c r="G500" s="177">
        <f>'AUP Test Results - Table 1'!G500</f>
        <v>0</v>
      </c>
      <c r="H500" s="177">
        <f>'AUP Test Results - Table 1'!H500</f>
        <v>0</v>
      </c>
      <c r="I500" s="139">
        <f>'AUP Test Results - Table 1'!I500</f>
        <v>0</v>
      </c>
      <c r="J500" s="177">
        <f>'AUP Test Results - Table 1'!J500</f>
        <v>0</v>
      </c>
      <c r="K500" s="177">
        <f>'AUP Test Results - Table 1'!K500</f>
        <v>0</v>
      </c>
      <c r="L500" s="139">
        <f>'AUP Test Results - Table 1'!L500</f>
        <v>0</v>
      </c>
      <c r="M500" s="177" t="str">
        <f>'AUP Test Results - Table 1'!M500</f>
        <v/>
      </c>
      <c r="N500" s="177">
        <f>'AUP Test Results - Table 1'!N500</f>
        <v>0</v>
      </c>
      <c r="O500" s="139">
        <f>'AUP Test Results - Table 1'!O500</f>
        <v>0</v>
      </c>
      <c r="P500" s="177" t="str">
        <f>'AUP Test Results - Table 1'!P500</f>
        <v/>
      </c>
      <c r="Q500" s="138">
        <f>'AUP Test Results - Table 1'!Q500</f>
        <v>0</v>
      </c>
      <c r="R500" s="139">
        <f>'AUP Test Results - Table 1'!R500</f>
        <v>0</v>
      </c>
      <c r="S500" s="45">
        <f>'AUP Test Results - Table 1'!S500</f>
        <v>0</v>
      </c>
      <c r="T500" s="139">
        <f>'AUP Test Results - Table 1'!T500</f>
        <v>0</v>
      </c>
      <c r="U500" s="45">
        <f>'AUP Test Results - Table 1'!U500</f>
        <v>0</v>
      </c>
      <c r="V500" s="138">
        <f>'AUP Test Results - Table 1'!V500</f>
        <v>0</v>
      </c>
      <c r="W500" s="141" t="str">
        <f>'AUP Test Results - Table 1'!W500</f>
        <v>none</v>
      </c>
      <c r="X500" s="141">
        <f>'AUP Test Results - Table 1'!X500</f>
        <v>0</v>
      </c>
      <c r="Y500" s="178">
        <f>'AUP Test Results - Table 1'!Y500</f>
        <v>0</v>
      </c>
      <c r="Z500" s="89">
        <f>'AUP Test Results - Table 1'!Z500</f>
        <v>0</v>
      </c>
      <c r="AC500" t="str">
        <f t="shared" si="646"/>
        <v>Admin 4a</v>
      </c>
      <c r="AD500" s="3">
        <f t="shared" si="643"/>
        <v>0</v>
      </c>
      <c r="AE500" s="3">
        <f t="shared" si="644"/>
        <v>0</v>
      </c>
      <c r="AF500" s="3" t="e">
        <f t="shared" si="645"/>
        <v>#DIV/0!</v>
      </c>
      <c r="AG500" s="2" t="e">
        <f t="shared" si="647"/>
        <v>#DIV/0!</v>
      </c>
      <c r="AH500" s="2" t="e">
        <f t="shared" si="648"/>
        <v>#DIV/0!</v>
      </c>
      <c r="AI500" s="2" t="e">
        <f t="shared" si="649"/>
        <v>#DIV/0!</v>
      </c>
      <c r="AJ500" s="2" t="e">
        <f t="shared" si="650"/>
        <v>#DIV/0!</v>
      </c>
      <c r="AK500" t="e">
        <f t="shared" si="651"/>
        <v>#DIV/0!</v>
      </c>
      <c r="AL500" t="str">
        <f t="shared" si="652"/>
        <v>0</v>
      </c>
      <c r="AM500" t="str">
        <f t="shared" si="653"/>
        <v>0</v>
      </c>
      <c r="AN500" t="str">
        <f t="shared" si="654"/>
        <v>0</v>
      </c>
      <c r="AO500" t="str">
        <f t="shared" si="655"/>
        <v>0</v>
      </c>
      <c r="AP500" t="str">
        <f t="shared" si="656"/>
        <v>0</v>
      </c>
      <c r="AQ500" t="str">
        <f t="shared" si="657"/>
        <v>0</v>
      </c>
      <c r="AT500">
        <f t="shared" si="638"/>
        <v>0</v>
      </c>
      <c r="AU500">
        <f t="shared" si="639"/>
        <v>0</v>
      </c>
      <c r="AW500">
        <f t="shared" si="640"/>
        <v>0</v>
      </c>
      <c r="AY500">
        <f t="shared" si="658"/>
        <v>0</v>
      </c>
      <c r="AZ500">
        <f t="shared" si="659"/>
        <v>0</v>
      </c>
      <c r="BA500">
        <f t="shared" si="660"/>
        <v>0</v>
      </c>
      <c r="BB500">
        <f t="shared" si="661"/>
        <v>0</v>
      </c>
      <c r="BC500">
        <f t="shared" si="662"/>
        <v>0</v>
      </c>
      <c r="BD500">
        <f t="shared" si="663"/>
        <v>0</v>
      </c>
      <c r="BF500" t="str">
        <f t="shared" si="664"/>
        <v>0</v>
      </c>
      <c r="BG500" t="str">
        <f t="shared" si="665"/>
        <v>0</v>
      </c>
      <c r="BH500" t="str">
        <f t="shared" si="666"/>
        <v>0</v>
      </c>
      <c r="BI500" t="str">
        <f t="shared" si="667"/>
        <v>0</v>
      </c>
      <c r="BJ500" t="str">
        <f t="shared" si="668"/>
        <v>0</v>
      </c>
      <c r="BK500" t="str">
        <f t="shared" si="669"/>
        <v>0</v>
      </c>
    </row>
    <row r="501" spans="1:63" x14ac:dyDescent="0.25">
      <c r="A501" s="176" t="s">
        <v>21</v>
      </c>
      <c r="B501" s="10">
        <f t="shared" si="642"/>
        <v>80</v>
      </c>
      <c r="C501" s="10" t="str">
        <f t="shared" si="670"/>
        <v>Admin 4a - 80</v>
      </c>
      <c r="D501" s="138">
        <f>'AUP Test Results - Table 1'!D501</f>
        <v>0</v>
      </c>
      <c r="E501" s="177">
        <f>'AUP Test Results - Table 1'!E501</f>
        <v>0</v>
      </c>
      <c r="F501" s="139">
        <f>'AUP Test Results - Table 1'!F501</f>
        <v>0</v>
      </c>
      <c r="G501" s="177">
        <f>'AUP Test Results - Table 1'!G501</f>
        <v>0</v>
      </c>
      <c r="H501" s="177">
        <f>'AUP Test Results - Table 1'!H501</f>
        <v>0</v>
      </c>
      <c r="I501" s="139">
        <f>'AUP Test Results - Table 1'!I501</f>
        <v>0</v>
      </c>
      <c r="J501" s="177">
        <f>'AUP Test Results - Table 1'!J501</f>
        <v>0</v>
      </c>
      <c r="K501" s="177">
        <f>'AUP Test Results - Table 1'!K501</f>
        <v>0</v>
      </c>
      <c r="L501" s="139">
        <f>'AUP Test Results - Table 1'!L501</f>
        <v>0</v>
      </c>
      <c r="M501" s="177" t="str">
        <f>'AUP Test Results - Table 1'!M501</f>
        <v/>
      </c>
      <c r="N501" s="177">
        <f>'AUP Test Results - Table 1'!N501</f>
        <v>0</v>
      </c>
      <c r="O501" s="139">
        <f>'AUP Test Results - Table 1'!O501</f>
        <v>0</v>
      </c>
      <c r="P501" s="177" t="str">
        <f>'AUP Test Results - Table 1'!P501</f>
        <v/>
      </c>
      <c r="Q501" s="138">
        <f>'AUP Test Results - Table 1'!Q501</f>
        <v>0</v>
      </c>
      <c r="R501" s="139">
        <f>'AUP Test Results - Table 1'!R501</f>
        <v>0</v>
      </c>
      <c r="S501" s="45">
        <f>'AUP Test Results - Table 1'!S501</f>
        <v>0</v>
      </c>
      <c r="T501" s="139">
        <f>'AUP Test Results - Table 1'!T501</f>
        <v>0</v>
      </c>
      <c r="U501" s="45">
        <f>'AUP Test Results - Table 1'!U501</f>
        <v>0</v>
      </c>
      <c r="V501" s="138">
        <f>'AUP Test Results - Table 1'!V501</f>
        <v>0</v>
      </c>
      <c r="W501" s="141" t="str">
        <f>'AUP Test Results - Table 1'!W501</f>
        <v>none</v>
      </c>
      <c r="X501" s="141">
        <f>'AUP Test Results - Table 1'!X501</f>
        <v>0</v>
      </c>
      <c r="Y501" s="178">
        <f>'AUP Test Results - Table 1'!Y501</f>
        <v>0</v>
      </c>
      <c r="Z501" s="89">
        <f>'AUP Test Results - Table 1'!Z501</f>
        <v>0</v>
      </c>
      <c r="AC501" t="str">
        <f t="shared" si="646"/>
        <v>Admin 4a</v>
      </c>
      <c r="AD501" s="3">
        <f t="shared" si="643"/>
        <v>0</v>
      </c>
      <c r="AE501" s="3">
        <f t="shared" si="644"/>
        <v>0</v>
      </c>
      <c r="AF501" s="3" t="e">
        <f t="shared" si="645"/>
        <v>#DIV/0!</v>
      </c>
      <c r="AG501" s="2" t="e">
        <f t="shared" si="647"/>
        <v>#DIV/0!</v>
      </c>
      <c r="AH501" s="2" t="e">
        <f t="shared" si="648"/>
        <v>#DIV/0!</v>
      </c>
      <c r="AI501" s="2" t="e">
        <f t="shared" si="649"/>
        <v>#DIV/0!</v>
      </c>
      <c r="AJ501" s="2" t="e">
        <f t="shared" si="650"/>
        <v>#DIV/0!</v>
      </c>
      <c r="AK501" t="e">
        <f t="shared" si="651"/>
        <v>#DIV/0!</v>
      </c>
      <c r="AL501" t="str">
        <f t="shared" si="652"/>
        <v>0</v>
      </c>
      <c r="AM501" t="str">
        <f t="shared" si="653"/>
        <v>0</v>
      </c>
      <c r="AN501" t="str">
        <f t="shared" si="654"/>
        <v>0</v>
      </c>
      <c r="AO501" t="str">
        <f t="shared" si="655"/>
        <v>0</v>
      </c>
      <c r="AP501" t="str">
        <f t="shared" si="656"/>
        <v>0</v>
      </c>
      <c r="AQ501" t="str">
        <f t="shared" si="657"/>
        <v>0</v>
      </c>
      <c r="AT501">
        <f t="shared" si="638"/>
        <v>0</v>
      </c>
      <c r="AU501">
        <f t="shared" si="639"/>
        <v>0</v>
      </c>
      <c r="AW501">
        <f t="shared" si="640"/>
        <v>0</v>
      </c>
      <c r="AY501">
        <f t="shared" si="658"/>
        <v>0</v>
      </c>
      <c r="AZ501">
        <f t="shared" si="659"/>
        <v>0</v>
      </c>
      <c r="BA501">
        <f t="shared" si="660"/>
        <v>0</v>
      </c>
      <c r="BB501">
        <f t="shared" si="661"/>
        <v>0</v>
      </c>
      <c r="BC501">
        <f t="shared" si="662"/>
        <v>0</v>
      </c>
      <c r="BD501">
        <f t="shared" si="663"/>
        <v>0</v>
      </c>
      <c r="BF501" t="str">
        <f t="shared" si="664"/>
        <v>0</v>
      </c>
      <c r="BG501" t="str">
        <f t="shared" si="665"/>
        <v>0</v>
      </c>
      <c r="BH501" t="str">
        <f t="shared" si="666"/>
        <v>0</v>
      </c>
      <c r="BI501" t="str">
        <f t="shared" si="667"/>
        <v>0</v>
      </c>
      <c r="BJ501" t="str">
        <f t="shared" si="668"/>
        <v>0</v>
      </c>
      <c r="BK501" t="str">
        <f t="shared" si="669"/>
        <v>0</v>
      </c>
    </row>
    <row r="502" spans="1:63" x14ac:dyDescent="0.25">
      <c r="A502" s="176" t="s">
        <v>21</v>
      </c>
      <c r="B502" s="10">
        <f t="shared" si="642"/>
        <v>81</v>
      </c>
      <c r="C502" s="10" t="str">
        <f t="shared" si="670"/>
        <v>Admin 4a - 81</v>
      </c>
      <c r="D502" s="138">
        <f>'AUP Test Results - Table 1'!D502</f>
        <v>0</v>
      </c>
      <c r="E502" s="177">
        <f>'AUP Test Results - Table 1'!E502</f>
        <v>0</v>
      </c>
      <c r="F502" s="139">
        <f>'AUP Test Results - Table 1'!F502</f>
        <v>0</v>
      </c>
      <c r="G502" s="177">
        <f>'AUP Test Results - Table 1'!G502</f>
        <v>0</v>
      </c>
      <c r="H502" s="177">
        <f>'AUP Test Results - Table 1'!H502</f>
        <v>0</v>
      </c>
      <c r="I502" s="139">
        <f>'AUP Test Results - Table 1'!I502</f>
        <v>0</v>
      </c>
      <c r="J502" s="177">
        <f>'AUP Test Results - Table 1'!J502</f>
        <v>0</v>
      </c>
      <c r="K502" s="177">
        <f>'AUP Test Results - Table 1'!K502</f>
        <v>0</v>
      </c>
      <c r="L502" s="139">
        <f>'AUP Test Results - Table 1'!L502</f>
        <v>0</v>
      </c>
      <c r="M502" s="177" t="str">
        <f>'AUP Test Results - Table 1'!M502</f>
        <v/>
      </c>
      <c r="N502" s="177">
        <f>'AUP Test Results - Table 1'!N502</f>
        <v>0</v>
      </c>
      <c r="O502" s="139">
        <f>'AUP Test Results - Table 1'!O502</f>
        <v>0</v>
      </c>
      <c r="P502" s="177" t="str">
        <f>'AUP Test Results - Table 1'!P502</f>
        <v/>
      </c>
      <c r="Q502" s="138">
        <f>'AUP Test Results - Table 1'!Q502</f>
        <v>0</v>
      </c>
      <c r="R502" s="139">
        <f>'AUP Test Results - Table 1'!R502</f>
        <v>0</v>
      </c>
      <c r="S502" s="45">
        <f>'AUP Test Results - Table 1'!S502</f>
        <v>0</v>
      </c>
      <c r="T502" s="139">
        <f>'AUP Test Results - Table 1'!T502</f>
        <v>0</v>
      </c>
      <c r="U502" s="45">
        <f>'AUP Test Results - Table 1'!U502</f>
        <v>0</v>
      </c>
      <c r="V502" s="138">
        <f>'AUP Test Results - Table 1'!V502</f>
        <v>0</v>
      </c>
      <c r="W502" s="141" t="str">
        <f>'AUP Test Results - Table 1'!W502</f>
        <v>none</v>
      </c>
      <c r="X502" s="141">
        <f>'AUP Test Results - Table 1'!X502</f>
        <v>0</v>
      </c>
      <c r="Y502" s="178">
        <f>'AUP Test Results - Table 1'!Y502</f>
        <v>0</v>
      </c>
      <c r="Z502" s="89">
        <f>'AUP Test Results - Table 1'!Z502</f>
        <v>0</v>
      </c>
      <c r="AC502" t="str">
        <f t="shared" si="646"/>
        <v>Admin 4a</v>
      </c>
      <c r="AD502" s="3">
        <f t="shared" si="643"/>
        <v>0</v>
      </c>
      <c r="AE502" s="3">
        <f t="shared" si="644"/>
        <v>0</v>
      </c>
      <c r="AF502" s="3" t="e">
        <f t="shared" si="645"/>
        <v>#DIV/0!</v>
      </c>
      <c r="AG502" s="2" t="e">
        <f t="shared" si="647"/>
        <v>#DIV/0!</v>
      </c>
      <c r="AH502" s="2" t="e">
        <f t="shared" si="648"/>
        <v>#DIV/0!</v>
      </c>
      <c r="AI502" s="2" t="e">
        <f t="shared" si="649"/>
        <v>#DIV/0!</v>
      </c>
      <c r="AJ502" s="2" t="e">
        <f t="shared" si="650"/>
        <v>#DIV/0!</v>
      </c>
      <c r="AK502" t="e">
        <f t="shared" si="651"/>
        <v>#DIV/0!</v>
      </c>
      <c r="AL502" t="str">
        <f t="shared" si="652"/>
        <v>0</v>
      </c>
      <c r="AM502" t="str">
        <f t="shared" si="653"/>
        <v>0</v>
      </c>
      <c r="AN502" t="str">
        <f t="shared" si="654"/>
        <v>0</v>
      </c>
      <c r="AO502" t="str">
        <f t="shared" si="655"/>
        <v>0</v>
      </c>
      <c r="AP502" t="str">
        <f t="shared" si="656"/>
        <v>0</v>
      </c>
      <c r="AQ502" t="str">
        <f t="shared" si="657"/>
        <v>0</v>
      </c>
      <c r="AT502">
        <f t="shared" si="638"/>
        <v>0</v>
      </c>
      <c r="AU502">
        <f t="shared" si="639"/>
        <v>0</v>
      </c>
      <c r="AW502">
        <f t="shared" si="640"/>
        <v>0</v>
      </c>
      <c r="AY502">
        <f t="shared" si="658"/>
        <v>0</v>
      </c>
      <c r="AZ502">
        <f t="shared" si="659"/>
        <v>0</v>
      </c>
      <c r="BA502">
        <f t="shared" si="660"/>
        <v>0</v>
      </c>
      <c r="BB502">
        <f t="shared" si="661"/>
        <v>0</v>
      </c>
      <c r="BC502">
        <f t="shared" si="662"/>
        <v>0</v>
      </c>
      <c r="BD502">
        <f t="shared" si="663"/>
        <v>0</v>
      </c>
      <c r="BF502" t="str">
        <f t="shared" si="664"/>
        <v>0</v>
      </c>
      <c r="BG502" t="str">
        <f t="shared" si="665"/>
        <v>0</v>
      </c>
      <c r="BH502" t="str">
        <f t="shared" si="666"/>
        <v>0</v>
      </c>
      <c r="BI502" t="str">
        <f t="shared" si="667"/>
        <v>0</v>
      </c>
      <c r="BJ502" t="str">
        <f t="shared" si="668"/>
        <v>0</v>
      </c>
      <c r="BK502" t="str">
        <f t="shared" si="669"/>
        <v>0</v>
      </c>
    </row>
    <row r="503" spans="1:63" x14ac:dyDescent="0.25">
      <c r="A503" s="176" t="s">
        <v>21</v>
      </c>
      <c r="B503" s="10">
        <f t="shared" si="642"/>
        <v>82</v>
      </c>
      <c r="C503" s="10" t="str">
        <f t="shared" si="670"/>
        <v>Admin 4a - 82</v>
      </c>
      <c r="D503" s="138">
        <f>'AUP Test Results - Table 1'!D503</f>
        <v>0</v>
      </c>
      <c r="E503" s="177">
        <f>'AUP Test Results - Table 1'!E503</f>
        <v>0</v>
      </c>
      <c r="F503" s="139">
        <f>'AUP Test Results - Table 1'!F503</f>
        <v>0</v>
      </c>
      <c r="G503" s="177">
        <f>'AUP Test Results - Table 1'!G503</f>
        <v>0</v>
      </c>
      <c r="H503" s="177">
        <f>'AUP Test Results - Table 1'!H503</f>
        <v>0</v>
      </c>
      <c r="I503" s="139">
        <f>'AUP Test Results - Table 1'!I503</f>
        <v>0</v>
      </c>
      <c r="J503" s="177">
        <f>'AUP Test Results - Table 1'!J503</f>
        <v>0</v>
      </c>
      <c r="K503" s="177">
        <f>'AUP Test Results - Table 1'!K503</f>
        <v>0</v>
      </c>
      <c r="L503" s="139">
        <f>'AUP Test Results - Table 1'!L503</f>
        <v>0</v>
      </c>
      <c r="M503" s="177" t="str">
        <f>'AUP Test Results - Table 1'!M503</f>
        <v/>
      </c>
      <c r="N503" s="177">
        <f>'AUP Test Results - Table 1'!N503</f>
        <v>0</v>
      </c>
      <c r="O503" s="139">
        <f>'AUP Test Results - Table 1'!O503</f>
        <v>0</v>
      </c>
      <c r="P503" s="177" t="str">
        <f>'AUP Test Results - Table 1'!P503</f>
        <v/>
      </c>
      <c r="Q503" s="138">
        <f>'AUP Test Results - Table 1'!Q503</f>
        <v>0</v>
      </c>
      <c r="R503" s="139">
        <f>'AUP Test Results - Table 1'!R503</f>
        <v>0</v>
      </c>
      <c r="S503" s="45">
        <f>'AUP Test Results - Table 1'!S503</f>
        <v>0</v>
      </c>
      <c r="T503" s="139">
        <f>'AUP Test Results - Table 1'!T503</f>
        <v>0</v>
      </c>
      <c r="U503" s="45">
        <f>'AUP Test Results - Table 1'!U503</f>
        <v>0</v>
      </c>
      <c r="V503" s="138">
        <f>'AUP Test Results - Table 1'!V503</f>
        <v>0</v>
      </c>
      <c r="W503" s="141" t="str">
        <f>'AUP Test Results - Table 1'!W503</f>
        <v>none</v>
      </c>
      <c r="X503" s="141">
        <f>'AUP Test Results - Table 1'!X503</f>
        <v>0</v>
      </c>
      <c r="Y503" s="178">
        <f>'AUP Test Results - Table 1'!Y503</f>
        <v>0</v>
      </c>
      <c r="Z503" s="89">
        <f>'AUP Test Results - Table 1'!Z503</f>
        <v>0</v>
      </c>
      <c r="AC503" t="str">
        <f t="shared" si="646"/>
        <v>Admin 4a</v>
      </c>
      <c r="AD503" s="3">
        <f t="shared" si="643"/>
        <v>0</v>
      </c>
      <c r="AE503" s="3">
        <f t="shared" si="644"/>
        <v>0</v>
      </c>
      <c r="AF503" s="3" t="e">
        <f t="shared" si="645"/>
        <v>#DIV/0!</v>
      </c>
      <c r="AG503" s="2" t="e">
        <f t="shared" si="647"/>
        <v>#DIV/0!</v>
      </c>
      <c r="AH503" s="2" t="e">
        <f t="shared" si="648"/>
        <v>#DIV/0!</v>
      </c>
      <c r="AI503" s="2" t="e">
        <f t="shared" si="649"/>
        <v>#DIV/0!</v>
      </c>
      <c r="AJ503" s="2" t="e">
        <f t="shared" si="650"/>
        <v>#DIV/0!</v>
      </c>
      <c r="AK503" t="e">
        <f t="shared" si="651"/>
        <v>#DIV/0!</v>
      </c>
      <c r="AL503" t="str">
        <f t="shared" si="652"/>
        <v>0</v>
      </c>
      <c r="AM503" t="str">
        <f t="shared" si="653"/>
        <v>0</v>
      </c>
      <c r="AN503" t="str">
        <f t="shared" si="654"/>
        <v>0</v>
      </c>
      <c r="AO503" t="str">
        <f t="shared" si="655"/>
        <v>0</v>
      </c>
      <c r="AP503" t="str">
        <f t="shared" si="656"/>
        <v>0</v>
      </c>
      <c r="AQ503" t="str">
        <f t="shared" si="657"/>
        <v>0</v>
      </c>
      <c r="AT503">
        <f t="shared" si="638"/>
        <v>0</v>
      </c>
      <c r="AU503">
        <f t="shared" si="639"/>
        <v>0</v>
      </c>
      <c r="AW503">
        <f t="shared" si="640"/>
        <v>0</v>
      </c>
      <c r="AY503">
        <f t="shared" si="658"/>
        <v>0</v>
      </c>
      <c r="AZ503">
        <f t="shared" si="659"/>
        <v>0</v>
      </c>
      <c r="BA503">
        <f t="shared" si="660"/>
        <v>0</v>
      </c>
      <c r="BB503">
        <f t="shared" si="661"/>
        <v>0</v>
      </c>
      <c r="BC503">
        <f t="shared" si="662"/>
        <v>0</v>
      </c>
      <c r="BD503">
        <f t="shared" si="663"/>
        <v>0</v>
      </c>
      <c r="BF503" t="str">
        <f t="shared" si="664"/>
        <v>0</v>
      </c>
      <c r="BG503" t="str">
        <f t="shared" si="665"/>
        <v>0</v>
      </c>
      <c r="BH503" t="str">
        <f t="shared" si="666"/>
        <v>0</v>
      </c>
      <c r="BI503" t="str">
        <f t="shared" si="667"/>
        <v>0</v>
      </c>
      <c r="BJ503" t="str">
        <f t="shared" si="668"/>
        <v>0</v>
      </c>
      <c r="BK503" t="str">
        <f t="shared" si="669"/>
        <v>0</v>
      </c>
    </row>
    <row r="504" spans="1:63" x14ac:dyDescent="0.25">
      <c r="A504" s="176" t="s">
        <v>21</v>
      </c>
      <c r="B504" s="10">
        <f t="shared" si="642"/>
        <v>83</v>
      </c>
      <c r="C504" s="10" t="str">
        <f t="shared" si="670"/>
        <v>Admin 4a - 83</v>
      </c>
      <c r="D504" s="138">
        <f>'AUP Test Results - Table 1'!D504</f>
        <v>0</v>
      </c>
      <c r="E504" s="177">
        <f>'AUP Test Results - Table 1'!E504</f>
        <v>0</v>
      </c>
      <c r="F504" s="139">
        <f>'AUP Test Results - Table 1'!F504</f>
        <v>0</v>
      </c>
      <c r="G504" s="177">
        <f>'AUP Test Results - Table 1'!G504</f>
        <v>0</v>
      </c>
      <c r="H504" s="177">
        <f>'AUP Test Results - Table 1'!H504</f>
        <v>0</v>
      </c>
      <c r="I504" s="139">
        <f>'AUP Test Results - Table 1'!I504</f>
        <v>0</v>
      </c>
      <c r="J504" s="177">
        <f>'AUP Test Results - Table 1'!J504</f>
        <v>0</v>
      </c>
      <c r="K504" s="177">
        <f>'AUP Test Results - Table 1'!K504</f>
        <v>0</v>
      </c>
      <c r="L504" s="139">
        <f>'AUP Test Results - Table 1'!L504</f>
        <v>0</v>
      </c>
      <c r="M504" s="177" t="str">
        <f>'AUP Test Results - Table 1'!M504</f>
        <v/>
      </c>
      <c r="N504" s="177">
        <f>'AUP Test Results - Table 1'!N504</f>
        <v>0</v>
      </c>
      <c r="O504" s="139">
        <f>'AUP Test Results - Table 1'!O504</f>
        <v>0</v>
      </c>
      <c r="P504" s="177" t="str">
        <f>'AUP Test Results - Table 1'!P504</f>
        <v/>
      </c>
      <c r="Q504" s="138">
        <f>'AUP Test Results - Table 1'!Q504</f>
        <v>0</v>
      </c>
      <c r="R504" s="139">
        <f>'AUP Test Results - Table 1'!R504</f>
        <v>0</v>
      </c>
      <c r="S504" s="45">
        <f>'AUP Test Results - Table 1'!S504</f>
        <v>0</v>
      </c>
      <c r="T504" s="139">
        <f>'AUP Test Results - Table 1'!T504</f>
        <v>0</v>
      </c>
      <c r="U504" s="45">
        <f>'AUP Test Results - Table 1'!U504</f>
        <v>0</v>
      </c>
      <c r="V504" s="138">
        <f>'AUP Test Results - Table 1'!V504</f>
        <v>0</v>
      </c>
      <c r="W504" s="141" t="str">
        <f>'AUP Test Results - Table 1'!W504</f>
        <v>none</v>
      </c>
      <c r="X504" s="141">
        <f>'AUP Test Results - Table 1'!X504</f>
        <v>0</v>
      </c>
      <c r="Y504" s="178">
        <f>'AUP Test Results - Table 1'!Y504</f>
        <v>0</v>
      </c>
      <c r="Z504" s="89">
        <f>'AUP Test Results - Table 1'!Z504</f>
        <v>0</v>
      </c>
      <c r="AC504" t="str">
        <f t="shared" si="646"/>
        <v>Admin 4a</v>
      </c>
      <c r="AD504" s="3">
        <f t="shared" si="643"/>
        <v>0</v>
      </c>
      <c r="AE504" s="3">
        <f t="shared" si="644"/>
        <v>0</v>
      </c>
      <c r="AF504" s="3" t="e">
        <f t="shared" si="645"/>
        <v>#DIV/0!</v>
      </c>
      <c r="AG504" s="2" t="e">
        <f t="shared" si="647"/>
        <v>#DIV/0!</v>
      </c>
      <c r="AH504" s="2" t="e">
        <f t="shared" si="648"/>
        <v>#DIV/0!</v>
      </c>
      <c r="AI504" s="2" t="e">
        <f t="shared" si="649"/>
        <v>#DIV/0!</v>
      </c>
      <c r="AJ504" s="2" t="e">
        <f t="shared" si="650"/>
        <v>#DIV/0!</v>
      </c>
      <c r="AK504" t="e">
        <f t="shared" si="651"/>
        <v>#DIV/0!</v>
      </c>
      <c r="AL504" t="str">
        <f t="shared" si="652"/>
        <v>0</v>
      </c>
      <c r="AM504" t="str">
        <f t="shared" si="653"/>
        <v>0</v>
      </c>
      <c r="AN504" t="str">
        <f t="shared" si="654"/>
        <v>0</v>
      </c>
      <c r="AO504" t="str">
        <f t="shared" si="655"/>
        <v>0</v>
      </c>
      <c r="AP504" t="str">
        <f t="shared" si="656"/>
        <v>0</v>
      </c>
      <c r="AQ504" t="str">
        <f t="shared" si="657"/>
        <v>0</v>
      </c>
      <c r="AT504">
        <f t="shared" si="638"/>
        <v>0</v>
      </c>
      <c r="AU504">
        <f t="shared" si="639"/>
        <v>0</v>
      </c>
      <c r="AW504">
        <f t="shared" si="640"/>
        <v>0</v>
      </c>
      <c r="AY504">
        <f t="shared" si="658"/>
        <v>0</v>
      </c>
      <c r="AZ504">
        <f t="shared" si="659"/>
        <v>0</v>
      </c>
      <c r="BA504">
        <f t="shared" si="660"/>
        <v>0</v>
      </c>
      <c r="BB504">
        <f t="shared" si="661"/>
        <v>0</v>
      </c>
      <c r="BC504">
        <f t="shared" si="662"/>
        <v>0</v>
      </c>
      <c r="BD504">
        <f t="shared" si="663"/>
        <v>0</v>
      </c>
      <c r="BF504" t="str">
        <f t="shared" si="664"/>
        <v>0</v>
      </c>
      <c r="BG504" t="str">
        <f t="shared" si="665"/>
        <v>0</v>
      </c>
      <c r="BH504" t="str">
        <f t="shared" si="666"/>
        <v>0</v>
      </c>
      <c r="BI504" t="str">
        <f t="shared" si="667"/>
        <v>0</v>
      </c>
      <c r="BJ504" t="str">
        <f t="shared" si="668"/>
        <v>0</v>
      </c>
      <c r="BK504" t="str">
        <f t="shared" si="669"/>
        <v>0</v>
      </c>
    </row>
    <row r="505" spans="1:63" x14ac:dyDescent="0.25">
      <c r="A505" s="176" t="s">
        <v>21</v>
      </c>
      <c r="B505" s="10">
        <f t="shared" si="642"/>
        <v>84</v>
      </c>
      <c r="C505" s="10" t="str">
        <f t="shared" si="670"/>
        <v>Admin 4a - 84</v>
      </c>
      <c r="D505" s="138">
        <f>'AUP Test Results - Table 1'!D505</f>
        <v>0</v>
      </c>
      <c r="E505" s="177">
        <f>'AUP Test Results - Table 1'!E505</f>
        <v>0</v>
      </c>
      <c r="F505" s="139">
        <f>'AUP Test Results - Table 1'!F505</f>
        <v>0</v>
      </c>
      <c r="G505" s="177">
        <f>'AUP Test Results - Table 1'!G505</f>
        <v>0</v>
      </c>
      <c r="H505" s="177">
        <f>'AUP Test Results - Table 1'!H505</f>
        <v>0</v>
      </c>
      <c r="I505" s="139">
        <f>'AUP Test Results - Table 1'!I505</f>
        <v>0</v>
      </c>
      <c r="J505" s="177">
        <f>'AUP Test Results - Table 1'!J505</f>
        <v>0</v>
      </c>
      <c r="K505" s="177">
        <f>'AUP Test Results - Table 1'!K505</f>
        <v>0</v>
      </c>
      <c r="L505" s="139">
        <f>'AUP Test Results - Table 1'!L505</f>
        <v>0</v>
      </c>
      <c r="M505" s="177" t="str">
        <f>'AUP Test Results - Table 1'!M505</f>
        <v/>
      </c>
      <c r="N505" s="177">
        <f>'AUP Test Results - Table 1'!N505</f>
        <v>0</v>
      </c>
      <c r="O505" s="139">
        <f>'AUP Test Results - Table 1'!O505</f>
        <v>0</v>
      </c>
      <c r="P505" s="177" t="str">
        <f>'AUP Test Results - Table 1'!P505</f>
        <v/>
      </c>
      <c r="Q505" s="138">
        <f>'AUP Test Results - Table 1'!Q505</f>
        <v>0</v>
      </c>
      <c r="R505" s="139">
        <f>'AUP Test Results - Table 1'!R505</f>
        <v>0</v>
      </c>
      <c r="S505" s="45">
        <f>'AUP Test Results - Table 1'!S505</f>
        <v>0</v>
      </c>
      <c r="T505" s="139">
        <f>'AUP Test Results - Table 1'!T505</f>
        <v>0</v>
      </c>
      <c r="U505" s="45">
        <f>'AUP Test Results - Table 1'!U505</f>
        <v>0</v>
      </c>
      <c r="V505" s="138">
        <f>'AUP Test Results - Table 1'!V505</f>
        <v>0</v>
      </c>
      <c r="W505" s="141" t="str">
        <f>'AUP Test Results - Table 1'!W505</f>
        <v>none</v>
      </c>
      <c r="X505" s="141">
        <f>'AUP Test Results - Table 1'!X505</f>
        <v>0</v>
      </c>
      <c r="Y505" s="178">
        <f>'AUP Test Results - Table 1'!Y505</f>
        <v>0</v>
      </c>
      <c r="Z505" s="89">
        <f>'AUP Test Results - Table 1'!Z505</f>
        <v>0</v>
      </c>
      <c r="AC505" t="str">
        <f t="shared" si="646"/>
        <v>Admin 4a</v>
      </c>
      <c r="AD505" s="3">
        <f t="shared" si="643"/>
        <v>0</v>
      </c>
      <c r="AE505" s="3">
        <f t="shared" si="644"/>
        <v>0</v>
      </c>
      <c r="AF505" s="3" t="e">
        <f t="shared" si="645"/>
        <v>#DIV/0!</v>
      </c>
      <c r="AG505" s="2" t="e">
        <f t="shared" si="647"/>
        <v>#DIV/0!</v>
      </c>
      <c r="AH505" s="2" t="e">
        <f t="shared" si="648"/>
        <v>#DIV/0!</v>
      </c>
      <c r="AI505" s="2" t="e">
        <f t="shared" si="649"/>
        <v>#DIV/0!</v>
      </c>
      <c r="AJ505" s="2" t="e">
        <f t="shared" si="650"/>
        <v>#DIV/0!</v>
      </c>
      <c r="AK505" t="e">
        <f t="shared" si="651"/>
        <v>#DIV/0!</v>
      </c>
      <c r="AL505" t="str">
        <f t="shared" si="652"/>
        <v>0</v>
      </c>
      <c r="AM505" t="str">
        <f t="shared" si="653"/>
        <v>0</v>
      </c>
      <c r="AN505" t="str">
        <f t="shared" si="654"/>
        <v>0</v>
      </c>
      <c r="AO505" t="str">
        <f t="shared" si="655"/>
        <v>0</v>
      </c>
      <c r="AP505" t="str">
        <f t="shared" si="656"/>
        <v>0</v>
      </c>
      <c r="AQ505" t="str">
        <f t="shared" si="657"/>
        <v>0</v>
      </c>
      <c r="AT505">
        <f t="shared" si="638"/>
        <v>0</v>
      </c>
      <c r="AU505">
        <f t="shared" si="639"/>
        <v>0</v>
      </c>
      <c r="AW505">
        <f t="shared" si="640"/>
        <v>0</v>
      </c>
      <c r="AY505">
        <f t="shared" si="658"/>
        <v>0</v>
      </c>
      <c r="AZ505">
        <f t="shared" si="659"/>
        <v>0</v>
      </c>
      <c r="BA505">
        <f t="shared" si="660"/>
        <v>0</v>
      </c>
      <c r="BB505">
        <f t="shared" si="661"/>
        <v>0</v>
      </c>
      <c r="BC505">
        <f t="shared" si="662"/>
        <v>0</v>
      </c>
      <c r="BD505">
        <f t="shared" si="663"/>
        <v>0</v>
      </c>
      <c r="BF505" t="str">
        <f t="shared" si="664"/>
        <v>0</v>
      </c>
      <c r="BG505" t="str">
        <f t="shared" si="665"/>
        <v>0</v>
      </c>
      <c r="BH505" t="str">
        <f t="shared" si="666"/>
        <v>0</v>
      </c>
      <c r="BI505" t="str">
        <f t="shared" si="667"/>
        <v>0</v>
      </c>
      <c r="BJ505" t="str">
        <f t="shared" si="668"/>
        <v>0</v>
      </c>
      <c r="BK505" t="str">
        <f t="shared" si="669"/>
        <v>0</v>
      </c>
    </row>
    <row r="506" spans="1:63" x14ac:dyDescent="0.25">
      <c r="A506" s="176" t="s">
        <v>21</v>
      </c>
      <c r="B506" s="10">
        <f t="shared" si="642"/>
        <v>85</v>
      </c>
      <c r="C506" s="10" t="str">
        <f t="shared" si="670"/>
        <v>Admin 4a - 85</v>
      </c>
      <c r="D506" s="138">
        <f>'AUP Test Results - Table 1'!D506</f>
        <v>0</v>
      </c>
      <c r="E506" s="177">
        <f>'AUP Test Results - Table 1'!E506</f>
        <v>0</v>
      </c>
      <c r="F506" s="139">
        <f>'AUP Test Results - Table 1'!F506</f>
        <v>0</v>
      </c>
      <c r="G506" s="177">
        <f>'AUP Test Results - Table 1'!G506</f>
        <v>0</v>
      </c>
      <c r="H506" s="177">
        <f>'AUP Test Results - Table 1'!H506</f>
        <v>0</v>
      </c>
      <c r="I506" s="139">
        <f>'AUP Test Results - Table 1'!I506</f>
        <v>0</v>
      </c>
      <c r="J506" s="177">
        <f>'AUP Test Results - Table 1'!J506</f>
        <v>0</v>
      </c>
      <c r="K506" s="177">
        <f>'AUP Test Results - Table 1'!K506</f>
        <v>0</v>
      </c>
      <c r="L506" s="139">
        <f>'AUP Test Results - Table 1'!L506</f>
        <v>0</v>
      </c>
      <c r="M506" s="177" t="str">
        <f>'AUP Test Results - Table 1'!M506</f>
        <v/>
      </c>
      <c r="N506" s="177">
        <f>'AUP Test Results - Table 1'!N506</f>
        <v>0</v>
      </c>
      <c r="O506" s="139">
        <f>'AUP Test Results - Table 1'!O506</f>
        <v>0</v>
      </c>
      <c r="P506" s="177" t="str">
        <f>'AUP Test Results - Table 1'!P506</f>
        <v/>
      </c>
      <c r="Q506" s="138">
        <f>'AUP Test Results - Table 1'!Q506</f>
        <v>0</v>
      </c>
      <c r="R506" s="139">
        <f>'AUP Test Results - Table 1'!R506</f>
        <v>0</v>
      </c>
      <c r="S506" s="45">
        <f>'AUP Test Results - Table 1'!S506</f>
        <v>0</v>
      </c>
      <c r="T506" s="139">
        <f>'AUP Test Results - Table 1'!T506</f>
        <v>0</v>
      </c>
      <c r="U506" s="45">
        <f>'AUP Test Results - Table 1'!U506</f>
        <v>0</v>
      </c>
      <c r="V506" s="138">
        <f>'AUP Test Results - Table 1'!V506</f>
        <v>0</v>
      </c>
      <c r="W506" s="141" t="str">
        <f>'AUP Test Results - Table 1'!W506</f>
        <v>none</v>
      </c>
      <c r="X506" s="141">
        <f>'AUP Test Results - Table 1'!X506</f>
        <v>0</v>
      </c>
      <c r="Y506" s="178">
        <f>'AUP Test Results - Table 1'!Y506</f>
        <v>0</v>
      </c>
      <c r="Z506" s="89">
        <f>'AUP Test Results - Table 1'!Z506</f>
        <v>0</v>
      </c>
      <c r="AC506" t="str">
        <f t="shared" si="646"/>
        <v>Admin 4a</v>
      </c>
      <c r="AD506" s="3">
        <f t="shared" si="643"/>
        <v>0</v>
      </c>
      <c r="AE506" s="3">
        <f t="shared" si="644"/>
        <v>0</v>
      </c>
      <c r="AF506" s="3" t="e">
        <f t="shared" si="645"/>
        <v>#DIV/0!</v>
      </c>
      <c r="AG506" s="2" t="e">
        <f t="shared" si="647"/>
        <v>#DIV/0!</v>
      </c>
      <c r="AH506" s="2" t="e">
        <f t="shared" si="648"/>
        <v>#DIV/0!</v>
      </c>
      <c r="AI506" s="2" t="e">
        <f t="shared" si="649"/>
        <v>#DIV/0!</v>
      </c>
      <c r="AJ506" s="2" t="e">
        <f t="shared" si="650"/>
        <v>#DIV/0!</v>
      </c>
      <c r="AK506" t="e">
        <f t="shared" si="651"/>
        <v>#DIV/0!</v>
      </c>
      <c r="AL506" t="str">
        <f t="shared" si="652"/>
        <v>0</v>
      </c>
      <c r="AM506" t="str">
        <f t="shared" si="653"/>
        <v>0</v>
      </c>
      <c r="AN506" t="str">
        <f t="shared" si="654"/>
        <v>0</v>
      </c>
      <c r="AO506" t="str">
        <f t="shared" si="655"/>
        <v>0</v>
      </c>
      <c r="AP506" t="str">
        <f t="shared" si="656"/>
        <v>0</v>
      </c>
      <c r="AQ506" t="str">
        <f t="shared" si="657"/>
        <v>0</v>
      </c>
      <c r="AT506">
        <f t="shared" si="638"/>
        <v>0</v>
      </c>
      <c r="AU506">
        <f t="shared" si="639"/>
        <v>0</v>
      </c>
      <c r="AW506">
        <f t="shared" si="640"/>
        <v>0</v>
      </c>
      <c r="AY506">
        <f t="shared" si="658"/>
        <v>0</v>
      </c>
      <c r="AZ506">
        <f t="shared" si="659"/>
        <v>0</v>
      </c>
      <c r="BA506">
        <f t="shared" si="660"/>
        <v>0</v>
      </c>
      <c r="BB506">
        <f t="shared" si="661"/>
        <v>0</v>
      </c>
      <c r="BC506">
        <f t="shared" si="662"/>
        <v>0</v>
      </c>
      <c r="BD506">
        <f t="shared" si="663"/>
        <v>0</v>
      </c>
      <c r="BF506" t="str">
        <f t="shared" si="664"/>
        <v>0</v>
      </c>
      <c r="BG506" t="str">
        <f t="shared" si="665"/>
        <v>0</v>
      </c>
      <c r="BH506" t="str">
        <f t="shared" si="666"/>
        <v>0</v>
      </c>
      <c r="BI506" t="str">
        <f t="shared" si="667"/>
        <v>0</v>
      </c>
      <c r="BJ506" t="str">
        <f t="shared" si="668"/>
        <v>0</v>
      </c>
      <c r="BK506" t="str">
        <f t="shared" si="669"/>
        <v>0</v>
      </c>
    </row>
    <row r="507" spans="1:63" x14ac:dyDescent="0.25">
      <c r="A507" s="176" t="s">
        <v>21</v>
      </c>
      <c r="B507" s="10">
        <f t="shared" si="642"/>
        <v>86</v>
      </c>
      <c r="C507" s="10" t="str">
        <f t="shared" si="670"/>
        <v>Admin 4a - 86</v>
      </c>
      <c r="D507" s="138">
        <f>'AUP Test Results - Table 1'!D507</f>
        <v>0</v>
      </c>
      <c r="E507" s="177">
        <f>'AUP Test Results - Table 1'!E507</f>
        <v>0</v>
      </c>
      <c r="F507" s="139">
        <f>'AUP Test Results - Table 1'!F507</f>
        <v>0</v>
      </c>
      <c r="G507" s="177">
        <f>'AUP Test Results - Table 1'!G507</f>
        <v>0</v>
      </c>
      <c r="H507" s="177">
        <f>'AUP Test Results - Table 1'!H507</f>
        <v>0</v>
      </c>
      <c r="I507" s="139">
        <f>'AUP Test Results - Table 1'!I507</f>
        <v>0</v>
      </c>
      <c r="J507" s="177">
        <f>'AUP Test Results - Table 1'!J507</f>
        <v>0</v>
      </c>
      <c r="K507" s="177">
        <f>'AUP Test Results - Table 1'!K507</f>
        <v>0</v>
      </c>
      <c r="L507" s="139">
        <f>'AUP Test Results - Table 1'!L507</f>
        <v>0</v>
      </c>
      <c r="M507" s="177" t="str">
        <f>'AUP Test Results - Table 1'!M507</f>
        <v/>
      </c>
      <c r="N507" s="177">
        <f>'AUP Test Results - Table 1'!N507</f>
        <v>0</v>
      </c>
      <c r="O507" s="139">
        <f>'AUP Test Results - Table 1'!O507</f>
        <v>0</v>
      </c>
      <c r="P507" s="177" t="str">
        <f>'AUP Test Results - Table 1'!P507</f>
        <v/>
      </c>
      <c r="Q507" s="138">
        <f>'AUP Test Results - Table 1'!Q507</f>
        <v>0</v>
      </c>
      <c r="R507" s="139">
        <f>'AUP Test Results - Table 1'!R507</f>
        <v>0</v>
      </c>
      <c r="S507" s="45">
        <f>'AUP Test Results - Table 1'!S507</f>
        <v>0</v>
      </c>
      <c r="T507" s="139">
        <f>'AUP Test Results - Table 1'!T507</f>
        <v>0</v>
      </c>
      <c r="U507" s="45">
        <f>'AUP Test Results - Table 1'!U507</f>
        <v>0</v>
      </c>
      <c r="V507" s="138">
        <f>'AUP Test Results - Table 1'!V507</f>
        <v>0</v>
      </c>
      <c r="W507" s="141" t="str">
        <f>'AUP Test Results - Table 1'!W507</f>
        <v>none</v>
      </c>
      <c r="X507" s="141">
        <f>'AUP Test Results - Table 1'!X507</f>
        <v>0</v>
      </c>
      <c r="Y507" s="178">
        <f>'AUP Test Results - Table 1'!Y507</f>
        <v>0</v>
      </c>
      <c r="Z507" s="89">
        <f>'AUP Test Results - Table 1'!Z507</f>
        <v>0</v>
      </c>
      <c r="AC507" t="str">
        <f t="shared" si="646"/>
        <v>Admin 4a</v>
      </c>
      <c r="AD507" s="3">
        <f t="shared" si="643"/>
        <v>0</v>
      </c>
      <c r="AE507" s="3">
        <f t="shared" si="644"/>
        <v>0</v>
      </c>
      <c r="AF507" s="3" t="e">
        <f t="shared" si="645"/>
        <v>#DIV/0!</v>
      </c>
      <c r="AG507" s="2" t="e">
        <f t="shared" si="647"/>
        <v>#DIV/0!</v>
      </c>
      <c r="AH507" s="2" t="e">
        <f t="shared" si="648"/>
        <v>#DIV/0!</v>
      </c>
      <c r="AI507" s="2" t="e">
        <f t="shared" si="649"/>
        <v>#DIV/0!</v>
      </c>
      <c r="AJ507" s="2" t="e">
        <f t="shared" si="650"/>
        <v>#DIV/0!</v>
      </c>
      <c r="AK507" t="e">
        <f t="shared" si="651"/>
        <v>#DIV/0!</v>
      </c>
      <c r="AL507" t="str">
        <f t="shared" si="652"/>
        <v>0</v>
      </c>
      <c r="AM507" t="str">
        <f t="shared" si="653"/>
        <v>0</v>
      </c>
      <c r="AN507" t="str">
        <f t="shared" si="654"/>
        <v>0</v>
      </c>
      <c r="AO507" t="str">
        <f t="shared" si="655"/>
        <v>0</v>
      </c>
      <c r="AP507" t="str">
        <f t="shared" si="656"/>
        <v>0</v>
      </c>
      <c r="AQ507" t="str">
        <f t="shared" si="657"/>
        <v>0</v>
      </c>
      <c r="AT507">
        <f t="shared" si="638"/>
        <v>0</v>
      </c>
      <c r="AU507">
        <f t="shared" si="639"/>
        <v>0</v>
      </c>
      <c r="AW507">
        <f t="shared" si="640"/>
        <v>0</v>
      </c>
      <c r="AY507">
        <f t="shared" si="658"/>
        <v>0</v>
      </c>
      <c r="AZ507">
        <f t="shared" si="659"/>
        <v>0</v>
      </c>
      <c r="BA507">
        <f t="shared" si="660"/>
        <v>0</v>
      </c>
      <c r="BB507">
        <f t="shared" si="661"/>
        <v>0</v>
      </c>
      <c r="BC507">
        <f t="shared" si="662"/>
        <v>0</v>
      </c>
      <c r="BD507">
        <f t="shared" si="663"/>
        <v>0</v>
      </c>
      <c r="BF507" t="str">
        <f t="shared" si="664"/>
        <v>0</v>
      </c>
      <c r="BG507" t="str">
        <f t="shared" si="665"/>
        <v>0</v>
      </c>
      <c r="BH507" t="str">
        <f t="shared" si="666"/>
        <v>0</v>
      </c>
      <c r="BI507" t="str">
        <f t="shared" si="667"/>
        <v>0</v>
      </c>
      <c r="BJ507" t="str">
        <f t="shared" si="668"/>
        <v>0</v>
      </c>
      <c r="BK507" t="str">
        <f t="shared" si="669"/>
        <v>0</v>
      </c>
    </row>
    <row r="508" spans="1:63" x14ac:dyDescent="0.25">
      <c r="A508" s="176" t="s">
        <v>21</v>
      </c>
      <c r="B508" s="10">
        <f t="shared" si="642"/>
        <v>87</v>
      </c>
      <c r="C508" s="10" t="str">
        <f t="shared" si="670"/>
        <v>Admin 4a - 87</v>
      </c>
      <c r="D508" s="138">
        <f>'AUP Test Results - Table 1'!D508</f>
        <v>0</v>
      </c>
      <c r="E508" s="177">
        <f>'AUP Test Results - Table 1'!E508</f>
        <v>0</v>
      </c>
      <c r="F508" s="139">
        <f>'AUP Test Results - Table 1'!F508</f>
        <v>0</v>
      </c>
      <c r="G508" s="177">
        <f>'AUP Test Results - Table 1'!G508</f>
        <v>0</v>
      </c>
      <c r="H508" s="177">
        <f>'AUP Test Results - Table 1'!H508</f>
        <v>0</v>
      </c>
      <c r="I508" s="139">
        <f>'AUP Test Results - Table 1'!I508</f>
        <v>0</v>
      </c>
      <c r="J508" s="177">
        <f>'AUP Test Results - Table 1'!J508</f>
        <v>0</v>
      </c>
      <c r="K508" s="177">
        <f>'AUP Test Results - Table 1'!K508</f>
        <v>0</v>
      </c>
      <c r="L508" s="139">
        <f>'AUP Test Results - Table 1'!L508</f>
        <v>0</v>
      </c>
      <c r="M508" s="177" t="str">
        <f>'AUP Test Results - Table 1'!M508</f>
        <v/>
      </c>
      <c r="N508" s="177">
        <f>'AUP Test Results - Table 1'!N508</f>
        <v>0</v>
      </c>
      <c r="O508" s="139">
        <f>'AUP Test Results - Table 1'!O508</f>
        <v>0</v>
      </c>
      <c r="P508" s="177" t="str">
        <f>'AUP Test Results - Table 1'!P508</f>
        <v/>
      </c>
      <c r="Q508" s="138">
        <f>'AUP Test Results - Table 1'!Q508</f>
        <v>0</v>
      </c>
      <c r="R508" s="139">
        <f>'AUP Test Results - Table 1'!R508</f>
        <v>0</v>
      </c>
      <c r="S508" s="45">
        <f>'AUP Test Results - Table 1'!S508</f>
        <v>0</v>
      </c>
      <c r="T508" s="139">
        <f>'AUP Test Results - Table 1'!T508</f>
        <v>0</v>
      </c>
      <c r="U508" s="45">
        <f>'AUP Test Results - Table 1'!U508</f>
        <v>0</v>
      </c>
      <c r="V508" s="138">
        <f>'AUP Test Results - Table 1'!V508</f>
        <v>0</v>
      </c>
      <c r="W508" s="141" t="str">
        <f>'AUP Test Results - Table 1'!W508</f>
        <v>none</v>
      </c>
      <c r="X508" s="141">
        <f>'AUP Test Results - Table 1'!X508</f>
        <v>0</v>
      </c>
      <c r="Y508" s="178">
        <f>'AUP Test Results - Table 1'!Y508</f>
        <v>0</v>
      </c>
      <c r="Z508" s="89">
        <f>'AUP Test Results - Table 1'!Z508</f>
        <v>0</v>
      </c>
      <c r="AC508" t="str">
        <f t="shared" si="646"/>
        <v>Admin 4a</v>
      </c>
      <c r="AD508" s="3">
        <f t="shared" si="643"/>
        <v>0</v>
      </c>
      <c r="AE508" s="3">
        <f t="shared" si="644"/>
        <v>0</v>
      </c>
      <c r="AF508" s="3" t="e">
        <f t="shared" si="645"/>
        <v>#DIV/0!</v>
      </c>
      <c r="AG508" s="2" t="e">
        <f t="shared" si="647"/>
        <v>#DIV/0!</v>
      </c>
      <c r="AH508" s="2" t="e">
        <f t="shared" si="648"/>
        <v>#DIV/0!</v>
      </c>
      <c r="AI508" s="2" t="e">
        <f t="shared" si="649"/>
        <v>#DIV/0!</v>
      </c>
      <c r="AJ508" s="2" t="e">
        <f t="shared" si="650"/>
        <v>#DIV/0!</v>
      </c>
      <c r="AK508" t="e">
        <f t="shared" si="651"/>
        <v>#DIV/0!</v>
      </c>
      <c r="AL508" t="str">
        <f t="shared" si="652"/>
        <v>0</v>
      </c>
      <c r="AM508" t="str">
        <f t="shared" si="653"/>
        <v>0</v>
      </c>
      <c r="AN508" t="str">
        <f t="shared" si="654"/>
        <v>0</v>
      </c>
      <c r="AO508" t="str">
        <f t="shared" si="655"/>
        <v>0</v>
      </c>
      <c r="AP508" t="str">
        <f t="shared" si="656"/>
        <v>0</v>
      </c>
      <c r="AQ508" t="str">
        <f t="shared" si="657"/>
        <v>0</v>
      </c>
      <c r="AT508">
        <f t="shared" si="638"/>
        <v>0</v>
      </c>
      <c r="AU508">
        <f t="shared" si="639"/>
        <v>0</v>
      </c>
      <c r="AW508">
        <f t="shared" si="640"/>
        <v>0</v>
      </c>
      <c r="AY508">
        <f t="shared" si="658"/>
        <v>0</v>
      </c>
      <c r="AZ508">
        <f t="shared" si="659"/>
        <v>0</v>
      </c>
      <c r="BA508">
        <f t="shared" si="660"/>
        <v>0</v>
      </c>
      <c r="BB508">
        <f t="shared" si="661"/>
        <v>0</v>
      </c>
      <c r="BC508">
        <f t="shared" si="662"/>
        <v>0</v>
      </c>
      <c r="BD508">
        <f t="shared" si="663"/>
        <v>0</v>
      </c>
      <c r="BF508" t="str">
        <f t="shared" si="664"/>
        <v>0</v>
      </c>
      <c r="BG508" t="str">
        <f t="shared" si="665"/>
        <v>0</v>
      </c>
      <c r="BH508" t="str">
        <f t="shared" si="666"/>
        <v>0</v>
      </c>
      <c r="BI508" t="str">
        <f t="shared" si="667"/>
        <v>0</v>
      </c>
      <c r="BJ508" t="str">
        <f t="shared" si="668"/>
        <v>0</v>
      </c>
      <c r="BK508" t="str">
        <f t="shared" si="669"/>
        <v>0</v>
      </c>
    </row>
    <row r="509" spans="1:63" x14ac:dyDescent="0.25">
      <c r="A509" s="176" t="s">
        <v>21</v>
      </c>
      <c r="B509" s="10">
        <f t="shared" si="642"/>
        <v>88</v>
      </c>
      <c r="C509" s="10" t="str">
        <f t="shared" si="670"/>
        <v>Admin 4a - 88</v>
      </c>
      <c r="D509" s="138">
        <f>'AUP Test Results - Table 1'!D509</f>
        <v>0</v>
      </c>
      <c r="E509" s="177">
        <f>'AUP Test Results - Table 1'!E509</f>
        <v>0</v>
      </c>
      <c r="F509" s="139">
        <f>'AUP Test Results - Table 1'!F509</f>
        <v>0</v>
      </c>
      <c r="G509" s="177">
        <f>'AUP Test Results - Table 1'!G509</f>
        <v>0</v>
      </c>
      <c r="H509" s="177">
        <f>'AUP Test Results - Table 1'!H509</f>
        <v>0</v>
      </c>
      <c r="I509" s="139">
        <f>'AUP Test Results - Table 1'!I509</f>
        <v>0</v>
      </c>
      <c r="J509" s="177">
        <f>'AUP Test Results - Table 1'!J509</f>
        <v>0</v>
      </c>
      <c r="K509" s="177">
        <f>'AUP Test Results - Table 1'!K509</f>
        <v>0</v>
      </c>
      <c r="L509" s="139">
        <f>'AUP Test Results - Table 1'!L509</f>
        <v>0</v>
      </c>
      <c r="M509" s="177" t="str">
        <f>'AUP Test Results - Table 1'!M509</f>
        <v/>
      </c>
      <c r="N509" s="177">
        <f>'AUP Test Results - Table 1'!N509</f>
        <v>0</v>
      </c>
      <c r="O509" s="139">
        <f>'AUP Test Results - Table 1'!O509</f>
        <v>0</v>
      </c>
      <c r="P509" s="177" t="str">
        <f>'AUP Test Results - Table 1'!P509</f>
        <v/>
      </c>
      <c r="Q509" s="138">
        <f>'AUP Test Results - Table 1'!Q509</f>
        <v>0</v>
      </c>
      <c r="R509" s="139">
        <f>'AUP Test Results - Table 1'!R509</f>
        <v>0</v>
      </c>
      <c r="S509" s="45">
        <f>'AUP Test Results - Table 1'!S509</f>
        <v>0</v>
      </c>
      <c r="T509" s="139">
        <f>'AUP Test Results - Table 1'!T509</f>
        <v>0</v>
      </c>
      <c r="U509" s="45">
        <f>'AUP Test Results - Table 1'!U509</f>
        <v>0</v>
      </c>
      <c r="V509" s="138">
        <f>'AUP Test Results - Table 1'!V509</f>
        <v>0</v>
      </c>
      <c r="W509" s="141" t="str">
        <f>'AUP Test Results - Table 1'!W509</f>
        <v>none</v>
      </c>
      <c r="X509" s="141">
        <f>'AUP Test Results - Table 1'!X509</f>
        <v>0</v>
      </c>
      <c r="Y509" s="178">
        <f>'AUP Test Results - Table 1'!Y509</f>
        <v>0</v>
      </c>
      <c r="Z509" s="89">
        <f>'AUP Test Results - Table 1'!Z509</f>
        <v>0</v>
      </c>
      <c r="AC509" t="str">
        <f t="shared" si="646"/>
        <v>Admin 4a</v>
      </c>
      <c r="AD509" s="3">
        <f t="shared" si="643"/>
        <v>0</v>
      </c>
      <c r="AE509" s="3">
        <f t="shared" si="644"/>
        <v>0</v>
      </c>
      <c r="AF509" s="3" t="e">
        <f t="shared" si="645"/>
        <v>#DIV/0!</v>
      </c>
      <c r="AG509" s="2" t="e">
        <f t="shared" si="647"/>
        <v>#DIV/0!</v>
      </c>
      <c r="AH509" s="2" t="e">
        <f t="shared" si="648"/>
        <v>#DIV/0!</v>
      </c>
      <c r="AI509" s="2" t="e">
        <f t="shared" si="649"/>
        <v>#DIV/0!</v>
      </c>
      <c r="AJ509" s="2" t="e">
        <f t="shared" si="650"/>
        <v>#DIV/0!</v>
      </c>
      <c r="AK509" t="e">
        <f t="shared" si="651"/>
        <v>#DIV/0!</v>
      </c>
      <c r="AL509" t="str">
        <f t="shared" si="652"/>
        <v>0</v>
      </c>
      <c r="AM509" t="str">
        <f t="shared" si="653"/>
        <v>0</v>
      </c>
      <c r="AN509" t="str">
        <f t="shared" si="654"/>
        <v>0</v>
      </c>
      <c r="AO509" t="str">
        <f t="shared" si="655"/>
        <v>0</v>
      </c>
      <c r="AP509" t="str">
        <f t="shared" si="656"/>
        <v>0</v>
      </c>
      <c r="AQ509" t="str">
        <f t="shared" si="657"/>
        <v>0</v>
      </c>
      <c r="AT509">
        <f t="shared" si="638"/>
        <v>0</v>
      </c>
      <c r="AU509">
        <f t="shared" si="639"/>
        <v>0</v>
      </c>
      <c r="AW509">
        <f t="shared" si="640"/>
        <v>0</v>
      </c>
      <c r="AY509">
        <f t="shared" si="658"/>
        <v>0</v>
      </c>
      <c r="AZ509">
        <f t="shared" si="659"/>
        <v>0</v>
      </c>
      <c r="BA509">
        <f t="shared" si="660"/>
        <v>0</v>
      </c>
      <c r="BB509">
        <f t="shared" si="661"/>
        <v>0</v>
      </c>
      <c r="BC509">
        <f t="shared" si="662"/>
        <v>0</v>
      </c>
      <c r="BD509">
        <f t="shared" si="663"/>
        <v>0</v>
      </c>
      <c r="BF509" t="str">
        <f t="shared" si="664"/>
        <v>0</v>
      </c>
      <c r="BG509" t="str">
        <f t="shared" si="665"/>
        <v>0</v>
      </c>
      <c r="BH509" t="str">
        <f t="shared" si="666"/>
        <v>0</v>
      </c>
      <c r="BI509" t="str">
        <f t="shared" si="667"/>
        <v>0</v>
      </c>
      <c r="BJ509" t="str">
        <f t="shared" si="668"/>
        <v>0</v>
      </c>
      <c r="BK509" t="str">
        <f t="shared" si="669"/>
        <v>0</v>
      </c>
    </row>
    <row r="510" spans="1:63" x14ac:dyDescent="0.25">
      <c r="A510" s="176" t="s">
        <v>21</v>
      </c>
      <c r="B510" s="10">
        <f t="shared" si="642"/>
        <v>89</v>
      </c>
      <c r="C510" s="10" t="str">
        <f t="shared" si="670"/>
        <v>Admin 4a - 89</v>
      </c>
      <c r="D510" s="138">
        <f>'AUP Test Results - Table 1'!D510</f>
        <v>0</v>
      </c>
      <c r="E510" s="177">
        <f>'AUP Test Results - Table 1'!E510</f>
        <v>0</v>
      </c>
      <c r="F510" s="139">
        <f>'AUP Test Results - Table 1'!F510</f>
        <v>0</v>
      </c>
      <c r="G510" s="177">
        <f>'AUP Test Results - Table 1'!G510</f>
        <v>0</v>
      </c>
      <c r="H510" s="177">
        <f>'AUP Test Results - Table 1'!H510</f>
        <v>0</v>
      </c>
      <c r="I510" s="139">
        <f>'AUP Test Results - Table 1'!I510</f>
        <v>0</v>
      </c>
      <c r="J510" s="177">
        <f>'AUP Test Results - Table 1'!J510</f>
        <v>0</v>
      </c>
      <c r="K510" s="177">
        <f>'AUP Test Results - Table 1'!K510</f>
        <v>0</v>
      </c>
      <c r="L510" s="139">
        <f>'AUP Test Results - Table 1'!L510</f>
        <v>0</v>
      </c>
      <c r="M510" s="177" t="str">
        <f>'AUP Test Results - Table 1'!M510</f>
        <v/>
      </c>
      <c r="N510" s="177">
        <f>'AUP Test Results - Table 1'!N510</f>
        <v>0</v>
      </c>
      <c r="O510" s="139">
        <f>'AUP Test Results - Table 1'!O510</f>
        <v>0</v>
      </c>
      <c r="P510" s="177" t="str">
        <f>'AUP Test Results - Table 1'!P510</f>
        <v/>
      </c>
      <c r="Q510" s="138">
        <f>'AUP Test Results - Table 1'!Q510</f>
        <v>0</v>
      </c>
      <c r="R510" s="139">
        <f>'AUP Test Results - Table 1'!R510</f>
        <v>0</v>
      </c>
      <c r="S510" s="45">
        <f>'AUP Test Results - Table 1'!S510</f>
        <v>0</v>
      </c>
      <c r="T510" s="139">
        <f>'AUP Test Results - Table 1'!T510</f>
        <v>0</v>
      </c>
      <c r="U510" s="45">
        <f>'AUP Test Results - Table 1'!U510</f>
        <v>0</v>
      </c>
      <c r="V510" s="138">
        <f>'AUP Test Results - Table 1'!V510</f>
        <v>0</v>
      </c>
      <c r="W510" s="141" t="str">
        <f>'AUP Test Results - Table 1'!W510</f>
        <v>none</v>
      </c>
      <c r="X510" s="141">
        <f>'AUP Test Results - Table 1'!X510</f>
        <v>0</v>
      </c>
      <c r="Y510" s="178">
        <f>'AUP Test Results - Table 1'!Y510</f>
        <v>0</v>
      </c>
      <c r="Z510" s="89">
        <f>'AUP Test Results - Table 1'!Z510</f>
        <v>0</v>
      </c>
      <c r="AC510" t="str">
        <f t="shared" si="646"/>
        <v>Admin 4a</v>
      </c>
      <c r="AD510" s="3">
        <f t="shared" si="643"/>
        <v>0</v>
      </c>
      <c r="AE510" s="3">
        <f t="shared" si="644"/>
        <v>0</v>
      </c>
      <c r="AF510" s="3" t="e">
        <f t="shared" si="645"/>
        <v>#DIV/0!</v>
      </c>
      <c r="AG510" s="2" t="e">
        <f t="shared" si="647"/>
        <v>#DIV/0!</v>
      </c>
      <c r="AH510" s="2" t="e">
        <f t="shared" si="648"/>
        <v>#DIV/0!</v>
      </c>
      <c r="AI510" s="2" t="e">
        <f t="shared" si="649"/>
        <v>#DIV/0!</v>
      </c>
      <c r="AJ510" s="2" t="e">
        <f t="shared" si="650"/>
        <v>#DIV/0!</v>
      </c>
      <c r="AK510" t="e">
        <f t="shared" si="651"/>
        <v>#DIV/0!</v>
      </c>
      <c r="AL510" t="str">
        <f t="shared" si="652"/>
        <v>0</v>
      </c>
      <c r="AM510" t="str">
        <f t="shared" si="653"/>
        <v>0</v>
      </c>
      <c r="AN510" t="str">
        <f t="shared" si="654"/>
        <v>0</v>
      </c>
      <c r="AO510" t="str">
        <f t="shared" si="655"/>
        <v>0</v>
      </c>
      <c r="AP510" t="str">
        <f t="shared" si="656"/>
        <v>0</v>
      </c>
      <c r="AQ510" t="str">
        <f t="shared" si="657"/>
        <v>0</v>
      </c>
      <c r="AT510">
        <f t="shared" si="638"/>
        <v>0</v>
      </c>
      <c r="AU510">
        <f t="shared" si="639"/>
        <v>0</v>
      </c>
      <c r="AW510">
        <f t="shared" si="640"/>
        <v>0</v>
      </c>
      <c r="AY510">
        <f t="shared" si="658"/>
        <v>0</v>
      </c>
      <c r="AZ510">
        <f t="shared" si="659"/>
        <v>0</v>
      </c>
      <c r="BA510">
        <f t="shared" si="660"/>
        <v>0</v>
      </c>
      <c r="BB510">
        <f t="shared" si="661"/>
        <v>0</v>
      </c>
      <c r="BC510">
        <f t="shared" si="662"/>
        <v>0</v>
      </c>
      <c r="BD510">
        <f t="shared" si="663"/>
        <v>0</v>
      </c>
      <c r="BF510" t="str">
        <f t="shared" si="664"/>
        <v>0</v>
      </c>
      <c r="BG510" t="str">
        <f t="shared" si="665"/>
        <v>0</v>
      </c>
      <c r="BH510" t="str">
        <f t="shared" si="666"/>
        <v>0</v>
      </c>
      <c r="BI510" t="str">
        <f t="shared" si="667"/>
        <v>0</v>
      </c>
      <c r="BJ510" t="str">
        <f t="shared" si="668"/>
        <v>0</v>
      </c>
      <c r="BK510" t="str">
        <f t="shared" si="669"/>
        <v>0</v>
      </c>
    </row>
    <row r="511" spans="1:63" x14ac:dyDescent="0.25">
      <c r="A511" s="176" t="s">
        <v>21</v>
      </c>
      <c r="B511" s="10">
        <f t="shared" si="642"/>
        <v>90</v>
      </c>
      <c r="C511" s="10" t="str">
        <f t="shared" si="670"/>
        <v>Admin 4a - 90</v>
      </c>
      <c r="D511" s="138">
        <f>'AUP Test Results - Table 1'!D511</f>
        <v>0</v>
      </c>
      <c r="E511" s="177">
        <f>'AUP Test Results - Table 1'!E511</f>
        <v>0</v>
      </c>
      <c r="F511" s="139">
        <f>'AUP Test Results - Table 1'!F511</f>
        <v>0</v>
      </c>
      <c r="G511" s="177">
        <f>'AUP Test Results - Table 1'!G511</f>
        <v>0</v>
      </c>
      <c r="H511" s="177">
        <f>'AUP Test Results - Table 1'!H511</f>
        <v>0</v>
      </c>
      <c r="I511" s="139">
        <f>'AUP Test Results - Table 1'!I511</f>
        <v>0</v>
      </c>
      <c r="J511" s="177">
        <f>'AUP Test Results - Table 1'!J511</f>
        <v>0</v>
      </c>
      <c r="K511" s="177">
        <f>'AUP Test Results - Table 1'!K511</f>
        <v>0</v>
      </c>
      <c r="L511" s="139">
        <f>'AUP Test Results - Table 1'!L511</f>
        <v>0</v>
      </c>
      <c r="M511" s="177" t="str">
        <f>'AUP Test Results - Table 1'!M511</f>
        <v/>
      </c>
      <c r="N511" s="177">
        <f>'AUP Test Results - Table 1'!N511</f>
        <v>0</v>
      </c>
      <c r="O511" s="139">
        <f>'AUP Test Results - Table 1'!O511</f>
        <v>0</v>
      </c>
      <c r="P511" s="177" t="str">
        <f>'AUP Test Results - Table 1'!P511</f>
        <v/>
      </c>
      <c r="Q511" s="138">
        <f>'AUP Test Results - Table 1'!Q511</f>
        <v>0</v>
      </c>
      <c r="R511" s="139">
        <f>'AUP Test Results - Table 1'!R511</f>
        <v>0</v>
      </c>
      <c r="S511" s="45">
        <f>'AUP Test Results - Table 1'!S511</f>
        <v>0</v>
      </c>
      <c r="T511" s="139">
        <f>'AUP Test Results - Table 1'!T511</f>
        <v>0</v>
      </c>
      <c r="U511" s="45">
        <f>'AUP Test Results - Table 1'!U511</f>
        <v>0</v>
      </c>
      <c r="V511" s="138">
        <f>'AUP Test Results - Table 1'!V511</f>
        <v>0</v>
      </c>
      <c r="W511" s="141" t="str">
        <f>'AUP Test Results - Table 1'!W511</f>
        <v>none</v>
      </c>
      <c r="X511" s="141">
        <f>'AUP Test Results - Table 1'!X511</f>
        <v>0</v>
      </c>
      <c r="Y511" s="178">
        <f>'AUP Test Results - Table 1'!Y511</f>
        <v>0</v>
      </c>
      <c r="Z511" s="89">
        <f>'AUP Test Results - Table 1'!Z511</f>
        <v>0</v>
      </c>
      <c r="AC511" t="str">
        <f t="shared" si="646"/>
        <v>Admin 4a</v>
      </c>
      <c r="AD511" s="3">
        <f t="shared" si="643"/>
        <v>0</v>
      </c>
      <c r="AE511" s="3">
        <f t="shared" si="644"/>
        <v>0</v>
      </c>
      <c r="AF511" s="3" t="e">
        <f t="shared" si="645"/>
        <v>#DIV/0!</v>
      </c>
      <c r="AG511" s="2" t="e">
        <f t="shared" si="647"/>
        <v>#DIV/0!</v>
      </c>
      <c r="AH511" s="2" t="e">
        <f t="shared" si="648"/>
        <v>#DIV/0!</v>
      </c>
      <c r="AI511" s="2" t="e">
        <f t="shared" si="649"/>
        <v>#DIV/0!</v>
      </c>
      <c r="AJ511" s="2" t="e">
        <f t="shared" si="650"/>
        <v>#DIV/0!</v>
      </c>
      <c r="AK511" t="e">
        <f t="shared" si="651"/>
        <v>#DIV/0!</v>
      </c>
      <c r="AL511" t="str">
        <f t="shared" si="652"/>
        <v>0</v>
      </c>
      <c r="AM511" t="str">
        <f t="shared" si="653"/>
        <v>0</v>
      </c>
      <c r="AN511" t="str">
        <f t="shared" si="654"/>
        <v>0</v>
      </c>
      <c r="AO511" t="str">
        <f t="shared" si="655"/>
        <v>0</v>
      </c>
      <c r="AP511" t="str">
        <f t="shared" si="656"/>
        <v>0</v>
      </c>
      <c r="AQ511" t="str">
        <f t="shared" si="657"/>
        <v>0</v>
      </c>
      <c r="AT511">
        <f t="shared" si="638"/>
        <v>0</v>
      </c>
      <c r="AU511">
        <f t="shared" si="639"/>
        <v>0</v>
      </c>
      <c r="AW511">
        <f t="shared" si="640"/>
        <v>0</v>
      </c>
      <c r="AY511">
        <f t="shared" si="658"/>
        <v>0</v>
      </c>
      <c r="AZ511">
        <f t="shared" si="659"/>
        <v>0</v>
      </c>
      <c r="BA511">
        <f t="shared" si="660"/>
        <v>0</v>
      </c>
      <c r="BB511">
        <f t="shared" si="661"/>
        <v>0</v>
      </c>
      <c r="BC511">
        <f t="shared" si="662"/>
        <v>0</v>
      </c>
      <c r="BD511">
        <f t="shared" si="663"/>
        <v>0</v>
      </c>
      <c r="BF511" t="str">
        <f t="shared" si="664"/>
        <v>0</v>
      </c>
      <c r="BG511" t="str">
        <f t="shared" si="665"/>
        <v>0</v>
      </c>
      <c r="BH511" t="str">
        <f t="shared" si="666"/>
        <v>0</v>
      </c>
      <c r="BI511" t="str">
        <f t="shared" si="667"/>
        <v>0</v>
      </c>
      <c r="BJ511" t="str">
        <f t="shared" si="668"/>
        <v>0</v>
      </c>
      <c r="BK511" t="str">
        <f t="shared" si="669"/>
        <v>0</v>
      </c>
    </row>
    <row r="512" spans="1:63" x14ac:dyDescent="0.25">
      <c r="A512" s="176" t="s">
        <v>21</v>
      </c>
      <c r="B512" s="10">
        <f t="shared" si="642"/>
        <v>91</v>
      </c>
      <c r="C512" s="10" t="str">
        <f t="shared" si="670"/>
        <v>Admin 4a - 91</v>
      </c>
      <c r="D512" s="138">
        <f>'AUP Test Results - Table 1'!D512</f>
        <v>0</v>
      </c>
      <c r="E512" s="177">
        <f>'AUP Test Results - Table 1'!E512</f>
        <v>0</v>
      </c>
      <c r="F512" s="139">
        <f>'AUP Test Results - Table 1'!F512</f>
        <v>0</v>
      </c>
      <c r="G512" s="177">
        <f>'AUP Test Results - Table 1'!G512</f>
        <v>0</v>
      </c>
      <c r="H512" s="177">
        <f>'AUP Test Results - Table 1'!H512</f>
        <v>0</v>
      </c>
      <c r="I512" s="139">
        <f>'AUP Test Results - Table 1'!I512</f>
        <v>0</v>
      </c>
      <c r="J512" s="177">
        <f>'AUP Test Results - Table 1'!J512</f>
        <v>0</v>
      </c>
      <c r="K512" s="177">
        <f>'AUP Test Results - Table 1'!K512</f>
        <v>0</v>
      </c>
      <c r="L512" s="139">
        <f>'AUP Test Results - Table 1'!L512</f>
        <v>0</v>
      </c>
      <c r="M512" s="177" t="str">
        <f>'AUP Test Results - Table 1'!M512</f>
        <v/>
      </c>
      <c r="N512" s="177">
        <f>'AUP Test Results - Table 1'!N512</f>
        <v>0</v>
      </c>
      <c r="O512" s="139">
        <f>'AUP Test Results - Table 1'!O512</f>
        <v>0</v>
      </c>
      <c r="P512" s="177" t="str">
        <f>'AUP Test Results - Table 1'!P512</f>
        <v/>
      </c>
      <c r="Q512" s="138">
        <f>'AUP Test Results - Table 1'!Q512</f>
        <v>0</v>
      </c>
      <c r="R512" s="139">
        <f>'AUP Test Results - Table 1'!R512</f>
        <v>0</v>
      </c>
      <c r="S512" s="45">
        <f>'AUP Test Results - Table 1'!S512</f>
        <v>0</v>
      </c>
      <c r="T512" s="139">
        <f>'AUP Test Results - Table 1'!T512</f>
        <v>0</v>
      </c>
      <c r="U512" s="45">
        <f>'AUP Test Results - Table 1'!U512</f>
        <v>0</v>
      </c>
      <c r="V512" s="138">
        <f>'AUP Test Results - Table 1'!V512</f>
        <v>0</v>
      </c>
      <c r="W512" s="141" t="str">
        <f>'AUP Test Results - Table 1'!W512</f>
        <v>none</v>
      </c>
      <c r="X512" s="141">
        <f>'AUP Test Results - Table 1'!X512</f>
        <v>0</v>
      </c>
      <c r="Y512" s="178">
        <f>'AUP Test Results - Table 1'!Y512</f>
        <v>0</v>
      </c>
      <c r="Z512" s="89">
        <f>'AUP Test Results - Table 1'!Z512</f>
        <v>0</v>
      </c>
      <c r="AC512" t="str">
        <f t="shared" si="646"/>
        <v>Admin 4a</v>
      </c>
      <c r="AD512" s="3">
        <f t="shared" si="643"/>
        <v>0</v>
      </c>
      <c r="AE512" s="3">
        <f t="shared" si="644"/>
        <v>0</v>
      </c>
      <c r="AF512" s="3" t="e">
        <f t="shared" si="645"/>
        <v>#DIV/0!</v>
      </c>
      <c r="AG512" s="2" t="e">
        <f t="shared" si="647"/>
        <v>#DIV/0!</v>
      </c>
      <c r="AH512" s="2" t="e">
        <f t="shared" si="648"/>
        <v>#DIV/0!</v>
      </c>
      <c r="AI512" s="2" t="e">
        <f t="shared" si="649"/>
        <v>#DIV/0!</v>
      </c>
      <c r="AJ512" s="2" t="e">
        <f t="shared" si="650"/>
        <v>#DIV/0!</v>
      </c>
      <c r="AK512" t="e">
        <f t="shared" si="651"/>
        <v>#DIV/0!</v>
      </c>
      <c r="AL512" t="str">
        <f t="shared" si="652"/>
        <v>0</v>
      </c>
      <c r="AM512" t="str">
        <f t="shared" si="653"/>
        <v>0</v>
      </c>
      <c r="AN512" t="str">
        <f t="shared" si="654"/>
        <v>0</v>
      </c>
      <c r="AO512" t="str">
        <f t="shared" si="655"/>
        <v>0</v>
      </c>
      <c r="AP512" t="str">
        <f t="shared" si="656"/>
        <v>0</v>
      </c>
      <c r="AQ512" t="str">
        <f t="shared" si="657"/>
        <v>0</v>
      </c>
      <c r="AT512">
        <f t="shared" si="638"/>
        <v>0</v>
      </c>
      <c r="AU512">
        <f t="shared" si="639"/>
        <v>0</v>
      </c>
      <c r="AW512">
        <f t="shared" si="640"/>
        <v>0</v>
      </c>
      <c r="AY512">
        <f t="shared" si="658"/>
        <v>0</v>
      </c>
      <c r="AZ512">
        <f t="shared" si="659"/>
        <v>0</v>
      </c>
      <c r="BA512">
        <f t="shared" si="660"/>
        <v>0</v>
      </c>
      <c r="BB512">
        <f t="shared" si="661"/>
        <v>0</v>
      </c>
      <c r="BC512">
        <f t="shared" si="662"/>
        <v>0</v>
      </c>
      <c r="BD512">
        <f t="shared" si="663"/>
        <v>0</v>
      </c>
      <c r="BF512" t="str">
        <f t="shared" si="664"/>
        <v>0</v>
      </c>
      <c r="BG512" t="str">
        <f t="shared" si="665"/>
        <v>0</v>
      </c>
      <c r="BH512" t="str">
        <f t="shared" si="666"/>
        <v>0</v>
      </c>
      <c r="BI512" t="str">
        <f t="shared" si="667"/>
        <v>0</v>
      </c>
      <c r="BJ512" t="str">
        <f t="shared" si="668"/>
        <v>0</v>
      </c>
      <c r="BK512" t="str">
        <f t="shared" si="669"/>
        <v>0</v>
      </c>
    </row>
    <row r="513" spans="1:63" x14ac:dyDescent="0.25">
      <c r="A513" s="176" t="s">
        <v>21</v>
      </c>
      <c r="B513" s="10">
        <f t="shared" si="642"/>
        <v>92</v>
      </c>
      <c r="C513" s="10" t="str">
        <f t="shared" si="670"/>
        <v>Admin 4a - 92</v>
      </c>
      <c r="D513" s="138">
        <f>'AUP Test Results - Table 1'!D513</f>
        <v>0</v>
      </c>
      <c r="E513" s="177">
        <f>'AUP Test Results - Table 1'!E513</f>
        <v>0</v>
      </c>
      <c r="F513" s="139">
        <f>'AUP Test Results - Table 1'!F513</f>
        <v>0</v>
      </c>
      <c r="G513" s="177">
        <f>'AUP Test Results - Table 1'!G513</f>
        <v>0</v>
      </c>
      <c r="H513" s="177">
        <f>'AUP Test Results - Table 1'!H513</f>
        <v>0</v>
      </c>
      <c r="I513" s="139">
        <f>'AUP Test Results - Table 1'!I513</f>
        <v>0</v>
      </c>
      <c r="J513" s="177">
        <f>'AUP Test Results - Table 1'!J513</f>
        <v>0</v>
      </c>
      <c r="K513" s="177">
        <f>'AUP Test Results - Table 1'!K513</f>
        <v>0</v>
      </c>
      <c r="L513" s="139">
        <f>'AUP Test Results - Table 1'!L513</f>
        <v>0</v>
      </c>
      <c r="M513" s="177" t="str">
        <f>'AUP Test Results - Table 1'!M513</f>
        <v/>
      </c>
      <c r="N513" s="177">
        <f>'AUP Test Results - Table 1'!N513</f>
        <v>0</v>
      </c>
      <c r="O513" s="139">
        <f>'AUP Test Results - Table 1'!O513</f>
        <v>0</v>
      </c>
      <c r="P513" s="177" t="str">
        <f>'AUP Test Results - Table 1'!P513</f>
        <v/>
      </c>
      <c r="Q513" s="138">
        <f>'AUP Test Results - Table 1'!Q513</f>
        <v>0</v>
      </c>
      <c r="R513" s="139">
        <f>'AUP Test Results - Table 1'!R513</f>
        <v>0</v>
      </c>
      <c r="S513" s="45">
        <f>'AUP Test Results - Table 1'!S513</f>
        <v>0</v>
      </c>
      <c r="T513" s="139">
        <f>'AUP Test Results - Table 1'!T513</f>
        <v>0</v>
      </c>
      <c r="U513" s="45">
        <f>'AUP Test Results - Table 1'!U513</f>
        <v>0</v>
      </c>
      <c r="V513" s="138">
        <f>'AUP Test Results - Table 1'!V513</f>
        <v>0</v>
      </c>
      <c r="W513" s="141" t="str">
        <f>'AUP Test Results - Table 1'!W513</f>
        <v>none</v>
      </c>
      <c r="X513" s="141">
        <f>'AUP Test Results - Table 1'!X513</f>
        <v>0</v>
      </c>
      <c r="Y513" s="178">
        <f>'AUP Test Results - Table 1'!Y513</f>
        <v>0</v>
      </c>
      <c r="Z513" s="89">
        <f>'AUP Test Results - Table 1'!Z513</f>
        <v>0</v>
      </c>
      <c r="AC513" t="str">
        <f t="shared" si="646"/>
        <v>Admin 4a</v>
      </c>
      <c r="AD513" s="3">
        <f t="shared" si="643"/>
        <v>0</v>
      </c>
      <c r="AE513" s="3">
        <f t="shared" si="644"/>
        <v>0</v>
      </c>
      <c r="AF513" s="3" t="e">
        <f t="shared" si="645"/>
        <v>#DIV/0!</v>
      </c>
      <c r="AG513" s="2" t="e">
        <f t="shared" si="647"/>
        <v>#DIV/0!</v>
      </c>
      <c r="AH513" s="2" t="e">
        <f t="shared" si="648"/>
        <v>#DIV/0!</v>
      </c>
      <c r="AI513" s="2" t="e">
        <f t="shared" si="649"/>
        <v>#DIV/0!</v>
      </c>
      <c r="AJ513" s="2" t="e">
        <f t="shared" si="650"/>
        <v>#DIV/0!</v>
      </c>
      <c r="AK513" t="e">
        <f t="shared" si="651"/>
        <v>#DIV/0!</v>
      </c>
      <c r="AL513" t="str">
        <f t="shared" si="652"/>
        <v>0</v>
      </c>
      <c r="AM513" t="str">
        <f t="shared" si="653"/>
        <v>0</v>
      </c>
      <c r="AN513" t="str">
        <f t="shared" si="654"/>
        <v>0</v>
      </c>
      <c r="AO513" t="str">
        <f t="shared" si="655"/>
        <v>0</v>
      </c>
      <c r="AP513" t="str">
        <f t="shared" si="656"/>
        <v>0</v>
      </c>
      <c r="AQ513" t="str">
        <f t="shared" si="657"/>
        <v>0</v>
      </c>
      <c r="AT513">
        <f t="shared" si="638"/>
        <v>0</v>
      </c>
      <c r="AU513">
        <f t="shared" si="639"/>
        <v>0</v>
      </c>
      <c r="AW513">
        <f t="shared" si="640"/>
        <v>0</v>
      </c>
      <c r="AY513">
        <f t="shared" si="658"/>
        <v>0</v>
      </c>
      <c r="AZ513">
        <f t="shared" si="659"/>
        <v>0</v>
      </c>
      <c r="BA513">
        <f t="shared" si="660"/>
        <v>0</v>
      </c>
      <c r="BB513">
        <f t="shared" si="661"/>
        <v>0</v>
      </c>
      <c r="BC513">
        <f t="shared" si="662"/>
        <v>0</v>
      </c>
      <c r="BD513">
        <f t="shared" si="663"/>
        <v>0</v>
      </c>
      <c r="BF513" t="str">
        <f t="shared" si="664"/>
        <v>0</v>
      </c>
      <c r="BG513" t="str">
        <f t="shared" si="665"/>
        <v>0</v>
      </c>
      <c r="BH513" t="str">
        <f t="shared" si="666"/>
        <v>0</v>
      </c>
      <c r="BI513" t="str">
        <f t="shared" si="667"/>
        <v>0</v>
      </c>
      <c r="BJ513" t="str">
        <f t="shared" si="668"/>
        <v>0</v>
      </c>
      <c r="BK513" t="str">
        <f t="shared" si="669"/>
        <v>0</v>
      </c>
    </row>
    <row r="514" spans="1:63" x14ac:dyDescent="0.25">
      <c r="A514" s="176" t="s">
        <v>21</v>
      </c>
      <c r="B514" s="10">
        <f t="shared" si="642"/>
        <v>93</v>
      </c>
      <c r="C514" s="10" t="str">
        <f t="shared" si="670"/>
        <v>Admin 4a - 93</v>
      </c>
      <c r="D514" s="138">
        <f>'AUP Test Results - Table 1'!D514</f>
        <v>0</v>
      </c>
      <c r="E514" s="177">
        <f>'AUP Test Results - Table 1'!E514</f>
        <v>0</v>
      </c>
      <c r="F514" s="139">
        <f>'AUP Test Results - Table 1'!F514</f>
        <v>0</v>
      </c>
      <c r="G514" s="177">
        <f>'AUP Test Results - Table 1'!G514</f>
        <v>0</v>
      </c>
      <c r="H514" s="177">
        <f>'AUP Test Results - Table 1'!H514</f>
        <v>0</v>
      </c>
      <c r="I514" s="139">
        <f>'AUP Test Results - Table 1'!I514</f>
        <v>0</v>
      </c>
      <c r="J514" s="177">
        <f>'AUP Test Results - Table 1'!J514</f>
        <v>0</v>
      </c>
      <c r="K514" s="177">
        <f>'AUP Test Results - Table 1'!K514</f>
        <v>0</v>
      </c>
      <c r="L514" s="139">
        <f>'AUP Test Results - Table 1'!L514</f>
        <v>0</v>
      </c>
      <c r="M514" s="177" t="str">
        <f>'AUP Test Results - Table 1'!M514</f>
        <v/>
      </c>
      <c r="N514" s="177">
        <f>'AUP Test Results - Table 1'!N514</f>
        <v>0</v>
      </c>
      <c r="O514" s="139">
        <f>'AUP Test Results - Table 1'!O514</f>
        <v>0</v>
      </c>
      <c r="P514" s="177" t="str">
        <f>'AUP Test Results - Table 1'!P514</f>
        <v/>
      </c>
      <c r="Q514" s="138">
        <f>'AUP Test Results - Table 1'!Q514</f>
        <v>0</v>
      </c>
      <c r="R514" s="139">
        <f>'AUP Test Results - Table 1'!R514</f>
        <v>0</v>
      </c>
      <c r="S514" s="45">
        <f>'AUP Test Results - Table 1'!S514</f>
        <v>0</v>
      </c>
      <c r="T514" s="139">
        <f>'AUP Test Results - Table 1'!T514</f>
        <v>0</v>
      </c>
      <c r="U514" s="45">
        <f>'AUP Test Results - Table 1'!U514</f>
        <v>0</v>
      </c>
      <c r="V514" s="138">
        <f>'AUP Test Results - Table 1'!V514</f>
        <v>0</v>
      </c>
      <c r="W514" s="141" t="str">
        <f>'AUP Test Results - Table 1'!W514</f>
        <v>none</v>
      </c>
      <c r="X514" s="141">
        <f>'AUP Test Results - Table 1'!X514</f>
        <v>0</v>
      </c>
      <c r="Y514" s="178">
        <f>'AUP Test Results - Table 1'!Y514</f>
        <v>0</v>
      </c>
      <c r="Z514" s="89">
        <f>'AUP Test Results - Table 1'!Z514</f>
        <v>0</v>
      </c>
      <c r="AC514" t="str">
        <f t="shared" si="646"/>
        <v>Admin 4a</v>
      </c>
      <c r="AD514" s="3">
        <f t="shared" si="643"/>
        <v>0</v>
      </c>
      <c r="AE514" s="3">
        <f t="shared" si="644"/>
        <v>0</v>
      </c>
      <c r="AF514" s="3" t="e">
        <f t="shared" si="645"/>
        <v>#DIV/0!</v>
      </c>
      <c r="AG514" s="2" t="e">
        <f t="shared" si="647"/>
        <v>#DIV/0!</v>
      </c>
      <c r="AH514" s="2" t="e">
        <f t="shared" si="648"/>
        <v>#DIV/0!</v>
      </c>
      <c r="AI514" s="2" t="e">
        <f t="shared" si="649"/>
        <v>#DIV/0!</v>
      </c>
      <c r="AJ514" s="2" t="e">
        <f t="shared" si="650"/>
        <v>#DIV/0!</v>
      </c>
      <c r="AK514" t="e">
        <f t="shared" si="651"/>
        <v>#DIV/0!</v>
      </c>
      <c r="AL514" t="str">
        <f t="shared" si="652"/>
        <v>0</v>
      </c>
      <c r="AM514" t="str">
        <f t="shared" si="653"/>
        <v>0</v>
      </c>
      <c r="AN514" t="str">
        <f t="shared" si="654"/>
        <v>0</v>
      </c>
      <c r="AO514" t="str">
        <f t="shared" si="655"/>
        <v>0</v>
      </c>
      <c r="AP514" t="str">
        <f t="shared" si="656"/>
        <v>0</v>
      </c>
      <c r="AQ514" t="str">
        <f t="shared" si="657"/>
        <v>0</v>
      </c>
      <c r="AT514">
        <f t="shared" si="638"/>
        <v>0</v>
      </c>
      <c r="AU514">
        <f t="shared" si="639"/>
        <v>0</v>
      </c>
      <c r="AW514">
        <f t="shared" si="640"/>
        <v>0</v>
      </c>
      <c r="AY514">
        <f t="shared" si="658"/>
        <v>0</v>
      </c>
      <c r="AZ514">
        <f t="shared" si="659"/>
        <v>0</v>
      </c>
      <c r="BA514">
        <f t="shared" si="660"/>
        <v>0</v>
      </c>
      <c r="BB514">
        <f t="shared" si="661"/>
        <v>0</v>
      </c>
      <c r="BC514">
        <f t="shared" si="662"/>
        <v>0</v>
      </c>
      <c r="BD514">
        <f t="shared" si="663"/>
        <v>0</v>
      </c>
      <c r="BF514" t="str">
        <f t="shared" si="664"/>
        <v>0</v>
      </c>
      <c r="BG514" t="str">
        <f t="shared" si="665"/>
        <v>0</v>
      </c>
      <c r="BH514" t="str">
        <f t="shared" si="666"/>
        <v>0</v>
      </c>
      <c r="BI514" t="str">
        <f t="shared" si="667"/>
        <v>0</v>
      </c>
      <c r="BJ514" t="str">
        <f t="shared" si="668"/>
        <v>0</v>
      </c>
      <c r="BK514" t="str">
        <f t="shared" si="669"/>
        <v>0</v>
      </c>
    </row>
    <row r="515" spans="1:63" x14ac:dyDescent="0.25">
      <c r="A515" s="176" t="s">
        <v>21</v>
      </c>
      <c r="B515" s="10">
        <f t="shared" si="642"/>
        <v>94</v>
      </c>
      <c r="C515" s="10" t="str">
        <f t="shared" si="670"/>
        <v>Admin 4a - 94</v>
      </c>
      <c r="D515" s="138">
        <f>'AUP Test Results - Table 1'!D515</f>
        <v>0</v>
      </c>
      <c r="E515" s="177">
        <f>'AUP Test Results - Table 1'!E515</f>
        <v>0</v>
      </c>
      <c r="F515" s="139">
        <f>'AUP Test Results - Table 1'!F515</f>
        <v>0</v>
      </c>
      <c r="G515" s="177">
        <f>'AUP Test Results - Table 1'!G515</f>
        <v>0</v>
      </c>
      <c r="H515" s="177">
        <f>'AUP Test Results - Table 1'!H515</f>
        <v>0</v>
      </c>
      <c r="I515" s="139">
        <f>'AUP Test Results - Table 1'!I515</f>
        <v>0</v>
      </c>
      <c r="J515" s="177">
        <f>'AUP Test Results - Table 1'!J515</f>
        <v>0</v>
      </c>
      <c r="K515" s="177">
        <f>'AUP Test Results - Table 1'!K515</f>
        <v>0</v>
      </c>
      <c r="L515" s="139">
        <f>'AUP Test Results - Table 1'!L515</f>
        <v>0</v>
      </c>
      <c r="M515" s="177" t="str">
        <f>'AUP Test Results - Table 1'!M515</f>
        <v/>
      </c>
      <c r="N515" s="177">
        <f>'AUP Test Results - Table 1'!N515</f>
        <v>0</v>
      </c>
      <c r="O515" s="139">
        <f>'AUP Test Results - Table 1'!O515</f>
        <v>0</v>
      </c>
      <c r="P515" s="177" t="str">
        <f>'AUP Test Results - Table 1'!P515</f>
        <v/>
      </c>
      <c r="Q515" s="138">
        <f>'AUP Test Results - Table 1'!Q515</f>
        <v>0</v>
      </c>
      <c r="R515" s="139">
        <f>'AUP Test Results - Table 1'!R515</f>
        <v>0</v>
      </c>
      <c r="S515" s="45">
        <f>'AUP Test Results - Table 1'!S515</f>
        <v>0</v>
      </c>
      <c r="T515" s="139">
        <f>'AUP Test Results - Table 1'!T515</f>
        <v>0</v>
      </c>
      <c r="U515" s="45">
        <f>'AUP Test Results - Table 1'!U515</f>
        <v>0</v>
      </c>
      <c r="V515" s="138">
        <f>'AUP Test Results - Table 1'!V515</f>
        <v>0</v>
      </c>
      <c r="W515" s="141" t="str">
        <f>'AUP Test Results - Table 1'!W515</f>
        <v>none</v>
      </c>
      <c r="X515" s="141">
        <f>'AUP Test Results - Table 1'!X515</f>
        <v>0</v>
      </c>
      <c r="Y515" s="178">
        <f>'AUP Test Results - Table 1'!Y515</f>
        <v>0</v>
      </c>
      <c r="Z515" s="89">
        <f>'AUP Test Results - Table 1'!Z515</f>
        <v>0</v>
      </c>
      <c r="AC515" t="str">
        <f t="shared" si="646"/>
        <v>Admin 4a</v>
      </c>
      <c r="AD515" s="3">
        <f t="shared" si="643"/>
        <v>0</v>
      </c>
      <c r="AE515" s="3">
        <f t="shared" si="644"/>
        <v>0</v>
      </c>
      <c r="AF515" s="3" t="e">
        <f t="shared" si="645"/>
        <v>#DIV/0!</v>
      </c>
      <c r="AG515" s="2" t="e">
        <f t="shared" si="647"/>
        <v>#DIV/0!</v>
      </c>
      <c r="AH515" s="2" t="e">
        <f t="shared" si="648"/>
        <v>#DIV/0!</v>
      </c>
      <c r="AI515" s="2" t="e">
        <f t="shared" si="649"/>
        <v>#DIV/0!</v>
      </c>
      <c r="AJ515" s="2" t="e">
        <f t="shared" si="650"/>
        <v>#DIV/0!</v>
      </c>
      <c r="AK515" t="e">
        <f t="shared" si="651"/>
        <v>#DIV/0!</v>
      </c>
      <c r="AL515" t="str">
        <f t="shared" si="652"/>
        <v>0</v>
      </c>
      <c r="AM515" t="str">
        <f t="shared" si="653"/>
        <v>0</v>
      </c>
      <c r="AN515" t="str">
        <f t="shared" si="654"/>
        <v>0</v>
      </c>
      <c r="AO515" t="str">
        <f t="shared" si="655"/>
        <v>0</v>
      </c>
      <c r="AP515" t="str">
        <f t="shared" si="656"/>
        <v>0</v>
      </c>
      <c r="AQ515" t="str">
        <f t="shared" si="657"/>
        <v>0</v>
      </c>
      <c r="AT515">
        <f t="shared" si="638"/>
        <v>0</v>
      </c>
      <c r="AU515">
        <f t="shared" si="639"/>
        <v>0</v>
      </c>
      <c r="AW515">
        <f t="shared" si="640"/>
        <v>0</v>
      </c>
      <c r="AY515">
        <f t="shared" si="658"/>
        <v>0</v>
      </c>
      <c r="AZ515">
        <f t="shared" si="659"/>
        <v>0</v>
      </c>
      <c r="BA515">
        <f t="shared" si="660"/>
        <v>0</v>
      </c>
      <c r="BB515">
        <f t="shared" si="661"/>
        <v>0</v>
      </c>
      <c r="BC515">
        <f t="shared" si="662"/>
        <v>0</v>
      </c>
      <c r="BD515">
        <f t="shared" si="663"/>
        <v>0</v>
      </c>
      <c r="BF515" t="str">
        <f t="shared" si="664"/>
        <v>0</v>
      </c>
      <c r="BG515" t="str">
        <f t="shared" si="665"/>
        <v>0</v>
      </c>
      <c r="BH515" t="str">
        <f t="shared" si="666"/>
        <v>0</v>
      </c>
      <c r="BI515" t="str">
        <f t="shared" si="667"/>
        <v>0</v>
      </c>
      <c r="BJ515" t="str">
        <f t="shared" si="668"/>
        <v>0</v>
      </c>
      <c r="BK515" t="str">
        <f t="shared" si="669"/>
        <v>0</v>
      </c>
    </row>
    <row r="516" spans="1:63" x14ac:dyDescent="0.25">
      <c r="A516" s="176" t="s">
        <v>21</v>
      </c>
      <c r="B516" s="10">
        <f t="shared" si="642"/>
        <v>95</v>
      </c>
      <c r="C516" s="10" t="str">
        <f t="shared" si="670"/>
        <v>Admin 4a - 95</v>
      </c>
      <c r="D516" s="138">
        <f>'AUP Test Results - Table 1'!D516</f>
        <v>0</v>
      </c>
      <c r="E516" s="177">
        <f>'AUP Test Results - Table 1'!E516</f>
        <v>0</v>
      </c>
      <c r="F516" s="139">
        <f>'AUP Test Results - Table 1'!F516</f>
        <v>0</v>
      </c>
      <c r="G516" s="177">
        <f>'AUP Test Results - Table 1'!G516</f>
        <v>0</v>
      </c>
      <c r="H516" s="177">
        <f>'AUP Test Results - Table 1'!H516</f>
        <v>0</v>
      </c>
      <c r="I516" s="139">
        <f>'AUP Test Results - Table 1'!I516</f>
        <v>0</v>
      </c>
      <c r="J516" s="177">
        <f>'AUP Test Results - Table 1'!J516</f>
        <v>0</v>
      </c>
      <c r="K516" s="177">
        <f>'AUP Test Results - Table 1'!K516</f>
        <v>0</v>
      </c>
      <c r="L516" s="139">
        <f>'AUP Test Results - Table 1'!L516</f>
        <v>0</v>
      </c>
      <c r="M516" s="177" t="str">
        <f>'AUP Test Results - Table 1'!M516</f>
        <v/>
      </c>
      <c r="N516" s="177">
        <f>'AUP Test Results - Table 1'!N516</f>
        <v>0</v>
      </c>
      <c r="O516" s="139">
        <f>'AUP Test Results - Table 1'!O516</f>
        <v>0</v>
      </c>
      <c r="P516" s="177" t="str">
        <f>'AUP Test Results - Table 1'!P516</f>
        <v/>
      </c>
      <c r="Q516" s="138">
        <f>'AUP Test Results - Table 1'!Q516</f>
        <v>0</v>
      </c>
      <c r="R516" s="139">
        <f>'AUP Test Results - Table 1'!R516</f>
        <v>0</v>
      </c>
      <c r="S516" s="45">
        <f>'AUP Test Results - Table 1'!S516</f>
        <v>0</v>
      </c>
      <c r="T516" s="139">
        <f>'AUP Test Results - Table 1'!T516</f>
        <v>0</v>
      </c>
      <c r="U516" s="45">
        <f>'AUP Test Results - Table 1'!U516</f>
        <v>0</v>
      </c>
      <c r="V516" s="138">
        <f>'AUP Test Results - Table 1'!V516</f>
        <v>0</v>
      </c>
      <c r="W516" s="141" t="str">
        <f>'AUP Test Results - Table 1'!W516</f>
        <v>none</v>
      </c>
      <c r="X516" s="141">
        <f>'AUP Test Results - Table 1'!X516</f>
        <v>0</v>
      </c>
      <c r="Y516" s="178">
        <f>'AUP Test Results - Table 1'!Y516</f>
        <v>0</v>
      </c>
      <c r="Z516" s="89">
        <f>'AUP Test Results - Table 1'!Z516</f>
        <v>0</v>
      </c>
      <c r="AC516" t="str">
        <f t="shared" si="646"/>
        <v>Admin 4a</v>
      </c>
      <c r="AD516" s="3">
        <f t="shared" si="643"/>
        <v>0</v>
      </c>
      <c r="AE516" s="3">
        <f t="shared" si="644"/>
        <v>0</v>
      </c>
      <c r="AF516" s="3" t="e">
        <f t="shared" si="645"/>
        <v>#DIV/0!</v>
      </c>
      <c r="AG516" s="2" t="e">
        <f t="shared" si="647"/>
        <v>#DIV/0!</v>
      </c>
      <c r="AH516" s="2" t="e">
        <f t="shared" si="648"/>
        <v>#DIV/0!</v>
      </c>
      <c r="AI516" s="2" t="e">
        <f t="shared" si="649"/>
        <v>#DIV/0!</v>
      </c>
      <c r="AJ516" s="2" t="e">
        <f t="shared" si="650"/>
        <v>#DIV/0!</v>
      </c>
      <c r="AK516" t="e">
        <f t="shared" si="651"/>
        <v>#DIV/0!</v>
      </c>
      <c r="AL516" t="str">
        <f t="shared" si="652"/>
        <v>0</v>
      </c>
      <c r="AM516" t="str">
        <f t="shared" si="653"/>
        <v>0</v>
      </c>
      <c r="AN516" t="str">
        <f t="shared" si="654"/>
        <v>0</v>
      </c>
      <c r="AO516" t="str">
        <f t="shared" si="655"/>
        <v>0</v>
      </c>
      <c r="AP516" t="str">
        <f t="shared" si="656"/>
        <v>0</v>
      </c>
      <c r="AQ516" t="str">
        <f t="shared" si="657"/>
        <v>0</v>
      </c>
      <c r="AT516">
        <f t="shared" si="638"/>
        <v>0</v>
      </c>
      <c r="AU516">
        <f t="shared" si="639"/>
        <v>0</v>
      </c>
      <c r="AW516">
        <f t="shared" si="640"/>
        <v>0</v>
      </c>
      <c r="AY516">
        <f t="shared" si="658"/>
        <v>0</v>
      </c>
      <c r="AZ516">
        <f t="shared" si="659"/>
        <v>0</v>
      </c>
      <c r="BA516">
        <f t="shared" si="660"/>
        <v>0</v>
      </c>
      <c r="BB516">
        <f t="shared" si="661"/>
        <v>0</v>
      </c>
      <c r="BC516">
        <f t="shared" si="662"/>
        <v>0</v>
      </c>
      <c r="BD516">
        <f t="shared" si="663"/>
        <v>0</v>
      </c>
      <c r="BF516" t="str">
        <f t="shared" si="664"/>
        <v>0</v>
      </c>
      <c r="BG516" t="str">
        <f t="shared" si="665"/>
        <v>0</v>
      </c>
      <c r="BH516" t="str">
        <f t="shared" si="666"/>
        <v>0</v>
      </c>
      <c r="BI516" t="str">
        <f t="shared" si="667"/>
        <v>0</v>
      </c>
      <c r="BJ516" t="str">
        <f t="shared" si="668"/>
        <v>0</v>
      </c>
      <c r="BK516" t="str">
        <f t="shared" si="669"/>
        <v>0</v>
      </c>
    </row>
    <row r="517" spans="1:63" x14ac:dyDescent="0.25">
      <c r="A517" s="176" t="s">
        <v>21</v>
      </c>
      <c r="B517" s="10">
        <f t="shared" si="642"/>
        <v>96</v>
      </c>
      <c r="C517" s="10" t="str">
        <f t="shared" si="670"/>
        <v>Admin 4a - 96</v>
      </c>
      <c r="D517" s="138">
        <f>'AUP Test Results - Table 1'!D517</f>
        <v>0</v>
      </c>
      <c r="E517" s="177">
        <f>'AUP Test Results - Table 1'!E517</f>
        <v>0</v>
      </c>
      <c r="F517" s="139">
        <f>'AUP Test Results - Table 1'!F517</f>
        <v>0</v>
      </c>
      <c r="G517" s="177">
        <f>'AUP Test Results - Table 1'!G517</f>
        <v>0</v>
      </c>
      <c r="H517" s="177">
        <f>'AUP Test Results - Table 1'!H517</f>
        <v>0</v>
      </c>
      <c r="I517" s="139">
        <f>'AUP Test Results - Table 1'!I517</f>
        <v>0</v>
      </c>
      <c r="J517" s="177">
        <f>'AUP Test Results - Table 1'!J517</f>
        <v>0</v>
      </c>
      <c r="K517" s="177">
        <f>'AUP Test Results - Table 1'!K517</f>
        <v>0</v>
      </c>
      <c r="L517" s="139">
        <f>'AUP Test Results - Table 1'!L517</f>
        <v>0</v>
      </c>
      <c r="M517" s="177" t="str">
        <f>'AUP Test Results - Table 1'!M517</f>
        <v/>
      </c>
      <c r="N517" s="177">
        <f>'AUP Test Results - Table 1'!N517</f>
        <v>0</v>
      </c>
      <c r="O517" s="139">
        <f>'AUP Test Results - Table 1'!O517</f>
        <v>0</v>
      </c>
      <c r="P517" s="177" t="str">
        <f>'AUP Test Results - Table 1'!P517</f>
        <v/>
      </c>
      <c r="Q517" s="138">
        <f>'AUP Test Results - Table 1'!Q517</f>
        <v>0</v>
      </c>
      <c r="R517" s="139">
        <f>'AUP Test Results - Table 1'!R517</f>
        <v>0</v>
      </c>
      <c r="S517" s="45">
        <f>'AUP Test Results - Table 1'!S517</f>
        <v>0</v>
      </c>
      <c r="T517" s="139">
        <f>'AUP Test Results - Table 1'!T517</f>
        <v>0</v>
      </c>
      <c r="U517" s="45">
        <f>'AUP Test Results - Table 1'!U517</f>
        <v>0</v>
      </c>
      <c r="V517" s="138">
        <f>'AUP Test Results - Table 1'!V517</f>
        <v>0</v>
      </c>
      <c r="W517" s="141" t="str">
        <f>'AUP Test Results - Table 1'!W517</f>
        <v>none</v>
      </c>
      <c r="X517" s="141">
        <f>'AUP Test Results - Table 1'!X517</f>
        <v>0</v>
      </c>
      <c r="Y517" s="178">
        <f>'AUP Test Results - Table 1'!Y517</f>
        <v>0</v>
      </c>
      <c r="Z517" s="89">
        <f>'AUP Test Results - Table 1'!Z517</f>
        <v>0</v>
      </c>
      <c r="AC517" t="str">
        <f t="shared" si="646"/>
        <v>Admin 4a</v>
      </c>
      <c r="AD517" s="3">
        <f t="shared" si="643"/>
        <v>0</v>
      </c>
      <c r="AE517" s="3">
        <f t="shared" si="644"/>
        <v>0</v>
      </c>
      <c r="AF517" s="3" t="e">
        <f t="shared" si="645"/>
        <v>#DIV/0!</v>
      </c>
      <c r="AG517" s="2" t="e">
        <f t="shared" si="647"/>
        <v>#DIV/0!</v>
      </c>
      <c r="AH517" s="2" t="e">
        <f t="shared" si="648"/>
        <v>#DIV/0!</v>
      </c>
      <c r="AI517" s="2" t="e">
        <f t="shared" si="649"/>
        <v>#DIV/0!</v>
      </c>
      <c r="AJ517" s="2" t="e">
        <f t="shared" si="650"/>
        <v>#DIV/0!</v>
      </c>
      <c r="AK517" t="e">
        <f t="shared" si="651"/>
        <v>#DIV/0!</v>
      </c>
      <c r="AL517" t="str">
        <f t="shared" si="652"/>
        <v>0</v>
      </c>
      <c r="AM517" t="str">
        <f t="shared" si="653"/>
        <v>0</v>
      </c>
      <c r="AN517" t="str">
        <f t="shared" si="654"/>
        <v>0</v>
      </c>
      <c r="AO517" t="str">
        <f t="shared" si="655"/>
        <v>0</v>
      </c>
      <c r="AP517" t="str">
        <f t="shared" si="656"/>
        <v>0</v>
      </c>
      <c r="AQ517" t="str">
        <f t="shared" si="657"/>
        <v>0</v>
      </c>
      <c r="AT517">
        <f t="shared" si="638"/>
        <v>0</v>
      </c>
      <c r="AU517">
        <f t="shared" si="639"/>
        <v>0</v>
      </c>
      <c r="AW517">
        <f t="shared" si="640"/>
        <v>0</v>
      </c>
      <c r="AY517">
        <f t="shared" si="658"/>
        <v>0</v>
      </c>
      <c r="AZ517">
        <f t="shared" si="659"/>
        <v>0</v>
      </c>
      <c r="BA517">
        <f t="shared" si="660"/>
        <v>0</v>
      </c>
      <c r="BB517">
        <f t="shared" si="661"/>
        <v>0</v>
      </c>
      <c r="BC517">
        <f t="shared" si="662"/>
        <v>0</v>
      </c>
      <c r="BD517">
        <f t="shared" si="663"/>
        <v>0</v>
      </c>
      <c r="BF517" t="str">
        <f t="shared" si="664"/>
        <v>0</v>
      </c>
      <c r="BG517" t="str">
        <f t="shared" si="665"/>
        <v>0</v>
      </c>
      <c r="BH517" t="str">
        <f t="shared" si="666"/>
        <v>0</v>
      </c>
      <c r="BI517" t="str">
        <f t="shared" si="667"/>
        <v>0</v>
      </c>
      <c r="BJ517" t="str">
        <f t="shared" si="668"/>
        <v>0</v>
      </c>
      <c r="BK517" t="str">
        <f t="shared" si="669"/>
        <v>0</v>
      </c>
    </row>
    <row r="518" spans="1:63" x14ac:dyDescent="0.25">
      <c r="A518" s="176" t="s">
        <v>21</v>
      </c>
      <c r="B518" s="10">
        <f t="shared" si="642"/>
        <v>97</v>
      </c>
      <c r="C518" s="10" t="str">
        <f t="shared" si="670"/>
        <v>Admin 4a - 97</v>
      </c>
      <c r="D518" s="138">
        <f>'AUP Test Results - Table 1'!D518</f>
        <v>0</v>
      </c>
      <c r="E518" s="177">
        <f>'AUP Test Results - Table 1'!E518</f>
        <v>0</v>
      </c>
      <c r="F518" s="139">
        <f>'AUP Test Results - Table 1'!F518</f>
        <v>0</v>
      </c>
      <c r="G518" s="177">
        <f>'AUP Test Results - Table 1'!G518</f>
        <v>0</v>
      </c>
      <c r="H518" s="177">
        <f>'AUP Test Results - Table 1'!H518</f>
        <v>0</v>
      </c>
      <c r="I518" s="139">
        <f>'AUP Test Results - Table 1'!I518</f>
        <v>0</v>
      </c>
      <c r="J518" s="177">
        <f>'AUP Test Results - Table 1'!J518</f>
        <v>0</v>
      </c>
      <c r="K518" s="177">
        <f>'AUP Test Results - Table 1'!K518</f>
        <v>0</v>
      </c>
      <c r="L518" s="139">
        <f>'AUP Test Results - Table 1'!L518</f>
        <v>0</v>
      </c>
      <c r="M518" s="177" t="str">
        <f>'AUP Test Results - Table 1'!M518</f>
        <v/>
      </c>
      <c r="N518" s="177">
        <f>'AUP Test Results - Table 1'!N518</f>
        <v>0</v>
      </c>
      <c r="O518" s="139">
        <f>'AUP Test Results - Table 1'!O518</f>
        <v>0</v>
      </c>
      <c r="P518" s="177" t="str">
        <f>'AUP Test Results - Table 1'!P518</f>
        <v/>
      </c>
      <c r="Q518" s="138">
        <f>'AUP Test Results - Table 1'!Q518</f>
        <v>0</v>
      </c>
      <c r="R518" s="139">
        <f>'AUP Test Results - Table 1'!R518</f>
        <v>0</v>
      </c>
      <c r="S518" s="45">
        <f>'AUP Test Results - Table 1'!S518</f>
        <v>0</v>
      </c>
      <c r="T518" s="139">
        <f>'AUP Test Results - Table 1'!T518</f>
        <v>0</v>
      </c>
      <c r="U518" s="45">
        <f>'AUP Test Results - Table 1'!U518</f>
        <v>0</v>
      </c>
      <c r="V518" s="138">
        <f>'AUP Test Results - Table 1'!V518</f>
        <v>0</v>
      </c>
      <c r="W518" s="141" t="str">
        <f>'AUP Test Results - Table 1'!W518</f>
        <v>none</v>
      </c>
      <c r="X518" s="141">
        <f>'AUP Test Results - Table 1'!X518</f>
        <v>0</v>
      </c>
      <c r="Y518" s="178">
        <f>'AUP Test Results - Table 1'!Y518</f>
        <v>0</v>
      </c>
      <c r="Z518" s="89">
        <f>'AUP Test Results - Table 1'!Z518</f>
        <v>0</v>
      </c>
      <c r="AC518" t="str">
        <f t="shared" si="646"/>
        <v>Admin 4a</v>
      </c>
      <c r="AD518" s="3">
        <f t="shared" si="643"/>
        <v>0</v>
      </c>
      <c r="AE518" s="3">
        <f t="shared" si="644"/>
        <v>0</v>
      </c>
      <c r="AF518" s="3" t="e">
        <f t="shared" si="645"/>
        <v>#DIV/0!</v>
      </c>
      <c r="AG518" s="2" t="e">
        <f t="shared" si="647"/>
        <v>#DIV/0!</v>
      </c>
      <c r="AH518" s="2" t="e">
        <f t="shared" si="648"/>
        <v>#DIV/0!</v>
      </c>
      <c r="AI518" s="2" t="e">
        <f t="shared" si="649"/>
        <v>#DIV/0!</v>
      </c>
      <c r="AJ518" s="2" t="e">
        <f t="shared" si="650"/>
        <v>#DIV/0!</v>
      </c>
      <c r="AK518" t="e">
        <f t="shared" si="651"/>
        <v>#DIV/0!</v>
      </c>
      <c r="AL518" t="str">
        <f t="shared" si="652"/>
        <v>0</v>
      </c>
      <c r="AM518" t="str">
        <f t="shared" si="653"/>
        <v>0</v>
      </c>
      <c r="AN518" t="str">
        <f t="shared" si="654"/>
        <v>0</v>
      </c>
      <c r="AO518" t="str">
        <f t="shared" si="655"/>
        <v>0</v>
      </c>
      <c r="AP518" t="str">
        <f t="shared" si="656"/>
        <v>0</v>
      </c>
      <c r="AQ518" t="str">
        <f t="shared" si="657"/>
        <v>0</v>
      </c>
      <c r="AT518">
        <f t="shared" ref="AT518:AT581" si="671">COUNTIF(AH518:AH518,"&gt;0")</f>
        <v>0</v>
      </c>
      <c r="AU518">
        <f t="shared" ref="AU518:AU581" si="672">COUNTIF(AI518:AI518,"&gt;0")</f>
        <v>0</v>
      </c>
      <c r="AW518">
        <f t="shared" ref="AW518:AW581" si="673">COUNTIF(AK518:AK518,"&gt;0")</f>
        <v>0</v>
      </c>
      <c r="AY518">
        <f t="shared" si="658"/>
        <v>0</v>
      </c>
      <c r="AZ518">
        <f t="shared" si="659"/>
        <v>0</v>
      </c>
      <c r="BA518">
        <f t="shared" si="660"/>
        <v>0</v>
      </c>
      <c r="BB518">
        <f t="shared" si="661"/>
        <v>0</v>
      </c>
      <c r="BC518">
        <f t="shared" si="662"/>
        <v>0</v>
      </c>
      <c r="BD518">
        <f t="shared" si="663"/>
        <v>0</v>
      </c>
      <c r="BF518" t="str">
        <f t="shared" si="664"/>
        <v>0</v>
      </c>
      <c r="BG518" t="str">
        <f t="shared" si="665"/>
        <v>0</v>
      </c>
      <c r="BH518" t="str">
        <f t="shared" si="666"/>
        <v>0</v>
      </c>
      <c r="BI518" t="str">
        <f t="shared" si="667"/>
        <v>0</v>
      </c>
      <c r="BJ518" t="str">
        <f t="shared" si="668"/>
        <v>0</v>
      </c>
      <c r="BK518" t="str">
        <f t="shared" si="669"/>
        <v>0</v>
      </c>
    </row>
    <row r="519" spans="1:63" x14ac:dyDescent="0.25">
      <c r="A519" s="176" t="s">
        <v>21</v>
      </c>
      <c r="B519" s="10">
        <f t="shared" si="642"/>
        <v>98</v>
      </c>
      <c r="C519" s="10" t="str">
        <f t="shared" si="670"/>
        <v>Admin 4a - 98</v>
      </c>
      <c r="D519" s="138">
        <f>'AUP Test Results - Table 1'!D519</f>
        <v>0</v>
      </c>
      <c r="E519" s="177">
        <f>'AUP Test Results - Table 1'!E519</f>
        <v>0</v>
      </c>
      <c r="F519" s="139">
        <f>'AUP Test Results - Table 1'!F519</f>
        <v>0</v>
      </c>
      <c r="G519" s="177">
        <f>'AUP Test Results - Table 1'!G519</f>
        <v>0</v>
      </c>
      <c r="H519" s="177">
        <f>'AUP Test Results - Table 1'!H519</f>
        <v>0</v>
      </c>
      <c r="I519" s="139">
        <f>'AUP Test Results - Table 1'!I519</f>
        <v>0</v>
      </c>
      <c r="J519" s="177">
        <f>'AUP Test Results - Table 1'!J519</f>
        <v>0</v>
      </c>
      <c r="K519" s="177">
        <f>'AUP Test Results - Table 1'!K519</f>
        <v>0</v>
      </c>
      <c r="L519" s="139">
        <f>'AUP Test Results - Table 1'!L519</f>
        <v>0</v>
      </c>
      <c r="M519" s="177" t="str">
        <f>'AUP Test Results - Table 1'!M519</f>
        <v/>
      </c>
      <c r="N519" s="177">
        <f>'AUP Test Results - Table 1'!N519</f>
        <v>0</v>
      </c>
      <c r="O519" s="139">
        <f>'AUP Test Results - Table 1'!O519</f>
        <v>0</v>
      </c>
      <c r="P519" s="177" t="str">
        <f>'AUP Test Results - Table 1'!P519</f>
        <v/>
      </c>
      <c r="Q519" s="138">
        <f>'AUP Test Results - Table 1'!Q519</f>
        <v>0</v>
      </c>
      <c r="R519" s="139">
        <f>'AUP Test Results - Table 1'!R519</f>
        <v>0</v>
      </c>
      <c r="S519" s="45">
        <f>'AUP Test Results - Table 1'!S519</f>
        <v>0</v>
      </c>
      <c r="T519" s="139">
        <f>'AUP Test Results - Table 1'!T519</f>
        <v>0</v>
      </c>
      <c r="U519" s="45">
        <f>'AUP Test Results - Table 1'!U519</f>
        <v>0</v>
      </c>
      <c r="V519" s="138">
        <f>'AUP Test Results - Table 1'!V519</f>
        <v>0</v>
      </c>
      <c r="W519" s="141" t="str">
        <f>'AUP Test Results - Table 1'!W519</f>
        <v>none</v>
      </c>
      <c r="X519" s="141">
        <f>'AUP Test Results - Table 1'!X519</f>
        <v>0</v>
      </c>
      <c r="Y519" s="178">
        <f>'AUP Test Results - Table 1'!Y519</f>
        <v>0</v>
      </c>
      <c r="Z519" s="89">
        <f>'AUP Test Results - Table 1'!Z519</f>
        <v>0</v>
      </c>
      <c r="AC519" t="str">
        <f t="shared" si="646"/>
        <v>Admin 4a</v>
      </c>
      <c r="AD519" s="3">
        <f t="shared" si="643"/>
        <v>0</v>
      </c>
      <c r="AE519" s="3">
        <f t="shared" si="644"/>
        <v>0</v>
      </c>
      <c r="AF519" s="3" t="e">
        <f t="shared" si="645"/>
        <v>#DIV/0!</v>
      </c>
      <c r="AG519" s="2" t="e">
        <f t="shared" si="647"/>
        <v>#DIV/0!</v>
      </c>
      <c r="AH519" s="2" t="e">
        <f t="shared" si="648"/>
        <v>#DIV/0!</v>
      </c>
      <c r="AI519" s="2" t="e">
        <f t="shared" si="649"/>
        <v>#DIV/0!</v>
      </c>
      <c r="AJ519" s="2" t="e">
        <f t="shared" si="650"/>
        <v>#DIV/0!</v>
      </c>
      <c r="AK519" t="e">
        <f t="shared" si="651"/>
        <v>#DIV/0!</v>
      </c>
      <c r="AL519" t="str">
        <f t="shared" si="652"/>
        <v>0</v>
      </c>
      <c r="AM519" t="str">
        <f t="shared" si="653"/>
        <v>0</v>
      </c>
      <c r="AN519" t="str">
        <f t="shared" si="654"/>
        <v>0</v>
      </c>
      <c r="AO519" t="str">
        <f t="shared" si="655"/>
        <v>0</v>
      </c>
      <c r="AP519" t="str">
        <f t="shared" si="656"/>
        <v>0</v>
      </c>
      <c r="AQ519" t="str">
        <f t="shared" si="657"/>
        <v>0</v>
      </c>
      <c r="AT519">
        <f t="shared" si="671"/>
        <v>0</v>
      </c>
      <c r="AU519">
        <f t="shared" si="672"/>
        <v>0</v>
      </c>
      <c r="AW519">
        <f t="shared" si="673"/>
        <v>0</v>
      </c>
      <c r="AY519">
        <f t="shared" si="658"/>
        <v>0</v>
      </c>
      <c r="AZ519">
        <f t="shared" si="659"/>
        <v>0</v>
      </c>
      <c r="BA519">
        <f t="shared" si="660"/>
        <v>0</v>
      </c>
      <c r="BB519">
        <f t="shared" si="661"/>
        <v>0</v>
      </c>
      <c r="BC519">
        <f t="shared" si="662"/>
        <v>0</v>
      </c>
      <c r="BD519">
        <f t="shared" si="663"/>
        <v>0</v>
      </c>
      <c r="BF519" t="str">
        <f t="shared" si="664"/>
        <v>0</v>
      </c>
      <c r="BG519" t="str">
        <f t="shared" si="665"/>
        <v>0</v>
      </c>
      <c r="BH519" t="str">
        <f t="shared" si="666"/>
        <v>0</v>
      </c>
      <c r="BI519" t="str">
        <f t="shared" si="667"/>
        <v>0</v>
      </c>
      <c r="BJ519" t="str">
        <f t="shared" si="668"/>
        <v>0</v>
      </c>
      <c r="BK519" t="str">
        <f t="shared" si="669"/>
        <v>0</v>
      </c>
    </row>
    <row r="520" spans="1:63" x14ac:dyDescent="0.25">
      <c r="A520" s="176" t="s">
        <v>21</v>
      </c>
      <c r="B520" s="10">
        <f t="shared" si="642"/>
        <v>99</v>
      </c>
      <c r="C520" s="10" t="str">
        <f t="shared" si="670"/>
        <v>Admin 4a - 99</v>
      </c>
      <c r="D520" s="138">
        <f>'AUP Test Results - Table 1'!D520</f>
        <v>0</v>
      </c>
      <c r="E520" s="177">
        <f>'AUP Test Results - Table 1'!E520</f>
        <v>0</v>
      </c>
      <c r="F520" s="139">
        <f>'AUP Test Results - Table 1'!F520</f>
        <v>0</v>
      </c>
      <c r="G520" s="177">
        <f>'AUP Test Results - Table 1'!G520</f>
        <v>0</v>
      </c>
      <c r="H520" s="177">
        <f>'AUP Test Results - Table 1'!H520</f>
        <v>0</v>
      </c>
      <c r="I520" s="139">
        <f>'AUP Test Results - Table 1'!I520</f>
        <v>0</v>
      </c>
      <c r="J520" s="177">
        <f>'AUP Test Results - Table 1'!J520</f>
        <v>0</v>
      </c>
      <c r="K520" s="177">
        <f>'AUP Test Results - Table 1'!K520</f>
        <v>0</v>
      </c>
      <c r="L520" s="139">
        <f>'AUP Test Results - Table 1'!L520</f>
        <v>0</v>
      </c>
      <c r="M520" s="177" t="str">
        <f>'AUP Test Results - Table 1'!M520</f>
        <v/>
      </c>
      <c r="N520" s="177">
        <f>'AUP Test Results - Table 1'!N520</f>
        <v>0</v>
      </c>
      <c r="O520" s="139">
        <f>'AUP Test Results - Table 1'!O520</f>
        <v>0</v>
      </c>
      <c r="P520" s="177" t="str">
        <f>'AUP Test Results - Table 1'!P520</f>
        <v/>
      </c>
      <c r="Q520" s="138">
        <f>'AUP Test Results - Table 1'!Q520</f>
        <v>0</v>
      </c>
      <c r="R520" s="139">
        <f>'AUP Test Results - Table 1'!R520</f>
        <v>0</v>
      </c>
      <c r="S520" s="45">
        <f>'AUP Test Results - Table 1'!S520</f>
        <v>0</v>
      </c>
      <c r="T520" s="139">
        <f>'AUP Test Results - Table 1'!T520</f>
        <v>0</v>
      </c>
      <c r="U520" s="45">
        <f>'AUP Test Results - Table 1'!U520</f>
        <v>0</v>
      </c>
      <c r="V520" s="138">
        <f>'AUP Test Results - Table 1'!V520</f>
        <v>0</v>
      </c>
      <c r="W520" s="141" t="str">
        <f>'AUP Test Results - Table 1'!W520</f>
        <v>none</v>
      </c>
      <c r="X520" s="141">
        <f>'AUP Test Results - Table 1'!X520</f>
        <v>0</v>
      </c>
      <c r="Y520" s="178">
        <f>'AUP Test Results - Table 1'!Y520</f>
        <v>0</v>
      </c>
      <c r="Z520" s="89">
        <f>'AUP Test Results - Table 1'!Z520</f>
        <v>0</v>
      </c>
      <c r="AC520" t="str">
        <f t="shared" si="646"/>
        <v>Admin 4a</v>
      </c>
      <c r="AD520" s="3">
        <f t="shared" si="643"/>
        <v>0</v>
      </c>
      <c r="AE520" s="3">
        <f t="shared" si="644"/>
        <v>0</v>
      </c>
      <c r="AF520" s="3" t="e">
        <f t="shared" si="645"/>
        <v>#DIV/0!</v>
      </c>
      <c r="AG520" s="2" t="e">
        <f t="shared" si="647"/>
        <v>#DIV/0!</v>
      </c>
      <c r="AH520" s="2" t="e">
        <f t="shared" si="648"/>
        <v>#DIV/0!</v>
      </c>
      <c r="AI520" s="2" t="e">
        <f t="shared" si="649"/>
        <v>#DIV/0!</v>
      </c>
      <c r="AJ520" s="2" t="e">
        <f t="shared" si="650"/>
        <v>#DIV/0!</v>
      </c>
      <c r="AK520" t="e">
        <f t="shared" si="651"/>
        <v>#DIV/0!</v>
      </c>
      <c r="AL520" t="str">
        <f t="shared" si="652"/>
        <v>0</v>
      </c>
      <c r="AM520" t="str">
        <f t="shared" si="653"/>
        <v>0</v>
      </c>
      <c r="AN520" t="str">
        <f t="shared" si="654"/>
        <v>0</v>
      </c>
      <c r="AO520" t="str">
        <f t="shared" si="655"/>
        <v>0</v>
      </c>
      <c r="AP520" t="str">
        <f t="shared" si="656"/>
        <v>0</v>
      </c>
      <c r="AQ520" t="str">
        <f t="shared" si="657"/>
        <v>0</v>
      </c>
      <c r="AT520">
        <f t="shared" si="671"/>
        <v>0</v>
      </c>
      <c r="AU520">
        <f t="shared" si="672"/>
        <v>0</v>
      </c>
      <c r="AW520">
        <f t="shared" si="673"/>
        <v>0</v>
      </c>
      <c r="AY520">
        <f t="shared" si="658"/>
        <v>0</v>
      </c>
      <c r="AZ520">
        <f t="shared" si="659"/>
        <v>0</v>
      </c>
      <c r="BA520">
        <f t="shared" si="660"/>
        <v>0</v>
      </c>
      <c r="BB520">
        <f t="shared" si="661"/>
        <v>0</v>
      </c>
      <c r="BC520">
        <f t="shared" si="662"/>
        <v>0</v>
      </c>
      <c r="BD520">
        <f t="shared" si="663"/>
        <v>0</v>
      </c>
      <c r="BF520" t="str">
        <f t="shared" si="664"/>
        <v>0</v>
      </c>
      <c r="BG520" t="str">
        <f t="shared" si="665"/>
        <v>0</v>
      </c>
      <c r="BH520" t="str">
        <f t="shared" si="666"/>
        <v>0</v>
      </c>
      <c r="BI520" t="str">
        <f t="shared" si="667"/>
        <v>0</v>
      </c>
      <c r="BJ520" t="str">
        <f t="shared" si="668"/>
        <v>0</v>
      </c>
      <c r="BK520" t="str">
        <f t="shared" si="669"/>
        <v>0</v>
      </c>
    </row>
    <row r="521" spans="1:63" x14ac:dyDescent="0.25">
      <c r="A521" s="176" t="s">
        <v>21</v>
      </c>
      <c r="B521" s="10">
        <f t="shared" si="642"/>
        <v>100</v>
      </c>
      <c r="C521" s="10" t="str">
        <f t="shared" si="670"/>
        <v>Admin 4a - 100</v>
      </c>
      <c r="D521" s="138">
        <f>'AUP Test Results - Table 1'!D521</f>
        <v>0</v>
      </c>
      <c r="E521" s="177">
        <f>'AUP Test Results - Table 1'!E521</f>
        <v>0</v>
      </c>
      <c r="F521" s="139">
        <f>'AUP Test Results - Table 1'!F521</f>
        <v>0</v>
      </c>
      <c r="G521" s="177">
        <f>'AUP Test Results - Table 1'!G521</f>
        <v>0</v>
      </c>
      <c r="H521" s="177">
        <f>'AUP Test Results - Table 1'!H521</f>
        <v>0</v>
      </c>
      <c r="I521" s="139">
        <f>'AUP Test Results - Table 1'!I521</f>
        <v>0</v>
      </c>
      <c r="J521" s="177">
        <f>'AUP Test Results - Table 1'!J521</f>
        <v>0</v>
      </c>
      <c r="K521" s="177">
        <f>'AUP Test Results - Table 1'!K521</f>
        <v>0</v>
      </c>
      <c r="L521" s="139">
        <f>'AUP Test Results - Table 1'!L521</f>
        <v>0</v>
      </c>
      <c r="M521" s="177" t="str">
        <f>'AUP Test Results - Table 1'!M521</f>
        <v/>
      </c>
      <c r="N521" s="177">
        <f>'AUP Test Results - Table 1'!N521</f>
        <v>0</v>
      </c>
      <c r="O521" s="139">
        <f>'AUP Test Results - Table 1'!O521</f>
        <v>0</v>
      </c>
      <c r="P521" s="177" t="str">
        <f>'AUP Test Results - Table 1'!P521</f>
        <v/>
      </c>
      <c r="Q521" s="138">
        <f>'AUP Test Results - Table 1'!Q521</f>
        <v>0</v>
      </c>
      <c r="R521" s="139">
        <f>'AUP Test Results - Table 1'!R521</f>
        <v>0</v>
      </c>
      <c r="S521" s="45">
        <f>'AUP Test Results - Table 1'!S521</f>
        <v>0</v>
      </c>
      <c r="T521" s="139">
        <f>'AUP Test Results - Table 1'!T521</f>
        <v>0</v>
      </c>
      <c r="U521" s="45">
        <f>'AUP Test Results - Table 1'!U521</f>
        <v>0</v>
      </c>
      <c r="V521" s="138">
        <f>'AUP Test Results - Table 1'!V521</f>
        <v>0</v>
      </c>
      <c r="W521" s="141" t="str">
        <f>'AUP Test Results - Table 1'!W521</f>
        <v>none</v>
      </c>
      <c r="X521" s="141">
        <f>'AUP Test Results - Table 1'!X521</f>
        <v>0</v>
      </c>
      <c r="Y521" s="178">
        <f>'AUP Test Results - Table 1'!Y521</f>
        <v>0</v>
      </c>
      <c r="Z521" s="89">
        <f>'AUP Test Results - Table 1'!Z521</f>
        <v>0</v>
      </c>
      <c r="AC521" t="str">
        <f t="shared" si="646"/>
        <v>Admin 4a</v>
      </c>
      <c r="AD521" s="3">
        <f t="shared" si="643"/>
        <v>0</v>
      </c>
      <c r="AE521" s="3">
        <f t="shared" si="644"/>
        <v>0</v>
      </c>
      <c r="AF521" s="3" t="e">
        <f t="shared" si="645"/>
        <v>#DIV/0!</v>
      </c>
      <c r="AG521" s="2" t="e">
        <f t="shared" si="647"/>
        <v>#DIV/0!</v>
      </c>
      <c r="AH521" s="2" t="e">
        <f t="shared" si="648"/>
        <v>#DIV/0!</v>
      </c>
      <c r="AI521" s="2" t="e">
        <f t="shared" si="649"/>
        <v>#DIV/0!</v>
      </c>
      <c r="AJ521" s="2" t="e">
        <f t="shared" si="650"/>
        <v>#DIV/0!</v>
      </c>
      <c r="AK521" t="e">
        <f t="shared" si="651"/>
        <v>#DIV/0!</v>
      </c>
      <c r="AL521" t="str">
        <f t="shared" si="652"/>
        <v>0</v>
      </c>
      <c r="AM521" t="str">
        <f t="shared" si="653"/>
        <v>0</v>
      </c>
      <c r="AN521" t="str">
        <f t="shared" si="654"/>
        <v>0</v>
      </c>
      <c r="AO521" t="str">
        <f t="shared" si="655"/>
        <v>0</v>
      </c>
      <c r="AP521" t="str">
        <f t="shared" si="656"/>
        <v>0</v>
      </c>
      <c r="AQ521" t="str">
        <f t="shared" si="657"/>
        <v>0</v>
      </c>
      <c r="AT521">
        <f t="shared" si="671"/>
        <v>0</v>
      </c>
      <c r="AU521">
        <f t="shared" si="672"/>
        <v>0</v>
      </c>
      <c r="AW521">
        <f t="shared" si="673"/>
        <v>0</v>
      </c>
      <c r="AY521">
        <f t="shared" si="658"/>
        <v>0</v>
      </c>
      <c r="AZ521">
        <f t="shared" si="659"/>
        <v>0</v>
      </c>
      <c r="BA521">
        <f t="shared" si="660"/>
        <v>0</v>
      </c>
      <c r="BB521">
        <f t="shared" si="661"/>
        <v>0</v>
      </c>
      <c r="BC521">
        <f t="shared" si="662"/>
        <v>0</v>
      </c>
      <c r="BD521">
        <f t="shared" si="663"/>
        <v>0</v>
      </c>
      <c r="BF521" t="str">
        <f t="shared" si="664"/>
        <v>0</v>
      </c>
      <c r="BG521" t="str">
        <f t="shared" si="665"/>
        <v>0</v>
      </c>
      <c r="BH521" t="str">
        <f t="shared" si="666"/>
        <v>0</v>
      </c>
      <c r="BI521" t="str">
        <f t="shared" si="667"/>
        <v>0</v>
      </c>
      <c r="BJ521" t="str">
        <f t="shared" si="668"/>
        <v>0</v>
      </c>
      <c r="BK521" t="str">
        <f t="shared" si="669"/>
        <v>0</v>
      </c>
    </row>
    <row r="522" spans="1:63" x14ac:dyDescent="0.25">
      <c r="A522" s="176" t="s">
        <v>21</v>
      </c>
      <c r="B522" s="10">
        <f t="shared" si="642"/>
        <v>101</v>
      </c>
      <c r="C522" s="10" t="str">
        <f t="shared" si="670"/>
        <v>Admin 4a - 101</v>
      </c>
      <c r="D522" s="138">
        <f>'AUP Test Results - Table 1'!D522</f>
        <v>0</v>
      </c>
      <c r="E522" s="177">
        <f>'AUP Test Results - Table 1'!E522</f>
        <v>0</v>
      </c>
      <c r="F522" s="139">
        <f>'AUP Test Results - Table 1'!F522</f>
        <v>0</v>
      </c>
      <c r="G522" s="177">
        <f>'AUP Test Results - Table 1'!G522</f>
        <v>0</v>
      </c>
      <c r="H522" s="177">
        <f>'AUP Test Results - Table 1'!H522</f>
        <v>0</v>
      </c>
      <c r="I522" s="139">
        <f>'AUP Test Results - Table 1'!I522</f>
        <v>0</v>
      </c>
      <c r="J522" s="177">
        <f>'AUP Test Results - Table 1'!J522</f>
        <v>0</v>
      </c>
      <c r="K522" s="177">
        <f>'AUP Test Results - Table 1'!K522</f>
        <v>0</v>
      </c>
      <c r="L522" s="139">
        <f>'AUP Test Results - Table 1'!L522</f>
        <v>0</v>
      </c>
      <c r="M522" s="177" t="str">
        <f>'AUP Test Results - Table 1'!M522</f>
        <v/>
      </c>
      <c r="N522" s="177">
        <f>'AUP Test Results - Table 1'!N522</f>
        <v>0</v>
      </c>
      <c r="O522" s="139">
        <f>'AUP Test Results - Table 1'!O522</f>
        <v>0</v>
      </c>
      <c r="P522" s="177" t="str">
        <f>'AUP Test Results - Table 1'!P522</f>
        <v/>
      </c>
      <c r="Q522" s="138">
        <f>'AUP Test Results - Table 1'!Q522</f>
        <v>0</v>
      </c>
      <c r="R522" s="139">
        <f>'AUP Test Results - Table 1'!R522</f>
        <v>0</v>
      </c>
      <c r="S522" s="45">
        <f>'AUP Test Results - Table 1'!S522</f>
        <v>0</v>
      </c>
      <c r="T522" s="139">
        <f>'AUP Test Results - Table 1'!T522</f>
        <v>0</v>
      </c>
      <c r="U522" s="45">
        <f>'AUP Test Results - Table 1'!U522</f>
        <v>0</v>
      </c>
      <c r="V522" s="138">
        <f>'AUP Test Results - Table 1'!V522</f>
        <v>0</v>
      </c>
      <c r="W522" s="141" t="str">
        <f>'AUP Test Results - Table 1'!W522</f>
        <v>none</v>
      </c>
      <c r="X522" s="141">
        <f>'AUP Test Results - Table 1'!X522</f>
        <v>0</v>
      </c>
      <c r="Y522" s="178">
        <f>'AUP Test Results - Table 1'!Y522</f>
        <v>0</v>
      </c>
      <c r="Z522" s="89">
        <f>'AUP Test Results - Table 1'!Z522</f>
        <v>0</v>
      </c>
      <c r="AC522" t="str">
        <f t="shared" si="646"/>
        <v>Admin 4a</v>
      </c>
      <c r="AD522" s="3">
        <f t="shared" si="643"/>
        <v>0</v>
      </c>
      <c r="AE522" s="3">
        <f t="shared" si="644"/>
        <v>0</v>
      </c>
      <c r="AF522" s="3" t="e">
        <f t="shared" si="645"/>
        <v>#DIV/0!</v>
      </c>
      <c r="AG522" s="2" t="e">
        <f t="shared" si="647"/>
        <v>#DIV/0!</v>
      </c>
      <c r="AH522" s="2" t="e">
        <f t="shared" si="648"/>
        <v>#DIV/0!</v>
      </c>
      <c r="AI522" s="2" t="e">
        <f t="shared" si="649"/>
        <v>#DIV/0!</v>
      </c>
      <c r="AJ522" s="2" t="e">
        <f t="shared" si="650"/>
        <v>#DIV/0!</v>
      </c>
      <c r="AK522" t="e">
        <f t="shared" si="651"/>
        <v>#DIV/0!</v>
      </c>
      <c r="AL522" t="str">
        <f t="shared" si="652"/>
        <v>0</v>
      </c>
      <c r="AM522" t="str">
        <f t="shared" si="653"/>
        <v>0</v>
      </c>
      <c r="AN522" t="str">
        <f t="shared" si="654"/>
        <v>0</v>
      </c>
      <c r="AO522" t="str">
        <f t="shared" si="655"/>
        <v>0</v>
      </c>
      <c r="AP522" t="str">
        <f t="shared" si="656"/>
        <v>0</v>
      </c>
      <c r="AQ522" t="str">
        <f t="shared" si="657"/>
        <v>0</v>
      </c>
      <c r="AT522">
        <f t="shared" si="671"/>
        <v>0</v>
      </c>
      <c r="AU522">
        <f t="shared" si="672"/>
        <v>0</v>
      </c>
      <c r="AW522">
        <f t="shared" si="673"/>
        <v>0</v>
      </c>
      <c r="AY522">
        <f t="shared" si="658"/>
        <v>0</v>
      </c>
      <c r="AZ522">
        <f t="shared" si="659"/>
        <v>0</v>
      </c>
      <c r="BA522">
        <f t="shared" si="660"/>
        <v>0</v>
      </c>
      <c r="BB522">
        <f t="shared" si="661"/>
        <v>0</v>
      </c>
      <c r="BC522">
        <f t="shared" si="662"/>
        <v>0</v>
      </c>
      <c r="BD522">
        <f t="shared" si="663"/>
        <v>0</v>
      </c>
      <c r="BF522" t="str">
        <f t="shared" si="664"/>
        <v>0</v>
      </c>
      <c r="BG522" t="str">
        <f t="shared" si="665"/>
        <v>0</v>
      </c>
      <c r="BH522" t="str">
        <f t="shared" si="666"/>
        <v>0</v>
      </c>
      <c r="BI522" t="str">
        <f t="shared" si="667"/>
        <v>0</v>
      </c>
      <c r="BJ522" t="str">
        <f t="shared" si="668"/>
        <v>0</v>
      </c>
      <c r="BK522" t="str">
        <f t="shared" si="669"/>
        <v>0</v>
      </c>
    </row>
    <row r="523" spans="1:63" x14ac:dyDescent="0.25">
      <c r="A523" s="176" t="s">
        <v>21</v>
      </c>
      <c r="B523" s="10">
        <f t="shared" si="642"/>
        <v>102</v>
      </c>
      <c r="C523" s="10" t="str">
        <f t="shared" si="670"/>
        <v>Admin 4a - 102</v>
      </c>
      <c r="D523" s="138">
        <f>'AUP Test Results - Table 1'!D523</f>
        <v>0</v>
      </c>
      <c r="E523" s="177">
        <f>'AUP Test Results - Table 1'!E523</f>
        <v>0</v>
      </c>
      <c r="F523" s="139">
        <f>'AUP Test Results - Table 1'!F523</f>
        <v>0</v>
      </c>
      <c r="G523" s="177">
        <f>'AUP Test Results - Table 1'!G523</f>
        <v>0</v>
      </c>
      <c r="H523" s="177">
        <f>'AUP Test Results - Table 1'!H523</f>
        <v>0</v>
      </c>
      <c r="I523" s="139">
        <f>'AUP Test Results - Table 1'!I523</f>
        <v>0</v>
      </c>
      <c r="J523" s="177">
        <f>'AUP Test Results - Table 1'!J523</f>
        <v>0</v>
      </c>
      <c r="K523" s="177">
        <f>'AUP Test Results - Table 1'!K523</f>
        <v>0</v>
      </c>
      <c r="L523" s="139">
        <f>'AUP Test Results - Table 1'!L523</f>
        <v>0</v>
      </c>
      <c r="M523" s="177" t="str">
        <f>'AUP Test Results - Table 1'!M523</f>
        <v/>
      </c>
      <c r="N523" s="177">
        <f>'AUP Test Results - Table 1'!N523</f>
        <v>0</v>
      </c>
      <c r="O523" s="139">
        <f>'AUP Test Results - Table 1'!O523</f>
        <v>0</v>
      </c>
      <c r="P523" s="177" t="str">
        <f>'AUP Test Results - Table 1'!P523</f>
        <v/>
      </c>
      <c r="Q523" s="138">
        <f>'AUP Test Results - Table 1'!Q523</f>
        <v>0</v>
      </c>
      <c r="R523" s="139">
        <f>'AUP Test Results - Table 1'!R523</f>
        <v>0</v>
      </c>
      <c r="S523" s="45">
        <f>'AUP Test Results - Table 1'!S523</f>
        <v>0</v>
      </c>
      <c r="T523" s="139">
        <f>'AUP Test Results - Table 1'!T523</f>
        <v>0</v>
      </c>
      <c r="U523" s="45">
        <f>'AUP Test Results - Table 1'!U523</f>
        <v>0</v>
      </c>
      <c r="V523" s="138">
        <f>'AUP Test Results - Table 1'!V523</f>
        <v>0</v>
      </c>
      <c r="W523" s="141" t="str">
        <f>'AUP Test Results - Table 1'!W523</f>
        <v>none</v>
      </c>
      <c r="X523" s="141">
        <f>'AUP Test Results - Table 1'!X523</f>
        <v>0</v>
      </c>
      <c r="Y523" s="178">
        <f>'AUP Test Results - Table 1'!Y523</f>
        <v>0</v>
      </c>
      <c r="Z523" s="89">
        <f>'AUP Test Results - Table 1'!Z523</f>
        <v>0</v>
      </c>
      <c r="AC523" t="str">
        <f t="shared" si="646"/>
        <v>Admin 4a</v>
      </c>
      <c r="AD523" s="3">
        <f t="shared" si="643"/>
        <v>0</v>
      </c>
      <c r="AE523" s="3">
        <f t="shared" si="644"/>
        <v>0</v>
      </c>
      <c r="AF523" s="3" t="e">
        <f t="shared" si="645"/>
        <v>#DIV/0!</v>
      </c>
      <c r="AG523" s="2" t="e">
        <f t="shared" si="647"/>
        <v>#DIV/0!</v>
      </c>
      <c r="AH523" s="2" t="e">
        <f t="shared" si="648"/>
        <v>#DIV/0!</v>
      </c>
      <c r="AI523" s="2" t="e">
        <f t="shared" si="649"/>
        <v>#DIV/0!</v>
      </c>
      <c r="AJ523" s="2" t="e">
        <f t="shared" si="650"/>
        <v>#DIV/0!</v>
      </c>
      <c r="AK523" t="e">
        <f t="shared" si="651"/>
        <v>#DIV/0!</v>
      </c>
      <c r="AL523" t="str">
        <f t="shared" si="652"/>
        <v>0</v>
      </c>
      <c r="AM523" t="str">
        <f t="shared" si="653"/>
        <v>0</v>
      </c>
      <c r="AN523" t="str">
        <f t="shared" si="654"/>
        <v>0</v>
      </c>
      <c r="AO523" t="str">
        <f t="shared" si="655"/>
        <v>0</v>
      </c>
      <c r="AP523" t="str">
        <f t="shared" si="656"/>
        <v>0</v>
      </c>
      <c r="AQ523" t="str">
        <f t="shared" si="657"/>
        <v>0</v>
      </c>
      <c r="AT523">
        <f t="shared" si="671"/>
        <v>0</v>
      </c>
      <c r="AU523">
        <f t="shared" si="672"/>
        <v>0</v>
      </c>
      <c r="AW523">
        <f t="shared" si="673"/>
        <v>0</v>
      </c>
      <c r="AY523">
        <f t="shared" si="658"/>
        <v>0</v>
      </c>
      <c r="AZ523">
        <f t="shared" si="659"/>
        <v>0</v>
      </c>
      <c r="BA523">
        <f t="shared" si="660"/>
        <v>0</v>
      </c>
      <c r="BB523">
        <f t="shared" si="661"/>
        <v>0</v>
      </c>
      <c r="BC523">
        <f t="shared" si="662"/>
        <v>0</v>
      </c>
      <c r="BD523">
        <f t="shared" si="663"/>
        <v>0</v>
      </c>
      <c r="BF523" t="str">
        <f t="shared" si="664"/>
        <v>0</v>
      </c>
      <c r="BG523" t="str">
        <f t="shared" si="665"/>
        <v>0</v>
      </c>
      <c r="BH523" t="str">
        <f t="shared" si="666"/>
        <v>0</v>
      </c>
      <c r="BI523" t="str">
        <f t="shared" si="667"/>
        <v>0</v>
      </c>
      <c r="BJ523" t="str">
        <f t="shared" si="668"/>
        <v>0</v>
      </c>
      <c r="BK523" t="str">
        <f t="shared" si="669"/>
        <v>0</v>
      </c>
    </row>
    <row r="524" spans="1:63" x14ac:dyDescent="0.25">
      <c r="A524" s="176" t="s">
        <v>21</v>
      </c>
      <c r="B524" s="10">
        <f t="shared" si="642"/>
        <v>103</v>
      </c>
      <c r="C524" s="10" t="str">
        <f t="shared" si="670"/>
        <v>Admin 4a - 103</v>
      </c>
      <c r="D524" s="138">
        <f>'AUP Test Results - Table 1'!D524</f>
        <v>0</v>
      </c>
      <c r="E524" s="177">
        <f>'AUP Test Results - Table 1'!E524</f>
        <v>0</v>
      </c>
      <c r="F524" s="139">
        <f>'AUP Test Results - Table 1'!F524</f>
        <v>0</v>
      </c>
      <c r="G524" s="177">
        <f>'AUP Test Results - Table 1'!G524</f>
        <v>0</v>
      </c>
      <c r="H524" s="177">
        <f>'AUP Test Results - Table 1'!H524</f>
        <v>0</v>
      </c>
      <c r="I524" s="139">
        <f>'AUP Test Results - Table 1'!I524</f>
        <v>0</v>
      </c>
      <c r="J524" s="177">
        <f>'AUP Test Results - Table 1'!J524</f>
        <v>0</v>
      </c>
      <c r="K524" s="177">
        <f>'AUP Test Results - Table 1'!K524</f>
        <v>0</v>
      </c>
      <c r="L524" s="139">
        <f>'AUP Test Results - Table 1'!L524</f>
        <v>0</v>
      </c>
      <c r="M524" s="177" t="str">
        <f>'AUP Test Results - Table 1'!M524</f>
        <v/>
      </c>
      <c r="N524" s="177">
        <f>'AUP Test Results - Table 1'!N524</f>
        <v>0</v>
      </c>
      <c r="O524" s="139">
        <f>'AUP Test Results - Table 1'!O524</f>
        <v>0</v>
      </c>
      <c r="P524" s="177" t="str">
        <f>'AUP Test Results - Table 1'!P524</f>
        <v/>
      </c>
      <c r="Q524" s="138">
        <f>'AUP Test Results - Table 1'!Q524</f>
        <v>0</v>
      </c>
      <c r="R524" s="139">
        <f>'AUP Test Results - Table 1'!R524</f>
        <v>0</v>
      </c>
      <c r="S524" s="45">
        <f>'AUP Test Results - Table 1'!S524</f>
        <v>0</v>
      </c>
      <c r="T524" s="139">
        <f>'AUP Test Results - Table 1'!T524</f>
        <v>0</v>
      </c>
      <c r="U524" s="45">
        <f>'AUP Test Results - Table 1'!U524</f>
        <v>0</v>
      </c>
      <c r="V524" s="138">
        <f>'AUP Test Results - Table 1'!V524</f>
        <v>0</v>
      </c>
      <c r="W524" s="141" t="str">
        <f>'AUP Test Results - Table 1'!W524</f>
        <v>none</v>
      </c>
      <c r="X524" s="141">
        <f>'AUP Test Results - Table 1'!X524</f>
        <v>0</v>
      </c>
      <c r="Y524" s="178">
        <f>'AUP Test Results - Table 1'!Y524</f>
        <v>0</v>
      </c>
      <c r="Z524" s="89">
        <f>'AUP Test Results - Table 1'!Z524</f>
        <v>0</v>
      </c>
      <c r="AC524" t="str">
        <f t="shared" si="646"/>
        <v>Admin 4a</v>
      </c>
      <c r="AD524" s="3">
        <f t="shared" si="643"/>
        <v>0</v>
      </c>
      <c r="AE524" s="3">
        <f t="shared" si="644"/>
        <v>0</v>
      </c>
      <c r="AF524" s="3" t="e">
        <f t="shared" si="645"/>
        <v>#DIV/0!</v>
      </c>
      <c r="AG524" s="2" t="e">
        <f t="shared" si="647"/>
        <v>#DIV/0!</v>
      </c>
      <c r="AH524" s="2" t="e">
        <f t="shared" si="648"/>
        <v>#DIV/0!</v>
      </c>
      <c r="AI524" s="2" t="e">
        <f t="shared" si="649"/>
        <v>#DIV/0!</v>
      </c>
      <c r="AJ524" s="2" t="e">
        <f t="shared" si="650"/>
        <v>#DIV/0!</v>
      </c>
      <c r="AK524" t="e">
        <f t="shared" si="651"/>
        <v>#DIV/0!</v>
      </c>
      <c r="AL524" t="str">
        <f t="shared" si="652"/>
        <v>0</v>
      </c>
      <c r="AM524" t="str">
        <f t="shared" si="653"/>
        <v>0</v>
      </c>
      <c r="AN524" t="str">
        <f t="shared" si="654"/>
        <v>0</v>
      </c>
      <c r="AO524" t="str">
        <f t="shared" si="655"/>
        <v>0</v>
      </c>
      <c r="AP524" t="str">
        <f t="shared" si="656"/>
        <v>0</v>
      </c>
      <c r="AQ524" t="str">
        <f t="shared" si="657"/>
        <v>0</v>
      </c>
      <c r="AT524">
        <f t="shared" si="671"/>
        <v>0</v>
      </c>
      <c r="AU524">
        <f t="shared" si="672"/>
        <v>0</v>
      </c>
      <c r="AW524">
        <f t="shared" si="673"/>
        <v>0</v>
      </c>
      <c r="AY524">
        <f t="shared" si="658"/>
        <v>0</v>
      </c>
      <c r="AZ524">
        <f t="shared" si="659"/>
        <v>0</v>
      </c>
      <c r="BA524">
        <f t="shared" si="660"/>
        <v>0</v>
      </c>
      <c r="BB524">
        <f t="shared" si="661"/>
        <v>0</v>
      </c>
      <c r="BC524">
        <f t="shared" si="662"/>
        <v>0</v>
      </c>
      <c r="BD524">
        <f t="shared" si="663"/>
        <v>0</v>
      </c>
      <c r="BF524" t="str">
        <f t="shared" si="664"/>
        <v>0</v>
      </c>
      <c r="BG524" t="str">
        <f t="shared" si="665"/>
        <v>0</v>
      </c>
      <c r="BH524" t="str">
        <f t="shared" si="666"/>
        <v>0</v>
      </c>
      <c r="BI524" t="str">
        <f t="shared" si="667"/>
        <v>0</v>
      </c>
      <c r="BJ524" t="str">
        <f t="shared" si="668"/>
        <v>0</v>
      </c>
      <c r="BK524" t="str">
        <f t="shared" si="669"/>
        <v>0</v>
      </c>
    </row>
    <row r="525" spans="1:63" x14ac:dyDescent="0.25">
      <c r="A525" s="176" t="s">
        <v>21</v>
      </c>
      <c r="B525" s="10">
        <f t="shared" si="642"/>
        <v>104</v>
      </c>
      <c r="C525" s="10" t="str">
        <f t="shared" si="670"/>
        <v>Admin 4a - 104</v>
      </c>
      <c r="D525" s="138">
        <f>'AUP Test Results - Table 1'!D525</f>
        <v>0</v>
      </c>
      <c r="E525" s="177">
        <f>'AUP Test Results - Table 1'!E525</f>
        <v>0</v>
      </c>
      <c r="F525" s="139">
        <f>'AUP Test Results - Table 1'!F525</f>
        <v>0</v>
      </c>
      <c r="G525" s="177">
        <f>'AUP Test Results - Table 1'!G525</f>
        <v>0</v>
      </c>
      <c r="H525" s="177">
        <f>'AUP Test Results - Table 1'!H525</f>
        <v>0</v>
      </c>
      <c r="I525" s="139">
        <f>'AUP Test Results - Table 1'!I525</f>
        <v>0</v>
      </c>
      <c r="J525" s="177">
        <f>'AUP Test Results - Table 1'!J525</f>
        <v>0</v>
      </c>
      <c r="K525" s="177">
        <f>'AUP Test Results - Table 1'!K525</f>
        <v>0</v>
      </c>
      <c r="L525" s="139">
        <f>'AUP Test Results - Table 1'!L525</f>
        <v>0</v>
      </c>
      <c r="M525" s="177" t="str">
        <f>'AUP Test Results - Table 1'!M525</f>
        <v/>
      </c>
      <c r="N525" s="177">
        <f>'AUP Test Results - Table 1'!N525</f>
        <v>0</v>
      </c>
      <c r="O525" s="139">
        <f>'AUP Test Results - Table 1'!O525</f>
        <v>0</v>
      </c>
      <c r="P525" s="177" t="str">
        <f>'AUP Test Results - Table 1'!P525</f>
        <v/>
      </c>
      <c r="Q525" s="138">
        <f>'AUP Test Results - Table 1'!Q525</f>
        <v>0</v>
      </c>
      <c r="R525" s="139">
        <f>'AUP Test Results - Table 1'!R525</f>
        <v>0</v>
      </c>
      <c r="S525" s="45">
        <f>'AUP Test Results - Table 1'!S525</f>
        <v>0</v>
      </c>
      <c r="T525" s="139">
        <f>'AUP Test Results - Table 1'!T525</f>
        <v>0</v>
      </c>
      <c r="U525" s="45">
        <f>'AUP Test Results - Table 1'!U525</f>
        <v>0</v>
      </c>
      <c r="V525" s="138">
        <f>'AUP Test Results - Table 1'!V525</f>
        <v>0</v>
      </c>
      <c r="W525" s="141" t="str">
        <f>'AUP Test Results - Table 1'!W525</f>
        <v>none</v>
      </c>
      <c r="X525" s="141">
        <f>'AUP Test Results - Table 1'!X525</f>
        <v>0</v>
      </c>
      <c r="Y525" s="178">
        <f>'AUP Test Results - Table 1'!Y525</f>
        <v>0</v>
      </c>
      <c r="Z525" s="89">
        <f>'AUP Test Results - Table 1'!Z525</f>
        <v>0</v>
      </c>
      <c r="AC525" t="str">
        <f t="shared" si="646"/>
        <v>Admin 4a</v>
      </c>
      <c r="AD525" s="3">
        <f t="shared" si="643"/>
        <v>0</v>
      </c>
      <c r="AE525" s="3">
        <f t="shared" si="644"/>
        <v>0</v>
      </c>
      <c r="AF525" s="3" t="e">
        <f t="shared" si="645"/>
        <v>#DIV/0!</v>
      </c>
      <c r="AG525" s="2" t="e">
        <f t="shared" si="647"/>
        <v>#DIV/0!</v>
      </c>
      <c r="AH525" s="2" t="e">
        <f t="shared" si="648"/>
        <v>#DIV/0!</v>
      </c>
      <c r="AI525" s="2" t="e">
        <f t="shared" si="649"/>
        <v>#DIV/0!</v>
      </c>
      <c r="AJ525" s="2" t="e">
        <f t="shared" si="650"/>
        <v>#DIV/0!</v>
      </c>
      <c r="AK525" t="e">
        <f t="shared" si="651"/>
        <v>#DIV/0!</v>
      </c>
      <c r="AL525" t="str">
        <f t="shared" si="652"/>
        <v>0</v>
      </c>
      <c r="AM525" t="str">
        <f t="shared" si="653"/>
        <v>0</v>
      </c>
      <c r="AN525" t="str">
        <f t="shared" si="654"/>
        <v>0</v>
      </c>
      <c r="AO525" t="str">
        <f t="shared" si="655"/>
        <v>0</v>
      </c>
      <c r="AP525" t="str">
        <f t="shared" si="656"/>
        <v>0</v>
      </c>
      <c r="AQ525" t="str">
        <f t="shared" si="657"/>
        <v>0</v>
      </c>
      <c r="AT525">
        <f t="shared" si="671"/>
        <v>0</v>
      </c>
      <c r="AU525">
        <f t="shared" si="672"/>
        <v>0</v>
      </c>
      <c r="AW525">
        <f t="shared" si="673"/>
        <v>0</v>
      </c>
      <c r="AY525">
        <f t="shared" si="658"/>
        <v>0</v>
      </c>
      <c r="AZ525">
        <f t="shared" si="659"/>
        <v>0</v>
      </c>
      <c r="BA525">
        <f t="shared" si="660"/>
        <v>0</v>
      </c>
      <c r="BB525">
        <f t="shared" si="661"/>
        <v>0</v>
      </c>
      <c r="BC525">
        <f t="shared" si="662"/>
        <v>0</v>
      </c>
      <c r="BD525">
        <f t="shared" si="663"/>
        <v>0</v>
      </c>
      <c r="BF525" t="str">
        <f t="shared" si="664"/>
        <v>0</v>
      </c>
      <c r="BG525" t="str">
        <f t="shared" si="665"/>
        <v>0</v>
      </c>
      <c r="BH525" t="str">
        <f t="shared" si="666"/>
        <v>0</v>
      </c>
      <c r="BI525" t="str">
        <f t="shared" si="667"/>
        <v>0</v>
      </c>
      <c r="BJ525" t="str">
        <f t="shared" si="668"/>
        <v>0</v>
      </c>
      <c r="BK525" t="str">
        <f t="shared" si="669"/>
        <v>0</v>
      </c>
    </row>
    <row r="526" spans="1:63" x14ac:dyDescent="0.25">
      <c r="A526" s="176" t="s">
        <v>21</v>
      </c>
      <c r="B526" s="10">
        <f t="shared" si="642"/>
        <v>105</v>
      </c>
      <c r="C526" s="10" t="str">
        <f t="shared" si="670"/>
        <v>Admin 4a - 105</v>
      </c>
      <c r="D526" s="138">
        <f>'AUP Test Results - Table 1'!D526</f>
        <v>0</v>
      </c>
      <c r="E526" s="177">
        <f>'AUP Test Results - Table 1'!E526</f>
        <v>0</v>
      </c>
      <c r="F526" s="139">
        <f>'AUP Test Results - Table 1'!F526</f>
        <v>0</v>
      </c>
      <c r="G526" s="177">
        <f>'AUP Test Results - Table 1'!G526</f>
        <v>0</v>
      </c>
      <c r="H526" s="177">
        <f>'AUP Test Results - Table 1'!H526</f>
        <v>0</v>
      </c>
      <c r="I526" s="139">
        <f>'AUP Test Results - Table 1'!I526</f>
        <v>0</v>
      </c>
      <c r="J526" s="177">
        <f>'AUP Test Results - Table 1'!J526</f>
        <v>0</v>
      </c>
      <c r="K526" s="177">
        <f>'AUP Test Results - Table 1'!K526</f>
        <v>0</v>
      </c>
      <c r="L526" s="139">
        <f>'AUP Test Results - Table 1'!L526</f>
        <v>0</v>
      </c>
      <c r="M526" s="177" t="str">
        <f>'AUP Test Results - Table 1'!M526</f>
        <v/>
      </c>
      <c r="N526" s="177">
        <f>'AUP Test Results - Table 1'!N526</f>
        <v>0</v>
      </c>
      <c r="O526" s="139">
        <f>'AUP Test Results - Table 1'!O526</f>
        <v>0</v>
      </c>
      <c r="P526" s="177" t="str">
        <f>'AUP Test Results - Table 1'!P526</f>
        <v/>
      </c>
      <c r="Q526" s="138">
        <f>'AUP Test Results - Table 1'!Q526</f>
        <v>0</v>
      </c>
      <c r="R526" s="139">
        <f>'AUP Test Results - Table 1'!R526</f>
        <v>0</v>
      </c>
      <c r="S526" s="45">
        <f>'AUP Test Results - Table 1'!S526</f>
        <v>0</v>
      </c>
      <c r="T526" s="139">
        <f>'AUP Test Results - Table 1'!T526</f>
        <v>0</v>
      </c>
      <c r="U526" s="45">
        <f>'AUP Test Results - Table 1'!U526</f>
        <v>0</v>
      </c>
      <c r="V526" s="138">
        <f>'AUP Test Results - Table 1'!V526</f>
        <v>0</v>
      </c>
      <c r="W526" s="141" t="str">
        <f>'AUP Test Results - Table 1'!W526</f>
        <v>none</v>
      </c>
      <c r="X526" s="141">
        <f>'AUP Test Results - Table 1'!X526</f>
        <v>0</v>
      </c>
      <c r="Y526" s="178">
        <f>'AUP Test Results - Table 1'!Y526</f>
        <v>0</v>
      </c>
      <c r="Z526" s="89">
        <f>'AUP Test Results - Table 1'!Z526</f>
        <v>0</v>
      </c>
      <c r="AC526" t="str">
        <f t="shared" si="646"/>
        <v>Admin 4a</v>
      </c>
      <c r="AD526" s="3">
        <f t="shared" si="643"/>
        <v>0</v>
      </c>
      <c r="AE526" s="3">
        <f t="shared" si="644"/>
        <v>0</v>
      </c>
      <c r="AF526" s="3" t="e">
        <f t="shared" si="645"/>
        <v>#DIV/0!</v>
      </c>
      <c r="AG526" s="2" t="e">
        <f t="shared" si="647"/>
        <v>#DIV/0!</v>
      </c>
      <c r="AH526" s="2" t="e">
        <f t="shared" si="648"/>
        <v>#DIV/0!</v>
      </c>
      <c r="AI526" s="2" t="e">
        <f t="shared" si="649"/>
        <v>#DIV/0!</v>
      </c>
      <c r="AJ526" s="2" t="e">
        <f t="shared" si="650"/>
        <v>#DIV/0!</v>
      </c>
      <c r="AK526" t="e">
        <f t="shared" si="651"/>
        <v>#DIV/0!</v>
      </c>
      <c r="AL526" t="str">
        <f t="shared" si="652"/>
        <v>0</v>
      </c>
      <c r="AM526" t="str">
        <f t="shared" si="653"/>
        <v>0</v>
      </c>
      <c r="AN526" t="str">
        <f t="shared" si="654"/>
        <v>0</v>
      </c>
      <c r="AO526" t="str">
        <f t="shared" si="655"/>
        <v>0</v>
      </c>
      <c r="AP526" t="str">
        <f t="shared" si="656"/>
        <v>0</v>
      </c>
      <c r="AQ526" t="str">
        <f t="shared" si="657"/>
        <v>0</v>
      </c>
      <c r="AT526">
        <f t="shared" si="671"/>
        <v>0</v>
      </c>
      <c r="AU526">
        <f t="shared" si="672"/>
        <v>0</v>
      </c>
      <c r="AW526">
        <f t="shared" si="673"/>
        <v>0</v>
      </c>
      <c r="AY526">
        <f t="shared" si="658"/>
        <v>0</v>
      </c>
      <c r="AZ526">
        <f t="shared" si="659"/>
        <v>0</v>
      </c>
      <c r="BA526">
        <f t="shared" si="660"/>
        <v>0</v>
      </c>
      <c r="BB526">
        <f t="shared" si="661"/>
        <v>0</v>
      </c>
      <c r="BC526">
        <f t="shared" si="662"/>
        <v>0</v>
      </c>
      <c r="BD526">
        <f t="shared" si="663"/>
        <v>0</v>
      </c>
      <c r="BF526" t="str">
        <f t="shared" si="664"/>
        <v>0</v>
      </c>
      <c r="BG526" t="str">
        <f t="shared" si="665"/>
        <v>0</v>
      </c>
      <c r="BH526" t="str">
        <f t="shared" si="666"/>
        <v>0</v>
      </c>
      <c r="BI526" t="str">
        <f t="shared" si="667"/>
        <v>0</v>
      </c>
      <c r="BJ526" t="str">
        <f t="shared" si="668"/>
        <v>0</v>
      </c>
      <c r="BK526" t="str">
        <f t="shared" si="669"/>
        <v>0</v>
      </c>
    </row>
    <row r="527" spans="1:63" x14ac:dyDescent="0.25">
      <c r="A527" s="176" t="s">
        <v>21</v>
      </c>
      <c r="B527" s="10">
        <f t="shared" si="642"/>
        <v>106</v>
      </c>
      <c r="C527" s="10" t="str">
        <f t="shared" si="670"/>
        <v>Admin 4a - 106</v>
      </c>
      <c r="D527" s="138">
        <f>'AUP Test Results - Table 1'!D527</f>
        <v>0</v>
      </c>
      <c r="E527" s="177">
        <f>'AUP Test Results - Table 1'!E527</f>
        <v>0</v>
      </c>
      <c r="F527" s="139">
        <f>'AUP Test Results - Table 1'!F527</f>
        <v>0</v>
      </c>
      <c r="G527" s="177">
        <f>'AUP Test Results - Table 1'!G527</f>
        <v>0</v>
      </c>
      <c r="H527" s="177">
        <f>'AUP Test Results - Table 1'!H527</f>
        <v>0</v>
      </c>
      <c r="I527" s="139">
        <f>'AUP Test Results - Table 1'!I527</f>
        <v>0</v>
      </c>
      <c r="J527" s="177">
        <f>'AUP Test Results - Table 1'!J527</f>
        <v>0</v>
      </c>
      <c r="K527" s="177">
        <f>'AUP Test Results - Table 1'!K527</f>
        <v>0</v>
      </c>
      <c r="L527" s="139">
        <f>'AUP Test Results - Table 1'!L527</f>
        <v>0</v>
      </c>
      <c r="M527" s="177" t="str">
        <f>'AUP Test Results - Table 1'!M527</f>
        <v/>
      </c>
      <c r="N527" s="177">
        <f>'AUP Test Results - Table 1'!N527</f>
        <v>0</v>
      </c>
      <c r="O527" s="139">
        <f>'AUP Test Results - Table 1'!O527</f>
        <v>0</v>
      </c>
      <c r="P527" s="177" t="str">
        <f>'AUP Test Results - Table 1'!P527</f>
        <v/>
      </c>
      <c r="Q527" s="138">
        <f>'AUP Test Results - Table 1'!Q527</f>
        <v>0</v>
      </c>
      <c r="R527" s="139">
        <f>'AUP Test Results - Table 1'!R527</f>
        <v>0</v>
      </c>
      <c r="S527" s="45">
        <f>'AUP Test Results - Table 1'!S527</f>
        <v>0</v>
      </c>
      <c r="T527" s="139">
        <f>'AUP Test Results - Table 1'!T527</f>
        <v>0</v>
      </c>
      <c r="U527" s="45">
        <f>'AUP Test Results - Table 1'!U527</f>
        <v>0</v>
      </c>
      <c r="V527" s="138">
        <f>'AUP Test Results - Table 1'!V527</f>
        <v>0</v>
      </c>
      <c r="W527" s="141" t="str">
        <f>'AUP Test Results - Table 1'!W527</f>
        <v>none</v>
      </c>
      <c r="X527" s="141">
        <f>'AUP Test Results - Table 1'!X527</f>
        <v>0</v>
      </c>
      <c r="Y527" s="178">
        <f>'AUP Test Results - Table 1'!Y527</f>
        <v>0</v>
      </c>
      <c r="Z527" s="89">
        <f>'AUP Test Results - Table 1'!Z527</f>
        <v>0</v>
      </c>
      <c r="AC527" t="str">
        <f t="shared" si="646"/>
        <v>Admin 4a</v>
      </c>
      <c r="AD527" s="3">
        <f t="shared" si="643"/>
        <v>0</v>
      </c>
      <c r="AE527" s="3">
        <f t="shared" si="644"/>
        <v>0</v>
      </c>
      <c r="AF527" s="3" t="e">
        <f t="shared" si="645"/>
        <v>#DIV/0!</v>
      </c>
      <c r="AG527" s="2" t="e">
        <f t="shared" si="647"/>
        <v>#DIV/0!</v>
      </c>
      <c r="AH527" s="2" t="e">
        <f t="shared" si="648"/>
        <v>#DIV/0!</v>
      </c>
      <c r="AI527" s="2" t="e">
        <f t="shared" si="649"/>
        <v>#DIV/0!</v>
      </c>
      <c r="AJ527" s="2" t="e">
        <f t="shared" si="650"/>
        <v>#DIV/0!</v>
      </c>
      <c r="AK527" t="e">
        <f t="shared" si="651"/>
        <v>#DIV/0!</v>
      </c>
      <c r="AL527" t="str">
        <f t="shared" si="652"/>
        <v>0</v>
      </c>
      <c r="AM527" t="str">
        <f t="shared" si="653"/>
        <v>0</v>
      </c>
      <c r="AN527" t="str">
        <f t="shared" si="654"/>
        <v>0</v>
      </c>
      <c r="AO527" t="str">
        <f t="shared" si="655"/>
        <v>0</v>
      </c>
      <c r="AP527" t="str">
        <f t="shared" si="656"/>
        <v>0</v>
      </c>
      <c r="AQ527" t="str">
        <f t="shared" si="657"/>
        <v>0</v>
      </c>
      <c r="AT527">
        <f t="shared" si="671"/>
        <v>0</v>
      </c>
      <c r="AU527">
        <f t="shared" si="672"/>
        <v>0</v>
      </c>
      <c r="AW527">
        <f t="shared" si="673"/>
        <v>0</v>
      </c>
      <c r="AY527">
        <f t="shared" si="658"/>
        <v>0</v>
      </c>
      <c r="AZ527">
        <f t="shared" si="659"/>
        <v>0</v>
      </c>
      <c r="BA527">
        <f t="shared" si="660"/>
        <v>0</v>
      </c>
      <c r="BB527">
        <f t="shared" si="661"/>
        <v>0</v>
      </c>
      <c r="BC527">
        <f t="shared" si="662"/>
        <v>0</v>
      </c>
      <c r="BD527">
        <f t="shared" si="663"/>
        <v>0</v>
      </c>
      <c r="BF527" t="str">
        <f t="shared" si="664"/>
        <v>0</v>
      </c>
      <c r="BG527" t="str">
        <f t="shared" si="665"/>
        <v>0</v>
      </c>
      <c r="BH527" t="str">
        <f t="shared" si="666"/>
        <v>0</v>
      </c>
      <c r="BI527" t="str">
        <f t="shared" si="667"/>
        <v>0</v>
      </c>
      <c r="BJ527" t="str">
        <f t="shared" si="668"/>
        <v>0</v>
      </c>
      <c r="BK527" t="str">
        <f t="shared" si="669"/>
        <v>0</v>
      </c>
    </row>
    <row r="528" spans="1:63" x14ac:dyDescent="0.25">
      <c r="A528" s="176" t="s">
        <v>21</v>
      </c>
      <c r="B528" s="10">
        <f t="shared" si="642"/>
        <v>107</v>
      </c>
      <c r="C528" s="10" t="str">
        <f t="shared" si="670"/>
        <v>Admin 4a - 107</v>
      </c>
      <c r="D528" s="138">
        <f>'AUP Test Results - Table 1'!D528</f>
        <v>0</v>
      </c>
      <c r="E528" s="177">
        <f>'AUP Test Results - Table 1'!E528</f>
        <v>0</v>
      </c>
      <c r="F528" s="139">
        <f>'AUP Test Results - Table 1'!F528</f>
        <v>0</v>
      </c>
      <c r="G528" s="177">
        <f>'AUP Test Results - Table 1'!G528</f>
        <v>0</v>
      </c>
      <c r="H528" s="177">
        <f>'AUP Test Results - Table 1'!H528</f>
        <v>0</v>
      </c>
      <c r="I528" s="139">
        <f>'AUP Test Results - Table 1'!I528</f>
        <v>0</v>
      </c>
      <c r="J528" s="177">
        <f>'AUP Test Results - Table 1'!J528</f>
        <v>0</v>
      </c>
      <c r="K528" s="177">
        <f>'AUP Test Results - Table 1'!K528</f>
        <v>0</v>
      </c>
      <c r="L528" s="139">
        <f>'AUP Test Results - Table 1'!L528</f>
        <v>0</v>
      </c>
      <c r="M528" s="177" t="str">
        <f>'AUP Test Results - Table 1'!M528</f>
        <v/>
      </c>
      <c r="N528" s="177">
        <f>'AUP Test Results - Table 1'!N528</f>
        <v>0</v>
      </c>
      <c r="O528" s="139">
        <f>'AUP Test Results - Table 1'!O528</f>
        <v>0</v>
      </c>
      <c r="P528" s="177" t="str">
        <f>'AUP Test Results - Table 1'!P528</f>
        <v/>
      </c>
      <c r="Q528" s="138">
        <f>'AUP Test Results - Table 1'!Q528</f>
        <v>0</v>
      </c>
      <c r="R528" s="139">
        <f>'AUP Test Results - Table 1'!R528</f>
        <v>0</v>
      </c>
      <c r="S528" s="45">
        <f>'AUP Test Results - Table 1'!S528</f>
        <v>0</v>
      </c>
      <c r="T528" s="139">
        <f>'AUP Test Results - Table 1'!T528</f>
        <v>0</v>
      </c>
      <c r="U528" s="45">
        <f>'AUP Test Results - Table 1'!U528</f>
        <v>0</v>
      </c>
      <c r="V528" s="138">
        <f>'AUP Test Results - Table 1'!V528</f>
        <v>0</v>
      </c>
      <c r="W528" s="141" t="str">
        <f>'AUP Test Results - Table 1'!W528</f>
        <v>none</v>
      </c>
      <c r="X528" s="141">
        <f>'AUP Test Results - Table 1'!X528</f>
        <v>0</v>
      </c>
      <c r="Y528" s="178">
        <f>'AUP Test Results - Table 1'!Y528</f>
        <v>0</v>
      </c>
      <c r="Z528" s="89">
        <f>'AUP Test Results - Table 1'!Z528</f>
        <v>0</v>
      </c>
      <c r="AC528" t="str">
        <f t="shared" si="646"/>
        <v>Admin 4a</v>
      </c>
      <c r="AD528" s="3">
        <f t="shared" si="643"/>
        <v>0</v>
      </c>
      <c r="AE528" s="3">
        <f t="shared" si="644"/>
        <v>0</v>
      </c>
      <c r="AF528" s="3" t="e">
        <f t="shared" si="645"/>
        <v>#DIV/0!</v>
      </c>
      <c r="AG528" s="2" t="e">
        <f t="shared" si="647"/>
        <v>#DIV/0!</v>
      </c>
      <c r="AH528" s="2" t="e">
        <f t="shared" si="648"/>
        <v>#DIV/0!</v>
      </c>
      <c r="AI528" s="2" t="e">
        <f t="shared" si="649"/>
        <v>#DIV/0!</v>
      </c>
      <c r="AJ528" s="2" t="e">
        <f t="shared" si="650"/>
        <v>#DIV/0!</v>
      </c>
      <c r="AK528" t="e">
        <f t="shared" si="651"/>
        <v>#DIV/0!</v>
      </c>
      <c r="AL528" t="str">
        <f t="shared" si="652"/>
        <v>0</v>
      </c>
      <c r="AM528" t="str">
        <f t="shared" si="653"/>
        <v>0</v>
      </c>
      <c r="AN528" t="str">
        <f t="shared" si="654"/>
        <v>0</v>
      </c>
      <c r="AO528" t="str">
        <f t="shared" si="655"/>
        <v>0</v>
      </c>
      <c r="AP528" t="str">
        <f t="shared" si="656"/>
        <v>0</v>
      </c>
      <c r="AQ528" t="str">
        <f t="shared" si="657"/>
        <v>0</v>
      </c>
      <c r="AT528">
        <f t="shared" si="671"/>
        <v>0</v>
      </c>
      <c r="AU528">
        <f t="shared" si="672"/>
        <v>0</v>
      </c>
      <c r="AW528">
        <f t="shared" si="673"/>
        <v>0</v>
      </c>
      <c r="AY528">
        <f t="shared" si="658"/>
        <v>0</v>
      </c>
      <c r="AZ528">
        <f t="shared" si="659"/>
        <v>0</v>
      </c>
      <c r="BA528">
        <f t="shared" si="660"/>
        <v>0</v>
      </c>
      <c r="BB528">
        <f t="shared" si="661"/>
        <v>0</v>
      </c>
      <c r="BC528">
        <f t="shared" si="662"/>
        <v>0</v>
      </c>
      <c r="BD528">
        <f t="shared" si="663"/>
        <v>0</v>
      </c>
      <c r="BF528" t="str">
        <f t="shared" si="664"/>
        <v>0</v>
      </c>
      <c r="BG528" t="str">
        <f t="shared" si="665"/>
        <v>0</v>
      </c>
      <c r="BH528" t="str">
        <f t="shared" si="666"/>
        <v>0</v>
      </c>
      <c r="BI528" t="str">
        <f t="shared" si="667"/>
        <v>0</v>
      </c>
      <c r="BJ528" t="str">
        <f t="shared" si="668"/>
        <v>0</v>
      </c>
      <c r="BK528" t="str">
        <f t="shared" si="669"/>
        <v>0</v>
      </c>
    </row>
    <row r="529" spans="1:63" x14ac:dyDescent="0.25">
      <c r="A529" s="176" t="s">
        <v>21</v>
      </c>
      <c r="B529" s="10">
        <f t="shared" si="642"/>
        <v>108</v>
      </c>
      <c r="C529" s="10" t="str">
        <f t="shared" si="670"/>
        <v>Admin 4a - 108</v>
      </c>
      <c r="D529" s="138">
        <f>'AUP Test Results - Table 1'!D529</f>
        <v>0</v>
      </c>
      <c r="E529" s="177">
        <f>'AUP Test Results - Table 1'!E529</f>
        <v>0</v>
      </c>
      <c r="F529" s="139">
        <f>'AUP Test Results - Table 1'!F529</f>
        <v>0</v>
      </c>
      <c r="G529" s="177">
        <f>'AUP Test Results - Table 1'!G529</f>
        <v>0</v>
      </c>
      <c r="H529" s="177">
        <f>'AUP Test Results - Table 1'!H529</f>
        <v>0</v>
      </c>
      <c r="I529" s="139">
        <f>'AUP Test Results - Table 1'!I529</f>
        <v>0</v>
      </c>
      <c r="J529" s="177">
        <f>'AUP Test Results - Table 1'!J529</f>
        <v>0</v>
      </c>
      <c r="K529" s="177">
        <f>'AUP Test Results - Table 1'!K529</f>
        <v>0</v>
      </c>
      <c r="L529" s="139">
        <f>'AUP Test Results - Table 1'!L529</f>
        <v>0</v>
      </c>
      <c r="M529" s="177" t="str">
        <f>'AUP Test Results - Table 1'!M529</f>
        <v/>
      </c>
      <c r="N529" s="177">
        <f>'AUP Test Results - Table 1'!N529</f>
        <v>0</v>
      </c>
      <c r="O529" s="139">
        <f>'AUP Test Results - Table 1'!O529</f>
        <v>0</v>
      </c>
      <c r="P529" s="177" t="str">
        <f>'AUP Test Results - Table 1'!P529</f>
        <v/>
      </c>
      <c r="Q529" s="138">
        <f>'AUP Test Results - Table 1'!Q529</f>
        <v>0</v>
      </c>
      <c r="R529" s="139">
        <f>'AUP Test Results - Table 1'!R529</f>
        <v>0</v>
      </c>
      <c r="S529" s="45">
        <f>'AUP Test Results - Table 1'!S529</f>
        <v>0</v>
      </c>
      <c r="T529" s="139">
        <f>'AUP Test Results - Table 1'!T529</f>
        <v>0</v>
      </c>
      <c r="U529" s="45">
        <f>'AUP Test Results - Table 1'!U529</f>
        <v>0</v>
      </c>
      <c r="V529" s="138">
        <f>'AUP Test Results - Table 1'!V529</f>
        <v>0</v>
      </c>
      <c r="W529" s="141" t="str">
        <f>'AUP Test Results - Table 1'!W529</f>
        <v>none</v>
      </c>
      <c r="X529" s="141">
        <f>'AUP Test Results - Table 1'!X529</f>
        <v>0</v>
      </c>
      <c r="Y529" s="178">
        <f>'AUP Test Results - Table 1'!Y529</f>
        <v>0</v>
      </c>
      <c r="Z529" s="89">
        <f>'AUP Test Results - Table 1'!Z529</f>
        <v>0</v>
      </c>
      <c r="AC529" t="str">
        <f t="shared" si="646"/>
        <v>Admin 4a</v>
      </c>
      <c r="AD529" s="3">
        <f t="shared" si="643"/>
        <v>0</v>
      </c>
      <c r="AE529" s="3">
        <f t="shared" si="644"/>
        <v>0</v>
      </c>
      <c r="AF529" s="3" t="e">
        <f t="shared" si="645"/>
        <v>#DIV/0!</v>
      </c>
      <c r="AG529" s="2" t="e">
        <f t="shared" si="647"/>
        <v>#DIV/0!</v>
      </c>
      <c r="AH529" s="2" t="e">
        <f t="shared" si="648"/>
        <v>#DIV/0!</v>
      </c>
      <c r="AI529" s="2" t="e">
        <f t="shared" si="649"/>
        <v>#DIV/0!</v>
      </c>
      <c r="AJ529" s="2" t="e">
        <f t="shared" si="650"/>
        <v>#DIV/0!</v>
      </c>
      <c r="AK529" t="e">
        <f t="shared" si="651"/>
        <v>#DIV/0!</v>
      </c>
      <c r="AL529" t="str">
        <f t="shared" si="652"/>
        <v>0</v>
      </c>
      <c r="AM529" t="str">
        <f t="shared" si="653"/>
        <v>0</v>
      </c>
      <c r="AN529" t="str">
        <f t="shared" si="654"/>
        <v>0</v>
      </c>
      <c r="AO529" t="str">
        <f t="shared" si="655"/>
        <v>0</v>
      </c>
      <c r="AP529" t="str">
        <f t="shared" si="656"/>
        <v>0</v>
      </c>
      <c r="AQ529" t="str">
        <f t="shared" si="657"/>
        <v>0</v>
      </c>
      <c r="AT529">
        <f t="shared" si="671"/>
        <v>0</v>
      </c>
      <c r="AU529">
        <f t="shared" si="672"/>
        <v>0</v>
      </c>
      <c r="AW529">
        <f t="shared" si="673"/>
        <v>0</v>
      </c>
      <c r="AY529">
        <f t="shared" si="658"/>
        <v>0</v>
      </c>
      <c r="AZ529">
        <f t="shared" si="659"/>
        <v>0</v>
      </c>
      <c r="BA529">
        <f t="shared" si="660"/>
        <v>0</v>
      </c>
      <c r="BB529">
        <f t="shared" si="661"/>
        <v>0</v>
      </c>
      <c r="BC529">
        <f t="shared" si="662"/>
        <v>0</v>
      </c>
      <c r="BD529">
        <f t="shared" si="663"/>
        <v>0</v>
      </c>
      <c r="BF529" t="str">
        <f t="shared" si="664"/>
        <v>0</v>
      </c>
      <c r="BG529" t="str">
        <f t="shared" si="665"/>
        <v>0</v>
      </c>
      <c r="BH529" t="str">
        <f t="shared" si="666"/>
        <v>0</v>
      </c>
      <c r="BI529" t="str">
        <f t="shared" si="667"/>
        <v>0</v>
      </c>
      <c r="BJ529" t="str">
        <f t="shared" si="668"/>
        <v>0</v>
      </c>
      <c r="BK529" t="str">
        <f t="shared" si="669"/>
        <v>0</v>
      </c>
    </row>
    <row r="530" spans="1:63" x14ac:dyDescent="0.25">
      <c r="A530" s="176" t="s">
        <v>21</v>
      </c>
      <c r="B530" s="10">
        <f t="shared" si="642"/>
        <v>109</v>
      </c>
      <c r="C530" s="10" t="str">
        <f t="shared" si="670"/>
        <v>Admin 4a - 109</v>
      </c>
      <c r="D530" s="138">
        <f>'AUP Test Results - Table 1'!D530</f>
        <v>0</v>
      </c>
      <c r="E530" s="177">
        <f>'AUP Test Results - Table 1'!E530</f>
        <v>0</v>
      </c>
      <c r="F530" s="139">
        <f>'AUP Test Results - Table 1'!F530</f>
        <v>0</v>
      </c>
      <c r="G530" s="177">
        <f>'AUP Test Results - Table 1'!G530</f>
        <v>0</v>
      </c>
      <c r="H530" s="177">
        <f>'AUP Test Results - Table 1'!H530</f>
        <v>0</v>
      </c>
      <c r="I530" s="139">
        <f>'AUP Test Results - Table 1'!I530</f>
        <v>0</v>
      </c>
      <c r="J530" s="177">
        <f>'AUP Test Results - Table 1'!J530</f>
        <v>0</v>
      </c>
      <c r="K530" s="177">
        <f>'AUP Test Results - Table 1'!K530</f>
        <v>0</v>
      </c>
      <c r="L530" s="139">
        <f>'AUP Test Results - Table 1'!L530</f>
        <v>0</v>
      </c>
      <c r="M530" s="177" t="str">
        <f>'AUP Test Results - Table 1'!M530</f>
        <v/>
      </c>
      <c r="N530" s="177">
        <f>'AUP Test Results - Table 1'!N530</f>
        <v>0</v>
      </c>
      <c r="O530" s="139">
        <f>'AUP Test Results - Table 1'!O530</f>
        <v>0</v>
      </c>
      <c r="P530" s="177" t="str">
        <f>'AUP Test Results - Table 1'!P530</f>
        <v/>
      </c>
      <c r="Q530" s="138">
        <f>'AUP Test Results - Table 1'!Q530</f>
        <v>0</v>
      </c>
      <c r="R530" s="139">
        <f>'AUP Test Results - Table 1'!R530</f>
        <v>0</v>
      </c>
      <c r="S530" s="45">
        <f>'AUP Test Results - Table 1'!S530</f>
        <v>0</v>
      </c>
      <c r="T530" s="139">
        <f>'AUP Test Results - Table 1'!T530</f>
        <v>0</v>
      </c>
      <c r="U530" s="45">
        <f>'AUP Test Results - Table 1'!U530</f>
        <v>0</v>
      </c>
      <c r="V530" s="138">
        <f>'AUP Test Results - Table 1'!V530</f>
        <v>0</v>
      </c>
      <c r="W530" s="141" t="str">
        <f>'AUP Test Results - Table 1'!W530</f>
        <v>none</v>
      </c>
      <c r="X530" s="141">
        <f>'AUP Test Results - Table 1'!X530</f>
        <v>0</v>
      </c>
      <c r="Y530" s="178">
        <f>'AUP Test Results - Table 1'!Y530</f>
        <v>0</v>
      </c>
      <c r="Z530" s="89">
        <f>'AUP Test Results - Table 1'!Z530</f>
        <v>0</v>
      </c>
      <c r="AC530" t="str">
        <f t="shared" si="646"/>
        <v>Admin 4a</v>
      </c>
      <c r="AD530" s="3">
        <f t="shared" si="643"/>
        <v>0</v>
      </c>
      <c r="AE530" s="3">
        <f t="shared" si="644"/>
        <v>0</v>
      </c>
      <c r="AF530" s="3" t="e">
        <f t="shared" si="645"/>
        <v>#DIV/0!</v>
      </c>
      <c r="AG530" s="2" t="e">
        <f t="shared" si="647"/>
        <v>#DIV/0!</v>
      </c>
      <c r="AH530" s="2" t="e">
        <f t="shared" si="648"/>
        <v>#DIV/0!</v>
      </c>
      <c r="AI530" s="2" t="e">
        <f t="shared" si="649"/>
        <v>#DIV/0!</v>
      </c>
      <c r="AJ530" s="2" t="e">
        <f t="shared" si="650"/>
        <v>#DIV/0!</v>
      </c>
      <c r="AK530" t="e">
        <f t="shared" si="651"/>
        <v>#DIV/0!</v>
      </c>
      <c r="AL530" t="str">
        <f t="shared" si="652"/>
        <v>0</v>
      </c>
      <c r="AM530" t="str">
        <f t="shared" si="653"/>
        <v>0</v>
      </c>
      <c r="AN530" t="str">
        <f t="shared" si="654"/>
        <v>0</v>
      </c>
      <c r="AO530" t="str">
        <f t="shared" si="655"/>
        <v>0</v>
      </c>
      <c r="AP530" t="str">
        <f t="shared" si="656"/>
        <v>0</v>
      </c>
      <c r="AQ530" t="str">
        <f t="shared" si="657"/>
        <v>0</v>
      </c>
      <c r="AT530">
        <f t="shared" si="671"/>
        <v>0</v>
      </c>
      <c r="AU530">
        <f t="shared" si="672"/>
        <v>0</v>
      </c>
      <c r="AW530">
        <f t="shared" si="673"/>
        <v>0</v>
      </c>
      <c r="AY530">
        <f t="shared" si="658"/>
        <v>0</v>
      </c>
      <c r="AZ530">
        <f t="shared" si="659"/>
        <v>0</v>
      </c>
      <c r="BA530">
        <f t="shared" si="660"/>
        <v>0</v>
      </c>
      <c r="BB530">
        <f t="shared" si="661"/>
        <v>0</v>
      </c>
      <c r="BC530">
        <f t="shared" si="662"/>
        <v>0</v>
      </c>
      <c r="BD530">
        <f t="shared" si="663"/>
        <v>0</v>
      </c>
      <c r="BF530" t="str">
        <f t="shared" si="664"/>
        <v>0</v>
      </c>
      <c r="BG530" t="str">
        <f t="shared" si="665"/>
        <v>0</v>
      </c>
      <c r="BH530" t="str">
        <f t="shared" si="666"/>
        <v>0</v>
      </c>
      <c r="BI530" t="str">
        <f t="shared" si="667"/>
        <v>0</v>
      </c>
      <c r="BJ530" t="str">
        <f t="shared" si="668"/>
        <v>0</v>
      </c>
      <c r="BK530" t="str">
        <f t="shared" si="669"/>
        <v>0</v>
      </c>
    </row>
    <row r="531" spans="1:63" x14ac:dyDescent="0.25">
      <c r="A531" s="176" t="s">
        <v>21</v>
      </c>
      <c r="B531" s="10">
        <f t="shared" si="642"/>
        <v>110</v>
      </c>
      <c r="C531" s="10" t="str">
        <f t="shared" si="670"/>
        <v>Admin 4a - 110</v>
      </c>
      <c r="D531" s="138">
        <f>'AUP Test Results - Table 1'!D531</f>
        <v>0</v>
      </c>
      <c r="E531" s="177">
        <f>'AUP Test Results - Table 1'!E531</f>
        <v>0</v>
      </c>
      <c r="F531" s="139">
        <f>'AUP Test Results - Table 1'!F531</f>
        <v>0</v>
      </c>
      <c r="G531" s="177">
        <f>'AUP Test Results - Table 1'!G531</f>
        <v>0</v>
      </c>
      <c r="H531" s="177">
        <f>'AUP Test Results - Table 1'!H531</f>
        <v>0</v>
      </c>
      <c r="I531" s="139">
        <f>'AUP Test Results - Table 1'!I531</f>
        <v>0</v>
      </c>
      <c r="J531" s="177">
        <f>'AUP Test Results - Table 1'!J531</f>
        <v>0</v>
      </c>
      <c r="K531" s="177">
        <f>'AUP Test Results - Table 1'!K531</f>
        <v>0</v>
      </c>
      <c r="L531" s="139">
        <f>'AUP Test Results - Table 1'!L531</f>
        <v>0</v>
      </c>
      <c r="M531" s="177" t="str">
        <f>'AUP Test Results - Table 1'!M531</f>
        <v/>
      </c>
      <c r="N531" s="177">
        <f>'AUP Test Results - Table 1'!N531</f>
        <v>0</v>
      </c>
      <c r="O531" s="139">
        <f>'AUP Test Results - Table 1'!O531</f>
        <v>0</v>
      </c>
      <c r="P531" s="177" t="str">
        <f>'AUP Test Results - Table 1'!P531</f>
        <v/>
      </c>
      <c r="Q531" s="138">
        <f>'AUP Test Results - Table 1'!Q531</f>
        <v>0</v>
      </c>
      <c r="R531" s="139">
        <f>'AUP Test Results - Table 1'!R531</f>
        <v>0</v>
      </c>
      <c r="S531" s="45">
        <f>'AUP Test Results - Table 1'!S531</f>
        <v>0</v>
      </c>
      <c r="T531" s="139">
        <f>'AUP Test Results - Table 1'!T531</f>
        <v>0</v>
      </c>
      <c r="U531" s="45">
        <f>'AUP Test Results - Table 1'!U531</f>
        <v>0</v>
      </c>
      <c r="V531" s="138">
        <f>'AUP Test Results - Table 1'!V531</f>
        <v>0</v>
      </c>
      <c r="W531" s="141" t="str">
        <f>'AUP Test Results - Table 1'!W531</f>
        <v>none</v>
      </c>
      <c r="X531" s="141">
        <f>'AUP Test Results - Table 1'!X531</f>
        <v>0</v>
      </c>
      <c r="Y531" s="178">
        <f>'AUP Test Results - Table 1'!Y531</f>
        <v>0</v>
      </c>
      <c r="Z531" s="89">
        <f>'AUP Test Results - Table 1'!Z531</f>
        <v>0</v>
      </c>
      <c r="AC531" t="str">
        <f t="shared" si="646"/>
        <v>Admin 4a</v>
      </c>
      <c r="AD531" s="3">
        <f t="shared" si="643"/>
        <v>0</v>
      </c>
      <c r="AE531" s="3">
        <f t="shared" si="644"/>
        <v>0</v>
      </c>
      <c r="AF531" s="3" t="e">
        <f t="shared" si="645"/>
        <v>#DIV/0!</v>
      </c>
      <c r="AG531" s="2" t="e">
        <f t="shared" si="647"/>
        <v>#DIV/0!</v>
      </c>
      <c r="AH531" s="2" t="e">
        <f t="shared" si="648"/>
        <v>#DIV/0!</v>
      </c>
      <c r="AI531" s="2" t="e">
        <f t="shared" si="649"/>
        <v>#DIV/0!</v>
      </c>
      <c r="AJ531" s="2" t="e">
        <f t="shared" si="650"/>
        <v>#DIV/0!</v>
      </c>
      <c r="AK531" t="e">
        <f t="shared" si="651"/>
        <v>#DIV/0!</v>
      </c>
      <c r="AL531" t="str">
        <f t="shared" si="652"/>
        <v>0</v>
      </c>
      <c r="AM531" t="str">
        <f t="shared" si="653"/>
        <v>0</v>
      </c>
      <c r="AN531" t="str">
        <f t="shared" si="654"/>
        <v>0</v>
      </c>
      <c r="AO531" t="str">
        <f t="shared" si="655"/>
        <v>0</v>
      </c>
      <c r="AP531" t="str">
        <f t="shared" si="656"/>
        <v>0</v>
      </c>
      <c r="AQ531" t="str">
        <f t="shared" si="657"/>
        <v>0</v>
      </c>
      <c r="AT531">
        <f t="shared" si="671"/>
        <v>0</v>
      </c>
      <c r="AU531">
        <f t="shared" si="672"/>
        <v>0</v>
      </c>
      <c r="AW531">
        <f t="shared" si="673"/>
        <v>0</v>
      </c>
      <c r="AY531">
        <f t="shared" si="658"/>
        <v>0</v>
      </c>
      <c r="AZ531">
        <f t="shared" si="659"/>
        <v>0</v>
      </c>
      <c r="BA531">
        <f t="shared" si="660"/>
        <v>0</v>
      </c>
      <c r="BB531">
        <f t="shared" si="661"/>
        <v>0</v>
      </c>
      <c r="BC531">
        <f t="shared" si="662"/>
        <v>0</v>
      </c>
      <c r="BD531">
        <f t="shared" si="663"/>
        <v>0</v>
      </c>
      <c r="BF531" t="str">
        <f t="shared" si="664"/>
        <v>0</v>
      </c>
      <c r="BG531" t="str">
        <f t="shared" si="665"/>
        <v>0</v>
      </c>
      <c r="BH531" t="str">
        <f t="shared" si="666"/>
        <v>0</v>
      </c>
      <c r="BI531" t="str">
        <f t="shared" si="667"/>
        <v>0</v>
      </c>
      <c r="BJ531" t="str">
        <f t="shared" si="668"/>
        <v>0</v>
      </c>
      <c r="BK531" t="str">
        <f t="shared" si="669"/>
        <v>0</v>
      </c>
    </row>
    <row r="532" spans="1:63" x14ac:dyDescent="0.25">
      <c r="A532" s="176" t="s">
        <v>21</v>
      </c>
      <c r="B532" s="10">
        <f t="shared" si="642"/>
        <v>111</v>
      </c>
      <c r="C532" s="10" t="str">
        <f t="shared" si="670"/>
        <v>Admin 4a - 111</v>
      </c>
      <c r="D532" s="138">
        <f>'AUP Test Results - Table 1'!D532</f>
        <v>0</v>
      </c>
      <c r="E532" s="177">
        <f>'AUP Test Results - Table 1'!E532</f>
        <v>0</v>
      </c>
      <c r="F532" s="139">
        <f>'AUP Test Results - Table 1'!F532</f>
        <v>0</v>
      </c>
      <c r="G532" s="177">
        <f>'AUP Test Results - Table 1'!G532</f>
        <v>0</v>
      </c>
      <c r="H532" s="177">
        <f>'AUP Test Results - Table 1'!H532</f>
        <v>0</v>
      </c>
      <c r="I532" s="139">
        <f>'AUP Test Results - Table 1'!I532</f>
        <v>0</v>
      </c>
      <c r="J532" s="177">
        <f>'AUP Test Results - Table 1'!J532</f>
        <v>0</v>
      </c>
      <c r="K532" s="177">
        <f>'AUP Test Results - Table 1'!K532</f>
        <v>0</v>
      </c>
      <c r="L532" s="139">
        <f>'AUP Test Results - Table 1'!L532</f>
        <v>0</v>
      </c>
      <c r="M532" s="177" t="str">
        <f>'AUP Test Results - Table 1'!M532</f>
        <v/>
      </c>
      <c r="N532" s="177">
        <f>'AUP Test Results - Table 1'!N532</f>
        <v>0</v>
      </c>
      <c r="O532" s="139">
        <f>'AUP Test Results - Table 1'!O532</f>
        <v>0</v>
      </c>
      <c r="P532" s="177" t="str">
        <f>'AUP Test Results - Table 1'!P532</f>
        <v/>
      </c>
      <c r="Q532" s="138">
        <f>'AUP Test Results - Table 1'!Q532</f>
        <v>0</v>
      </c>
      <c r="R532" s="139">
        <f>'AUP Test Results - Table 1'!R532</f>
        <v>0</v>
      </c>
      <c r="S532" s="45">
        <f>'AUP Test Results - Table 1'!S532</f>
        <v>0</v>
      </c>
      <c r="T532" s="139">
        <f>'AUP Test Results - Table 1'!T532</f>
        <v>0</v>
      </c>
      <c r="U532" s="45">
        <f>'AUP Test Results - Table 1'!U532</f>
        <v>0</v>
      </c>
      <c r="V532" s="138">
        <f>'AUP Test Results - Table 1'!V532</f>
        <v>0</v>
      </c>
      <c r="W532" s="141" t="str">
        <f>'AUP Test Results - Table 1'!W532</f>
        <v>none</v>
      </c>
      <c r="X532" s="141">
        <f>'AUP Test Results - Table 1'!X532</f>
        <v>0</v>
      </c>
      <c r="Y532" s="178">
        <f>'AUP Test Results - Table 1'!Y532</f>
        <v>0</v>
      </c>
      <c r="Z532" s="89">
        <f>'AUP Test Results - Table 1'!Z532</f>
        <v>0</v>
      </c>
      <c r="AC532" t="str">
        <f t="shared" si="646"/>
        <v>Admin 4a</v>
      </c>
      <c r="AD532" s="3">
        <f t="shared" si="643"/>
        <v>0</v>
      </c>
      <c r="AE532" s="3">
        <f t="shared" si="644"/>
        <v>0</v>
      </c>
      <c r="AF532" s="3" t="e">
        <f t="shared" si="645"/>
        <v>#DIV/0!</v>
      </c>
      <c r="AG532" s="2" t="e">
        <f t="shared" si="647"/>
        <v>#DIV/0!</v>
      </c>
      <c r="AH532" s="2" t="e">
        <f t="shared" si="648"/>
        <v>#DIV/0!</v>
      </c>
      <c r="AI532" s="2" t="e">
        <f t="shared" si="649"/>
        <v>#DIV/0!</v>
      </c>
      <c r="AJ532" s="2" t="e">
        <f t="shared" si="650"/>
        <v>#DIV/0!</v>
      </c>
      <c r="AK532" t="e">
        <f t="shared" si="651"/>
        <v>#DIV/0!</v>
      </c>
      <c r="AL532" t="str">
        <f t="shared" si="652"/>
        <v>0</v>
      </c>
      <c r="AM532" t="str">
        <f t="shared" si="653"/>
        <v>0</v>
      </c>
      <c r="AN532" t="str">
        <f t="shared" si="654"/>
        <v>0</v>
      </c>
      <c r="AO532" t="str">
        <f t="shared" si="655"/>
        <v>0</v>
      </c>
      <c r="AP532" t="str">
        <f t="shared" si="656"/>
        <v>0</v>
      </c>
      <c r="AQ532" t="str">
        <f t="shared" si="657"/>
        <v>0</v>
      </c>
      <c r="AT532">
        <f t="shared" si="671"/>
        <v>0</v>
      </c>
      <c r="AU532">
        <f t="shared" si="672"/>
        <v>0</v>
      </c>
      <c r="AW532">
        <f t="shared" si="673"/>
        <v>0</v>
      </c>
      <c r="AY532">
        <f t="shared" si="658"/>
        <v>0</v>
      </c>
      <c r="AZ532">
        <f t="shared" si="659"/>
        <v>0</v>
      </c>
      <c r="BA532">
        <f t="shared" si="660"/>
        <v>0</v>
      </c>
      <c r="BB532">
        <f t="shared" si="661"/>
        <v>0</v>
      </c>
      <c r="BC532">
        <f t="shared" si="662"/>
        <v>0</v>
      </c>
      <c r="BD532">
        <f t="shared" si="663"/>
        <v>0</v>
      </c>
      <c r="BF532" t="str">
        <f t="shared" si="664"/>
        <v>0</v>
      </c>
      <c r="BG532" t="str">
        <f t="shared" si="665"/>
        <v>0</v>
      </c>
      <c r="BH532" t="str">
        <f t="shared" si="666"/>
        <v>0</v>
      </c>
      <c r="BI532" t="str">
        <f t="shared" si="667"/>
        <v>0</v>
      </c>
      <c r="BJ532" t="str">
        <f t="shared" si="668"/>
        <v>0</v>
      </c>
      <c r="BK532" t="str">
        <f t="shared" si="669"/>
        <v>0</v>
      </c>
    </row>
    <row r="533" spans="1:63" x14ac:dyDescent="0.25">
      <c r="A533" s="176" t="s">
        <v>21</v>
      </c>
      <c r="B533" s="10">
        <f t="shared" si="642"/>
        <v>112</v>
      </c>
      <c r="C533" s="10" t="str">
        <f t="shared" si="670"/>
        <v>Admin 4a - 112</v>
      </c>
      <c r="D533" s="138">
        <f>'AUP Test Results - Table 1'!D533</f>
        <v>0</v>
      </c>
      <c r="E533" s="177">
        <f>'AUP Test Results - Table 1'!E533</f>
        <v>0</v>
      </c>
      <c r="F533" s="139">
        <f>'AUP Test Results - Table 1'!F533</f>
        <v>0</v>
      </c>
      <c r="G533" s="177">
        <f>'AUP Test Results - Table 1'!G533</f>
        <v>0</v>
      </c>
      <c r="H533" s="177">
        <f>'AUP Test Results - Table 1'!H533</f>
        <v>0</v>
      </c>
      <c r="I533" s="139">
        <f>'AUP Test Results - Table 1'!I533</f>
        <v>0</v>
      </c>
      <c r="J533" s="177">
        <f>'AUP Test Results - Table 1'!J533</f>
        <v>0</v>
      </c>
      <c r="K533" s="177">
        <f>'AUP Test Results - Table 1'!K533</f>
        <v>0</v>
      </c>
      <c r="L533" s="139">
        <f>'AUP Test Results - Table 1'!L533</f>
        <v>0</v>
      </c>
      <c r="M533" s="177" t="str">
        <f>'AUP Test Results - Table 1'!M533</f>
        <v/>
      </c>
      <c r="N533" s="177">
        <f>'AUP Test Results - Table 1'!N533</f>
        <v>0</v>
      </c>
      <c r="O533" s="139">
        <f>'AUP Test Results - Table 1'!O533</f>
        <v>0</v>
      </c>
      <c r="P533" s="177" t="str">
        <f>'AUP Test Results - Table 1'!P533</f>
        <v/>
      </c>
      <c r="Q533" s="138">
        <f>'AUP Test Results - Table 1'!Q533</f>
        <v>0</v>
      </c>
      <c r="R533" s="139">
        <f>'AUP Test Results - Table 1'!R533</f>
        <v>0</v>
      </c>
      <c r="S533" s="45">
        <f>'AUP Test Results - Table 1'!S533</f>
        <v>0</v>
      </c>
      <c r="T533" s="139">
        <f>'AUP Test Results - Table 1'!T533</f>
        <v>0</v>
      </c>
      <c r="U533" s="45">
        <f>'AUP Test Results - Table 1'!U533</f>
        <v>0</v>
      </c>
      <c r="V533" s="138">
        <f>'AUP Test Results - Table 1'!V533</f>
        <v>0</v>
      </c>
      <c r="W533" s="141" t="str">
        <f>'AUP Test Results - Table 1'!W533</f>
        <v>none</v>
      </c>
      <c r="X533" s="141">
        <f>'AUP Test Results - Table 1'!X533</f>
        <v>0</v>
      </c>
      <c r="Y533" s="178">
        <f>'AUP Test Results - Table 1'!Y533</f>
        <v>0</v>
      </c>
      <c r="Z533" s="89">
        <f>'AUP Test Results - Table 1'!Z533</f>
        <v>0</v>
      </c>
      <c r="AC533" t="str">
        <f t="shared" si="646"/>
        <v>Admin 4a</v>
      </c>
      <c r="AD533" s="3">
        <f t="shared" si="643"/>
        <v>0</v>
      </c>
      <c r="AE533" s="3">
        <f t="shared" si="644"/>
        <v>0</v>
      </c>
      <c r="AF533" s="3" t="e">
        <f t="shared" si="645"/>
        <v>#DIV/0!</v>
      </c>
      <c r="AG533" s="2" t="e">
        <f t="shared" si="647"/>
        <v>#DIV/0!</v>
      </c>
      <c r="AH533" s="2" t="e">
        <f t="shared" si="648"/>
        <v>#DIV/0!</v>
      </c>
      <c r="AI533" s="2" t="e">
        <f t="shared" si="649"/>
        <v>#DIV/0!</v>
      </c>
      <c r="AJ533" s="2" t="e">
        <f t="shared" si="650"/>
        <v>#DIV/0!</v>
      </c>
      <c r="AK533" t="e">
        <f t="shared" si="651"/>
        <v>#DIV/0!</v>
      </c>
      <c r="AL533" t="str">
        <f t="shared" si="652"/>
        <v>0</v>
      </c>
      <c r="AM533" t="str">
        <f t="shared" si="653"/>
        <v>0</v>
      </c>
      <c r="AN533" t="str">
        <f t="shared" si="654"/>
        <v>0</v>
      </c>
      <c r="AO533" t="str">
        <f t="shared" si="655"/>
        <v>0</v>
      </c>
      <c r="AP533" t="str">
        <f t="shared" si="656"/>
        <v>0</v>
      </c>
      <c r="AQ533" t="str">
        <f t="shared" si="657"/>
        <v>0</v>
      </c>
      <c r="AT533">
        <f t="shared" si="671"/>
        <v>0</v>
      </c>
      <c r="AU533">
        <f t="shared" si="672"/>
        <v>0</v>
      </c>
      <c r="AW533">
        <f t="shared" si="673"/>
        <v>0</v>
      </c>
      <c r="AY533">
        <f t="shared" si="658"/>
        <v>0</v>
      </c>
      <c r="AZ533">
        <f t="shared" si="659"/>
        <v>0</v>
      </c>
      <c r="BA533">
        <f t="shared" si="660"/>
        <v>0</v>
      </c>
      <c r="BB533">
        <f t="shared" si="661"/>
        <v>0</v>
      </c>
      <c r="BC533">
        <f t="shared" si="662"/>
        <v>0</v>
      </c>
      <c r="BD533">
        <f t="shared" si="663"/>
        <v>0</v>
      </c>
      <c r="BF533" t="str">
        <f t="shared" si="664"/>
        <v>0</v>
      </c>
      <c r="BG533" t="str">
        <f t="shared" si="665"/>
        <v>0</v>
      </c>
      <c r="BH533" t="str">
        <f t="shared" si="666"/>
        <v>0</v>
      </c>
      <c r="BI533" t="str">
        <f t="shared" si="667"/>
        <v>0</v>
      </c>
      <c r="BJ533" t="str">
        <f t="shared" si="668"/>
        <v>0</v>
      </c>
      <c r="BK533" t="str">
        <f t="shared" si="669"/>
        <v>0</v>
      </c>
    </row>
    <row r="534" spans="1:63" x14ac:dyDescent="0.25">
      <c r="A534" s="176" t="s">
        <v>21</v>
      </c>
      <c r="B534" s="10">
        <f t="shared" si="642"/>
        <v>113</v>
      </c>
      <c r="C534" s="10" t="str">
        <f t="shared" si="670"/>
        <v>Admin 4a - 113</v>
      </c>
      <c r="D534" s="138">
        <f>'AUP Test Results - Table 1'!D534</f>
        <v>0</v>
      </c>
      <c r="E534" s="177">
        <f>'AUP Test Results - Table 1'!E534</f>
        <v>0</v>
      </c>
      <c r="F534" s="139">
        <f>'AUP Test Results - Table 1'!F534</f>
        <v>0</v>
      </c>
      <c r="G534" s="177">
        <f>'AUP Test Results - Table 1'!G534</f>
        <v>0</v>
      </c>
      <c r="H534" s="177">
        <f>'AUP Test Results - Table 1'!H534</f>
        <v>0</v>
      </c>
      <c r="I534" s="139">
        <f>'AUP Test Results - Table 1'!I534</f>
        <v>0</v>
      </c>
      <c r="J534" s="177">
        <f>'AUP Test Results - Table 1'!J534</f>
        <v>0</v>
      </c>
      <c r="K534" s="177">
        <f>'AUP Test Results - Table 1'!K534</f>
        <v>0</v>
      </c>
      <c r="L534" s="139">
        <f>'AUP Test Results - Table 1'!L534</f>
        <v>0</v>
      </c>
      <c r="M534" s="177" t="str">
        <f>'AUP Test Results - Table 1'!M534</f>
        <v/>
      </c>
      <c r="N534" s="177">
        <f>'AUP Test Results - Table 1'!N534</f>
        <v>0</v>
      </c>
      <c r="O534" s="139">
        <f>'AUP Test Results - Table 1'!O534</f>
        <v>0</v>
      </c>
      <c r="P534" s="177" t="str">
        <f>'AUP Test Results - Table 1'!P534</f>
        <v/>
      </c>
      <c r="Q534" s="138">
        <f>'AUP Test Results - Table 1'!Q534</f>
        <v>0</v>
      </c>
      <c r="R534" s="139">
        <f>'AUP Test Results - Table 1'!R534</f>
        <v>0</v>
      </c>
      <c r="S534" s="45">
        <f>'AUP Test Results - Table 1'!S534</f>
        <v>0</v>
      </c>
      <c r="T534" s="139">
        <f>'AUP Test Results - Table 1'!T534</f>
        <v>0</v>
      </c>
      <c r="U534" s="45">
        <f>'AUP Test Results - Table 1'!U534</f>
        <v>0</v>
      </c>
      <c r="V534" s="138">
        <f>'AUP Test Results - Table 1'!V534</f>
        <v>0</v>
      </c>
      <c r="W534" s="141" t="str">
        <f>'AUP Test Results - Table 1'!W534</f>
        <v>none</v>
      </c>
      <c r="X534" s="141">
        <f>'AUP Test Results - Table 1'!X534</f>
        <v>0</v>
      </c>
      <c r="Y534" s="178">
        <f>'AUP Test Results - Table 1'!Y534</f>
        <v>0</v>
      </c>
      <c r="Z534" s="89">
        <f>'AUP Test Results - Table 1'!Z534</f>
        <v>0</v>
      </c>
      <c r="AC534" t="str">
        <f t="shared" si="646"/>
        <v>Admin 4a</v>
      </c>
      <c r="AD534" s="3">
        <f t="shared" si="643"/>
        <v>0</v>
      </c>
      <c r="AE534" s="3">
        <f t="shared" si="644"/>
        <v>0</v>
      </c>
      <c r="AF534" s="3" t="e">
        <f t="shared" si="645"/>
        <v>#DIV/0!</v>
      </c>
      <c r="AG534" s="2" t="e">
        <f t="shared" si="647"/>
        <v>#DIV/0!</v>
      </c>
      <c r="AH534" s="2" t="e">
        <f t="shared" si="648"/>
        <v>#DIV/0!</v>
      </c>
      <c r="AI534" s="2" t="e">
        <f t="shared" si="649"/>
        <v>#DIV/0!</v>
      </c>
      <c r="AJ534" s="2" t="e">
        <f t="shared" si="650"/>
        <v>#DIV/0!</v>
      </c>
      <c r="AK534" t="e">
        <f t="shared" si="651"/>
        <v>#DIV/0!</v>
      </c>
      <c r="AL534" t="str">
        <f t="shared" si="652"/>
        <v>0</v>
      </c>
      <c r="AM534" t="str">
        <f t="shared" si="653"/>
        <v>0</v>
      </c>
      <c r="AN534" t="str">
        <f t="shared" si="654"/>
        <v>0</v>
      </c>
      <c r="AO534" t="str">
        <f t="shared" si="655"/>
        <v>0</v>
      </c>
      <c r="AP534" t="str">
        <f t="shared" si="656"/>
        <v>0</v>
      </c>
      <c r="AQ534" t="str">
        <f t="shared" si="657"/>
        <v>0</v>
      </c>
      <c r="AT534">
        <f t="shared" si="671"/>
        <v>0</v>
      </c>
      <c r="AU534">
        <f t="shared" si="672"/>
        <v>0</v>
      </c>
      <c r="AW534">
        <f t="shared" si="673"/>
        <v>0</v>
      </c>
      <c r="AY534">
        <f t="shared" si="658"/>
        <v>0</v>
      </c>
      <c r="AZ534">
        <f t="shared" si="659"/>
        <v>0</v>
      </c>
      <c r="BA534">
        <f t="shared" si="660"/>
        <v>0</v>
      </c>
      <c r="BB534">
        <f t="shared" si="661"/>
        <v>0</v>
      </c>
      <c r="BC534">
        <f t="shared" si="662"/>
        <v>0</v>
      </c>
      <c r="BD534">
        <f t="shared" si="663"/>
        <v>0</v>
      </c>
      <c r="BF534" t="str">
        <f t="shared" si="664"/>
        <v>0</v>
      </c>
      <c r="BG534" t="str">
        <f t="shared" si="665"/>
        <v>0</v>
      </c>
      <c r="BH534" t="str">
        <f t="shared" si="666"/>
        <v>0</v>
      </c>
      <c r="BI534" t="str">
        <f t="shared" si="667"/>
        <v>0</v>
      </c>
      <c r="BJ534" t="str">
        <f t="shared" si="668"/>
        <v>0</v>
      </c>
      <c r="BK534" t="str">
        <f t="shared" si="669"/>
        <v>0</v>
      </c>
    </row>
    <row r="535" spans="1:63" x14ac:dyDescent="0.25">
      <c r="A535" s="176" t="s">
        <v>21</v>
      </c>
      <c r="B535" s="10">
        <f t="shared" si="642"/>
        <v>114</v>
      </c>
      <c r="C535" s="10" t="str">
        <f t="shared" si="670"/>
        <v>Admin 4a - 114</v>
      </c>
      <c r="D535" s="138">
        <f>'AUP Test Results - Table 1'!D535</f>
        <v>0</v>
      </c>
      <c r="E535" s="177">
        <f>'AUP Test Results - Table 1'!E535</f>
        <v>0</v>
      </c>
      <c r="F535" s="139">
        <f>'AUP Test Results - Table 1'!F535</f>
        <v>0</v>
      </c>
      <c r="G535" s="177">
        <f>'AUP Test Results - Table 1'!G535</f>
        <v>0</v>
      </c>
      <c r="H535" s="177">
        <f>'AUP Test Results - Table 1'!H535</f>
        <v>0</v>
      </c>
      <c r="I535" s="139">
        <f>'AUP Test Results - Table 1'!I535</f>
        <v>0</v>
      </c>
      <c r="J535" s="177">
        <f>'AUP Test Results - Table 1'!J535</f>
        <v>0</v>
      </c>
      <c r="K535" s="177">
        <f>'AUP Test Results - Table 1'!K535</f>
        <v>0</v>
      </c>
      <c r="L535" s="139">
        <f>'AUP Test Results - Table 1'!L535</f>
        <v>0</v>
      </c>
      <c r="M535" s="177" t="str">
        <f>'AUP Test Results - Table 1'!M535</f>
        <v/>
      </c>
      <c r="N535" s="177">
        <f>'AUP Test Results - Table 1'!N535</f>
        <v>0</v>
      </c>
      <c r="O535" s="139">
        <f>'AUP Test Results - Table 1'!O535</f>
        <v>0</v>
      </c>
      <c r="P535" s="177" t="str">
        <f>'AUP Test Results - Table 1'!P535</f>
        <v/>
      </c>
      <c r="Q535" s="138">
        <f>'AUP Test Results - Table 1'!Q535</f>
        <v>0</v>
      </c>
      <c r="R535" s="139">
        <f>'AUP Test Results - Table 1'!R535</f>
        <v>0</v>
      </c>
      <c r="S535" s="45">
        <f>'AUP Test Results - Table 1'!S535</f>
        <v>0</v>
      </c>
      <c r="T535" s="139">
        <f>'AUP Test Results - Table 1'!T535</f>
        <v>0</v>
      </c>
      <c r="U535" s="45">
        <f>'AUP Test Results - Table 1'!U535</f>
        <v>0</v>
      </c>
      <c r="V535" s="138">
        <f>'AUP Test Results - Table 1'!V535</f>
        <v>0</v>
      </c>
      <c r="W535" s="141" t="str">
        <f>'AUP Test Results - Table 1'!W535</f>
        <v>none</v>
      </c>
      <c r="X535" s="141">
        <f>'AUP Test Results - Table 1'!X535</f>
        <v>0</v>
      </c>
      <c r="Y535" s="178">
        <f>'AUP Test Results - Table 1'!Y535</f>
        <v>0</v>
      </c>
      <c r="Z535" s="89">
        <f>'AUP Test Results - Table 1'!Z535</f>
        <v>0</v>
      </c>
      <c r="AC535" t="str">
        <f t="shared" si="646"/>
        <v>Admin 4a</v>
      </c>
      <c r="AD535" s="3">
        <f t="shared" si="643"/>
        <v>0</v>
      </c>
      <c r="AE535" s="3">
        <f t="shared" si="644"/>
        <v>0</v>
      </c>
      <c r="AF535" s="3" t="e">
        <f t="shared" si="645"/>
        <v>#DIV/0!</v>
      </c>
      <c r="AG535" s="2" t="e">
        <f t="shared" si="647"/>
        <v>#DIV/0!</v>
      </c>
      <c r="AH535" s="2" t="e">
        <f t="shared" si="648"/>
        <v>#DIV/0!</v>
      </c>
      <c r="AI535" s="2" t="e">
        <f t="shared" si="649"/>
        <v>#DIV/0!</v>
      </c>
      <c r="AJ535" s="2" t="e">
        <f t="shared" si="650"/>
        <v>#DIV/0!</v>
      </c>
      <c r="AK535" t="e">
        <f t="shared" si="651"/>
        <v>#DIV/0!</v>
      </c>
      <c r="AL535" t="str">
        <f t="shared" si="652"/>
        <v>0</v>
      </c>
      <c r="AM535" t="str">
        <f t="shared" si="653"/>
        <v>0</v>
      </c>
      <c r="AN535" t="str">
        <f t="shared" si="654"/>
        <v>0</v>
      </c>
      <c r="AO535" t="str">
        <f t="shared" si="655"/>
        <v>0</v>
      </c>
      <c r="AP535" t="str">
        <f t="shared" si="656"/>
        <v>0</v>
      </c>
      <c r="AQ535" t="str">
        <f t="shared" si="657"/>
        <v>0</v>
      </c>
      <c r="AT535">
        <f t="shared" si="671"/>
        <v>0</v>
      </c>
      <c r="AU535">
        <f t="shared" si="672"/>
        <v>0</v>
      </c>
      <c r="AW535">
        <f t="shared" si="673"/>
        <v>0</v>
      </c>
      <c r="AY535">
        <f t="shared" si="658"/>
        <v>0</v>
      </c>
      <c r="AZ535">
        <f t="shared" si="659"/>
        <v>0</v>
      </c>
      <c r="BA535">
        <f t="shared" si="660"/>
        <v>0</v>
      </c>
      <c r="BB535">
        <f t="shared" si="661"/>
        <v>0</v>
      </c>
      <c r="BC535">
        <f t="shared" si="662"/>
        <v>0</v>
      </c>
      <c r="BD535">
        <f t="shared" si="663"/>
        <v>0</v>
      </c>
      <c r="BF535" t="str">
        <f t="shared" si="664"/>
        <v>0</v>
      </c>
      <c r="BG535" t="str">
        <f t="shared" si="665"/>
        <v>0</v>
      </c>
      <c r="BH535" t="str">
        <f t="shared" si="666"/>
        <v>0</v>
      </c>
      <c r="BI535" t="str">
        <f t="shared" si="667"/>
        <v>0</v>
      </c>
      <c r="BJ535" t="str">
        <f t="shared" si="668"/>
        <v>0</v>
      </c>
      <c r="BK535" t="str">
        <f t="shared" si="669"/>
        <v>0</v>
      </c>
    </row>
    <row r="536" spans="1:63" x14ac:dyDescent="0.25">
      <c r="A536" s="176" t="s">
        <v>21</v>
      </c>
      <c r="B536" s="10">
        <f t="shared" si="642"/>
        <v>115</v>
      </c>
      <c r="C536" s="10" t="str">
        <f t="shared" si="670"/>
        <v>Admin 4a - 115</v>
      </c>
      <c r="D536" s="138">
        <f>'AUP Test Results - Table 1'!D536</f>
        <v>0</v>
      </c>
      <c r="E536" s="177">
        <f>'AUP Test Results - Table 1'!E536</f>
        <v>0</v>
      </c>
      <c r="F536" s="139">
        <f>'AUP Test Results - Table 1'!F536</f>
        <v>0</v>
      </c>
      <c r="G536" s="177">
        <f>'AUP Test Results - Table 1'!G536</f>
        <v>0</v>
      </c>
      <c r="H536" s="177">
        <f>'AUP Test Results - Table 1'!H536</f>
        <v>0</v>
      </c>
      <c r="I536" s="139">
        <f>'AUP Test Results - Table 1'!I536</f>
        <v>0</v>
      </c>
      <c r="J536" s="177">
        <f>'AUP Test Results - Table 1'!J536</f>
        <v>0</v>
      </c>
      <c r="K536" s="177">
        <f>'AUP Test Results - Table 1'!K536</f>
        <v>0</v>
      </c>
      <c r="L536" s="139">
        <f>'AUP Test Results - Table 1'!L536</f>
        <v>0</v>
      </c>
      <c r="M536" s="177" t="str">
        <f>'AUP Test Results - Table 1'!M536</f>
        <v/>
      </c>
      <c r="N536" s="177">
        <f>'AUP Test Results - Table 1'!N536</f>
        <v>0</v>
      </c>
      <c r="O536" s="139">
        <f>'AUP Test Results - Table 1'!O536</f>
        <v>0</v>
      </c>
      <c r="P536" s="177" t="str">
        <f>'AUP Test Results - Table 1'!P536</f>
        <v/>
      </c>
      <c r="Q536" s="138">
        <f>'AUP Test Results - Table 1'!Q536</f>
        <v>0</v>
      </c>
      <c r="R536" s="139">
        <f>'AUP Test Results - Table 1'!R536</f>
        <v>0</v>
      </c>
      <c r="S536" s="45">
        <f>'AUP Test Results - Table 1'!S536</f>
        <v>0</v>
      </c>
      <c r="T536" s="139">
        <f>'AUP Test Results - Table 1'!T536</f>
        <v>0</v>
      </c>
      <c r="U536" s="45">
        <f>'AUP Test Results - Table 1'!U536</f>
        <v>0</v>
      </c>
      <c r="V536" s="138">
        <f>'AUP Test Results - Table 1'!V536</f>
        <v>0</v>
      </c>
      <c r="W536" s="141" t="str">
        <f>'AUP Test Results - Table 1'!W536</f>
        <v>none</v>
      </c>
      <c r="X536" s="141">
        <f>'AUP Test Results - Table 1'!X536</f>
        <v>0</v>
      </c>
      <c r="Y536" s="178">
        <f>'AUP Test Results - Table 1'!Y536</f>
        <v>0</v>
      </c>
      <c r="Z536" s="89">
        <f>'AUP Test Results - Table 1'!Z536</f>
        <v>0</v>
      </c>
      <c r="AC536" t="str">
        <f t="shared" si="646"/>
        <v>Admin 4a</v>
      </c>
      <c r="AD536" s="3">
        <f t="shared" si="643"/>
        <v>0</v>
      </c>
      <c r="AE536" s="3">
        <f t="shared" si="644"/>
        <v>0</v>
      </c>
      <c r="AF536" s="3" t="e">
        <f t="shared" si="645"/>
        <v>#DIV/0!</v>
      </c>
      <c r="AG536" s="2" t="e">
        <f t="shared" si="647"/>
        <v>#DIV/0!</v>
      </c>
      <c r="AH536" s="2" t="e">
        <f t="shared" si="648"/>
        <v>#DIV/0!</v>
      </c>
      <c r="AI536" s="2" t="e">
        <f t="shared" si="649"/>
        <v>#DIV/0!</v>
      </c>
      <c r="AJ536" s="2" t="e">
        <f t="shared" si="650"/>
        <v>#DIV/0!</v>
      </c>
      <c r="AK536" t="e">
        <f t="shared" si="651"/>
        <v>#DIV/0!</v>
      </c>
      <c r="AL536" t="str">
        <f t="shared" si="652"/>
        <v>0</v>
      </c>
      <c r="AM536" t="str">
        <f t="shared" si="653"/>
        <v>0</v>
      </c>
      <c r="AN536" t="str">
        <f t="shared" si="654"/>
        <v>0</v>
      </c>
      <c r="AO536" t="str">
        <f t="shared" si="655"/>
        <v>0</v>
      </c>
      <c r="AP536" t="str">
        <f t="shared" si="656"/>
        <v>0</v>
      </c>
      <c r="AQ536" t="str">
        <f t="shared" si="657"/>
        <v>0</v>
      </c>
      <c r="AT536">
        <f t="shared" si="671"/>
        <v>0</v>
      </c>
      <c r="AU536">
        <f t="shared" si="672"/>
        <v>0</v>
      </c>
      <c r="AW536">
        <f t="shared" si="673"/>
        <v>0</v>
      </c>
      <c r="AY536">
        <f t="shared" si="658"/>
        <v>0</v>
      </c>
      <c r="AZ536">
        <f t="shared" si="659"/>
        <v>0</v>
      </c>
      <c r="BA536">
        <f t="shared" si="660"/>
        <v>0</v>
      </c>
      <c r="BB536">
        <f t="shared" si="661"/>
        <v>0</v>
      </c>
      <c r="BC536">
        <f t="shared" si="662"/>
        <v>0</v>
      </c>
      <c r="BD536">
        <f t="shared" si="663"/>
        <v>0</v>
      </c>
      <c r="BF536" t="str">
        <f t="shared" si="664"/>
        <v>0</v>
      </c>
      <c r="BG536" t="str">
        <f t="shared" si="665"/>
        <v>0</v>
      </c>
      <c r="BH536" t="str">
        <f t="shared" si="666"/>
        <v>0</v>
      </c>
      <c r="BI536" t="str">
        <f t="shared" si="667"/>
        <v>0</v>
      </c>
      <c r="BJ536" t="str">
        <f t="shared" si="668"/>
        <v>0</v>
      </c>
      <c r="BK536" t="str">
        <f t="shared" si="669"/>
        <v>0</v>
      </c>
    </row>
    <row r="537" spans="1:63" x14ac:dyDescent="0.25">
      <c r="A537" s="176" t="s">
        <v>21</v>
      </c>
      <c r="B537" s="10">
        <f t="shared" si="642"/>
        <v>116</v>
      </c>
      <c r="C537" s="10" t="str">
        <f t="shared" si="670"/>
        <v>Admin 4a - 116</v>
      </c>
      <c r="D537" s="138">
        <f>'AUP Test Results - Table 1'!D537</f>
        <v>0</v>
      </c>
      <c r="E537" s="177">
        <f>'AUP Test Results - Table 1'!E537</f>
        <v>0</v>
      </c>
      <c r="F537" s="139">
        <f>'AUP Test Results - Table 1'!F537</f>
        <v>0</v>
      </c>
      <c r="G537" s="177">
        <f>'AUP Test Results - Table 1'!G537</f>
        <v>0</v>
      </c>
      <c r="H537" s="177">
        <f>'AUP Test Results - Table 1'!H537</f>
        <v>0</v>
      </c>
      <c r="I537" s="139">
        <f>'AUP Test Results - Table 1'!I537</f>
        <v>0</v>
      </c>
      <c r="J537" s="177">
        <f>'AUP Test Results - Table 1'!J537</f>
        <v>0</v>
      </c>
      <c r="K537" s="177">
        <f>'AUP Test Results - Table 1'!K537</f>
        <v>0</v>
      </c>
      <c r="L537" s="139">
        <f>'AUP Test Results - Table 1'!L537</f>
        <v>0</v>
      </c>
      <c r="M537" s="177" t="str">
        <f>'AUP Test Results - Table 1'!M537</f>
        <v/>
      </c>
      <c r="N537" s="177">
        <f>'AUP Test Results - Table 1'!N537</f>
        <v>0</v>
      </c>
      <c r="O537" s="139">
        <f>'AUP Test Results - Table 1'!O537</f>
        <v>0</v>
      </c>
      <c r="P537" s="177" t="str">
        <f>'AUP Test Results - Table 1'!P537</f>
        <v/>
      </c>
      <c r="Q537" s="138">
        <f>'AUP Test Results - Table 1'!Q537</f>
        <v>0</v>
      </c>
      <c r="R537" s="139">
        <f>'AUP Test Results - Table 1'!R537</f>
        <v>0</v>
      </c>
      <c r="S537" s="45">
        <f>'AUP Test Results - Table 1'!S537</f>
        <v>0</v>
      </c>
      <c r="T537" s="139">
        <f>'AUP Test Results - Table 1'!T537</f>
        <v>0</v>
      </c>
      <c r="U537" s="45">
        <f>'AUP Test Results - Table 1'!U537</f>
        <v>0</v>
      </c>
      <c r="V537" s="138">
        <f>'AUP Test Results - Table 1'!V537</f>
        <v>0</v>
      </c>
      <c r="W537" s="141" t="str">
        <f>'AUP Test Results - Table 1'!W537</f>
        <v>none</v>
      </c>
      <c r="X537" s="141">
        <f>'AUP Test Results - Table 1'!X537</f>
        <v>0</v>
      </c>
      <c r="Y537" s="178">
        <f>'AUP Test Results - Table 1'!Y537</f>
        <v>0</v>
      </c>
      <c r="Z537" s="89">
        <f>'AUP Test Results - Table 1'!Z537</f>
        <v>0</v>
      </c>
      <c r="AC537" t="str">
        <f t="shared" si="646"/>
        <v>Admin 4a</v>
      </c>
      <c r="AD537" s="3">
        <f t="shared" si="643"/>
        <v>0</v>
      </c>
      <c r="AE537" s="3">
        <f t="shared" si="644"/>
        <v>0</v>
      </c>
      <c r="AF537" s="3" t="e">
        <f t="shared" si="645"/>
        <v>#DIV/0!</v>
      </c>
      <c r="AG537" s="2" t="e">
        <f t="shared" si="647"/>
        <v>#DIV/0!</v>
      </c>
      <c r="AH537" s="2" t="e">
        <f t="shared" si="648"/>
        <v>#DIV/0!</v>
      </c>
      <c r="AI537" s="2" t="e">
        <f t="shared" si="649"/>
        <v>#DIV/0!</v>
      </c>
      <c r="AJ537" s="2" t="e">
        <f t="shared" si="650"/>
        <v>#DIV/0!</v>
      </c>
      <c r="AK537" t="e">
        <f t="shared" si="651"/>
        <v>#DIV/0!</v>
      </c>
      <c r="AL537" t="str">
        <f t="shared" si="652"/>
        <v>0</v>
      </c>
      <c r="AM537" t="str">
        <f t="shared" si="653"/>
        <v>0</v>
      </c>
      <c r="AN537" t="str">
        <f t="shared" si="654"/>
        <v>0</v>
      </c>
      <c r="AO537" t="str">
        <f t="shared" si="655"/>
        <v>0</v>
      </c>
      <c r="AP537" t="str">
        <f t="shared" si="656"/>
        <v>0</v>
      </c>
      <c r="AQ537" t="str">
        <f t="shared" si="657"/>
        <v>0</v>
      </c>
      <c r="AT537">
        <f t="shared" si="671"/>
        <v>0</v>
      </c>
      <c r="AU537">
        <f t="shared" si="672"/>
        <v>0</v>
      </c>
      <c r="AW537">
        <f t="shared" si="673"/>
        <v>0</v>
      </c>
      <c r="AY537">
        <f t="shared" si="658"/>
        <v>0</v>
      </c>
      <c r="AZ537">
        <f t="shared" si="659"/>
        <v>0</v>
      </c>
      <c r="BA537">
        <f t="shared" si="660"/>
        <v>0</v>
      </c>
      <c r="BB537">
        <f t="shared" si="661"/>
        <v>0</v>
      </c>
      <c r="BC537">
        <f t="shared" si="662"/>
        <v>0</v>
      </c>
      <c r="BD537">
        <f t="shared" si="663"/>
        <v>0</v>
      </c>
      <c r="BF537" t="str">
        <f t="shared" si="664"/>
        <v>0</v>
      </c>
      <c r="BG537" t="str">
        <f t="shared" si="665"/>
        <v>0</v>
      </c>
      <c r="BH537" t="str">
        <f t="shared" si="666"/>
        <v>0</v>
      </c>
      <c r="BI537" t="str">
        <f t="shared" si="667"/>
        <v>0</v>
      </c>
      <c r="BJ537" t="str">
        <f t="shared" si="668"/>
        <v>0</v>
      </c>
      <c r="BK537" t="str">
        <f t="shared" si="669"/>
        <v>0</v>
      </c>
    </row>
    <row r="538" spans="1:63" x14ac:dyDescent="0.25">
      <c r="A538" s="176" t="s">
        <v>21</v>
      </c>
      <c r="B538" s="10">
        <f t="shared" si="642"/>
        <v>117</v>
      </c>
      <c r="C538" s="10" t="str">
        <f t="shared" si="670"/>
        <v>Admin 4a - 117</v>
      </c>
      <c r="D538" s="138">
        <f>'AUP Test Results - Table 1'!D538</f>
        <v>0</v>
      </c>
      <c r="E538" s="177">
        <f>'AUP Test Results - Table 1'!E538</f>
        <v>0</v>
      </c>
      <c r="F538" s="139">
        <f>'AUP Test Results - Table 1'!F538</f>
        <v>0</v>
      </c>
      <c r="G538" s="177">
        <f>'AUP Test Results - Table 1'!G538</f>
        <v>0</v>
      </c>
      <c r="H538" s="177">
        <f>'AUP Test Results - Table 1'!H538</f>
        <v>0</v>
      </c>
      <c r="I538" s="139">
        <f>'AUP Test Results - Table 1'!I538</f>
        <v>0</v>
      </c>
      <c r="J538" s="177">
        <f>'AUP Test Results - Table 1'!J538</f>
        <v>0</v>
      </c>
      <c r="K538" s="177">
        <f>'AUP Test Results - Table 1'!K538</f>
        <v>0</v>
      </c>
      <c r="L538" s="139">
        <f>'AUP Test Results - Table 1'!L538</f>
        <v>0</v>
      </c>
      <c r="M538" s="177" t="str">
        <f>'AUP Test Results - Table 1'!M538</f>
        <v/>
      </c>
      <c r="N538" s="177">
        <f>'AUP Test Results - Table 1'!N538</f>
        <v>0</v>
      </c>
      <c r="O538" s="139">
        <f>'AUP Test Results - Table 1'!O538</f>
        <v>0</v>
      </c>
      <c r="P538" s="177" t="str">
        <f>'AUP Test Results - Table 1'!P538</f>
        <v/>
      </c>
      <c r="Q538" s="138">
        <f>'AUP Test Results - Table 1'!Q538</f>
        <v>0</v>
      </c>
      <c r="R538" s="139">
        <f>'AUP Test Results - Table 1'!R538</f>
        <v>0</v>
      </c>
      <c r="S538" s="45">
        <f>'AUP Test Results - Table 1'!S538</f>
        <v>0</v>
      </c>
      <c r="T538" s="139">
        <f>'AUP Test Results - Table 1'!T538</f>
        <v>0</v>
      </c>
      <c r="U538" s="45">
        <f>'AUP Test Results - Table 1'!U538</f>
        <v>0</v>
      </c>
      <c r="V538" s="138">
        <f>'AUP Test Results - Table 1'!V538</f>
        <v>0</v>
      </c>
      <c r="W538" s="141" t="str">
        <f>'AUP Test Results - Table 1'!W538</f>
        <v>none</v>
      </c>
      <c r="X538" s="141">
        <f>'AUP Test Results - Table 1'!X538</f>
        <v>0</v>
      </c>
      <c r="Y538" s="178">
        <f>'AUP Test Results - Table 1'!Y538</f>
        <v>0</v>
      </c>
      <c r="Z538" s="89">
        <f>'AUP Test Results - Table 1'!Z538</f>
        <v>0</v>
      </c>
      <c r="AC538" t="str">
        <f t="shared" si="646"/>
        <v>Admin 4a</v>
      </c>
      <c r="AD538" s="3">
        <f t="shared" si="643"/>
        <v>0</v>
      </c>
      <c r="AE538" s="3">
        <f t="shared" si="644"/>
        <v>0</v>
      </c>
      <c r="AF538" s="3" t="e">
        <f t="shared" si="645"/>
        <v>#DIV/0!</v>
      </c>
      <c r="AG538" s="2" t="e">
        <f t="shared" si="647"/>
        <v>#DIV/0!</v>
      </c>
      <c r="AH538" s="2" t="e">
        <f t="shared" si="648"/>
        <v>#DIV/0!</v>
      </c>
      <c r="AI538" s="2" t="e">
        <f t="shared" si="649"/>
        <v>#DIV/0!</v>
      </c>
      <c r="AJ538" s="2" t="e">
        <f t="shared" si="650"/>
        <v>#DIV/0!</v>
      </c>
      <c r="AK538" t="e">
        <f t="shared" si="651"/>
        <v>#DIV/0!</v>
      </c>
      <c r="AL538" t="str">
        <f t="shared" si="652"/>
        <v>0</v>
      </c>
      <c r="AM538" t="str">
        <f t="shared" si="653"/>
        <v>0</v>
      </c>
      <c r="AN538" t="str">
        <f t="shared" si="654"/>
        <v>0</v>
      </c>
      <c r="AO538" t="str">
        <f t="shared" si="655"/>
        <v>0</v>
      </c>
      <c r="AP538" t="str">
        <f t="shared" si="656"/>
        <v>0</v>
      </c>
      <c r="AQ538" t="str">
        <f t="shared" si="657"/>
        <v>0</v>
      </c>
      <c r="AT538">
        <f t="shared" si="671"/>
        <v>0</v>
      </c>
      <c r="AU538">
        <f t="shared" si="672"/>
        <v>0</v>
      </c>
      <c r="AW538">
        <f t="shared" si="673"/>
        <v>0</v>
      </c>
      <c r="AY538">
        <f t="shared" si="658"/>
        <v>0</v>
      </c>
      <c r="AZ538">
        <f t="shared" si="659"/>
        <v>0</v>
      </c>
      <c r="BA538">
        <f t="shared" si="660"/>
        <v>0</v>
      </c>
      <c r="BB538">
        <f t="shared" si="661"/>
        <v>0</v>
      </c>
      <c r="BC538">
        <f t="shared" si="662"/>
        <v>0</v>
      </c>
      <c r="BD538">
        <f t="shared" si="663"/>
        <v>0</v>
      </c>
      <c r="BF538" t="str">
        <f t="shared" si="664"/>
        <v>0</v>
      </c>
      <c r="BG538" t="str">
        <f t="shared" si="665"/>
        <v>0</v>
      </c>
      <c r="BH538" t="str">
        <f t="shared" si="666"/>
        <v>0</v>
      </c>
      <c r="BI538" t="str">
        <f t="shared" si="667"/>
        <v>0</v>
      </c>
      <c r="BJ538" t="str">
        <f t="shared" si="668"/>
        <v>0</v>
      </c>
      <c r="BK538" t="str">
        <f t="shared" si="669"/>
        <v>0</v>
      </c>
    </row>
    <row r="539" spans="1:63" x14ac:dyDescent="0.25">
      <c r="A539" s="176" t="s">
        <v>21</v>
      </c>
      <c r="B539" s="10">
        <f t="shared" si="642"/>
        <v>118</v>
      </c>
      <c r="C539" s="10" t="str">
        <f t="shared" si="670"/>
        <v>Admin 4a - 118</v>
      </c>
      <c r="D539" s="138">
        <f>'AUP Test Results - Table 1'!D539</f>
        <v>0</v>
      </c>
      <c r="E539" s="177">
        <f>'AUP Test Results - Table 1'!E539</f>
        <v>0</v>
      </c>
      <c r="F539" s="139">
        <f>'AUP Test Results - Table 1'!F539</f>
        <v>0</v>
      </c>
      <c r="G539" s="177">
        <f>'AUP Test Results - Table 1'!G539</f>
        <v>0</v>
      </c>
      <c r="H539" s="177">
        <f>'AUP Test Results - Table 1'!H539</f>
        <v>0</v>
      </c>
      <c r="I539" s="139">
        <f>'AUP Test Results - Table 1'!I539</f>
        <v>0</v>
      </c>
      <c r="J539" s="177">
        <f>'AUP Test Results - Table 1'!J539</f>
        <v>0</v>
      </c>
      <c r="K539" s="177">
        <f>'AUP Test Results - Table 1'!K539</f>
        <v>0</v>
      </c>
      <c r="L539" s="139">
        <f>'AUP Test Results - Table 1'!L539</f>
        <v>0</v>
      </c>
      <c r="M539" s="177" t="str">
        <f>'AUP Test Results - Table 1'!M539</f>
        <v/>
      </c>
      <c r="N539" s="177">
        <f>'AUP Test Results - Table 1'!N539</f>
        <v>0</v>
      </c>
      <c r="O539" s="139">
        <f>'AUP Test Results - Table 1'!O539</f>
        <v>0</v>
      </c>
      <c r="P539" s="177" t="str">
        <f>'AUP Test Results - Table 1'!P539</f>
        <v/>
      </c>
      <c r="Q539" s="138">
        <f>'AUP Test Results - Table 1'!Q539</f>
        <v>0</v>
      </c>
      <c r="R539" s="139">
        <f>'AUP Test Results - Table 1'!R539</f>
        <v>0</v>
      </c>
      <c r="S539" s="45">
        <f>'AUP Test Results - Table 1'!S539</f>
        <v>0</v>
      </c>
      <c r="T539" s="139">
        <f>'AUP Test Results - Table 1'!T539</f>
        <v>0</v>
      </c>
      <c r="U539" s="45">
        <f>'AUP Test Results - Table 1'!U539</f>
        <v>0</v>
      </c>
      <c r="V539" s="138">
        <f>'AUP Test Results - Table 1'!V539</f>
        <v>0</v>
      </c>
      <c r="W539" s="141" t="str">
        <f>'AUP Test Results - Table 1'!W539</f>
        <v>none</v>
      </c>
      <c r="X539" s="141">
        <f>'AUP Test Results - Table 1'!X539</f>
        <v>0</v>
      </c>
      <c r="Y539" s="178">
        <f>'AUP Test Results - Table 1'!Y539</f>
        <v>0</v>
      </c>
      <c r="Z539" s="89">
        <f>'AUP Test Results - Table 1'!Z539</f>
        <v>0</v>
      </c>
      <c r="AC539" t="str">
        <f t="shared" si="646"/>
        <v>Admin 4a</v>
      </c>
      <c r="AD539" s="3">
        <f t="shared" si="643"/>
        <v>0</v>
      </c>
      <c r="AE539" s="3">
        <f t="shared" si="644"/>
        <v>0</v>
      </c>
      <c r="AF539" s="3" t="e">
        <f t="shared" si="645"/>
        <v>#DIV/0!</v>
      </c>
      <c r="AG539" s="2" t="e">
        <f t="shared" si="647"/>
        <v>#DIV/0!</v>
      </c>
      <c r="AH539" s="2" t="e">
        <f t="shared" si="648"/>
        <v>#DIV/0!</v>
      </c>
      <c r="AI539" s="2" t="e">
        <f t="shared" si="649"/>
        <v>#DIV/0!</v>
      </c>
      <c r="AJ539" s="2" t="e">
        <f t="shared" si="650"/>
        <v>#DIV/0!</v>
      </c>
      <c r="AK539" t="e">
        <f t="shared" si="651"/>
        <v>#DIV/0!</v>
      </c>
      <c r="AL539" t="str">
        <f t="shared" si="652"/>
        <v>0</v>
      </c>
      <c r="AM539" t="str">
        <f t="shared" si="653"/>
        <v>0</v>
      </c>
      <c r="AN539" t="str">
        <f t="shared" si="654"/>
        <v>0</v>
      </c>
      <c r="AO539" t="str">
        <f t="shared" si="655"/>
        <v>0</v>
      </c>
      <c r="AP539" t="str">
        <f t="shared" si="656"/>
        <v>0</v>
      </c>
      <c r="AQ539" t="str">
        <f t="shared" si="657"/>
        <v>0</v>
      </c>
      <c r="AT539">
        <f t="shared" si="671"/>
        <v>0</v>
      </c>
      <c r="AU539">
        <f t="shared" si="672"/>
        <v>0</v>
      </c>
      <c r="AW539">
        <f t="shared" si="673"/>
        <v>0</v>
      </c>
      <c r="AY539">
        <f t="shared" si="658"/>
        <v>0</v>
      </c>
      <c r="AZ539">
        <f t="shared" si="659"/>
        <v>0</v>
      </c>
      <c r="BA539">
        <f t="shared" si="660"/>
        <v>0</v>
      </c>
      <c r="BB539">
        <f t="shared" si="661"/>
        <v>0</v>
      </c>
      <c r="BC539">
        <f t="shared" si="662"/>
        <v>0</v>
      </c>
      <c r="BD539">
        <f t="shared" si="663"/>
        <v>0</v>
      </c>
      <c r="BF539" t="str">
        <f t="shared" si="664"/>
        <v>0</v>
      </c>
      <c r="BG539" t="str">
        <f t="shared" si="665"/>
        <v>0</v>
      </c>
      <c r="BH539" t="str">
        <f t="shared" si="666"/>
        <v>0</v>
      </c>
      <c r="BI539" t="str">
        <f t="shared" si="667"/>
        <v>0</v>
      </c>
      <c r="BJ539" t="str">
        <f t="shared" si="668"/>
        <v>0</v>
      </c>
      <c r="BK539" t="str">
        <f t="shared" si="669"/>
        <v>0</v>
      </c>
    </row>
    <row r="540" spans="1:63" x14ac:dyDescent="0.25">
      <c r="A540" s="176" t="s">
        <v>21</v>
      </c>
      <c r="B540" s="10">
        <f t="shared" si="642"/>
        <v>119</v>
      </c>
      <c r="C540" s="10" t="str">
        <f t="shared" si="670"/>
        <v>Admin 4a - 119</v>
      </c>
      <c r="D540" s="138">
        <f>'AUP Test Results - Table 1'!D540</f>
        <v>0</v>
      </c>
      <c r="E540" s="177">
        <f>'AUP Test Results - Table 1'!E540</f>
        <v>0</v>
      </c>
      <c r="F540" s="139">
        <f>'AUP Test Results - Table 1'!F540</f>
        <v>0</v>
      </c>
      <c r="G540" s="177">
        <f>'AUP Test Results - Table 1'!G540</f>
        <v>0</v>
      </c>
      <c r="H540" s="177">
        <f>'AUP Test Results - Table 1'!H540</f>
        <v>0</v>
      </c>
      <c r="I540" s="139">
        <f>'AUP Test Results - Table 1'!I540</f>
        <v>0</v>
      </c>
      <c r="J540" s="177">
        <f>'AUP Test Results - Table 1'!J540</f>
        <v>0</v>
      </c>
      <c r="K540" s="177">
        <f>'AUP Test Results - Table 1'!K540</f>
        <v>0</v>
      </c>
      <c r="L540" s="139">
        <f>'AUP Test Results - Table 1'!L540</f>
        <v>0</v>
      </c>
      <c r="M540" s="177" t="str">
        <f>'AUP Test Results - Table 1'!M540</f>
        <v/>
      </c>
      <c r="N540" s="177">
        <f>'AUP Test Results - Table 1'!N540</f>
        <v>0</v>
      </c>
      <c r="O540" s="139">
        <f>'AUP Test Results - Table 1'!O540</f>
        <v>0</v>
      </c>
      <c r="P540" s="177" t="str">
        <f>'AUP Test Results - Table 1'!P540</f>
        <v/>
      </c>
      <c r="Q540" s="138">
        <f>'AUP Test Results - Table 1'!Q540</f>
        <v>0</v>
      </c>
      <c r="R540" s="139">
        <f>'AUP Test Results - Table 1'!R540</f>
        <v>0</v>
      </c>
      <c r="S540" s="45">
        <f>'AUP Test Results - Table 1'!S540</f>
        <v>0</v>
      </c>
      <c r="T540" s="139">
        <f>'AUP Test Results - Table 1'!T540</f>
        <v>0</v>
      </c>
      <c r="U540" s="45">
        <f>'AUP Test Results - Table 1'!U540</f>
        <v>0</v>
      </c>
      <c r="V540" s="138">
        <f>'AUP Test Results - Table 1'!V540</f>
        <v>0</v>
      </c>
      <c r="W540" s="141" t="str">
        <f>'AUP Test Results - Table 1'!W540</f>
        <v>none</v>
      </c>
      <c r="X540" s="141">
        <f>'AUP Test Results - Table 1'!X540</f>
        <v>0</v>
      </c>
      <c r="Y540" s="178">
        <f>'AUP Test Results - Table 1'!Y540</f>
        <v>0</v>
      </c>
      <c r="Z540" s="89">
        <f>'AUP Test Results - Table 1'!Z540</f>
        <v>0</v>
      </c>
      <c r="AC540" t="str">
        <f t="shared" si="646"/>
        <v>Admin 4a</v>
      </c>
      <c r="AD540" s="3">
        <f t="shared" si="643"/>
        <v>0</v>
      </c>
      <c r="AE540" s="3">
        <f t="shared" si="644"/>
        <v>0</v>
      </c>
      <c r="AF540" s="3" t="e">
        <f t="shared" si="645"/>
        <v>#DIV/0!</v>
      </c>
      <c r="AG540" s="2" t="e">
        <f t="shared" si="647"/>
        <v>#DIV/0!</v>
      </c>
      <c r="AH540" s="2" t="e">
        <f t="shared" si="648"/>
        <v>#DIV/0!</v>
      </c>
      <c r="AI540" s="2" t="e">
        <f t="shared" si="649"/>
        <v>#DIV/0!</v>
      </c>
      <c r="AJ540" s="2" t="e">
        <f t="shared" si="650"/>
        <v>#DIV/0!</v>
      </c>
      <c r="AK540" t="e">
        <f t="shared" si="651"/>
        <v>#DIV/0!</v>
      </c>
      <c r="AL540" t="str">
        <f t="shared" si="652"/>
        <v>0</v>
      </c>
      <c r="AM540" t="str">
        <f t="shared" si="653"/>
        <v>0</v>
      </c>
      <c r="AN540" t="str">
        <f t="shared" si="654"/>
        <v>0</v>
      </c>
      <c r="AO540" t="str">
        <f t="shared" si="655"/>
        <v>0</v>
      </c>
      <c r="AP540" t="str">
        <f t="shared" si="656"/>
        <v>0</v>
      </c>
      <c r="AQ540" t="str">
        <f t="shared" si="657"/>
        <v>0</v>
      </c>
      <c r="AT540">
        <f t="shared" si="671"/>
        <v>0</v>
      </c>
      <c r="AU540">
        <f t="shared" si="672"/>
        <v>0</v>
      </c>
      <c r="AW540">
        <f t="shared" si="673"/>
        <v>0</v>
      </c>
      <c r="AY540">
        <f t="shared" si="658"/>
        <v>0</v>
      </c>
      <c r="AZ540">
        <f t="shared" si="659"/>
        <v>0</v>
      </c>
      <c r="BA540">
        <f t="shared" si="660"/>
        <v>0</v>
      </c>
      <c r="BB540">
        <f t="shared" si="661"/>
        <v>0</v>
      </c>
      <c r="BC540">
        <f t="shared" si="662"/>
        <v>0</v>
      </c>
      <c r="BD540">
        <f t="shared" si="663"/>
        <v>0</v>
      </c>
      <c r="BF540" t="str">
        <f t="shared" si="664"/>
        <v>0</v>
      </c>
      <c r="BG540" t="str">
        <f t="shared" si="665"/>
        <v>0</v>
      </c>
      <c r="BH540" t="str">
        <f t="shared" si="666"/>
        <v>0</v>
      </c>
      <c r="BI540" t="str">
        <f t="shared" si="667"/>
        <v>0</v>
      </c>
      <c r="BJ540" t="str">
        <f t="shared" si="668"/>
        <v>0</v>
      </c>
      <c r="BK540" t="str">
        <f t="shared" si="669"/>
        <v>0</v>
      </c>
    </row>
    <row r="541" spans="1:63" x14ac:dyDescent="0.25">
      <c r="A541" s="176" t="s">
        <v>21</v>
      </c>
      <c r="B541" s="10">
        <f t="shared" si="642"/>
        <v>120</v>
      </c>
      <c r="C541" s="10" t="str">
        <f t="shared" si="670"/>
        <v>Admin 4a - 120</v>
      </c>
      <c r="D541" s="138">
        <f>'AUP Test Results - Table 1'!D541</f>
        <v>0</v>
      </c>
      <c r="E541" s="177">
        <f>'AUP Test Results - Table 1'!E541</f>
        <v>0</v>
      </c>
      <c r="F541" s="139">
        <f>'AUP Test Results - Table 1'!F541</f>
        <v>0</v>
      </c>
      <c r="G541" s="177">
        <f>'AUP Test Results - Table 1'!G541</f>
        <v>0</v>
      </c>
      <c r="H541" s="177">
        <f>'AUP Test Results - Table 1'!H541</f>
        <v>0</v>
      </c>
      <c r="I541" s="139">
        <f>'AUP Test Results - Table 1'!I541</f>
        <v>0</v>
      </c>
      <c r="J541" s="177">
        <f>'AUP Test Results - Table 1'!J541</f>
        <v>0</v>
      </c>
      <c r="K541" s="177">
        <f>'AUP Test Results - Table 1'!K541</f>
        <v>0</v>
      </c>
      <c r="L541" s="139">
        <f>'AUP Test Results - Table 1'!L541</f>
        <v>0</v>
      </c>
      <c r="M541" s="177" t="str">
        <f>'AUP Test Results - Table 1'!M541</f>
        <v/>
      </c>
      <c r="N541" s="177">
        <f>'AUP Test Results - Table 1'!N541</f>
        <v>0</v>
      </c>
      <c r="O541" s="139">
        <f>'AUP Test Results - Table 1'!O541</f>
        <v>0</v>
      </c>
      <c r="P541" s="177" t="str">
        <f>'AUP Test Results - Table 1'!P541</f>
        <v/>
      </c>
      <c r="Q541" s="138">
        <f>'AUP Test Results - Table 1'!Q541</f>
        <v>0</v>
      </c>
      <c r="R541" s="139">
        <f>'AUP Test Results - Table 1'!R541</f>
        <v>0</v>
      </c>
      <c r="S541" s="45">
        <f>'AUP Test Results - Table 1'!S541</f>
        <v>0</v>
      </c>
      <c r="T541" s="139">
        <f>'AUP Test Results - Table 1'!T541</f>
        <v>0</v>
      </c>
      <c r="U541" s="45">
        <f>'AUP Test Results - Table 1'!U541</f>
        <v>0</v>
      </c>
      <c r="V541" s="138">
        <f>'AUP Test Results - Table 1'!V541</f>
        <v>0</v>
      </c>
      <c r="W541" s="141" t="str">
        <f>'AUP Test Results - Table 1'!W541</f>
        <v>none</v>
      </c>
      <c r="X541" s="141">
        <f>'AUP Test Results - Table 1'!X541</f>
        <v>0</v>
      </c>
      <c r="Y541" s="178">
        <f>'AUP Test Results - Table 1'!Y541</f>
        <v>0</v>
      </c>
      <c r="Z541" s="89">
        <f>'AUP Test Results - Table 1'!Z541</f>
        <v>0</v>
      </c>
      <c r="AC541" t="str">
        <f t="shared" si="646"/>
        <v>Admin 4a</v>
      </c>
      <c r="AD541" s="3">
        <f t="shared" si="643"/>
        <v>0</v>
      </c>
      <c r="AE541" s="3">
        <f t="shared" si="644"/>
        <v>0</v>
      </c>
      <c r="AF541" s="3" t="e">
        <f t="shared" si="645"/>
        <v>#DIV/0!</v>
      </c>
      <c r="AG541" s="2" t="e">
        <f t="shared" si="647"/>
        <v>#DIV/0!</v>
      </c>
      <c r="AH541" s="2" t="e">
        <f t="shared" si="648"/>
        <v>#DIV/0!</v>
      </c>
      <c r="AI541" s="2" t="e">
        <f t="shared" si="649"/>
        <v>#DIV/0!</v>
      </c>
      <c r="AJ541" s="2" t="e">
        <f t="shared" si="650"/>
        <v>#DIV/0!</v>
      </c>
      <c r="AK541" t="e">
        <f t="shared" si="651"/>
        <v>#DIV/0!</v>
      </c>
      <c r="AL541" t="str">
        <f t="shared" si="652"/>
        <v>0</v>
      </c>
      <c r="AM541" t="str">
        <f t="shared" si="653"/>
        <v>0</v>
      </c>
      <c r="AN541" t="str">
        <f t="shared" si="654"/>
        <v>0</v>
      </c>
      <c r="AO541" t="str">
        <f t="shared" si="655"/>
        <v>0</v>
      </c>
      <c r="AP541" t="str">
        <f t="shared" si="656"/>
        <v>0</v>
      </c>
      <c r="AQ541" t="str">
        <f t="shared" si="657"/>
        <v>0</v>
      </c>
      <c r="AT541">
        <f t="shared" si="671"/>
        <v>0</v>
      </c>
      <c r="AU541">
        <f t="shared" si="672"/>
        <v>0</v>
      </c>
      <c r="AW541">
        <f t="shared" si="673"/>
        <v>0</v>
      </c>
      <c r="AY541">
        <f t="shared" si="658"/>
        <v>0</v>
      </c>
      <c r="AZ541">
        <f t="shared" si="659"/>
        <v>0</v>
      </c>
      <c r="BA541">
        <f t="shared" si="660"/>
        <v>0</v>
      </c>
      <c r="BB541">
        <f t="shared" si="661"/>
        <v>0</v>
      </c>
      <c r="BC541">
        <f t="shared" si="662"/>
        <v>0</v>
      </c>
      <c r="BD541">
        <f t="shared" si="663"/>
        <v>0</v>
      </c>
      <c r="BF541" t="str">
        <f t="shared" si="664"/>
        <v>0</v>
      </c>
      <c r="BG541" t="str">
        <f t="shared" si="665"/>
        <v>0</v>
      </c>
      <c r="BH541" t="str">
        <f t="shared" si="666"/>
        <v>0</v>
      </c>
      <c r="BI541" t="str">
        <f t="shared" si="667"/>
        <v>0</v>
      </c>
      <c r="BJ541" t="str">
        <f t="shared" si="668"/>
        <v>0</v>
      </c>
      <c r="BK541" t="str">
        <f t="shared" si="669"/>
        <v>0</v>
      </c>
    </row>
    <row r="542" spans="1:63" x14ac:dyDescent="0.25">
      <c r="A542" s="176" t="s">
        <v>22</v>
      </c>
      <c r="B542" s="10">
        <v>1</v>
      </c>
      <c r="C542" s="10" t="str">
        <f t="shared" si="670"/>
        <v>Admin 4b - 1</v>
      </c>
      <c r="D542" s="138">
        <f>'AUP Test Results - Table 1'!D542</f>
        <v>0</v>
      </c>
      <c r="E542" s="177">
        <f>'AUP Test Results - Table 1'!E542</f>
        <v>0</v>
      </c>
      <c r="F542" s="139">
        <f>'AUP Test Results - Table 1'!F542</f>
        <v>0</v>
      </c>
      <c r="G542" s="177">
        <f>'AUP Test Results - Table 1'!G542</f>
        <v>0</v>
      </c>
      <c r="H542" s="177">
        <f>'AUP Test Results - Table 1'!H542</f>
        <v>0</v>
      </c>
      <c r="I542" s="139">
        <f>'AUP Test Results - Table 1'!I542</f>
        <v>0</v>
      </c>
      <c r="J542" s="177">
        <f>'AUP Test Results - Table 1'!J542</f>
        <v>0</v>
      </c>
      <c r="K542" s="177">
        <f>'AUP Test Results - Table 1'!K542</f>
        <v>0</v>
      </c>
      <c r="L542" s="139">
        <f>'AUP Test Results - Table 1'!L542</f>
        <v>0</v>
      </c>
      <c r="M542" s="177" t="str">
        <f>'AUP Test Results - Table 1'!M542</f>
        <v/>
      </c>
      <c r="N542" s="177">
        <f>'AUP Test Results - Table 1'!N542</f>
        <v>0</v>
      </c>
      <c r="O542" s="139">
        <f>'AUP Test Results - Table 1'!O542</f>
        <v>0</v>
      </c>
      <c r="P542" s="177" t="str">
        <f>'AUP Test Results - Table 1'!P542</f>
        <v/>
      </c>
      <c r="Q542" s="138">
        <f>'AUP Test Results - Table 1'!Q542</f>
        <v>0</v>
      </c>
      <c r="R542" s="139">
        <f>'AUP Test Results - Table 1'!R542</f>
        <v>0</v>
      </c>
      <c r="S542" s="45">
        <f>'AUP Test Results - Table 1'!S542</f>
        <v>0</v>
      </c>
      <c r="T542" s="139">
        <f>'AUP Test Results - Table 1'!T542</f>
        <v>0</v>
      </c>
      <c r="U542" s="45">
        <f>'AUP Test Results - Table 1'!U542</f>
        <v>0</v>
      </c>
      <c r="V542" s="138">
        <f>'AUP Test Results - Table 1'!V542</f>
        <v>0</v>
      </c>
      <c r="W542" s="141" t="str">
        <f>'AUP Test Results - Table 1'!W542</f>
        <v>none</v>
      </c>
      <c r="X542" s="141">
        <f>'AUP Test Results - Table 1'!X542</f>
        <v>0</v>
      </c>
      <c r="Y542" s="178">
        <f>'AUP Test Results - Table 1'!Y542</f>
        <v>0</v>
      </c>
      <c r="Z542" s="89">
        <f>'AUP Test Results - Table 1'!Z542</f>
        <v>0</v>
      </c>
      <c r="AC542" t="str">
        <f t="shared" si="646"/>
        <v>Admin 4a</v>
      </c>
      <c r="AD542" s="3">
        <f t="shared" si="643"/>
        <v>0</v>
      </c>
      <c r="AE542" s="3">
        <f t="shared" si="644"/>
        <v>0</v>
      </c>
      <c r="AF542" s="3" t="e">
        <f t="shared" si="645"/>
        <v>#DIV/0!</v>
      </c>
      <c r="AG542" s="2" t="e">
        <f t="shared" si="647"/>
        <v>#DIV/0!</v>
      </c>
      <c r="AH542" s="2" t="e">
        <f t="shared" si="648"/>
        <v>#DIV/0!</v>
      </c>
      <c r="AI542" s="2" t="e">
        <f t="shared" si="649"/>
        <v>#DIV/0!</v>
      </c>
      <c r="AJ542" s="2" t="e">
        <f t="shared" si="650"/>
        <v>#DIV/0!</v>
      </c>
      <c r="AK542" t="e">
        <f t="shared" si="651"/>
        <v>#DIV/0!</v>
      </c>
      <c r="AL542" t="str">
        <f t="shared" si="652"/>
        <v>0</v>
      </c>
      <c r="AM542" t="str">
        <f t="shared" si="653"/>
        <v>0</v>
      </c>
      <c r="AN542" t="str">
        <f t="shared" si="654"/>
        <v>0</v>
      </c>
      <c r="AO542" t="str">
        <f t="shared" si="655"/>
        <v>0</v>
      </c>
      <c r="AP542" t="str">
        <f t="shared" si="656"/>
        <v>0</v>
      </c>
      <c r="AQ542" t="str">
        <f t="shared" si="657"/>
        <v>0</v>
      </c>
      <c r="AT542">
        <f t="shared" si="671"/>
        <v>0</v>
      </c>
      <c r="AU542">
        <f t="shared" si="672"/>
        <v>0</v>
      </c>
      <c r="AW542">
        <f t="shared" si="673"/>
        <v>0</v>
      </c>
      <c r="AY542">
        <f t="shared" si="658"/>
        <v>0</v>
      </c>
      <c r="AZ542">
        <f t="shared" si="659"/>
        <v>0</v>
      </c>
      <c r="BA542">
        <f t="shared" si="660"/>
        <v>0</v>
      </c>
      <c r="BB542">
        <f t="shared" si="661"/>
        <v>0</v>
      </c>
      <c r="BC542">
        <f t="shared" si="662"/>
        <v>0</v>
      </c>
      <c r="BD542">
        <f t="shared" si="663"/>
        <v>0</v>
      </c>
      <c r="BF542" t="str">
        <f t="shared" si="664"/>
        <v>0</v>
      </c>
      <c r="BG542" t="str">
        <f t="shared" si="665"/>
        <v>0</v>
      </c>
      <c r="BH542" t="str">
        <f t="shared" si="666"/>
        <v>0</v>
      </c>
      <c r="BI542" t="str">
        <f t="shared" si="667"/>
        <v>0</v>
      </c>
      <c r="BJ542" t="str">
        <f t="shared" si="668"/>
        <v>0</v>
      </c>
      <c r="BK542" t="str">
        <f t="shared" si="669"/>
        <v>0</v>
      </c>
    </row>
    <row r="543" spans="1:63" x14ac:dyDescent="0.25">
      <c r="A543" s="176" t="s">
        <v>22</v>
      </c>
      <c r="B543" s="10">
        <f t="shared" ref="B543:B601" si="674">B542+1</f>
        <v>2</v>
      </c>
      <c r="C543" s="10" t="str">
        <f t="shared" si="670"/>
        <v>Admin 4b - 2</v>
      </c>
      <c r="D543" s="138">
        <f>'AUP Test Results - Table 1'!D543</f>
        <v>0</v>
      </c>
      <c r="E543" s="177">
        <f>'AUP Test Results - Table 1'!E543</f>
        <v>0</v>
      </c>
      <c r="F543" s="139">
        <f>'AUP Test Results - Table 1'!F543</f>
        <v>0</v>
      </c>
      <c r="G543" s="177">
        <f>'AUP Test Results - Table 1'!G543</f>
        <v>0</v>
      </c>
      <c r="H543" s="177">
        <f>'AUP Test Results - Table 1'!H543</f>
        <v>0</v>
      </c>
      <c r="I543" s="139">
        <f>'AUP Test Results - Table 1'!I543</f>
        <v>0</v>
      </c>
      <c r="J543" s="177">
        <f>'AUP Test Results - Table 1'!J543</f>
        <v>0</v>
      </c>
      <c r="K543" s="177">
        <f>'AUP Test Results - Table 1'!K543</f>
        <v>0</v>
      </c>
      <c r="L543" s="139">
        <f>'AUP Test Results - Table 1'!L543</f>
        <v>0</v>
      </c>
      <c r="M543" s="177" t="str">
        <f>'AUP Test Results - Table 1'!M543</f>
        <v/>
      </c>
      <c r="N543" s="177">
        <f>'AUP Test Results - Table 1'!N543</f>
        <v>0</v>
      </c>
      <c r="O543" s="139">
        <f>'AUP Test Results - Table 1'!O543</f>
        <v>0</v>
      </c>
      <c r="P543" s="177" t="str">
        <f>'AUP Test Results - Table 1'!P543</f>
        <v/>
      </c>
      <c r="Q543" s="138">
        <f>'AUP Test Results - Table 1'!Q543</f>
        <v>0</v>
      </c>
      <c r="R543" s="139">
        <f>'AUP Test Results - Table 1'!R543</f>
        <v>0</v>
      </c>
      <c r="S543" s="45">
        <f>'AUP Test Results - Table 1'!S543</f>
        <v>0</v>
      </c>
      <c r="T543" s="139">
        <f>'AUP Test Results - Table 1'!T543</f>
        <v>0</v>
      </c>
      <c r="U543" s="45">
        <f>'AUP Test Results - Table 1'!U543</f>
        <v>0</v>
      </c>
      <c r="V543" s="138">
        <f>'AUP Test Results - Table 1'!V543</f>
        <v>0</v>
      </c>
      <c r="W543" s="141" t="str">
        <f>'AUP Test Results - Table 1'!W543</f>
        <v>none</v>
      </c>
      <c r="X543" s="141">
        <f>'AUP Test Results - Table 1'!X543</f>
        <v>0</v>
      </c>
      <c r="Y543" s="178">
        <f>'AUP Test Results - Table 1'!Y543</f>
        <v>0</v>
      </c>
      <c r="Z543" s="89">
        <f>'AUP Test Results - Table 1'!Z543</f>
        <v>0</v>
      </c>
      <c r="AC543" t="str">
        <f t="shared" si="646"/>
        <v>Admin 4a</v>
      </c>
      <c r="AD543" s="3">
        <f t="shared" si="643"/>
        <v>0</v>
      </c>
      <c r="AE543" s="3">
        <f t="shared" si="644"/>
        <v>0</v>
      </c>
      <c r="AF543" s="3" t="e">
        <f t="shared" si="645"/>
        <v>#DIV/0!</v>
      </c>
      <c r="AG543" s="2" t="e">
        <f t="shared" si="647"/>
        <v>#DIV/0!</v>
      </c>
      <c r="AH543" s="2" t="e">
        <f t="shared" si="648"/>
        <v>#DIV/0!</v>
      </c>
      <c r="AI543" s="2" t="e">
        <f t="shared" si="649"/>
        <v>#DIV/0!</v>
      </c>
      <c r="AJ543" s="2" t="e">
        <f t="shared" si="650"/>
        <v>#DIV/0!</v>
      </c>
      <c r="AK543" t="e">
        <f t="shared" si="651"/>
        <v>#DIV/0!</v>
      </c>
      <c r="AL543" t="str">
        <f t="shared" si="652"/>
        <v>0</v>
      </c>
      <c r="AM543" t="str">
        <f t="shared" si="653"/>
        <v>0</v>
      </c>
      <c r="AN543" t="str">
        <f t="shared" si="654"/>
        <v>0</v>
      </c>
      <c r="AO543" t="str">
        <f t="shared" si="655"/>
        <v>0</v>
      </c>
      <c r="AP543" t="str">
        <f t="shared" si="656"/>
        <v>0</v>
      </c>
      <c r="AQ543" t="str">
        <f t="shared" si="657"/>
        <v>0</v>
      </c>
      <c r="AT543">
        <f t="shared" si="671"/>
        <v>0</v>
      </c>
      <c r="AU543">
        <f t="shared" si="672"/>
        <v>0</v>
      </c>
      <c r="AW543">
        <f t="shared" si="673"/>
        <v>0</v>
      </c>
      <c r="AY543">
        <f t="shared" si="658"/>
        <v>0</v>
      </c>
      <c r="AZ543">
        <f t="shared" si="659"/>
        <v>0</v>
      </c>
      <c r="BA543">
        <f t="shared" si="660"/>
        <v>0</v>
      </c>
      <c r="BB543">
        <f t="shared" si="661"/>
        <v>0</v>
      </c>
      <c r="BC543">
        <f t="shared" si="662"/>
        <v>0</v>
      </c>
      <c r="BD543">
        <f t="shared" si="663"/>
        <v>0</v>
      </c>
      <c r="BF543" t="str">
        <f t="shared" si="664"/>
        <v>0</v>
      </c>
      <c r="BG543" t="str">
        <f t="shared" si="665"/>
        <v>0</v>
      </c>
      <c r="BH543" t="str">
        <f t="shared" si="666"/>
        <v>0</v>
      </c>
      <c r="BI543" t="str">
        <f t="shared" si="667"/>
        <v>0</v>
      </c>
      <c r="BJ543" t="str">
        <f t="shared" si="668"/>
        <v>0</v>
      </c>
      <c r="BK543" t="str">
        <f t="shared" si="669"/>
        <v>0</v>
      </c>
    </row>
    <row r="544" spans="1:63" x14ac:dyDescent="0.25">
      <c r="A544" s="176" t="s">
        <v>22</v>
      </c>
      <c r="B544" s="10">
        <f t="shared" si="674"/>
        <v>3</v>
      </c>
      <c r="C544" s="10" t="str">
        <f t="shared" si="670"/>
        <v>Admin 4b - 3</v>
      </c>
      <c r="D544" s="138">
        <f>'AUP Test Results - Table 1'!D544</f>
        <v>0</v>
      </c>
      <c r="E544" s="177">
        <f>'AUP Test Results - Table 1'!E544</f>
        <v>0</v>
      </c>
      <c r="F544" s="139">
        <f>'AUP Test Results - Table 1'!F544</f>
        <v>0</v>
      </c>
      <c r="G544" s="177">
        <f>'AUP Test Results - Table 1'!G544</f>
        <v>0</v>
      </c>
      <c r="H544" s="177">
        <f>'AUP Test Results - Table 1'!H544</f>
        <v>0</v>
      </c>
      <c r="I544" s="139">
        <f>'AUP Test Results - Table 1'!I544</f>
        <v>0</v>
      </c>
      <c r="J544" s="177">
        <f>'AUP Test Results - Table 1'!J544</f>
        <v>0</v>
      </c>
      <c r="K544" s="177">
        <f>'AUP Test Results - Table 1'!K544</f>
        <v>0</v>
      </c>
      <c r="L544" s="139">
        <f>'AUP Test Results - Table 1'!L544</f>
        <v>0</v>
      </c>
      <c r="M544" s="177" t="str">
        <f>'AUP Test Results - Table 1'!M544</f>
        <v/>
      </c>
      <c r="N544" s="177">
        <f>'AUP Test Results - Table 1'!N544</f>
        <v>0</v>
      </c>
      <c r="O544" s="139">
        <f>'AUP Test Results - Table 1'!O544</f>
        <v>0</v>
      </c>
      <c r="P544" s="177" t="str">
        <f>'AUP Test Results - Table 1'!P544</f>
        <v/>
      </c>
      <c r="Q544" s="138">
        <f>'AUP Test Results - Table 1'!Q544</f>
        <v>0</v>
      </c>
      <c r="R544" s="139">
        <f>'AUP Test Results - Table 1'!R544</f>
        <v>0</v>
      </c>
      <c r="S544" s="45">
        <f>'AUP Test Results - Table 1'!S544</f>
        <v>0</v>
      </c>
      <c r="T544" s="139">
        <f>'AUP Test Results - Table 1'!T544</f>
        <v>0</v>
      </c>
      <c r="U544" s="45">
        <f>'AUP Test Results - Table 1'!U544</f>
        <v>0</v>
      </c>
      <c r="V544" s="138">
        <f>'AUP Test Results - Table 1'!V544</f>
        <v>0</v>
      </c>
      <c r="W544" s="141" t="str">
        <f>'AUP Test Results - Table 1'!W544</f>
        <v>none</v>
      </c>
      <c r="X544" s="141">
        <f>'AUP Test Results - Table 1'!X544</f>
        <v>0</v>
      </c>
      <c r="Y544" s="178">
        <f>'AUP Test Results - Table 1'!Y544</f>
        <v>0</v>
      </c>
      <c r="Z544" s="89">
        <f>'AUP Test Results - Table 1'!Z544</f>
        <v>0</v>
      </c>
      <c r="AC544" t="str">
        <f t="shared" si="646"/>
        <v>Admin 4a</v>
      </c>
      <c r="AD544" s="3">
        <f t="shared" si="643"/>
        <v>0</v>
      </c>
      <c r="AE544" s="3">
        <f t="shared" si="644"/>
        <v>0</v>
      </c>
      <c r="AF544" s="3" t="e">
        <f t="shared" si="645"/>
        <v>#DIV/0!</v>
      </c>
      <c r="AG544" s="2" t="e">
        <f t="shared" si="647"/>
        <v>#DIV/0!</v>
      </c>
      <c r="AH544" s="2" t="e">
        <f t="shared" si="648"/>
        <v>#DIV/0!</v>
      </c>
      <c r="AI544" s="2" t="e">
        <f t="shared" si="649"/>
        <v>#DIV/0!</v>
      </c>
      <c r="AJ544" s="2" t="e">
        <f t="shared" si="650"/>
        <v>#DIV/0!</v>
      </c>
      <c r="AK544" t="e">
        <f t="shared" si="651"/>
        <v>#DIV/0!</v>
      </c>
      <c r="AL544" t="str">
        <f t="shared" si="652"/>
        <v>0</v>
      </c>
      <c r="AM544" t="str">
        <f t="shared" si="653"/>
        <v>0</v>
      </c>
      <c r="AN544" t="str">
        <f t="shared" si="654"/>
        <v>0</v>
      </c>
      <c r="AO544" t="str">
        <f t="shared" si="655"/>
        <v>0</v>
      </c>
      <c r="AP544" t="str">
        <f t="shared" si="656"/>
        <v>0</v>
      </c>
      <c r="AQ544" t="str">
        <f t="shared" si="657"/>
        <v>0</v>
      </c>
      <c r="AT544">
        <f t="shared" si="671"/>
        <v>0</v>
      </c>
      <c r="AU544">
        <f t="shared" si="672"/>
        <v>0</v>
      </c>
      <c r="AW544">
        <f t="shared" si="673"/>
        <v>0</v>
      </c>
      <c r="AY544">
        <f t="shared" si="658"/>
        <v>0</v>
      </c>
      <c r="AZ544">
        <f t="shared" si="659"/>
        <v>0</v>
      </c>
      <c r="BA544">
        <f t="shared" si="660"/>
        <v>0</v>
      </c>
      <c r="BB544">
        <f t="shared" si="661"/>
        <v>0</v>
      </c>
      <c r="BC544">
        <f t="shared" si="662"/>
        <v>0</v>
      </c>
      <c r="BD544">
        <f t="shared" si="663"/>
        <v>0</v>
      </c>
      <c r="BF544" t="str">
        <f t="shared" si="664"/>
        <v>0</v>
      </c>
      <c r="BG544" t="str">
        <f t="shared" si="665"/>
        <v>0</v>
      </c>
      <c r="BH544" t="str">
        <f t="shared" si="666"/>
        <v>0</v>
      </c>
      <c r="BI544" t="str">
        <f t="shared" si="667"/>
        <v>0</v>
      </c>
      <c r="BJ544" t="str">
        <f t="shared" si="668"/>
        <v>0</v>
      </c>
      <c r="BK544" t="str">
        <f t="shared" si="669"/>
        <v>0</v>
      </c>
    </row>
    <row r="545" spans="1:63" x14ac:dyDescent="0.25">
      <c r="A545" s="176" t="s">
        <v>22</v>
      </c>
      <c r="B545" s="10">
        <f t="shared" si="674"/>
        <v>4</v>
      </c>
      <c r="C545" s="10" t="str">
        <f t="shared" si="670"/>
        <v>Admin 4b - 4</v>
      </c>
      <c r="D545" s="138">
        <f>'AUP Test Results - Table 1'!D545</f>
        <v>0</v>
      </c>
      <c r="E545" s="177">
        <f>'AUP Test Results - Table 1'!E545</f>
        <v>0</v>
      </c>
      <c r="F545" s="139">
        <f>'AUP Test Results - Table 1'!F545</f>
        <v>0</v>
      </c>
      <c r="G545" s="177">
        <f>'AUP Test Results - Table 1'!G545</f>
        <v>0</v>
      </c>
      <c r="H545" s="177">
        <f>'AUP Test Results - Table 1'!H545</f>
        <v>0</v>
      </c>
      <c r="I545" s="139">
        <f>'AUP Test Results - Table 1'!I545</f>
        <v>0</v>
      </c>
      <c r="J545" s="177">
        <f>'AUP Test Results - Table 1'!J545</f>
        <v>0</v>
      </c>
      <c r="K545" s="177">
        <f>'AUP Test Results - Table 1'!K545</f>
        <v>0</v>
      </c>
      <c r="L545" s="139">
        <f>'AUP Test Results - Table 1'!L545</f>
        <v>0</v>
      </c>
      <c r="M545" s="177" t="str">
        <f>'AUP Test Results - Table 1'!M545</f>
        <v/>
      </c>
      <c r="N545" s="177">
        <f>'AUP Test Results - Table 1'!N545</f>
        <v>0</v>
      </c>
      <c r="O545" s="139">
        <f>'AUP Test Results - Table 1'!O545</f>
        <v>0</v>
      </c>
      <c r="P545" s="177" t="str">
        <f>'AUP Test Results - Table 1'!P545</f>
        <v/>
      </c>
      <c r="Q545" s="138">
        <f>'AUP Test Results - Table 1'!Q545</f>
        <v>0</v>
      </c>
      <c r="R545" s="139">
        <f>'AUP Test Results - Table 1'!R545</f>
        <v>0</v>
      </c>
      <c r="S545" s="45">
        <f>'AUP Test Results - Table 1'!S545</f>
        <v>0</v>
      </c>
      <c r="T545" s="139">
        <f>'AUP Test Results - Table 1'!T545</f>
        <v>0</v>
      </c>
      <c r="U545" s="45">
        <f>'AUP Test Results - Table 1'!U545</f>
        <v>0</v>
      </c>
      <c r="V545" s="138">
        <f>'AUP Test Results - Table 1'!V545</f>
        <v>0</v>
      </c>
      <c r="W545" s="141" t="str">
        <f>'AUP Test Results - Table 1'!W545</f>
        <v>none</v>
      </c>
      <c r="X545" s="141">
        <f>'AUP Test Results - Table 1'!X545</f>
        <v>0</v>
      </c>
      <c r="Y545" s="178">
        <f>'AUP Test Results - Table 1'!Y545</f>
        <v>0</v>
      </c>
      <c r="Z545" s="89">
        <f>'AUP Test Results - Table 1'!Z545</f>
        <v>0</v>
      </c>
      <c r="AC545" t="str">
        <f t="shared" si="646"/>
        <v>Admin 4a</v>
      </c>
      <c r="AD545" s="3">
        <f t="shared" si="643"/>
        <v>0</v>
      </c>
      <c r="AE545" s="3">
        <f t="shared" si="644"/>
        <v>0</v>
      </c>
      <c r="AF545" s="3" t="e">
        <f t="shared" si="645"/>
        <v>#DIV/0!</v>
      </c>
      <c r="AG545" s="2" t="e">
        <f t="shared" si="647"/>
        <v>#DIV/0!</v>
      </c>
      <c r="AH545" s="2" t="e">
        <f t="shared" si="648"/>
        <v>#DIV/0!</v>
      </c>
      <c r="AI545" s="2" t="e">
        <f t="shared" si="649"/>
        <v>#DIV/0!</v>
      </c>
      <c r="AJ545" s="2" t="e">
        <f t="shared" si="650"/>
        <v>#DIV/0!</v>
      </c>
      <c r="AK545" t="e">
        <f t="shared" si="651"/>
        <v>#DIV/0!</v>
      </c>
      <c r="AL545" t="str">
        <f t="shared" si="652"/>
        <v>0</v>
      </c>
      <c r="AM545" t="str">
        <f t="shared" si="653"/>
        <v>0</v>
      </c>
      <c r="AN545" t="str">
        <f t="shared" si="654"/>
        <v>0</v>
      </c>
      <c r="AO545" t="str">
        <f t="shared" si="655"/>
        <v>0</v>
      </c>
      <c r="AP545" t="str">
        <f t="shared" si="656"/>
        <v>0</v>
      </c>
      <c r="AQ545" t="str">
        <f t="shared" si="657"/>
        <v>0</v>
      </c>
      <c r="AT545">
        <f t="shared" si="671"/>
        <v>0</v>
      </c>
      <c r="AU545">
        <f t="shared" si="672"/>
        <v>0</v>
      </c>
      <c r="AW545">
        <f t="shared" si="673"/>
        <v>0</v>
      </c>
      <c r="AY545">
        <f t="shared" si="658"/>
        <v>0</v>
      </c>
      <c r="AZ545">
        <f t="shared" si="659"/>
        <v>0</v>
      </c>
      <c r="BA545">
        <f t="shared" si="660"/>
        <v>0</v>
      </c>
      <c r="BB545">
        <f t="shared" si="661"/>
        <v>0</v>
      </c>
      <c r="BC545">
        <f t="shared" si="662"/>
        <v>0</v>
      </c>
      <c r="BD545">
        <f t="shared" si="663"/>
        <v>0</v>
      </c>
      <c r="BF545" t="str">
        <f t="shared" si="664"/>
        <v>0</v>
      </c>
      <c r="BG545" t="str">
        <f t="shared" si="665"/>
        <v>0</v>
      </c>
      <c r="BH545" t="str">
        <f t="shared" si="666"/>
        <v>0</v>
      </c>
      <c r="BI545" t="str">
        <f t="shared" si="667"/>
        <v>0</v>
      </c>
      <c r="BJ545" t="str">
        <f t="shared" si="668"/>
        <v>0</v>
      </c>
      <c r="BK545" t="str">
        <f t="shared" si="669"/>
        <v>0</v>
      </c>
    </row>
    <row r="546" spans="1:63" x14ac:dyDescent="0.25">
      <c r="A546" s="176" t="s">
        <v>22</v>
      </c>
      <c r="B546" s="10">
        <f t="shared" si="674"/>
        <v>5</v>
      </c>
      <c r="C546" s="10" t="str">
        <f t="shared" si="670"/>
        <v>Admin 4b - 5</v>
      </c>
      <c r="D546" s="138">
        <f>'AUP Test Results - Table 1'!D546</f>
        <v>0</v>
      </c>
      <c r="E546" s="177">
        <f>'AUP Test Results - Table 1'!E546</f>
        <v>0</v>
      </c>
      <c r="F546" s="139">
        <f>'AUP Test Results - Table 1'!F546</f>
        <v>0</v>
      </c>
      <c r="G546" s="177">
        <f>'AUP Test Results - Table 1'!G546</f>
        <v>0</v>
      </c>
      <c r="H546" s="177">
        <f>'AUP Test Results - Table 1'!H546</f>
        <v>0</v>
      </c>
      <c r="I546" s="139">
        <f>'AUP Test Results - Table 1'!I546</f>
        <v>0</v>
      </c>
      <c r="J546" s="177">
        <f>'AUP Test Results - Table 1'!J546</f>
        <v>0</v>
      </c>
      <c r="K546" s="177">
        <f>'AUP Test Results - Table 1'!K546</f>
        <v>0</v>
      </c>
      <c r="L546" s="139">
        <f>'AUP Test Results - Table 1'!L546</f>
        <v>0</v>
      </c>
      <c r="M546" s="177" t="str">
        <f>'AUP Test Results - Table 1'!M546</f>
        <v/>
      </c>
      <c r="N546" s="177">
        <f>'AUP Test Results - Table 1'!N546</f>
        <v>0</v>
      </c>
      <c r="O546" s="139">
        <f>'AUP Test Results - Table 1'!O546</f>
        <v>0</v>
      </c>
      <c r="P546" s="177" t="str">
        <f>'AUP Test Results - Table 1'!P546</f>
        <v/>
      </c>
      <c r="Q546" s="138">
        <f>'AUP Test Results - Table 1'!Q546</f>
        <v>0</v>
      </c>
      <c r="R546" s="139">
        <f>'AUP Test Results - Table 1'!R546</f>
        <v>0</v>
      </c>
      <c r="S546" s="45">
        <f>'AUP Test Results - Table 1'!S546</f>
        <v>0</v>
      </c>
      <c r="T546" s="139">
        <f>'AUP Test Results - Table 1'!T546</f>
        <v>0</v>
      </c>
      <c r="U546" s="45">
        <f>'AUP Test Results - Table 1'!U546</f>
        <v>0</v>
      </c>
      <c r="V546" s="138">
        <f>'AUP Test Results - Table 1'!V546</f>
        <v>0</v>
      </c>
      <c r="W546" s="141" t="str">
        <f>'AUP Test Results - Table 1'!W546</f>
        <v>none</v>
      </c>
      <c r="X546" s="141">
        <f>'AUP Test Results - Table 1'!X546</f>
        <v>0</v>
      </c>
      <c r="Y546" s="178">
        <f>'AUP Test Results - Table 1'!Y546</f>
        <v>0</v>
      </c>
      <c r="Z546" s="89">
        <f>'AUP Test Results - Table 1'!Z546</f>
        <v>0</v>
      </c>
      <c r="AC546" t="str">
        <f t="shared" si="646"/>
        <v>Admin 4a</v>
      </c>
      <c r="AD546" s="3">
        <f t="shared" si="643"/>
        <v>0</v>
      </c>
      <c r="AE546" s="3">
        <f t="shared" si="644"/>
        <v>0</v>
      </c>
      <c r="AF546" s="3" t="e">
        <f t="shared" si="645"/>
        <v>#DIV/0!</v>
      </c>
      <c r="AG546" s="2" t="e">
        <f t="shared" si="647"/>
        <v>#DIV/0!</v>
      </c>
      <c r="AH546" s="2" t="e">
        <f t="shared" si="648"/>
        <v>#DIV/0!</v>
      </c>
      <c r="AI546" s="2" t="e">
        <f t="shared" si="649"/>
        <v>#DIV/0!</v>
      </c>
      <c r="AJ546" s="2" t="e">
        <f t="shared" si="650"/>
        <v>#DIV/0!</v>
      </c>
      <c r="AK546" t="e">
        <f t="shared" si="651"/>
        <v>#DIV/0!</v>
      </c>
      <c r="AL546" t="str">
        <f t="shared" si="652"/>
        <v>0</v>
      </c>
      <c r="AM546" t="str">
        <f t="shared" si="653"/>
        <v>0</v>
      </c>
      <c r="AN546" t="str">
        <f t="shared" si="654"/>
        <v>0</v>
      </c>
      <c r="AO546" t="str">
        <f t="shared" si="655"/>
        <v>0</v>
      </c>
      <c r="AP546" t="str">
        <f t="shared" si="656"/>
        <v>0</v>
      </c>
      <c r="AQ546" t="str">
        <f t="shared" si="657"/>
        <v>0</v>
      </c>
      <c r="AT546">
        <f t="shared" si="671"/>
        <v>0</v>
      </c>
      <c r="AU546">
        <f t="shared" si="672"/>
        <v>0</v>
      </c>
      <c r="AW546">
        <f t="shared" si="673"/>
        <v>0</v>
      </c>
      <c r="AY546">
        <f t="shared" si="658"/>
        <v>0</v>
      </c>
      <c r="AZ546">
        <f t="shared" si="659"/>
        <v>0</v>
      </c>
      <c r="BA546">
        <f t="shared" si="660"/>
        <v>0</v>
      </c>
      <c r="BB546">
        <f t="shared" si="661"/>
        <v>0</v>
      </c>
      <c r="BC546">
        <f t="shared" si="662"/>
        <v>0</v>
      </c>
      <c r="BD546">
        <f t="shared" si="663"/>
        <v>0</v>
      </c>
      <c r="BF546" t="str">
        <f t="shared" si="664"/>
        <v>0</v>
      </c>
      <c r="BG546" t="str">
        <f t="shared" si="665"/>
        <v>0</v>
      </c>
      <c r="BH546" t="str">
        <f t="shared" si="666"/>
        <v>0</v>
      </c>
      <c r="BI546" t="str">
        <f t="shared" si="667"/>
        <v>0</v>
      </c>
      <c r="BJ546" t="str">
        <f t="shared" si="668"/>
        <v>0</v>
      </c>
      <c r="BK546" t="str">
        <f t="shared" si="669"/>
        <v>0</v>
      </c>
    </row>
    <row r="547" spans="1:63" x14ac:dyDescent="0.25">
      <c r="A547" s="176" t="s">
        <v>22</v>
      </c>
      <c r="B547" s="10">
        <f t="shared" si="674"/>
        <v>6</v>
      </c>
      <c r="C547" s="10" t="str">
        <f t="shared" si="670"/>
        <v>Admin 4b - 6</v>
      </c>
      <c r="D547" s="138">
        <f>'AUP Test Results - Table 1'!D547</f>
        <v>0</v>
      </c>
      <c r="E547" s="177">
        <f>'AUP Test Results - Table 1'!E547</f>
        <v>0</v>
      </c>
      <c r="F547" s="139">
        <f>'AUP Test Results - Table 1'!F547</f>
        <v>0</v>
      </c>
      <c r="G547" s="177">
        <f>'AUP Test Results - Table 1'!G547</f>
        <v>0</v>
      </c>
      <c r="H547" s="177">
        <f>'AUP Test Results - Table 1'!H547</f>
        <v>0</v>
      </c>
      <c r="I547" s="139">
        <f>'AUP Test Results - Table 1'!I547</f>
        <v>0</v>
      </c>
      <c r="J547" s="177">
        <f>'AUP Test Results - Table 1'!J547</f>
        <v>0</v>
      </c>
      <c r="K547" s="177">
        <f>'AUP Test Results - Table 1'!K547</f>
        <v>0</v>
      </c>
      <c r="L547" s="139">
        <f>'AUP Test Results - Table 1'!L547</f>
        <v>0</v>
      </c>
      <c r="M547" s="177" t="str">
        <f>'AUP Test Results - Table 1'!M547</f>
        <v/>
      </c>
      <c r="N547" s="177">
        <f>'AUP Test Results - Table 1'!N547</f>
        <v>0</v>
      </c>
      <c r="O547" s="139">
        <f>'AUP Test Results - Table 1'!O547</f>
        <v>0</v>
      </c>
      <c r="P547" s="177" t="str">
        <f>'AUP Test Results - Table 1'!P547</f>
        <v/>
      </c>
      <c r="Q547" s="138">
        <f>'AUP Test Results - Table 1'!Q547</f>
        <v>0</v>
      </c>
      <c r="R547" s="139">
        <f>'AUP Test Results - Table 1'!R547</f>
        <v>0</v>
      </c>
      <c r="S547" s="45">
        <f>'AUP Test Results - Table 1'!S547</f>
        <v>0</v>
      </c>
      <c r="T547" s="139">
        <f>'AUP Test Results - Table 1'!T547</f>
        <v>0</v>
      </c>
      <c r="U547" s="45">
        <f>'AUP Test Results - Table 1'!U547</f>
        <v>0</v>
      </c>
      <c r="V547" s="138">
        <f>'AUP Test Results - Table 1'!V547</f>
        <v>0</v>
      </c>
      <c r="W547" s="141" t="str">
        <f>'AUP Test Results - Table 1'!W547</f>
        <v>none</v>
      </c>
      <c r="X547" s="141">
        <f>'AUP Test Results - Table 1'!X547</f>
        <v>0</v>
      </c>
      <c r="Y547" s="178">
        <f>'AUP Test Results - Table 1'!Y547</f>
        <v>0</v>
      </c>
      <c r="Z547" s="89">
        <f>'AUP Test Results - Table 1'!Z547</f>
        <v>0</v>
      </c>
      <c r="AC547" t="str">
        <f t="shared" si="646"/>
        <v>Admin 4a</v>
      </c>
      <c r="AD547" s="3">
        <f t="shared" si="643"/>
        <v>0</v>
      </c>
      <c r="AE547" s="3">
        <f t="shared" si="644"/>
        <v>0</v>
      </c>
      <c r="AF547" s="3" t="e">
        <f t="shared" si="645"/>
        <v>#DIV/0!</v>
      </c>
      <c r="AG547" s="2" t="e">
        <f t="shared" si="647"/>
        <v>#DIV/0!</v>
      </c>
      <c r="AH547" s="2" t="e">
        <f t="shared" si="648"/>
        <v>#DIV/0!</v>
      </c>
      <c r="AI547" s="2" t="e">
        <f t="shared" si="649"/>
        <v>#DIV/0!</v>
      </c>
      <c r="AJ547" s="2" t="e">
        <f t="shared" si="650"/>
        <v>#DIV/0!</v>
      </c>
      <c r="AK547" t="e">
        <f t="shared" si="651"/>
        <v>#DIV/0!</v>
      </c>
      <c r="AL547" t="str">
        <f t="shared" si="652"/>
        <v>0</v>
      </c>
      <c r="AM547" t="str">
        <f t="shared" si="653"/>
        <v>0</v>
      </c>
      <c r="AN547" t="str">
        <f t="shared" si="654"/>
        <v>0</v>
      </c>
      <c r="AO547" t="str">
        <f t="shared" si="655"/>
        <v>0</v>
      </c>
      <c r="AP547" t="str">
        <f t="shared" si="656"/>
        <v>0</v>
      </c>
      <c r="AQ547" t="str">
        <f t="shared" si="657"/>
        <v>0</v>
      </c>
      <c r="AT547">
        <f t="shared" si="671"/>
        <v>0</v>
      </c>
      <c r="AU547">
        <f t="shared" si="672"/>
        <v>0</v>
      </c>
      <c r="AW547">
        <f t="shared" si="673"/>
        <v>0</v>
      </c>
      <c r="AY547">
        <f t="shared" si="658"/>
        <v>0</v>
      </c>
      <c r="AZ547">
        <f t="shared" si="659"/>
        <v>0</v>
      </c>
      <c r="BA547">
        <f t="shared" si="660"/>
        <v>0</v>
      </c>
      <c r="BB547">
        <f t="shared" si="661"/>
        <v>0</v>
      </c>
      <c r="BC547">
        <f t="shared" si="662"/>
        <v>0</v>
      </c>
      <c r="BD547">
        <f t="shared" si="663"/>
        <v>0</v>
      </c>
      <c r="BF547" t="str">
        <f t="shared" si="664"/>
        <v>0</v>
      </c>
      <c r="BG547" t="str">
        <f t="shared" si="665"/>
        <v>0</v>
      </c>
      <c r="BH547" t="str">
        <f t="shared" si="666"/>
        <v>0</v>
      </c>
      <c r="BI547" t="str">
        <f t="shared" si="667"/>
        <v>0</v>
      </c>
      <c r="BJ547" t="str">
        <f t="shared" si="668"/>
        <v>0</v>
      </c>
      <c r="BK547" t="str">
        <f t="shared" si="669"/>
        <v>0</v>
      </c>
    </row>
    <row r="548" spans="1:63" x14ac:dyDescent="0.25">
      <c r="A548" s="176" t="s">
        <v>22</v>
      </c>
      <c r="B548" s="10">
        <f t="shared" si="674"/>
        <v>7</v>
      </c>
      <c r="C548" s="10" t="str">
        <f t="shared" si="670"/>
        <v>Admin 4b - 7</v>
      </c>
      <c r="D548" s="138">
        <f>'AUP Test Results - Table 1'!D548</f>
        <v>0</v>
      </c>
      <c r="E548" s="177">
        <f>'AUP Test Results - Table 1'!E548</f>
        <v>0</v>
      </c>
      <c r="F548" s="139">
        <f>'AUP Test Results - Table 1'!F548</f>
        <v>0</v>
      </c>
      <c r="G548" s="177">
        <f>'AUP Test Results - Table 1'!G548</f>
        <v>0</v>
      </c>
      <c r="H548" s="177">
        <f>'AUP Test Results - Table 1'!H548</f>
        <v>0</v>
      </c>
      <c r="I548" s="139">
        <f>'AUP Test Results - Table 1'!I548</f>
        <v>0</v>
      </c>
      <c r="J548" s="177">
        <f>'AUP Test Results - Table 1'!J548</f>
        <v>0</v>
      </c>
      <c r="K548" s="177">
        <f>'AUP Test Results - Table 1'!K548</f>
        <v>0</v>
      </c>
      <c r="L548" s="139">
        <f>'AUP Test Results - Table 1'!L548</f>
        <v>0</v>
      </c>
      <c r="M548" s="177" t="str">
        <f>'AUP Test Results - Table 1'!M548</f>
        <v/>
      </c>
      <c r="N548" s="177">
        <f>'AUP Test Results - Table 1'!N548</f>
        <v>0</v>
      </c>
      <c r="O548" s="139">
        <f>'AUP Test Results - Table 1'!O548</f>
        <v>0</v>
      </c>
      <c r="P548" s="177" t="str">
        <f>'AUP Test Results - Table 1'!P548</f>
        <v/>
      </c>
      <c r="Q548" s="138">
        <f>'AUP Test Results - Table 1'!Q548</f>
        <v>0</v>
      </c>
      <c r="R548" s="139">
        <f>'AUP Test Results - Table 1'!R548</f>
        <v>0</v>
      </c>
      <c r="S548" s="45">
        <f>'AUP Test Results - Table 1'!S548</f>
        <v>0</v>
      </c>
      <c r="T548" s="139">
        <f>'AUP Test Results - Table 1'!T548</f>
        <v>0</v>
      </c>
      <c r="U548" s="45">
        <f>'AUP Test Results - Table 1'!U548</f>
        <v>0</v>
      </c>
      <c r="V548" s="138">
        <f>'AUP Test Results - Table 1'!V548</f>
        <v>0</v>
      </c>
      <c r="W548" s="141" t="str">
        <f>'AUP Test Results - Table 1'!W548</f>
        <v>none</v>
      </c>
      <c r="X548" s="141">
        <f>'AUP Test Results - Table 1'!X548</f>
        <v>0</v>
      </c>
      <c r="Y548" s="178">
        <f>'AUP Test Results - Table 1'!Y548</f>
        <v>0</v>
      </c>
      <c r="Z548" s="89">
        <f>'AUP Test Results - Table 1'!Z548</f>
        <v>0</v>
      </c>
      <c r="AC548" t="str">
        <f t="shared" si="646"/>
        <v>Admin 4a</v>
      </c>
      <c r="AD548" s="3">
        <f t="shared" si="643"/>
        <v>0</v>
      </c>
      <c r="AE548" s="3">
        <f t="shared" si="644"/>
        <v>0</v>
      </c>
      <c r="AF548" s="3" t="e">
        <f t="shared" si="645"/>
        <v>#DIV/0!</v>
      </c>
      <c r="AG548" s="2" t="e">
        <f t="shared" si="647"/>
        <v>#DIV/0!</v>
      </c>
      <c r="AH548" s="2" t="e">
        <f t="shared" si="648"/>
        <v>#DIV/0!</v>
      </c>
      <c r="AI548" s="2" t="e">
        <f t="shared" si="649"/>
        <v>#DIV/0!</v>
      </c>
      <c r="AJ548" s="2" t="e">
        <f t="shared" si="650"/>
        <v>#DIV/0!</v>
      </c>
      <c r="AK548" t="e">
        <f t="shared" si="651"/>
        <v>#DIV/0!</v>
      </c>
      <c r="AL548" t="str">
        <f t="shared" si="652"/>
        <v>0</v>
      </c>
      <c r="AM548" t="str">
        <f t="shared" si="653"/>
        <v>0</v>
      </c>
      <c r="AN548" t="str">
        <f t="shared" si="654"/>
        <v>0</v>
      </c>
      <c r="AO548" t="str">
        <f t="shared" si="655"/>
        <v>0</v>
      </c>
      <c r="AP548" t="str">
        <f t="shared" si="656"/>
        <v>0</v>
      </c>
      <c r="AQ548" t="str">
        <f t="shared" si="657"/>
        <v>0</v>
      </c>
      <c r="AT548">
        <f t="shared" si="671"/>
        <v>0</v>
      </c>
      <c r="AU548">
        <f t="shared" si="672"/>
        <v>0</v>
      </c>
      <c r="AW548">
        <f t="shared" si="673"/>
        <v>0</v>
      </c>
      <c r="AY548">
        <f t="shared" si="658"/>
        <v>0</v>
      </c>
      <c r="AZ548">
        <f t="shared" si="659"/>
        <v>0</v>
      </c>
      <c r="BA548">
        <f t="shared" si="660"/>
        <v>0</v>
      </c>
      <c r="BB548">
        <f t="shared" si="661"/>
        <v>0</v>
      </c>
      <c r="BC548">
        <f t="shared" si="662"/>
        <v>0</v>
      </c>
      <c r="BD548">
        <f t="shared" si="663"/>
        <v>0</v>
      </c>
      <c r="BF548" t="str">
        <f t="shared" si="664"/>
        <v>0</v>
      </c>
      <c r="BG548" t="str">
        <f t="shared" si="665"/>
        <v>0</v>
      </c>
      <c r="BH548" t="str">
        <f t="shared" si="666"/>
        <v>0</v>
      </c>
      <c r="BI548" t="str">
        <f t="shared" si="667"/>
        <v>0</v>
      </c>
      <c r="BJ548" t="str">
        <f t="shared" si="668"/>
        <v>0</v>
      </c>
      <c r="BK548" t="str">
        <f t="shared" si="669"/>
        <v>0</v>
      </c>
    </row>
    <row r="549" spans="1:63" x14ac:dyDescent="0.25">
      <c r="A549" s="176" t="s">
        <v>22</v>
      </c>
      <c r="B549" s="10">
        <f t="shared" si="674"/>
        <v>8</v>
      </c>
      <c r="C549" s="10" t="str">
        <f t="shared" si="670"/>
        <v>Admin 4b - 8</v>
      </c>
      <c r="D549" s="138">
        <f>'AUP Test Results - Table 1'!D549</f>
        <v>0</v>
      </c>
      <c r="E549" s="177">
        <f>'AUP Test Results - Table 1'!E549</f>
        <v>0</v>
      </c>
      <c r="F549" s="139">
        <f>'AUP Test Results - Table 1'!F549</f>
        <v>0</v>
      </c>
      <c r="G549" s="177">
        <f>'AUP Test Results - Table 1'!G549</f>
        <v>0</v>
      </c>
      <c r="H549" s="177">
        <f>'AUP Test Results - Table 1'!H549</f>
        <v>0</v>
      </c>
      <c r="I549" s="139">
        <f>'AUP Test Results - Table 1'!I549</f>
        <v>0</v>
      </c>
      <c r="J549" s="177">
        <f>'AUP Test Results - Table 1'!J549</f>
        <v>0</v>
      </c>
      <c r="K549" s="177">
        <f>'AUP Test Results - Table 1'!K549</f>
        <v>0</v>
      </c>
      <c r="L549" s="139">
        <f>'AUP Test Results - Table 1'!L549</f>
        <v>0</v>
      </c>
      <c r="M549" s="177" t="str">
        <f>'AUP Test Results - Table 1'!M549</f>
        <v/>
      </c>
      <c r="N549" s="177">
        <f>'AUP Test Results - Table 1'!N549</f>
        <v>0</v>
      </c>
      <c r="O549" s="139">
        <f>'AUP Test Results - Table 1'!O549</f>
        <v>0</v>
      </c>
      <c r="P549" s="177" t="str">
        <f>'AUP Test Results - Table 1'!P549</f>
        <v/>
      </c>
      <c r="Q549" s="138">
        <f>'AUP Test Results - Table 1'!Q549</f>
        <v>0</v>
      </c>
      <c r="R549" s="139">
        <f>'AUP Test Results - Table 1'!R549</f>
        <v>0</v>
      </c>
      <c r="S549" s="45">
        <f>'AUP Test Results - Table 1'!S549</f>
        <v>0</v>
      </c>
      <c r="T549" s="139">
        <f>'AUP Test Results - Table 1'!T549</f>
        <v>0</v>
      </c>
      <c r="U549" s="45">
        <f>'AUP Test Results - Table 1'!U549</f>
        <v>0</v>
      </c>
      <c r="V549" s="138">
        <f>'AUP Test Results - Table 1'!V549</f>
        <v>0</v>
      </c>
      <c r="W549" s="141" t="str">
        <f>'AUP Test Results - Table 1'!W549</f>
        <v>none</v>
      </c>
      <c r="X549" s="141">
        <f>'AUP Test Results - Table 1'!X549</f>
        <v>0</v>
      </c>
      <c r="Y549" s="178">
        <f>'AUP Test Results - Table 1'!Y549</f>
        <v>0</v>
      </c>
      <c r="Z549" s="89">
        <f>'AUP Test Results - Table 1'!Z549</f>
        <v>0</v>
      </c>
      <c r="AC549" t="str">
        <f t="shared" si="646"/>
        <v>Admin 4a</v>
      </c>
      <c r="AD549" s="3">
        <f t="shared" si="643"/>
        <v>0</v>
      </c>
      <c r="AE549" s="3">
        <f t="shared" si="644"/>
        <v>0</v>
      </c>
      <c r="AF549" s="3" t="e">
        <f t="shared" si="645"/>
        <v>#DIV/0!</v>
      </c>
      <c r="AG549" s="2" t="e">
        <f t="shared" si="647"/>
        <v>#DIV/0!</v>
      </c>
      <c r="AH549" s="2" t="e">
        <f t="shared" si="648"/>
        <v>#DIV/0!</v>
      </c>
      <c r="AI549" s="2" t="e">
        <f t="shared" si="649"/>
        <v>#DIV/0!</v>
      </c>
      <c r="AJ549" s="2" t="e">
        <f t="shared" si="650"/>
        <v>#DIV/0!</v>
      </c>
      <c r="AK549" t="e">
        <f t="shared" si="651"/>
        <v>#DIV/0!</v>
      </c>
      <c r="AL549" t="str">
        <f t="shared" si="652"/>
        <v>0</v>
      </c>
      <c r="AM549" t="str">
        <f t="shared" si="653"/>
        <v>0</v>
      </c>
      <c r="AN549" t="str">
        <f t="shared" si="654"/>
        <v>0</v>
      </c>
      <c r="AO549" t="str">
        <f t="shared" si="655"/>
        <v>0</v>
      </c>
      <c r="AP549" t="str">
        <f t="shared" si="656"/>
        <v>0</v>
      </c>
      <c r="AQ549" t="str">
        <f t="shared" si="657"/>
        <v>0</v>
      </c>
      <c r="AT549">
        <f t="shared" si="671"/>
        <v>0</v>
      </c>
      <c r="AU549">
        <f t="shared" si="672"/>
        <v>0</v>
      </c>
      <c r="AW549">
        <f t="shared" si="673"/>
        <v>0</v>
      </c>
      <c r="AY549">
        <f t="shared" si="658"/>
        <v>0</v>
      </c>
      <c r="AZ549">
        <f t="shared" si="659"/>
        <v>0</v>
      </c>
      <c r="BA549">
        <f t="shared" si="660"/>
        <v>0</v>
      </c>
      <c r="BB549">
        <f t="shared" si="661"/>
        <v>0</v>
      </c>
      <c r="BC549">
        <f t="shared" si="662"/>
        <v>0</v>
      </c>
      <c r="BD549">
        <f t="shared" si="663"/>
        <v>0</v>
      </c>
      <c r="BF549" t="str">
        <f t="shared" si="664"/>
        <v>0</v>
      </c>
      <c r="BG549" t="str">
        <f t="shared" si="665"/>
        <v>0</v>
      </c>
      <c r="BH549" t="str">
        <f t="shared" si="666"/>
        <v>0</v>
      </c>
      <c r="BI549" t="str">
        <f t="shared" si="667"/>
        <v>0</v>
      </c>
      <c r="BJ549" t="str">
        <f t="shared" si="668"/>
        <v>0</v>
      </c>
      <c r="BK549" t="str">
        <f t="shared" si="669"/>
        <v>0</v>
      </c>
    </row>
    <row r="550" spans="1:63" x14ac:dyDescent="0.25">
      <c r="A550" s="176" t="s">
        <v>22</v>
      </c>
      <c r="B550" s="10">
        <f t="shared" si="674"/>
        <v>9</v>
      </c>
      <c r="C550" s="10" t="str">
        <f t="shared" si="670"/>
        <v>Admin 4b - 9</v>
      </c>
      <c r="D550" s="138">
        <f>'AUP Test Results - Table 1'!D550</f>
        <v>0</v>
      </c>
      <c r="E550" s="177">
        <f>'AUP Test Results - Table 1'!E550</f>
        <v>0</v>
      </c>
      <c r="F550" s="139">
        <f>'AUP Test Results - Table 1'!F550</f>
        <v>0</v>
      </c>
      <c r="G550" s="177">
        <f>'AUP Test Results - Table 1'!G550</f>
        <v>0</v>
      </c>
      <c r="H550" s="177">
        <f>'AUP Test Results - Table 1'!H550</f>
        <v>0</v>
      </c>
      <c r="I550" s="139">
        <f>'AUP Test Results - Table 1'!I550</f>
        <v>0</v>
      </c>
      <c r="J550" s="177">
        <f>'AUP Test Results - Table 1'!J550</f>
        <v>0</v>
      </c>
      <c r="K550" s="177">
        <f>'AUP Test Results - Table 1'!K550</f>
        <v>0</v>
      </c>
      <c r="L550" s="139">
        <f>'AUP Test Results - Table 1'!L550</f>
        <v>0</v>
      </c>
      <c r="M550" s="177" t="str">
        <f>'AUP Test Results - Table 1'!M550</f>
        <v/>
      </c>
      <c r="N550" s="177">
        <f>'AUP Test Results - Table 1'!N550</f>
        <v>0</v>
      </c>
      <c r="O550" s="139">
        <f>'AUP Test Results - Table 1'!O550</f>
        <v>0</v>
      </c>
      <c r="P550" s="177" t="str">
        <f>'AUP Test Results - Table 1'!P550</f>
        <v/>
      </c>
      <c r="Q550" s="138">
        <f>'AUP Test Results - Table 1'!Q550</f>
        <v>0</v>
      </c>
      <c r="R550" s="139">
        <f>'AUP Test Results - Table 1'!R550</f>
        <v>0</v>
      </c>
      <c r="S550" s="45">
        <f>'AUP Test Results - Table 1'!S550</f>
        <v>0</v>
      </c>
      <c r="T550" s="139">
        <f>'AUP Test Results - Table 1'!T550</f>
        <v>0</v>
      </c>
      <c r="U550" s="45">
        <f>'AUP Test Results - Table 1'!U550</f>
        <v>0</v>
      </c>
      <c r="V550" s="138">
        <f>'AUP Test Results - Table 1'!V550</f>
        <v>0</v>
      </c>
      <c r="W550" s="141" t="str">
        <f>'AUP Test Results - Table 1'!W550</f>
        <v>none</v>
      </c>
      <c r="X550" s="141">
        <f>'AUP Test Results - Table 1'!X550</f>
        <v>0</v>
      </c>
      <c r="Y550" s="178">
        <f>'AUP Test Results - Table 1'!Y550</f>
        <v>0</v>
      </c>
      <c r="Z550" s="89">
        <f>'AUP Test Results - Table 1'!Z550</f>
        <v>0</v>
      </c>
      <c r="AC550" t="str">
        <f t="shared" si="646"/>
        <v>Admin 4a</v>
      </c>
      <c r="AD550" s="3">
        <f t="shared" si="643"/>
        <v>0</v>
      </c>
      <c r="AE550" s="3">
        <f t="shared" si="644"/>
        <v>0</v>
      </c>
      <c r="AF550" s="3" t="e">
        <f t="shared" si="645"/>
        <v>#DIV/0!</v>
      </c>
      <c r="AG550" s="2" t="e">
        <f t="shared" si="647"/>
        <v>#DIV/0!</v>
      </c>
      <c r="AH550" s="2" t="e">
        <f t="shared" si="648"/>
        <v>#DIV/0!</v>
      </c>
      <c r="AI550" s="2" t="e">
        <f t="shared" si="649"/>
        <v>#DIV/0!</v>
      </c>
      <c r="AJ550" s="2" t="e">
        <f t="shared" si="650"/>
        <v>#DIV/0!</v>
      </c>
      <c r="AK550" t="e">
        <f t="shared" si="651"/>
        <v>#DIV/0!</v>
      </c>
      <c r="AL550" t="str">
        <f t="shared" si="652"/>
        <v>0</v>
      </c>
      <c r="AM550" t="str">
        <f t="shared" si="653"/>
        <v>0</v>
      </c>
      <c r="AN550" t="str">
        <f t="shared" si="654"/>
        <v>0</v>
      </c>
      <c r="AO550" t="str">
        <f t="shared" si="655"/>
        <v>0</v>
      </c>
      <c r="AP550" t="str">
        <f t="shared" si="656"/>
        <v>0</v>
      </c>
      <c r="AQ550" t="str">
        <f t="shared" si="657"/>
        <v>0</v>
      </c>
      <c r="AT550">
        <f t="shared" si="671"/>
        <v>0</v>
      </c>
      <c r="AU550">
        <f t="shared" si="672"/>
        <v>0</v>
      </c>
      <c r="AW550">
        <f t="shared" si="673"/>
        <v>0</v>
      </c>
      <c r="AY550">
        <f t="shared" si="658"/>
        <v>0</v>
      </c>
      <c r="AZ550">
        <f t="shared" si="659"/>
        <v>0</v>
      </c>
      <c r="BA550">
        <f t="shared" si="660"/>
        <v>0</v>
      </c>
      <c r="BB550">
        <f t="shared" si="661"/>
        <v>0</v>
      </c>
      <c r="BC550">
        <f t="shared" si="662"/>
        <v>0</v>
      </c>
      <c r="BD550">
        <f t="shared" si="663"/>
        <v>0</v>
      </c>
      <c r="BF550" t="str">
        <f t="shared" si="664"/>
        <v>0</v>
      </c>
      <c r="BG550" t="str">
        <f t="shared" si="665"/>
        <v>0</v>
      </c>
      <c r="BH550" t="str">
        <f t="shared" si="666"/>
        <v>0</v>
      </c>
      <c r="BI550" t="str">
        <f t="shared" si="667"/>
        <v>0</v>
      </c>
      <c r="BJ550" t="str">
        <f t="shared" si="668"/>
        <v>0</v>
      </c>
      <c r="BK550" t="str">
        <f t="shared" si="669"/>
        <v>0</v>
      </c>
    </row>
    <row r="551" spans="1:63" x14ac:dyDescent="0.25">
      <c r="A551" s="176" t="s">
        <v>22</v>
      </c>
      <c r="B551" s="10">
        <f t="shared" si="674"/>
        <v>10</v>
      </c>
      <c r="C551" s="10" t="str">
        <f t="shared" si="670"/>
        <v>Admin 4b - 10</v>
      </c>
      <c r="D551" s="138">
        <f>'AUP Test Results - Table 1'!D551</f>
        <v>0</v>
      </c>
      <c r="E551" s="177">
        <f>'AUP Test Results - Table 1'!E551</f>
        <v>0</v>
      </c>
      <c r="F551" s="139">
        <f>'AUP Test Results - Table 1'!F551</f>
        <v>0</v>
      </c>
      <c r="G551" s="177">
        <f>'AUP Test Results - Table 1'!G551</f>
        <v>0</v>
      </c>
      <c r="H551" s="177">
        <f>'AUP Test Results - Table 1'!H551</f>
        <v>0</v>
      </c>
      <c r="I551" s="139">
        <f>'AUP Test Results - Table 1'!I551</f>
        <v>0</v>
      </c>
      <c r="J551" s="177">
        <f>'AUP Test Results - Table 1'!J551</f>
        <v>0</v>
      </c>
      <c r="K551" s="177">
        <f>'AUP Test Results - Table 1'!K551</f>
        <v>0</v>
      </c>
      <c r="L551" s="139">
        <f>'AUP Test Results - Table 1'!L551</f>
        <v>0</v>
      </c>
      <c r="M551" s="177" t="str">
        <f>'AUP Test Results - Table 1'!M551</f>
        <v/>
      </c>
      <c r="N551" s="177">
        <f>'AUP Test Results - Table 1'!N551</f>
        <v>0</v>
      </c>
      <c r="O551" s="139">
        <f>'AUP Test Results - Table 1'!O551</f>
        <v>0</v>
      </c>
      <c r="P551" s="177" t="str">
        <f>'AUP Test Results - Table 1'!P551</f>
        <v/>
      </c>
      <c r="Q551" s="138">
        <f>'AUP Test Results - Table 1'!Q551</f>
        <v>0</v>
      </c>
      <c r="R551" s="139">
        <f>'AUP Test Results - Table 1'!R551</f>
        <v>0</v>
      </c>
      <c r="S551" s="45">
        <f>'AUP Test Results - Table 1'!S551</f>
        <v>0</v>
      </c>
      <c r="T551" s="139">
        <f>'AUP Test Results - Table 1'!T551</f>
        <v>0</v>
      </c>
      <c r="U551" s="45">
        <f>'AUP Test Results - Table 1'!U551</f>
        <v>0</v>
      </c>
      <c r="V551" s="138">
        <f>'AUP Test Results - Table 1'!V551</f>
        <v>0</v>
      </c>
      <c r="W551" s="141" t="str">
        <f>'AUP Test Results - Table 1'!W551</f>
        <v>none</v>
      </c>
      <c r="X551" s="141">
        <f>'AUP Test Results - Table 1'!X551</f>
        <v>0</v>
      </c>
      <c r="Y551" s="178">
        <f>'AUP Test Results - Table 1'!Y551</f>
        <v>0</v>
      </c>
      <c r="Z551" s="89">
        <f>'AUP Test Results - Table 1'!Z551</f>
        <v>0</v>
      </c>
      <c r="AC551" t="str">
        <f t="shared" si="646"/>
        <v>Admin 4a</v>
      </c>
      <c r="AD551" s="3">
        <f t="shared" ref="AD551:AD604" si="675">AD550</f>
        <v>0</v>
      </c>
      <c r="AE551" s="3">
        <f t="shared" ref="AE551:AE604" si="676">AE550</f>
        <v>0</v>
      </c>
      <c r="AF551" s="3" t="e">
        <f t="shared" ref="AF551:AF604" si="677">AF550</f>
        <v>#DIV/0!</v>
      </c>
      <c r="AG551" s="2" t="e">
        <f t="shared" si="647"/>
        <v>#DIV/0!</v>
      </c>
      <c r="AH551" s="2" t="e">
        <f t="shared" si="648"/>
        <v>#DIV/0!</v>
      </c>
      <c r="AI551" s="2" t="e">
        <f t="shared" si="649"/>
        <v>#DIV/0!</v>
      </c>
      <c r="AJ551" s="2" t="e">
        <f t="shared" si="650"/>
        <v>#DIV/0!</v>
      </c>
      <c r="AK551" t="e">
        <f t="shared" si="651"/>
        <v>#DIV/0!</v>
      </c>
      <c r="AL551" t="str">
        <f t="shared" si="652"/>
        <v>0</v>
      </c>
      <c r="AM551" t="str">
        <f t="shared" si="653"/>
        <v>0</v>
      </c>
      <c r="AN551" t="str">
        <f t="shared" si="654"/>
        <v>0</v>
      </c>
      <c r="AO551" t="str">
        <f t="shared" si="655"/>
        <v>0</v>
      </c>
      <c r="AP551" t="str">
        <f t="shared" si="656"/>
        <v>0</v>
      </c>
      <c r="AQ551" t="str">
        <f t="shared" si="657"/>
        <v>0</v>
      </c>
      <c r="AT551">
        <f t="shared" si="671"/>
        <v>0</v>
      </c>
      <c r="AU551">
        <f t="shared" si="672"/>
        <v>0</v>
      </c>
      <c r="AW551">
        <f t="shared" si="673"/>
        <v>0</v>
      </c>
      <c r="AY551">
        <f t="shared" si="658"/>
        <v>0</v>
      </c>
      <c r="AZ551">
        <f t="shared" si="659"/>
        <v>0</v>
      </c>
      <c r="BA551">
        <f t="shared" si="660"/>
        <v>0</v>
      </c>
      <c r="BB551">
        <f t="shared" si="661"/>
        <v>0</v>
      </c>
      <c r="BC551">
        <f t="shared" si="662"/>
        <v>0</v>
      </c>
      <c r="BD551">
        <f t="shared" si="663"/>
        <v>0</v>
      </c>
      <c r="BF551" t="str">
        <f t="shared" si="664"/>
        <v>0</v>
      </c>
      <c r="BG551" t="str">
        <f t="shared" si="665"/>
        <v>0</v>
      </c>
      <c r="BH551" t="str">
        <f t="shared" si="666"/>
        <v>0</v>
      </c>
      <c r="BI551" t="str">
        <f t="shared" si="667"/>
        <v>0</v>
      </c>
      <c r="BJ551" t="str">
        <f t="shared" si="668"/>
        <v>0</v>
      </c>
      <c r="BK551" t="str">
        <f t="shared" si="669"/>
        <v>0</v>
      </c>
    </row>
    <row r="552" spans="1:63" x14ac:dyDescent="0.25">
      <c r="A552" s="176" t="s">
        <v>22</v>
      </c>
      <c r="B552" s="10">
        <f t="shared" si="674"/>
        <v>11</v>
      </c>
      <c r="C552" s="10" t="str">
        <f t="shared" si="670"/>
        <v>Admin 4b - 11</v>
      </c>
      <c r="D552" s="138">
        <f>'AUP Test Results - Table 1'!D552</f>
        <v>0</v>
      </c>
      <c r="E552" s="177">
        <f>'AUP Test Results - Table 1'!E552</f>
        <v>0</v>
      </c>
      <c r="F552" s="139">
        <f>'AUP Test Results - Table 1'!F552</f>
        <v>0</v>
      </c>
      <c r="G552" s="177">
        <f>'AUP Test Results - Table 1'!G552</f>
        <v>0</v>
      </c>
      <c r="H552" s="177">
        <f>'AUP Test Results - Table 1'!H552</f>
        <v>0</v>
      </c>
      <c r="I552" s="139">
        <f>'AUP Test Results - Table 1'!I552</f>
        <v>0</v>
      </c>
      <c r="J552" s="177">
        <f>'AUP Test Results - Table 1'!J552</f>
        <v>0</v>
      </c>
      <c r="K552" s="177">
        <f>'AUP Test Results - Table 1'!K552</f>
        <v>0</v>
      </c>
      <c r="L552" s="139">
        <f>'AUP Test Results - Table 1'!L552</f>
        <v>0</v>
      </c>
      <c r="M552" s="177" t="str">
        <f>'AUP Test Results - Table 1'!M552</f>
        <v/>
      </c>
      <c r="N552" s="177">
        <f>'AUP Test Results - Table 1'!N552</f>
        <v>0</v>
      </c>
      <c r="O552" s="139">
        <f>'AUP Test Results - Table 1'!O552</f>
        <v>0</v>
      </c>
      <c r="P552" s="177" t="str">
        <f>'AUP Test Results - Table 1'!P552</f>
        <v/>
      </c>
      <c r="Q552" s="138">
        <f>'AUP Test Results - Table 1'!Q552</f>
        <v>0</v>
      </c>
      <c r="R552" s="139">
        <f>'AUP Test Results - Table 1'!R552</f>
        <v>0</v>
      </c>
      <c r="S552" s="45">
        <f>'AUP Test Results - Table 1'!S552</f>
        <v>0</v>
      </c>
      <c r="T552" s="139">
        <f>'AUP Test Results - Table 1'!T552</f>
        <v>0</v>
      </c>
      <c r="U552" s="45">
        <f>'AUP Test Results - Table 1'!U552</f>
        <v>0</v>
      </c>
      <c r="V552" s="138">
        <f>'AUP Test Results - Table 1'!V552</f>
        <v>0</v>
      </c>
      <c r="W552" s="141" t="str">
        <f>'AUP Test Results - Table 1'!W552</f>
        <v>none</v>
      </c>
      <c r="X552" s="141">
        <f>'AUP Test Results - Table 1'!X552</f>
        <v>0</v>
      </c>
      <c r="Y552" s="178">
        <f>'AUP Test Results - Table 1'!Y552</f>
        <v>0</v>
      </c>
      <c r="Z552" s="89">
        <f>'AUP Test Results - Table 1'!Z552</f>
        <v>0</v>
      </c>
      <c r="AC552" t="str">
        <f t="shared" si="646"/>
        <v>Admin 4a</v>
      </c>
      <c r="AD552" s="3">
        <f t="shared" si="675"/>
        <v>0</v>
      </c>
      <c r="AE552" s="3">
        <f t="shared" si="676"/>
        <v>0</v>
      </c>
      <c r="AF552" s="3" t="e">
        <f t="shared" si="677"/>
        <v>#DIV/0!</v>
      </c>
      <c r="AG552" s="2" t="e">
        <f t="shared" si="647"/>
        <v>#DIV/0!</v>
      </c>
      <c r="AH552" s="2" t="e">
        <f t="shared" si="648"/>
        <v>#DIV/0!</v>
      </c>
      <c r="AI552" s="2" t="e">
        <f t="shared" si="649"/>
        <v>#DIV/0!</v>
      </c>
      <c r="AJ552" s="2" t="e">
        <f t="shared" si="650"/>
        <v>#DIV/0!</v>
      </c>
      <c r="AK552" t="e">
        <f t="shared" si="651"/>
        <v>#DIV/0!</v>
      </c>
      <c r="AL552" t="str">
        <f t="shared" si="652"/>
        <v>0</v>
      </c>
      <c r="AM552" t="str">
        <f t="shared" si="653"/>
        <v>0</v>
      </c>
      <c r="AN552" t="str">
        <f t="shared" si="654"/>
        <v>0</v>
      </c>
      <c r="AO552" t="str">
        <f t="shared" si="655"/>
        <v>0</v>
      </c>
      <c r="AP552" t="str">
        <f t="shared" si="656"/>
        <v>0</v>
      </c>
      <c r="AQ552" t="str">
        <f t="shared" si="657"/>
        <v>0</v>
      </c>
      <c r="AT552">
        <f t="shared" si="671"/>
        <v>0</v>
      </c>
      <c r="AU552">
        <f t="shared" si="672"/>
        <v>0</v>
      </c>
      <c r="AW552">
        <f t="shared" si="673"/>
        <v>0</v>
      </c>
      <c r="AY552">
        <f t="shared" si="658"/>
        <v>0</v>
      </c>
      <c r="AZ552">
        <f t="shared" si="659"/>
        <v>0</v>
      </c>
      <c r="BA552">
        <f t="shared" si="660"/>
        <v>0</v>
      </c>
      <c r="BB552">
        <f t="shared" si="661"/>
        <v>0</v>
      </c>
      <c r="BC552">
        <f t="shared" si="662"/>
        <v>0</v>
      </c>
      <c r="BD552">
        <f t="shared" si="663"/>
        <v>0</v>
      </c>
      <c r="BF552" t="str">
        <f t="shared" si="664"/>
        <v>0</v>
      </c>
      <c r="BG552" t="str">
        <f t="shared" si="665"/>
        <v>0</v>
      </c>
      <c r="BH552" t="str">
        <f t="shared" si="666"/>
        <v>0</v>
      </c>
      <c r="BI552" t="str">
        <f t="shared" si="667"/>
        <v>0</v>
      </c>
      <c r="BJ552" t="str">
        <f t="shared" si="668"/>
        <v>0</v>
      </c>
      <c r="BK552" t="str">
        <f t="shared" si="669"/>
        <v>0</v>
      </c>
    </row>
    <row r="553" spans="1:63" x14ac:dyDescent="0.25">
      <c r="A553" s="176" t="s">
        <v>22</v>
      </c>
      <c r="B553" s="10">
        <f t="shared" si="674"/>
        <v>12</v>
      </c>
      <c r="C553" s="10" t="str">
        <f t="shared" si="670"/>
        <v>Admin 4b - 12</v>
      </c>
      <c r="D553" s="138">
        <f>'AUP Test Results - Table 1'!D553</f>
        <v>0</v>
      </c>
      <c r="E553" s="177">
        <f>'AUP Test Results - Table 1'!E553</f>
        <v>0</v>
      </c>
      <c r="F553" s="139">
        <f>'AUP Test Results - Table 1'!F553</f>
        <v>0</v>
      </c>
      <c r="G553" s="177">
        <f>'AUP Test Results - Table 1'!G553</f>
        <v>0</v>
      </c>
      <c r="H553" s="177">
        <f>'AUP Test Results - Table 1'!H553</f>
        <v>0</v>
      </c>
      <c r="I553" s="139">
        <f>'AUP Test Results - Table 1'!I553</f>
        <v>0</v>
      </c>
      <c r="J553" s="177">
        <f>'AUP Test Results - Table 1'!J553</f>
        <v>0</v>
      </c>
      <c r="K553" s="177">
        <f>'AUP Test Results - Table 1'!K553</f>
        <v>0</v>
      </c>
      <c r="L553" s="139">
        <f>'AUP Test Results - Table 1'!L553</f>
        <v>0</v>
      </c>
      <c r="M553" s="177" t="str">
        <f>'AUP Test Results - Table 1'!M553</f>
        <v/>
      </c>
      <c r="N553" s="177">
        <f>'AUP Test Results - Table 1'!N553</f>
        <v>0</v>
      </c>
      <c r="O553" s="139">
        <f>'AUP Test Results - Table 1'!O553</f>
        <v>0</v>
      </c>
      <c r="P553" s="177" t="str">
        <f>'AUP Test Results - Table 1'!P553</f>
        <v/>
      </c>
      <c r="Q553" s="138">
        <f>'AUP Test Results - Table 1'!Q553</f>
        <v>0</v>
      </c>
      <c r="R553" s="139">
        <f>'AUP Test Results - Table 1'!R553</f>
        <v>0</v>
      </c>
      <c r="S553" s="45">
        <f>'AUP Test Results - Table 1'!S553</f>
        <v>0</v>
      </c>
      <c r="T553" s="139">
        <f>'AUP Test Results - Table 1'!T553</f>
        <v>0</v>
      </c>
      <c r="U553" s="45">
        <f>'AUP Test Results - Table 1'!U553</f>
        <v>0</v>
      </c>
      <c r="V553" s="138">
        <f>'AUP Test Results - Table 1'!V553</f>
        <v>0</v>
      </c>
      <c r="W553" s="141" t="str">
        <f>'AUP Test Results - Table 1'!W553</f>
        <v>none</v>
      </c>
      <c r="X553" s="141">
        <f>'AUP Test Results - Table 1'!X553</f>
        <v>0</v>
      </c>
      <c r="Y553" s="178">
        <f>'AUP Test Results - Table 1'!Y553</f>
        <v>0</v>
      </c>
      <c r="Z553" s="89">
        <f>'AUP Test Results - Table 1'!Z553</f>
        <v>0</v>
      </c>
      <c r="AC553" t="str">
        <f t="shared" ref="AC553:AC616" si="678">A490</f>
        <v>Admin 4a</v>
      </c>
      <c r="AD553" s="3">
        <f t="shared" si="675"/>
        <v>0</v>
      </c>
      <c r="AE553" s="3">
        <f t="shared" si="676"/>
        <v>0</v>
      </c>
      <c r="AF553" s="3" t="e">
        <f t="shared" si="677"/>
        <v>#DIV/0!</v>
      </c>
      <c r="AG553" s="2" t="e">
        <f t="shared" ref="AG553:AG616" si="679">V490*$AF553</f>
        <v>#DIV/0!</v>
      </c>
      <c r="AH553" s="2" t="e">
        <f t="shared" ref="AH553:AH616" si="680">R490*$AF553</f>
        <v>#DIV/0!</v>
      </c>
      <c r="AI553" s="2" t="e">
        <f t="shared" ref="AI553:AI616" si="681">Q490*$AF553</f>
        <v>#DIV/0!</v>
      </c>
      <c r="AJ553" s="2" t="e">
        <f t="shared" ref="AJ553:AJ616" si="682">T490*$AF553</f>
        <v>#DIV/0!</v>
      </c>
      <c r="AK553" t="e">
        <f t="shared" ref="AK553:AK616" si="683">O490*$AF553</f>
        <v>#DIV/0!</v>
      </c>
      <c r="AL553" t="str">
        <f t="shared" ref="AL553:AL616" si="684">IF(AY553=1,$AF553*$V490,"0")</f>
        <v>0</v>
      </c>
      <c r="AM553" t="str">
        <f t="shared" ref="AM553:AM616" si="685">IF(AZ553=1,$AF553*$V490,"0")</f>
        <v>0</v>
      </c>
      <c r="AN553" t="str">
        <f t="shared" ref="AN553:AN616" si="686">IF(BA553=1,$AF553*$V490,"0")</f>
        <v>0</v>
      </c>
      <c r="AO553" t="str">
        <f t="shared" ref="AO553:AO616" si="687">IF(BB553=1,$AF553*$V490,"0")</f>
        <v>0</v>
      </c>
      <c r="AP553" t="str">
        <f t="shared" ref="AP553:AP616" si="688">IF(BC553=1,$AF553*$V490,"0")</f>
        <v>0</v>
      </c>
      <c r="AQ553" t="str">
        <f t="shared" ref="AQ553:AQ616" si="689">IF(BD553=1,$AF553*$X490,"0")</f>
        <v>0</v>
      </c>
      <c r="AT553">
        <f t="shared" si="671"/>
        <v>0</v>
      </c>
      <c r="AU553">
        <f t="shared" si="672"/>
        <v>0</v>
      </c>
      <c r="AW553">
        <f t="shared" si="673"/>
        <v>0</v>
      </c>
      <c r="AY553">
        <f t="shared" ref="AY553:AY616" si="690">COUNTIF($W490:$W490,"SR")</f>
        <v>0</v>
      </c>
      <c r="AZ553">
        <f t="shared" ref="AZ553:AZ616" si="691">COUNTIF($W490:$W490,"UD")</f>
        <v>0</v>
      </c>
      <c r="BA553">
        <f t="shared" ref="BA553:BA616" si="692">COUNTIF($W490:$W490,"FA")</f>
        <v>0</v>
      </c>
      <c r="BB553">
        <f t="shared" ref="BB553:BB616" si="693">COUNTIF($W490:$W490,"DI")</f>
        <v>0</v>
      </c>
      <c r="BC553">
        <f t="shared" ref="BC553:BC616" si="694">COUNTIF($W490:$W490,"IA")</f>
        <v>0</v>
      </c>
      <c r="BD553">
        <f t="shared" ref="BD553:BD616" si="695">COUNTIF($X490:$X490,"&gt;.00")</f>
        <v>0</v>
      </c>
      <c r="BF553" t="str">
        <f t="shared" ref="BF553:BF616" si="696">IF(BA553=1,$AF553*F490,"0")</f>
        <v>0</v>
      </c>
      <c r="BG553" t="str">
        <f t="shared" ref="BG553:BG616" si="697">IF(BA553=1,$AF553*I490,"0")</f>
        <v>0</v>
      </c>
      <c r="BH553" t="str">
        <f t="shared" ref="BH553:BH616" si="698">IF(BB553=1,$AF553*F490,"0")</f>
        <v>0</v>
      </c>
      <c r="BI553" t="str">
        <f t="shared" ref="BI553:BI616" si="699">IF(BB553=1,$AF553*I490,"0")</f>
        <v>0</v>
      </c>
      <c r="BJ553" t="str">
        <f t="shared" ref="BJ553:BJ616" si="700">IF(BC553=1,$AF553*F490,"0")</f>
        <v>0</v>
      </c>
      <c r="BK553" t="str">
        <f t="shared" ref="BK553:BK616" si="701">IF(BC553=1,$AF553*I490,"0")</f>
        <v>0</v>
      </c>
    </row>
    <row r="554" spans="1:63" x14ac:dyDescent="0.25">
      <c r="A554" s="176" t="s">
        <v>22</v>
      </c>
      <c r="B554" s="10">
        <f t="shared" si="674"/>
        <v>13</v>
      </c>
      <c r="C554" s="10" t="str">
        <f t="shared" si="670"/>
        <v>Admin 4b - 13</v>
      </c>
      <c r="D554" s="138">
        <f>'AUP Test Results - Table 1'!D554</f>
        <v>0</v>
      </c>
      <c r="E554" s="177">
        <f>'AUP Test Results - Table 1'!E554</f>
        <v>0</v>
      </c>
      <c r="F554" s="139">
        <f>'AUP Test Results - Table 1'!F554</f>
        <v>0</v>
      </c>
      <c r="G554" s="177">
        <f>'AUP Test Results - Table 1'!G554</f>
        <v>0</v>
      </c>
      <c r="H554" s="177">
        <f>'AUP Test Results - Table 1'!H554</f>
        <v>0</v>
      </c>
      <c r="I554" s="139">
        <f>'AUP Test Results - Table 1'!I554</f>
        <v>0</v>
      </c>
      <c r="J554" s="177">
        <f>'AUP Test Results - Table 1'!J554</f>
        <v>0</v>
      </c>
      <c r="K554" s="177">
        <f>'AUP Test Results - Table 1'!K554</f>
        <v>0</v>
      </c>
      <c r="L554" s="139">
        <f>'AUP Test Results - Table 1'!L554</f>
        <v>0</v>
      </c>
      <c r="M554" s="177" t="str">
        <f>'AUP Test Results - Table 1'!M554</f>
        <v/>
      </c>
      <c r="N554" s="177">
        <f>'AUP Test Results - Table 1'!N554</f>
        <v>0</v>
      </c>
      <c r="O554" s="139">
        <f>'AUP Test Results - Table 1'!O554</f>
        <v>0</v>
      </c>
      <c r="P554" s="177" t="str">
        <f>'AUP Test Results - Table 1'!P554</f>
        <v/>
      </c>
      <c r="Q554" s="138">
        <f>'AUP Test Results - Table 1'!Q554</f>
        <v>0</v>
      </c>
      <c r="R554" s="139">
        <f>'AUP Test Results - Table 1'!R554</f>
        <v>0</v>
      </c>
      <c r="S554" s="45">
        <f>'AUP Test Results - Table 1'!S554</f>
        <v>0</v>
      </c>
      <c r="T554" s="139">
        <f>'AUP Test Results - Table 1'!T554</f>
        <v>0</v>
      </c>
      <c r="U554" s="45">
        <f>'AUP Test Results - Table 1'!U554</f>
        <v>0</v>
      </c>
      <c r="V554" s="138">
        <f>'AUP Test Results - Table 1'!V554</f>
        <v>0</v>
      </c>
      <c r="W554" s="141" t="str">
        <f>'AUP Test Results - Table 1'!W554</f>
        <v>none</v>
      </c>
      <c r="X554" s="141">
        <f>'AUP Test Results - Table 1'!X554</f>
        <v>0</v>
      </c>
      <c r="Y554" s="178">
        <f>'AUP Test Results - Table 1'!Y554</f>
        <v>0</v>
      </c>
      <c r="Z554" s="89">
        <f>'AUP Test Results - Table 1'!Z554</f>
        <v>0</v>
      </c>
      <c r="AC554" t="str">
        <f t="shared" si="678"/>
        <v>Admin 4a</v>
      </c>
      <c r="AD554" s="3">
        <f t="shared" si="675"/>
        <v>0</v>
      </c>
      <c r="AE554" s="3">
        <f t="shared" si="676"/>
        <v>0</v>
      </c>
      <c r="AF554" s="3" t="e">
        <f t="shared" si="677"/>
        <v>#DIV/0!</v>
      </c>
      <c r="AG554" s="2" t="e">
        <f t="shared" si="679"/>
        <v>#DIV/0!</v>
      </c>
      <c r="AH554" s="2" t="e">
        <f t="shared" si="680"/>
        <v>#DIV/0!</v>
      </c>
      <c r="AI554" s="2" t="e">
        <f t="shared" si="681"/>
        <v>#DIV/0!</v>
      </c>
      <c r="AJ554" s="2" t="e">
        <f t="shared" si="682"/>
        <v>#DIV/0!</v>
      </c>
      <c r="AK554" t="e">
        <f t="shared" si="683"/>
        <v>#DIV/0!</v>
      </c>
      <c r="AL554" t="str">
        <f t="shared" si="684"/>
        <v>0</v>
      </c>
      <c r="AM554" t="str">
        <f t="shared" si="685"/>
        <v>0</v>
      </c>
      <c r="AN554" t="str">
        <f t="shared" si="686"/>
        <v>0</v>
      </c>
      <c r="AO554" t="str">
        <f t="shared" si="687"/>
        <v>0</v>
      </c>
      <c r="AP554" t="str">
        <f t="shared" si="688"/>
        <v>0</v>
      </c>
      <c r="AQ554" t="str">
        <f t="shared" si="689"/>
        <v>0</v>
      </c>
      <c r="AT554">
        <f t="shared" si="671"/>
        <v>0</v>
      </c>
      <c r="AU554">
        <f t="shared" si="672"/>
        <v>0</v>
      </c>
      <c r="AW554">
        <f t="shared" si="673"/>
        <v>0</v>
      </c>
      <c r="AY554">
        <f t="shared" si="690"/>
        <v>0</v>
      </c>
      <c r="AZ554">
        <f t="shared" si="691"/>
        <v>0</v>
      </c>
      <c r="BA554">
        <f t="shared" si="692"/>
        <v>0</v>
      </c>
      <c r="BB554">
        <f t="shared" si="693"/>
        <v>0</v>
      </c>
      <c r="BC554">
        <f t="shared" si="694"/>
        <v>0</v>
      </c>
      <c r="BD554">
        <f t="shared" si="695"/>
        <v>0</v>
      </c>
      <c r="BF554" t="str">
        <f t="shared" si="696"/>
        <v>0</v>
      </c>
      <c r="BG554" t="str">
        <f t="shared" si="697"/>
        <v>0</v>
      </c>
      <c r="BH554" t="str">
        <f t="shared" si="698"/>
        <v>0</v>
      </c>
      <c r="BI554" t="str">
        <f t="shared" si="699"/>
        <v>0</v>
      </c>
      <c r="BJ554" t="str">
        <f t="shared" si="700"/>
        <v>0</v>
      </c>
      <c r="BK554" t="str">
        <f t="shared" si="701"/>
        <v>0</v>
      </c>
    </row>
    <row r="555" spans="1:63" x14ac:dyDescent="0.25">
      <c r="A555" s="176" t="s">
        <v>22</v>
      </c>
      <c r="B555" s="10">
        <f t="shared" si="674"/>
        <v>14</v>
      </c>
      <c r="C555" s="10" t="str">
        <f t="shared" si="670"/>
        <v>Admin 4b - 14</v>
      </c>
      <c r="D555" s="138">
        <f>'AUP Test Results - Table 1'!D555</f>
        <v>0</v>
      </c>
      <c r="E555" s="177">
        <f>'AUP Test Results - Table 1'!E555</f>
        <v>0</v>
      </c>
      <c r="F555" s="139">
        <f>'AUP Test Results - Table 1'!F555</f>
        <v>0</v>
      </c>
      <c r="G555" s="177">
        <f>'AUP Test Results - Table 1'!G555</f>
        <v>0</v>
      </c>
      <c r="H555" s="177">
        <f>'AUP Test Results - Table 1'!H555</f>
        <v>0</v>
      </c>
      <c r="I555" s="139">
        <f>'AUP Test Results - Table 1'!I555</f>
        <v>0</v>
      </c>
      <c r="J555" s="177">
        <f>'AUP Test Results - Table 1'!J555</f>
        <v>0</v>
      </c>
      <c r="K555" s="177">
        <f>'AUP Test Results - Table 1'!K555</f>
        <v>0</v>
      </c>
      <c r="L555" s="139">
        <f>'AUP Test Results - Table 1'!L555</f>
        <v>0</v>
      </c>
      <c r="M555" s="177" t="str">
        <f>'AUP Test Results - Table 1'!M555</f>
        <v/>
      </c>
      <c r="N555" s="177">
        <f>'AUP Test Results - Table 1'!N555</f>
        <v>0</v>
      </c>
      <c r="O555" s="139">
        <f>'AUP Test Results - Table 1'!O555</f>
        <v>0</v>
      </c>
      <c r="P555" s="177" t="str">
        <f>'AUP Test Results - Table 1'!P555</f>
        <v/>
      </c>
      <c r="Q555" s="138">
        <f>'AUP Test Results - Table 1'!Q555</f>
        <v>0</v>
      </c>
      <c r="R555" s="139">
        <f>'AUP Test Results - Table 1'!R555</f>
        <v>0</v>
      </c>
      <c r="S555" s="45">
        <f>'AUP Test Results - Table 1'!S555</f>
        <v>0</v>
      </c>
      <c r="T555" s="139">
        <f>'AUP Test Results - Table 1'!T555</f>
        <v>0</v>
      </c>
      <c r="U555" s="45">
        <f>'AUP Test Results - Table 1'!U555</f>
        <v>0</v>
      </c>
      <c r="V555" s="138">
        <f>'AUP Test Results - Table 1'!V555</f>
        <v>0</v>
      </c>
      <c r="W555" s="141" t="str">
        <f>'AUP Test Results - Table 1'!W555</f>
        <v>none</v>
      </c>
      <c r="X555" s="141">
        <f>'AUP Test Results - Table 1'!X555</f>
        <v>0</v>
      </c>
      <c r="Y555" s="178">
        <f>'AUP Test Results - Table 1'!Y555</f>
        <v>0</v>
      </c>
      <c r="Z555" s="89">
        <f>'AUP Test Results - Table 1'!Z555</f>
        <v>0</v>
      </c>
      <c r="AC555" t="str">
        <f t="shared" si="678"/>
        <v>Admin 4a</v>
      </c>
      <c r="AD555" s="3">
        <f t="shared" si="675"/>
        <v>0</v>
      </c>
      <c r="AE555" s="3">
        <f t="shared" si="676"/>
        <v>0</v>
      </c>
      <c r="AF555" s="3" t="e">
        <f t="shared" si="677"/>
        <v>#DIV/0!</v>
      </c>
      <c r="AG555" s="2" t="e">
        <f t="shared" si="679"/>
        <v>#DIV/0!</v>
      </c>
      <c r="AH555" s="2" t="e">
        <f t="shared" si="680"/>
        <v>#DIV/0!</v>
      </c>
      <c r="AI555" s="2" t="e">
        <f t="shared" si="681"/>
        <v>#DIV/0!</v>
      </c>
      <c r="AJ555" s="2" t="e">
        <f t="shared" si="682"/>
        <v>#DIV/0!</v>
      </c>
      <c r="AK555" t="e">
        <f t="shared" si="683"/>
        <v>#DIV/0!</v>
      </c>
      <c r="AL555" t="str">
        <f t="shared" si="684"/>
        <v>0</v>
      </c>
      <c r="AM555" t="str">
        <f t="shared" si="685"/>
        <v>0</v>
      </c>
      <c r="AN555" t="str">
        <f t="shared" si="686"/>
        <v>0</v>
      </c>
      <c r="AO555" t="str">
        <f t="shared" si="687"/>
        <v>0</v>
      </c>
      <c r="AP555" t="str">
        <f t="shared" si="688"/>
        <v>0</v>
      </c>
      <c r="AQ555" t="str">
        <f t="shared" si="689"/>
        <v>0</v>
      </c>
      <c r="AT555">
        <f t="shared" si="671"/>
        <v>0</v>
      </c>
      <c r="AU555">
        <f t="shared" si="672"/>
        <v>0</v>
      </c>
      <c r="AW555">
        <f t="shared" si="673"/>
        <v>0</v>
      </c>
      <c r="AY555">
        <f t="shared" si="690"/>
        <v>0</v>
      </c>
      <c r="AZ555">
        <f t="shared" si="691"/>
        <v>0</v>
      </c>
      <c r="BA555">
        <f t="shared" si="692"/>
        <v>0</v>
      </c>
      <c r="BB555">
        <f t="shared" si="693"/>
        <v>0</v>
      </c>
      <c r="BC555">
        <f t="shared" si="694"/>
        <v>0</v>
      </c>
      <c r="BD555">
        <f t="shared" si="695"/>
        <v>0</v>
      </c>
      <c r="BF555" t="str">
        <f t="shared" si="696"/>
        <v>0</v>
      </c>
      <c r="BG555" t="str">
        <f t="shared" si="697"/>
        <v>0</v>
      </c>
      <c r="BH555" t="str">
        <f t="shared" si="698"/>
        <v>0</v>
      </c>
      <c r="BI555" t="str">
        <f t="shared" si="699"/>
        <v>0</v>
      </c>
      <c r="BJ555" t="str">
        <f t="shared" si="700"/>
        <v>0</v>
      </c>
      <c r="BK555" t="str">
        <f t="shared" si="701"/>
        <v>0</v>
      </c>
    </row>
    <row r="556" spans="1:63" x14ac:dyDescent="0.25">
      <c r="A556" s="176" t="s">
        <v>22</v>
      </c>
      <c r="B556" s="10">
        <f t="shared" si="674"/>
        <v>15</v>
      </c>
      <c r="C556" s="10" t="str">
        <f t="shared" si="670"/>
        <v>Admin 4b - 15</v>
      </c>
      <c r="D556" s="138">
        <f>'AUP Test Results - Table 1'!D556</f>
        <v>0</v>
      </c>
      <c r="E556" s="177">
        <f>'AUP Test Results - Table 1'!E556</f>
        <v>0</v>
      </c>
      <c r="F556" s="139">
        <f>'AUP Test Results - Table 1'!F556</f>
        <v>0</v>
      </c>
      <c r="G556" s="177">
        <f>'AUP Test Results - Table 1'!G556</f>
        <v>0</v>
      </c>
      <c r="H556" s="177">
        <f>'AUP Test Results - Table 1'!H556</f>
        <v>0</v>
      </c>
      <c r="I556" s="139">
        <f>'AUP Test Results - Table 1'!I556</f>
        <v>0</v>
      </c>
      <c r="J556" s="177">
        <f>'AUP Test Results - Table 1'!J556</f>
        <v>0</v>
      </c>
      <c r="K556" s="177">
        <f>'AUP Test Results - Table 1'!K556</f>
        <v>0</v>
      </c>
      <c r="L556" s="139">
        <f>'AUP Test Results - Table 1'!L556</f>
        <v>0</v>
      </c>
      <c r="M556" s="177" t="str">
        <f>'AUP Test Results - Table 1'!M556</f>
        <v/>
      </c>
      <c r="N556" s="177">
        <f>'AUP Test Results - Table 1'!N556</f>
        <v>0</v>
      </c>
      <c r="O556" s="139">
        <f>'AUP Test Results - Table 1'!O556</f>
        <v>0</v>
      </c>
      <c r="P556" s="177" t="str">
        <f>'AUP Test Results - Table 1'!P556</f>
        <v/>
      </c>
      <c r="Q556" s="138">
        <f>'AUP Test Results - Table 1'!Q556</f>
        <v>0</v>
      </c>
      <c r="R556" s="139">
        <f>'AUP Test Results - Table 1'!R556</f>
        <v>0</v>
      </c>
      <c r="S556" s="45">
        <f>'AUP Test Results - Table 1'!S556</f>
        <v>0</v>
      </c>
      <c r="T556" s="139">
        <f>'AUP Test Results - Table 1'!T556</f>
        <v>0</v>
      </c>
      <c r="U556" s="45">
        <f>'AUP Test Results - Table 1'!U556</f>
        <v>0</v>
      </c>
      <c r="V556" s="138">
        <f>'AUP Test Results - Table 1'!V556</f>
        <v>0</v>
      </c>
      <c r="W556" s="141" t="str">
        <f>'AUP Test Results - Table 1'!W556</f>
        <v>none</v>
      </c>
      <c r="X556" s="141">
        <f>'AUP Test Results - Table 1'!X556</f>
        <v>0</v>
      </c>
      <c r="Y556" s="178">
        <f>'AUP Test Results - Table 1'!Y556</f>
        <v>0</v>
      </c>
      <c r="Z556" s="89">
        <f>'AUP Test Results - Table 1'!Z556</f>
        <v>0</v>
      </c>
      <c r="AC556" t="str">
        <f t="shared" si="678"/>
        <v>Admin 4a</v>
      </c>
      <c r="AD556" s="3">
        <f t="shared" si="675"/>
        <v>0</v>
      </c>
      <c r="AE556" s="3">
        <f t="shared" si="676"/>
        <v>0</v>
      </c>
      <c r="AF556" s="3" t="e">
        <f t="shared" si="677"/>
        <v>#DIV/0!</v>
      </c>
      <c r="AG556" s="2" t="e">
        <f t="shared" si="679"/>
        <v>#DIV/0!</v>
      </c>
      <c r="AH556" s="2" t="e">
        <f t="shared" si="680"/>
        <v>#DIV/0!</v>
      </c>
      <c r="AI556" s="2" t="e">
        <f t="shared" si="681"/>
        <v>#DIV/0!</v>
      </c>
      <c r="AJ556" s="2" t="e">
        <f t="shared" si="682"/>
        <v>#DIV/0!</v>
      </c>
      <c r="AK556" t="e">
        <f t="shared" si="683"/>
        <v>#DIV/0!</v>
      </c>
      <c r="AL556" t="str">
        <f t="shared" si="684"/>
        <v>0</v>
      </c>
      <c r="AM556" t="str">
        <f t="shared" si="685"/>
        <v>0</v>
      </c>
      <c r="AN556" t="str">
        <f t="shared" si="686"/>
        <v>0</v>
      </c>
      <c r="AO556" t="str">
        <f t="shared" si="687"/>
        <v>0</v>
      </c>
      <c r="AP556" t="str">
        <f t="shared" si="688"/>
        <v>0</v>
      </c>
      <c r="AQ556" t="str">
        <f t="shared" si="689"/>
        <v>0</v>
      </c>
      <c r="AT556">
        <f t="shared" si="671"/>
        <v>0</v>
      </c>
      <c r="AU556">
        <f t="shared" si="672"/>
        <v>0</v>
      </c>
      <c r="AW556">
        <f t="shared" si="673"/>
        <v>0</v>
      </c>
      <c r="AY556">
        <f t="shared" si="690"/>
        <v>0</v>
      </c>
      <c r="AZ556">
        <f t="shared" si="691"/>
        <v>0</v>
      </c>
      <c r="BA556">
        <f t="shared" si="692"/>
        <v>0</v>
      </c>
      <c r="BB556">
        <f t="shared" si="693"/>
        <v>0</v>
      </c>
      <c r="BC556">
        <f t="shared" si="694"/>
        <v>0</v>
      </c>
      <c r="BD556">
        <f t="shared" si="695"/>
        <v>0</v>
      </c>
      <c r="BF556" t="str">
        <f t="shared" si="696"/>
        <v>0</v>
      </c>
      <c r="BG556" t="str">
        <f t="shared" si="697"/>
        <v>0</v>
      </c>
      <c r="BH556" t="str">
        <f t="shared" si="698"/>
        <v>0</v>
      </c>
      <c r="BI556" t="str">
        <f t="shared" si="699"/>
        <v>0</v>
      </c>
      <c r="BJ556" t="str">
        <f t="shared" si="700"/>
        <v>0</v>
      </c>
      <c r="BK556" t="str">
        <f t="shared" si="701"/>
        <v>0</v>
      </c>
    </row>
    <row r="557" spans="1:63" x14ac:dyDescent="0.25">
      <c r="A557" s="176" t="s">
        <v>22</v>
      </c>
      <c r="B557" s="10">
        <f t="shared" si="674"/>
        <v>16</v>
      </c>
      <c r="C557" s="10" t="str">
        <f t="shared" si="670"/>
        <v>Admin 4b - 16</v>
      </c>
      <c r="D557" s="138">
        <f>'AUP Test Results - Table 1'!D557</f>
        <v>0</v>
      </c>
      <c r="E557" s="177">
        <f>'AUP Test Results - Table 1'!E557</f>
        <v>0</v>
      </c>
      <c r="F557" s="139">
        <f>'AUP Test Results - Table 1'!F557</f>
        <v>0</v>
      </c>
      <c r="G557" s="177">
        <f>'AUP Test Results - Table 1'!G557</f>
        <v>0</v>
      </c>
      <c r="H557" s="177">
        <f>'AUP Test Results - Table 1'!H557</f>
        <v>0</v>
      </c>
      <c r="I557" s="139">
        <f>'AUP Test Results - Table 1'!I557</f>
        <v>0</v>
      </c>
      <c r="J557" s="177">
        <f>'AUP Test Results - Table 1'!J557</f>
        <v>0</v>
      </c>
      <c r="K557" s="177">
        <f>'AUP Test Results - Table 1'!K557</f>
        <v>0</v>
      </c>
      <c r="L557" s="139">
        <f>'AUP Test Results - Table 1'!L557</f>
        <v>0</v>
      </c>
      <c r="M557" s="177" t="str">
        <f>'AUP Test Results - Table 1'!M557</f>
        <v/>
      </c>
      <c r="N557" s="177">
        <f>'AUP Test Results - Table 1'!N557</f>
        <v>0</v>
      </c>
      <c r="O557" s="139">
        <f>'AUP Test Results - Table 1'!O557</f>
        <v>0</v>
      </c>
      <c r="P557" s="177" t="str">
        <f>'AUP Test Results - Table 1'!P557</f>
        <v/>
      </c>
      <c r="Q557" s="138">
        <f>'AUP Test Results - Table 1'!Q557</f>
        <v>0</v>
      </c>
      <c r="R557" s="139">
        <f>'AUP Test Results - Table 1'!R557</f>
        <v>0</v>
      </c>
      <c r="S557" s="45">
        <f>'AUP Test Results - Table 1'!S557</f>
        <v>0</v>
      </c>
      <c r="T557" s="139">
        <f>'AUP Test Results - Table 1'!T557</f>
        <v>0</v>
      </c>
      <c r="U557" s="45">
        <f>'AUP Test Results - Table 1'!U557</f>
        <v>0</v>
      </c>
      <c r="V557" s="138">
        <f>'AUP Test Results - Table 1'!V557</f>
        <v>0</v>
      </c>
      <c r="W557" s="141" t="str">
        <f>'AUP Test Results - Table 1'!W557</f>
        <v>none</v>
      </c>
      <c r="X557" s="141">
        <f>'AUP Test Results - Table 1'!X557</f>
        <v>0</v>
      </c>
      <c r="Y557" s="178">
        <f>'AUP Test Results - Table 1'!Y557</f>
        <v>0</v>
      </c>
      <c r="Z557" s="89">
        <f>'AUP Test Results - Table 1'!Z557</f>
        <v>0</v>
      </c>
      <c r="AC557" t="str">
        <f t="shared" si="678"/>
        <v>Admin 4a</v>
      </c>
      <c r="AD557" s="3">
        <f t="shared" si="675"/>
        <v>0</v>
      </c>
      <c r="AE557" s="3">
        <f t="shared" si="676"/>
        <v>0</v>
      </c>
      <c r="AF557" s="3" t="e">
        <f t="shared" si="677"/>
        <v>#DIV/0!</v>
      </c>
      <c r="AG557" s="2" t="e">
        <f t="shared" si="679"/>
        <v>#DIV/0!</v>
      </c>
      <c r="AH557" s="2" t="e">
        <f t="shared" si="680"/>
        <v>#DIV/0!</v>
      </c>
      <c r="AI557" s="2" t="e">
        <f t="shared" si="681"/>
        <v>#DIV/0!</v>
      </c>
      <c r="AJ557" s="2" t="e">
        <f t="shared" si="682"/>
        <v>#DIV/0!</v>
      </c>
      <c r="AK557" t="e">
        <f t="shared" si="683"/>
        <v>#DIV/0!</v>
      </c>
      <c r="AL557" t="str">
        <f t="shared" si="684"/>
        <v>0</v>
      </c>
      <c r="AM557" t="str">
        <f t="shared" si="685"/>
        <v>0</v>
      </c>
      <c r="AN557" t="str">
        <f t="shared" si="686"/>
        <v>0</v>
      </c>
      <c r="AO557" t="str">
        <f t="shared" si="687"/>
        <v>0</v>
      </c>
      <c r="AP557" t="str">
        <f t="shared" si="688"/>
        <v>0</v>
      </c>
      <c r="AQ557" t="str">
        <f t="shared" si="689"/>
        <v>0</v>
      </c>
      <c r="AT557">
        <f t="shared" si="671"/>
        <v>0</v>
      </c>
      <c r="AU557">
        <f t="shared" si="672"/>
        <v>0</v>
      </c>
      <c r="AW557">
        <f t="shared" si="673"/>
        <v>0</v>
      </c>
      <c r="AY557">
        <f t="shared" si="690"/>
        <v>0</v>
      </c>
      <c r="AZ557">
        <f t="shared" si="691"/>
        <v>0</v>
      </c>
      <c r="BA557">
        <f t="shared" si="692"/>
        <v>0</v>
      </c>
      <c r="BB557">
        <f t="shared" si="693"/>
        <v>0</v>
      </c>
      <c r="BC557">
        <f t="shared" si="694"/>
        <v>0</v>
      </c>
      <c r="BD557">
        <f t="shared" si="695"/>
        <v>0</v>
      </c>
      <c r="BF557" t="str">
        <f t="shared" si="696"/>
        <v>0</v>
      </c>
      <c r="BG557" t="str">
        <f t="shared" si="697"/>
        <v>0</v>
      </c>
      <c r="BH557" t="str">
        <f t="shared" si="698"/>
        <v>0</v>
      </c>
      <c r="BI557" t="str">
        <f t="shared" si="699"/>
        <v>0</v>
      </c>
      <c r="BJ557" t="str">
        <f t="shared" si="700"/>
        <v>0</v>
      </c>
      <c r="BK557" t="str">
        <f t="shared" si="701"/>
        <v>0</v>
      </c>
    </row>
    <row r="558" spans="1:63" x14ac:dyDescent="0.25">
      <c r="A558" s="176" t="s">
        <v>22</v>
      </c>
      <c r="B558" s="10">
        <f t="shared" si="674"/>
        <v>17</v>
      </c>
      <c r="C558" s="10" t="str">
        <f t="shared" ref="C558:C681" si="702">A558&amp;" - "&amp;B558</f>
        <v>Admin 4b - 17</v>
      </c>
      <c r="D558" s="138">
        <f>'AUP Test Results - Table 1'!D558</f>
        <v>0</v>
      </c>
      <c r="E558" s="177">
        <f>'AUP Test Results - Table 1'!E558</f>
        <v>0</v>
      </c>
      <c r="F558" s="139">
        <f>'AUP Test Results - Table 1'!F558</f>
        <v>0</v>
      </c>
      <c r="G558" s="177">
        <f>'AUP Test Results - Table 1'!G558</f>
        <v>0</v>
      </c>
      <c r="H558" s="177">
        <f>'AUP Test Results - Table 1'!H558</f>
        <v>0</v>
      </c>
      <c r="I558" s="139">
        <f>'AUP Test Results - Table 1'!I558</f>
        <v>0</v>
      </c>
      <c r="J558" s="177">
        <f>'AUP Test Results - Table 1'!J558</f>
        <v>0</v>
      </c>
      <c r="K558" s="177">
        <f>'AUP Test Results - Table 1'!K558</f>
        <v>0</v>
      </c>
      <c r="L558" s="139">
        <f>'AUP Test Results - Table 1'!L558</f>
        <v>0</v>
      </c>
      <c r="M558" s="177" t="str">
        <f>'AUP Test Results - Table 1'!M558</f>
        <v/>
      </c>
      <c r="N558" s="177">
        <f>'AUP Test Results - Table 1'!N558</f>
        <v>0</v>
      </c>
      <c r="O558" s="139">
        <f>'AUP Test Results - Table 1'!O558</f>
        <v>0</v>
      </c>
      <c r="P558" s="177" t="str">
        <f>'AUP Test Results - Table 1'!P558</f>
        <v/>
      </c>
      <c r="Q558" s="138">
        <f>'AUP Test Results - Table 1'!Q558</f>
        <v>0</v>
      </c>
      <c r="R558" s="139">
        <f>'AUP Test Results - Table 1'!R558</f>
        <v>0</v>
      </c>
      <c r="S558" s="45">
        <f>'AUP Test Results - Table 1'!S558</f>
        <v>0</v>
      </c>
      <c r="T558" s="139">
        <f>'AUP Test Results - Table 1'!T558</f>
        <v>0</v>
      </c>
      <c r="U558" s="45">
        <f>'AUP Test Results - Table 1'!U558</f>
        <v>0</v>
      </c>
      <c r="V558" s="138">
        <f>'AUP Test Results - Table 1'!V558</f>
        <v>0</v>
      </c>
      <c r="W558" s="141" t="str">
        <f>'AUP Test Results - Table 1'!W558</f>
        <v>none</v>
      </c>
      <c r="X558" s="141">
        <f>'AUP Test Results - Table 1'!X558</f>
        <v>0</v>
      </c>
      <c r="Y558" s="178">
        <f>'AUP Test Results - Table 1'!Y558</f>
        <v>0</v>
      </c>
      <c r="Z558" s="89">
        <f>'AUP Test Results - Table 1'!Z558</f>
        <v>0</v>
      </c>
      <c r="AC558" t="str">
        <f t="shared" si="678"/>
        <v>Admin 4a</v>
      </c>
      <c r="AD558" s="3">
        <f t="shared" si="675"/>
        <v>0</v>
      </c>
      <c r="AE558" s="3">
        <f t="shared" si="676"/>
        <v>0</v>
      </c>
      <c r="AF558" s="3" t="e">
        <f t="shared" si="677"/>
        <v>#DIV/0!</v>
      </c>
      <c r="AG558" s="2" t="e">
        <f t="shared" si="679"/>
        <v>#DIV/0!</v>
      </c>
      <c r="AH558" s="2" t="e">
        <f t="shared" si="680"/>
        <v>#DIV/0!</v>
      </c>
      <c r="AI558" s="2" t="e">
        <f t="shared" si="681"/>
        <v>#DIV/0!</v>
      </c>
      <c r="AJ558" s="2" t="e">
        <f t="shared" si="682"/>
        <v>#DIV/0!</v>
      </c>
      <c r="AK558" t="e">
        <f t="shared" si="683"/>
        <v>#DIV/0!</v>
      </c>
      <c r="AL558" t="str">
        <f t="shared" si="684"/>
        <v>0</v>
      </c>
      <c r="AM558" t="str">
        <f t="shared" si="685"/>
        <v>0</v>
      </c>
      <c r="AN558" t="str">
        <f t="shared" si="686"/>
        <v>0</v>
      </c>
      <c r="AO558" t="str">
        <f t="shared" si="687"/>
        <v>0</v>
      </c>
      <c r="AP558" t="str">
        <f t="shared" si="688"/>
        <v>0</v>
      </c>
      <c r="AQ558" t="str">
        <f t="shared" si="689"/>
        <v>0</v>
      </c>
      <c r="AT558">
        <f t="shared" si="671"/>
        <v>0</v>
      </c>
      <c r="AU558">
        <f t="shared" si="672"/>
        <v>0</v>
      </c>
      <c r="AW558">
        <f t="shared" si="673"/>
        <v>0</v>
      </c>
      <c r="AY558">
        <f t="shared" si="690"/>
        <v>0</v>
      </c>
      <c r="AZ558">
        <f t="shared" si="691"/>
        <v>0</v>
      </c>
      <c r="BA558">
        <f t="shared" si="692"/>
        <v>0</v>
      </c>
      <c r="BB558">
        <f t="shared" si="693"/>
        <v>0</v>
      </c>
      <c r="BC558">
        <f t="shared" si="694"/>
        <v>0</v>
      </c>
      <c r="BD558">
        <f t="shared" si="695"/>
        <v>0</v>
      </c>
      <c r="BF558" t="str">
        <f t="shared" si="696"/>
        <v>0</v>
      </c>
      <c r="BG558" t="str">
        <f t="shared" si="697"/>
        <v>0</v>
      </c>
      <c r="BH558" t="str">
        <f t="shared" si="698"/>
        <v>0</v>
      </c>
      <c r="BI558" t="str">
        <f t="shared" si="699"/>
        <v>0</v>
      </c>
      <c r="BJ558" t="str">
        <f t="shared" si="700"/>
        <v>0</v>
      </c>
      <c r="BK558" t="str">
        <f t="shared" si="701"/>
        <v>0</v>
      </c>
    </row>
    <row r="559" spans="1:63" x14ac:dyDescent="0.25">
      <c r="A559" s="176" t="s">
        <v>22</v>
      </c>
      <c r="B559" s="10">
        <f t="shared" si="674"/>
        <v>18</v>
      </c>
      <c r="C559" s="10" t="str">
        <f t="shared" si="702"/>
        <v>Admin 4b - 18</v>
      </c>
      <c r="D559" s="138">
        <f>'AUP Test Results - Table 1'!D559</f>
        <v>0</v>
      </c>
      <c r="E559" s="177">
        <f>'AUP Test Results - Table 1'!E559</f>
        <v>0</v>
      </c>
      <c r="F559" s="139">
        <f>'AUP Test Results - Table 1'!F559</f>
        <v>0</v>
      </c>
      <c r="G559" s="177">
        <f>'AUP Test Results - Table 1'!G559</f>
        <v>0</v>
      </c>
      <c r="H559" s="177">
        <f>'AUP Test Results - Table 1'!H559</f>
        <v>0</v>
      </c>
      <c r="I559" s="139">
        <f>'AUP Test Results - Table 1'!I559</f>
        <v>0</v>
      </c>
      <c r="J559" s="177">
        <f>'AUP Test Results - Table 1'!J559</f>
        <v>0</v>
      </c>
      <c r="K559" s="177">
        <f>'AUP Test Results - Table 1'!K559</f>
        <v>0</v>
      </c>
      <c r="L559" s="139">
        <f>'AUP Test Results - Table 1'!L559</f>
        <v>0</v>
      </c>
      <c r="M559" s="177" t="str">
        <f>'AUP Test Results - Table 1'!M559</f>
        <v/>
      </c>
      <c r="N559" s="177">
        <f>'AUP Test Results - Table 1'!N559</f>
        <v>0</v>
      </c>
      <c r="O559" s="139">
        <f>'AUP Test Results - Table 1'!O559</f>
        <v>0</v>
      </c>
      <c r="P559" s="177" t="str">
        <f>'AUP Test Results - Table 1'!P559</f>
        <v/>
      </c>
      <c r="Q559" s="138">
        <f>'AUP Test Results - Table 1'!Q559</f>
        <v>0</v>
      </c>
      <c r="R559" s="139">
        <f>'AUP Test Results - Table 1'!R559</f>
        <v>0</v>
      </c>
      <c r="S559" s="45">
        <f>'AUP Test Results - Table 1'!S559</f>
        <v>0</v>
      </c>
      <c r="T559" s="139">
        <f>'AUP Test Results - Table 1'!T559</f>
        <v>0</v>
      </c>
      <c r="U559" s="45">
        <f>'AUP Test Results - Table 1'!U559</f>
        <v>0</v>
      </c>
      <c r="V559" s="138">
        <f>'AUP Test Results - Table 1'!V559</f>
        <v>0</v>
      </c>
      <c r="W559" s="141" t="str">
        <f>'AUP Test Results - Table 1'!W559</f>
        <v>none</v>
      </c>
      <c r="X559" s="141">
        <f>'AUP Test Results - Table 1'!X559</f>
        <v>0</v>
      </c>
      <c r="Y559" s="178">
        <f>'AUP Test Results - Table 1'!Y559</f>
        <v>0</v>
      </c>
      <c r="Z559" s="89">
        <f>'AUP Test Results - Table 1'!Z559</f>
        <v>0</v>
      </c>
      <c r="AC559" t="str">
        <f t="shared" si="678"/>
        <v>Admin 4a</v>
      </c>
      <c r="AD559" s="3">
        <f t="shared" si="675"/>
        <v>0</v>
      </c>
      <c r="AE559" s="3">
        <f t="shared" si="676"/>
        <v>0</v>
      </c>
      <c r="AF559" s="3" t="e">
        <f t="shared" si="677"/>
        <v>#DIV/0!</v>
      </c>
      <c r="AG559" s="2" t="e">
        <f t="shared" si="679"/>
        <v>#DIV/0!</v>
      </c>
      <c r="AH559" s="2" t="e">
        <f t="shared" si="680"/>
        <v>#DIV/0!</v>
      </c>
      <c r="AI559" s="2" t="e">
        <f t="shared" si="681"/>
        <v>#DIV/0!</v>
      </c>
      <c r="AJ559" s="2" t="e">
        <f t="shared" si="682"/>
        <v>#DIV/0!</v>
      </c>
      <c r="AK559" t="e">
        <f t="shared" si="683"/>
        <v>#DIV/0!</v>
      </c>
      <c r="AL559" t="str">
        <f t="shared" si="684"/>
        <v>0</v>
      </c>
      <c r="AM559" t="str">
        <f t="shared" si="685"/>
        <v>0</v>
      </c>
      <c r="AN559" t="str">
        <f t="shared" si="686"/>
        <v>0</v>
      </c>
      <c r="AO559" t="str">
        <f t="shared" si="687"/>
        <v>0</v>
      </c>
      <c r="AP559" t="str">
        <f t="shared" si="688"/>
        <v>0</v>
      </c>
      <c r="AQ559" t="str">
        <f t="shared" si="689"/>
        <v>0</v>
      </c>
      <c r="AT559">
        <f t="shared" si="671"/>
        <v>0</v>
      </c>
      <c r="AU559">
        <f t="shared" si="672"/>
        <v>0</v>
      </c>
      <c r="AW559">
        <f t="shared" si="673"/>
        <v>0</v>
      </c>
      <c r="AY559">
        <f t="shared" si="690"/>
        <v>0</v>
      </c>
      <c r="AZ559">
        <f t="shared" si="691"/>
        <v>0</v>
      </c>
      <c r="BA559">
        <f t="shared" si="692"/>
        <v>0</v>
      </c>
      <c r="BB559">
        <f t="shared" si="693"/>
        <v>0</v>
      </c>
      <c r="BC559">
        <f t="shared" si="694"/>
        <v>0</v>
      </c>
      <c r="BD559">
        <f t="shared" si="695"/>
        <v>0</v>
      </c>
      <c r="BF559" t="str">
        <f t="shared" si="696"/>
        <v>0</v>
      </c>
      <c r="BG559" t="str">
        <f t="shared" si="697"/>
        <v>0</v>
      </c>
      <c r="BH559" t="str">
        <f t="shared" si="698"/>
        <v>0</v>
      </c>
      <c r="BI559" t="str">
        <f t="shared" si="699"/>
        <v>0</v>
      </c>
      <c r="BJ559" t="str">
        <f t="shared" si="700"/>
        <v>0</v>
      </c>
      <c r="BK559" t="str">
        <f t="shared" si="701"/>
        <v>0</v>
      </c>
    </row>
    <row r="560" spans="1:63" x14ac:dyDescent="0.25">
      <c r="A560" s="176" t="s">
        <v>22</v>
      </c>
      <c r="B560" s="10">
        <f t="shared" si="674"/>
        <v>19</v>
      </c>
      <c r="C560" s="10" t="str">
        <f t="shared" si="702"/>
        <v>Admin 4b - 19</v>
      </c>
      <c r="D560" s="138">
        <f>'AUP Test Results - Table 1'!D560</f>
        <v>0</v>
      </c>
      <c r="E560" s="177">
        <f>'AUP Test Results - Table 1'!E560</f>
        <v>0</v>
      </c>
      <c r="F560" s="139">
        <f>'AUP Test Results - Table 1'!F560</f>
        <v>0</v>
      </c>
      <c r="G560" s="177">
        <f>'AUP Test Results - Table 1'!G560</f>
        <v>0</v>
      </c>
      <c r="H560" s="177">
        <f>'AUP Test Results - Table 1'!H560</f>
        <v>0</v>
      </c>
      <c r="I560" s="139">
        <f>'AUP Test Results - Table 1'!I560</f>
        <v>0</v>
      </c>
      <c r="J560" s="177">
        <f>'AUP Test Results - Table 1'!J560</f>
        <v>0</v>
      </c>
      <c r="K560" s="177">
        <f>'AUP Test Results - Table 1'!K560</f>
        <v>0</v>
      </c>
      <c r="L560" s="139">
        <f>'AUP Test Results - Table 1'!L560</f>
        <v>0</v>
      </c>
      <c r="M560" s="177" t="str">
        <f>'AUP Test Results - Table 1'!M560</f>
        <v/>
      </c>
      <c r="N560" s="177">
        <f>'AUP Test Results - Table 1'!N560</f>
        <v>0</v>
      </c>
      <c r="O560" s="139">
        <f>'AUP Test Results - Table 1'!O560</f>
        <v>0</v>
      </c>
      <c r="P560" s="177" t="str">
        <f>'AUP Test Results - Table 1'!P560</f>
        <v/>
      </c>
      <c r="Q560" s="138">
        <f>'AUP Test Results - Table 1'!Q560</f>
        <v>0</v>
      </c>
      <c r="R560" s="139">
        <f>'AUP Test Results - Table 1'!R560</f>
        <v>0</v>
      </c>
      <c r="S560" s="45">
        <f>'AUP Test Results - Table 1'!S560</f>
        <v>0</v>
      </c>
      <c r="T560" s="139">
        <f>'AUP Test Results - Table 1'!T560</f>
        <v>0</v>
      </c>
      <c r="U560" s="45">
        <f>'AUP Test Results - Table 1'!U560</f>
        <v>0</v>
      </c>
      <c r="V560" s="138">
        <f>'AUP Test Results - Table 1'!V560</f>
        <v>0</v>
      </c>
      <c r="W560" s="141" t="str">
        <f>'AUP Test Results - Table 1'!W560</f>
        <v>none</v>
      </c>
      <c r="X560" s="141">
        <f>'AUP Test Results - Table 1'!X560</f>
        <v>0</v>
      </c>
      <c r="Y560" s="178">
        <f>'AUP Test Results - Table 1'!Y560</f>
        <v>0</v>
      </c>
      <c r="Z560" s="89">
        <f>'AUP Test Results - Table 1'!Z560</f>
        <v>0</v>
      </c>
      <c r="AC560" t="str">
        <f t="shared" si="678"/>
        <v>Admin 4a</v>
      </c>
      <c r="AD560" s="3">
        <f t="shared" si="675"/>
        <v>0</v>
      </c>
      <c r="AE560" s="3">
        <f t="shared" si="676"/>
        <v>0</v>
      </c>
      <c r="AF560" s="3" t="e">
        <f t="shared" si="677"/>
        <v>#DIV/0!</v>
      </c>
      <c r="AG560" s="2" t="e">
        <f t="shared" si="679"/>
        <v>#DIV/0!</v>
      </c>
      <c r="AH560" s="2" t="e">
        <f t="shared" si="680"/>
        <v>#DIV/0!</v>
      </c>
      <c r="AI560" s="2" t="e">
        <f t="shared" si="681"/>
        <v>#DIV/0!</v>
      </c>
      <c r="AJ560" s="2" t="e">
        <f t="shared" si="682"/>
        <v>#DIV/0!</v>
      </c>
      <c r="AK560" t="e">
        <f t="shared" si="683"/>
        <v>#DIV/0!</v>
      </c>
      <c r="AL560" t="str">
        <f t="shared" si="684"/>
        <v>0</v>
      </c>
      <c r="AM560" t="str">
        <f t="shared" si="685"/>
        <v>0</v>
      </c>
      <c r="AN560" t="str">
        <f t="shared" si="686"/>
        <v>0</v>
      </c>
      <c r="AO560" t="str">
        <f t="shared" si="687"/>
        <v>0</v>
      </c>
      <c r="AP560" t="str">
        <f t="shared" si="688"/>
        <v>0</v>
      </c>
      <c r="AQ560" t="str">
        <f t="shared" si="689"/>
        <v>0</v>
      </c>
      <c r="AT560">
        <f t="shared" si="671"/>
        <v>0</v>
      </c>
      <c r="AU560">
        <f t="shared" si="672"/>
        <v>0</v>
      </c>
      <c r="AW560">
        <f t="shared" si="673"/>
        <v>0</v>
      </c>
      <c r="AY560">
        <f t="shared" si="690"/>
        <v>0</v>
      </c>
      <c r="AZ560">
        <f t="shared" si="691"/>
        <v>0</v>
      </c>
      <c r="BA560">
        <f t="shared" si="692"/>
        <v>0</v>
      </c>
      <c r="BB560">
        <f t="shared" si="693"/>
        <v>0</v>
      </c>
      <c r="BC560">
        <f t="shared" si="694"/>
        <v>0</v>
      </c>
      <c r="BD560">
        <f t="shared" si="695"/>
        <v>0</v>
      </c>
      <c r="BF560" t="str">
        <f t="shared" si="696"/>
        <v>0</v>
      </c>
      <c r="BG560" t="str">
        <f t="shared" si="697"/>
        <v>0</v>
      </c>
      <c r="BH560" t="str">
        <f t="shared" si="698"/>
        <v>0</v>
      </c>
      <c r="BI560" t="str">
        <f t="shared" si="699"/>
        <v>0</v>
      </c>
      <c r="BJ560" t="str">
        <f t="shared" si="700"/>
        <v>0</v>
      </c>
      <c r="BK560" t="str">
        <f t="shared" si="701"/>
        <v>0</v>
      </c>
    </row>
    <row r="561" spans="1:63" x14ac:dyDescent="0.25">
      <c r="A561" s="176" t="s">
        <v>22</v>
      </c>
      <c r="B561" s="10">
        <f t="shared" si="674"/>
        <v>20</v>
      </c>
      <c r="C561" s="10" t="str">
        <f t="shared" si="702"/>
        <v>Admin 4b - 20</v>
      </c>
      <c r="D561" s="138">
        <f>'AUP Test Results - Table 1'!D561</f>
        <v>0</v>
      </c>
      <c r="E561" s="177">
        <f>'AUP Test Results - Table 1'!E561</f>
        <v>0</v>
      </c>
      <c r="F561" s="139">
        <f>'AUP Test Results - Table 1'!F561</f>
        <v>0</v>
      </c>
      <c r="G561" s="177">
        <f>'AUP Test Results - Table 1'!G561</f>
        <v>0</v>
      </c>
      <c r="H561" s="177">
        <f>'AUP Test Results - Table 1'!H561</f>
        <v>0</v>
      </c>
      <c r="I561" s="139">
        <f>'AUP Test Results - Table 1'!I561</f>
        <v>0</v>
      </c>
      <c r="J561" s="177">
        <f>'AUP Test Results - Table 1'!J561</f>
        <v>0</v>
      </c>
      <c r="K561" s="177">
        <f>'AUP Test Results - Table 1'!K561</f>
        <v>0</v>
      </c>
      <c r="L561" s="139">
        <f>'AUP Test Results - Table 1'!L561</f>
        <v>0</v>
      </c>
      <c r="M561" s="177" t="str">
        <f>'AUP Test Results - Table 1'!M561</f>
        <v/>
      </c>
      <c r="N561" s="177">
        <f>'AUP Test Results - Table 1'!N561</f>
        <v>0</v>
      </c>
      <c r="O561" s="139">
        <f>'AUP Test Results - Table 1'!O561</f>
        <v>0</v>
      </c>
      <c r="P561" s="177" t="str">
        <f>'AUP Test Results - Table 1'!P561</f>
        <v/>
      </c>
      <c r="Q561" s="138">
        <f>'AUP Test Results - Table 1'!Q561</f>
        <v>0</v>
      </c>
      <c r="R561" s="139">
        <f>'AUP Test Results - Table 1'!R561</f>
        <v>0</v>
      </c>
      <c r="S561" s="45">
        <f>'AUP Test Results - Table 1'!S561</f>
        <v>0</v>
      </c>
      <c r="T561" s="139">
        <f>'AUP Test Results - Table 1'!T561</f>
        <v>0</v>
      </c>
      <c r="U561" s="45">
        <f>'AUP Test Results - Table 1'!U561</f>
        <v>0</v>
      </c>
      <c r="V561" s="138">
        <f>'AUP Test Results - Table 1'!V561</f>
        <v>0</v>
      </c>
      <c r="W561" s="141" t="str">
        <f>'AUP Test Results - Table 1'!W561</f>
        <v>none</v>
      </c>
      <c r="X561" s="141">
        <f>'AUP Test Results - Table 1'!X561</f>
        <v>0</v>
      </c>
      <c r="Y561" s="178">
        <f>'AUP Test Results - Table 1'!Y561</f>
        <v>0</v>
      </c>
      <c r="Z561" s="89">
        <f>'AUP Test Results - Table 1'!Z561</f>
        <v>0</v>
      </c>
      <c r="AC561" t="str">
        <f t="shared" si="678"/>
        <v>Admin 4a</v>
      </c>
      <c r="AD561" s="3">
        <f t="shared" si="675"/>
        <v>0</v>
      </c>
      <c r="AE561" s="3">
        <f t="shared" si="676"/>
        <v>0</v>
      </c>
      <c r="AF561" s="3" t="e">
        <f t="shared" si="677"/>
        <v>#DIV/0!</v>
      </c>
      <c r="AG561" s="2" t="e">
        <f t="shared" si="679"/>
        <v>#DIV/0!</v>
      </c>
      <c r="AH561" s="2" t="e">
        <f t="shared" si="680"/>
        <v>#DIV/0!</v>
      </c>
      <c r="AI561" s="2" t="e">
        <f t="shared" si="681"/>
        <v>#DIV/0!</v>
      </c>
      <c r="AJ561" s="2" t="e">
        <f t="shared" si="682"/>
        <v>#DIV/0!</v>
      </c>
      <c r="AK561" t="e">
        <f t="shared" si="683"/>
        <v>#DIV/0!</v>
      </c>
      <c r="AL561" t="str">
        <f t="shared" si="684"/>
        <v>0</v>
      </c>
      <c r="AM561" t="str">
        <f t="shared" si="685"/>
        <v>0</v>
      </c>
      <c r="AN561" t="str">
        <f t="shared" si="686"/>
        <v>0</v>
      </c>
      <c r="AO561" t="str">
        <f t="shared" si="687"/>
        <v>0</v>
      </c>
      <c r="AP561" t="str">
        <f t="shared" si="688"/>
        <v>0</v>
      </c>
      <c r="AQ561" t="str">
        <f t="shared" si="689"/>
        <v>0</v>
      </c>
      <c r="AT561">
        <f t="shared" si="671"/>
        <v>0</v>
      </c>
      <c r="AU561">
        <f t="shared" si="672"/>
        <v>0</v>
      </c>
      <c r="AW561">
        <f t="shared" si="673"/>
        <v>0</v>
      </c>
      <c r="AY561">
        <f t="shared" si="690"/>
        <v>0</v>
      </c>
      <c r="AZ561">
        <f t="shared" si="691"/>
        <v>0</v>
      </c>
      <c r="BA561">
        <f t="shared" si="692"/>
        <v>0</v>
      </c>
      <c r="BB561">
        <f t="shared" si="693"/>
        <v>0</v>
      </c>
      <c r="BC561">
        <f t="shared" si="694"/>
        <v>0</v>
      </c>
      <c r="BD561">
        <f t="shared" si="695"/>
        <v>0</v>
      </c>
      <c r="BF561" t="str">
        <f t="shared" si="696"/>
        <v>0</v>
      </c>
      <c r="BG561" t="str">
        <f t="shared" si="697"/>
        <v>0</v>
      </c>
      <c r="BH561" t="str">
        <f t="shared" si="698"/>
        <v>0</v>
      </c>
      <c r="BI561" t="str">
        <f t="shared" si="699"/>
        <v>0</v>
      </c>
      <c r="BJ561" t="str">
        <f t="shared" si="700"/>
        <v>0</v>
      </c>
      <c r="BK561" t="str">
        <f t="shared" si="701"/>
        <v>0</v>
      </c>
    </row>
    <row r="562" spans="1:63" x14ac:dyDescent="0.25">
      <c r="A562" s="176" t="s">
        <v>22</v>
      </c>
      <c r="B562" s="10">
        <f t="shared" si="674"/>
        <v>21</v>
      </c>
      <c r="C562" s="10" t="str">
        <f t="shared" si="702"/>
        <v>Admin 4b - 21</v>
      </c>
      <c r="D562" s="138">
        <f>'AUP Test Results - Table 1'!D562</f>
        <v>0</v>
      </c>
      <c r="E562" s="177">
        <f>'AUP Test Results - Table 1'!E562</f>
        <v>0</v>
      </c>
      <c r="F562" s="139">
        <f>'AUP Test Results - Table 1'!F562</f>
        <v>0</v>
      </c>
      <c r="G562" s="177">
        <f>'AUP Test Results - Table 1'!G562</f>
        <v>0</v>
      </c>
      <c r="H562" s="177">
        <f>'AUP Test Results - Table 1'!H562</f>
        <v>0</v>
      </c>
      <c r="I562" s="139">
        <f>'AUP Test Results - Table 1'!I562</f>
        <v>0</v>
      </c>
      <c r="J562" s="177">
        <f>'AUP Test Results - Table 1'!J562</f>
        <v>0</v>
      </c>
      <c r="K562" s="177">
        <f>'AUP Test Results - Table 1'!K562</f>
        <v>0</v>
      </c>
      <c r="L562" s="139">
        <f>'AUP Test Results - Table 1'!L562</f>
        <v>0</v>
      </c>
      <c r="M562" s="177" t="str">
        <f>'AUP Test Results - Table 1'!M562</f>
        <v/>
      </c>
      <c r="N562" s="177">
        <f>'AUP Test Results - Table 1'!N562</f>
        <v>0</v>
      </c>
      <c r="O562" s="139">
        <f>'AUP Test Results - Table 1'!O562</f>
        <v>0</v>
      </c>
      <c r="P562" s="177" t="str">
        <f>'AUP Test Results - Table 1'!P562</f>
        <v/>
      </c>
      <c r="Q562" s="138">
        <f>'AUP Test Results - Table 1'!Q562</f>
        <v>0</v>
      </c>
      <c r="R562" s="139">
        <f>'AUP Test Results - Table 1'!R562</f>
        <v>0</v>
      </c>
      <c r="S562" s="45">
        <f>'AUP Test Results - Table 1'!S562</f>
        <v>0</v>
      </c>
      <c r="T562" s="139">
        <f>'AUP Test Results - Table 1'!T562</f>
        <v>0</v>
      </c>
      <c r="U562" s="45">
        <f>'AUP Test Results - Table 1'!U562</f>
        <v>0</v>
      </c>
      <c r="V562" s="138">
        <f>'AUP Test Results - Table 1'!V562</f>
        <v>0</v>
      </c>
      <c r="W562" s="141" t="str">
        <f>'AUP Test Results - Table 1'!W562</f>
        <v>none</v>
      </c>
      <c r="X562" s="141">
        <f>'AUP Test Results - Table 1'!X562</f>
        <v>0</v>
      </c>
      <c r="Y562" s="178">
        <f>'AUP Test Results - Table 1'!Y562</f>
        <v>0</v>
      </c>
      <c r="Z562" s="89">
        <f>'AUP Test Results - Table 1'!Z562</f>
        <v>0</v>
      </c>
      <c r="AC562" t="str">
        <f t="shared" si="678"/>
        <v>Admin 4a</v>
      </c>
      <c r="AD562" s="3">
        <f t="shared" si="675"/>
        <v>0</v>
      </c>
      <c r="AE562" s="3">
        <f t="shared" si="676"/>
        <v>0</v>
      </c>
      <c r="AF562" s="3" t="e">
        <f t="shared" si="677"/>
        <v>#DIV/0!</v>
      </c>
      <c r="AG562" s="2" t="e">
        <f t="shared" si="679"/>
        <v>#DIV/0!</v>
      </c>
      <c r="AH562" s="2" t="e">
        <f t="shared" si="680"/>
        <v>#DIV/0!</v>
      </c>
      <c r="AI562" s="2" t="e">
        <f t="shared" si="681"/>
        <v>#DIV/0!</v>
      </c>
      <c r="AJ562" s="2" t="e">
        <f t="shared" si="682"/>
        <v>#DIV/0!</v>
      </c>
      <c r="AK562" t="e">
        <f t="shared" si="683"/>
        <v>#DIV/0!</v>
      </c>
      <c r="AL562" t="str">
        <f t="shared" si="684"/>
        <v>0</v>
      </c>
      <c r="AM562" t="str">
        <f t="shared" si="685"/>
        <v>0</v>
      </c>
      <c r="AN562" t="str">
        <f t="shared" si="686"/>
        <v>0</v>
      </c>
      <c r="AO562" t="str">
        <f t="shared" si="687"/>
        <v>0</v>
      </c>
      <c r="AP562" t="str">
        <f t="shared" si="688"/>
        <v>0</v>
      </c>
      <c r="AQ562" t="str">
        <f t="shared" si="689"/>
        <v>0</v>
      </c>
      <c r="AT562">
        <f t="shared" si="671"/>
        <v>0</v>
      </c>
      <c r="AU562">
        <f t="shared" si="672"/>
        <v>0</v>
      </c>
      <c r="AW562">
        <f t="shared" si="673"/>
        <v>0</v>
      </c>
      <c r="AY562">
        <f t="shared" si="690"/>
        <v>0</v>
      </c>
      <c r="AZ562">
        <f t="shared" si="691"/>
        <v>0</v>
      </c>
      <c r="BA562">
        <f t="shared" si="692"/>
        <v>0</v>
      </c>
      <c r="BB562">
        <f t="shared" si="693"/>
        <v>0</v>
      </c>
      <c r="BC562">
        <f t="shared" si="694"/>
        <v>0</v>
      </c>
      <c r="BD562">
        <f t="shared" si="695"/>
        <v>0</v>
      </c>
      <c r="BF562" t="str">
        <f t="shared" si="696"/>
        <v>0</v>
      </c>
      <c r="BG562" t="str">
        <f t="shared" si="697"/>
        <v>0</v>
      </c>
      <c r="BH562" t="str">
        <f t="shared" si="698"/>
        <v>0</v>
      </c>
      <c r="BI562" t="str">
        <f t="shared" si="699"/>
        <v>0</v>
      </c>
      <c r="BJ562" t="str">
        <f t="shared" si="700"/>
        <v>0</v>
      </c>
      <c r="BK562" t="str">
        <f t="shared" si="701"/>
        <v>0</v>
      </c>
    </row>
    <row r="563" spans="1:63" x14ac:dyDescent="0.25">
      <c r="A563" s="176" t="s">
        <v>22</v>
      </c>
      <c r="B563" s="10">
        <f t="shared" si="674"/>
        <v>22</v>
      </c>
      <c r="C563" s="10" t="str">
        <f t="shared" si="702"/>
        <v>Admin 4b - 22</v>
      </c>
      <c r="D563" s="138">
        <f>'AUP Test Results - Table 1'!D563</f>
        <v>0</v>
      </c>
      <c r="E563" s="177">
        <f>'AUP Test Results - Table 1'!E563</f>
        <v>0</v>
      </c>
      <c r="F563" s="139">
        <f>'AUP Test Results - Table 1'!F563</f>
        <v>0</v>
      </c>
      <c r="G563" s="177">
        <f>'AUP Test Results - Table 1'!G563</f>
        <v>0</v>
      </c>
      <c r="H563" s="177">
        <f>'AUP Test Results - Table 1'!H563</f>
        <v>0</v>
      </c>
      <c r="I563" s="139">
        <f>'AUP Test Results - Table 1'!I563</f>
        <v>0</v>
      </c>
      <c r="J563" s="177">
        <f>'AUP Test Results - Table 1'!J563</f>
        <v>0</v>
      </c>
      <c r="K563" s="177">
        <f>'AUP Test Results - Table 1'!K563</f>
        <v>0</v>
      </c>
      <c r="L563" s="139">
        <f>'AUP Test Results - Table 1'!L563</f>
        <v>0</v>
      </c>
      <c r="M563" s="177" t="str">
        <f>'AUP Test Results - Table 1'!M563</f>
        <v/>
      </c>
      <c r="N563" s="177">
        <f>'AUP Test Results - Table 1'!N563</f>
        <v>0</v>
      </c>
      <c r="O563" s="139">
        <f>'AUP Test Results - Table 1'!O563</f>
        <v>0</v>
      </c>
      <c r="P563" s="177" t="str">
        <f>'AUP Test Results - Table 1'!P563</f>
        <v/>
      </c>
      <c r="Q563" s="138">
        <f>'AUP Test Results - Table 1'!Q563</f>
        <v>0</v>
      </c>
      <c r="R563" s="139">
        <f>'AUP Test Results - Table 1'!R563</f>
        <v>0</v>
      </c>
      <c r="S563" s="45">
        <f>'AUP Test Results - Table 1'!S563</f>
        <v>0</v>
      </c>
      <c r="T563" s="139">
        <f>'AUP Test Results - Table 1'!T563</f>
        <v>0</v>
      </c>
      <c r="U563" s="45">
        <f>'AUP Test Results - Table 1'!U563</f>
        <v>0</v>
      </c>
      <c r="V563" s="138">
        <f>'AUP Test Results - Table 1'!V563</f>
        <v>0</v>
      </c>
      <c r="W563" s="141" t="str">
        <f>'AUP Test Results - Table 1'!W563</f>
        <v>none</v>
      </c>
      <c r="X563" s="141">
        <f>'AUP Test Results - Table 1'!X563</f>
        <v>0</v>
      </c>
      <c r="Y563" s="178">
        <f>'AUP Test Results - Table 1'!Y563</f>
        <v>0</v>
      </c>
      <c r="Z563" s="89">
        <f>'AUP Test Results - Table 1'!Z563</f>
        <v>0</v>
      </c>
      <c r="AC563" t="str">
        <f t="shared" si="678"/>
        <v>Admin 4a</v>
      </c>
      <c r="AD563" s="3">
        <f t="shared" si="675"/>
        <v>0</v>
      </c>
      <c r="AE563" s="3">
        <f t="shared" si="676"/>
        <v>0</v>
      </c>
      <c r="AF563" s="3" t="e">
        <f t="shared" si="677"/>
        <v>#DIV/0!</v>
      </c>
      <c r="AG563" s="2" t="e">
        <f t="shared" si="679"/>
        <v>#DIV/0!</v>
      </c>
      <c r="AH563" s="2" t="e">
        <f t="shared" si="680"/>
        <v>#DIV/0!</v>
      </c>
      <c r="AI563" s="2" t="e">
        <f t="shared" si="681"/>
        <v>#DIV/0!</v>
      </c>
      <c r="AJ563" s="2" t="e">
        <f t="shared" si="682"/>
        <v>#DIV/0!</v>
      </c>
      <c r="AK563" t="e">
        <f t="shared" si="683"/>
        <v>#DIV/0!</v>
      </c>
      <c r="AL563" t="str">
        <f t="shared" si="684"/>
        <v>0</v>
      </c>
      <c r="AM563" t="str">
        <f t="shared" si="685"/>
        <v>0</v>
      </c>
      <c r="AN563" t="str">
        <f t="shared" si="686"/>
        <v>0</v>
      </c>
      <c r="AO563" t="str">
        <f t="shared" si="687"/>
        <v>0</v>
      </c>
      <c r="AP563" t="str">
        <f t="shared" si="688"/>
        <v>0</v>
      </c>
      <c r="AQ563" t="str">
        <f t="shared" si="689"/>
        <v>0</v>
      </c>
      <c r="AT563">
        <f t="shared" si="671"/>
        <v>0</v>
      </c>
      <c r="AU563">
        <f t="shared" si="672"/>
        <v>0</v>
      </c>
      <c r="AW563">
        <f t="shared" si="673"/>
        <v>0</v>
      </c>
      <c r="AY563">
        <f t="shared" si="690"/>
        <v>0</v>
      </c>
      <c r="AZ563">
        <f t="shared" si="691"/>
        <v>0</v>
      </c>
      <c r="BA563">
        <f t="shared" si="692"/>
        <v>0</v>
      </c>
      <c r="BB563">
        <f t="shared" si="693"/>
        <v>0</v>
      </c>
      <c r="BC563">
        <f t="shared" si="694"/>
        <v>0</v>
      </c>
      <c r="BD563">
        <f t="shared" si="695"/>
        <v>0</v>
      </c>
      <c r="BF563" t="str">
        <f t="shared" si="696"/>
        <v>0</v>
      </c>
      <c r="BG563" t="str">
        <f t="shared" si="697"/>
        <v>0</v>
      </c>
      <c r="BH563" t="str">
        <f t="shared" si="698"/>
        <v>0</v>
      </c>
      <c r="BI563" t="str">
        <f t="shared" si="699"/>
        <v>0</v>
      </c>
      <c r="BJ563" t="str">
        <f t="shared" si="700"/>
        <v>0</v>
      </c>
      <c r="BK563" t="str">
        <f t="shared" si="701"/>
        <v>0</v>
      </c>
    </row>
    <row r="564" spans="1:63" x14ac:dyDescent="0.25">
      <c r="A564" s="176" t="s">
        <v>22</v>
      </c>
      <c r="B564" s="10">
        <f t="shared" si="674"/>
        <v>23</v>
      </c>
      <c r="C564" s="10" t="str">
        <f t="shared" si="702"/>
        <v>Admin 4b - 23</v>
      </c>
      <c r="D564" s="138">
        <f>'AUP Test Results - Table 1'!D564</f>
        <v>0</v>
      </c>
      <c r="E564" s="177">
        <f>'AUP Test Results - Table 1'!E564</f>
        <v>0</v>
      </c>
      <c r="F564" s="139">
        <f>'AUP Test Results - Table 1'!F564</f>
        <v>0</v>
      </c>
      <c r="G564" s="177">
        <f>'AUP Test Results - Table 1'!G564</f>
        <v>0</v>
      </c>
      <c r="H564" s="177">
        <f>'AUP Test Results - Table 1'!H564</f>
        <v>0</v>
      </c>
      <c r="I564" s="139">
        <f>'AUP Test Results - Table 1'!I564</f>
        <v>0</v>
      </c>
      <c r="J564" s="177">
        <f>'AUP Test Results - Table 1'!J564</f>
        <v>0</v>
      </c>
      <c r="K564" s="177">
        <f>'AUP Test Results - Table 1'!K564</f>
        <v>0</v>
      </c>
      <c r="L564" s="139">
        <f>'AUP Test Results - Table 1'!L564</f>
        <v>0</v>
      </c>
      <c r="M564" s="177" t="str">
        <f>'AUP Test Results - Table 1'!M564</f>
        <v/>
      </c>
      <c r="N564" s="177">
        <f>'AUP Test Results - Table 1'!N564</f>
        <v>0</v>
      </c>
      <c r="O564" s="139">
        <f>'AUP Test Results - Table 1'!O564</f>
        <v>0</v>
      </c>
      <c r="P564" s="177" t="str">
        <f>'AUP Test Results - Table 1'!P564</f>
        <v/>
      </c>
      <c r="Q564" s="138">
        <f>'AUP Test Results - Table 1'!Q564</f>
        <v>0</v>
      </c>
      <c r="R564" s="139">
        <f>'AUP Test Results - Table 1'!R564</f>
        <v>0</v>
      </c>
      <c r="S564" s="45">
        <f>'AUP Test Results - Table 1'!S564</f>
        <v>0</v>
      </c>
      <c r="T564" s="139">
        <f>'AUP Test Results - Table 1'!T564</f>
        <v>0</v>
      </c>
      <c r="U564" s="45">
        <f>'AUP Test Results - Table 1'!U564</f>
        <v>0</v>
      </c>
      <c r="V564" s="138">
        <f>'AUP Test Results - Table 1'!V564</f>
        <v>0</v>
      </c>
      <c r="W564" s="141" t="str">
        <f>'AUP Test Results - Table 1'!W564</f>
        <v>none</v>
      </c>
      <c r="X564" s="141">
        <f>'AUP Test Results - Table 1'!X564</f>
        <v>0</v>
      </c>
      <c r="Y564" s="178">
        <f>'AUP Test Results - Table 1'!Y564</f>
        <v>0</v>
      </c>
      <c r="Z564" s="89">
        <f>'AUP Test Results - Table 1'!Z564</f>
        <v>0</v>
      </c>
      <c r="AC564" t="str">
        <f t="shared" si="678"/>
        <v>Admin 4a</v>
      </c>
      <c r="AD564" s="3">
        <f t="shared" si="675"/>
        <v>0</v>
      </c>
      <c r="AE564" s="3">
        <f t="shared" si="676"/>
        <v>0</v>
      </c>
      <c r="AF564" s="3" t="e">
        <f t="shared" si="677"/>
        <v>#DIV/0!</v>
      </c>
      <c r="AG564" s="2" t="e">
        <f t="shared" si="679"/>
        <v>#DIV/0!</v>
      </c>
      <c r="AH564" s="2" t="e">
        <f t="shared" si="680"/>
        <v>#DIV/0!</v>
      </c>
      <c r="AI564" s="2" t="e">
        <f t="shared" si="681"/>
        <v>#DIV/0!</v>
      </c>
      <c r="AJ564" s="2" t="e">
        <f t="shared" si="682"/>
        <v>#DIV/0!</v>
      </c>
      <c r="AK564" t="e">
        <f t="shared" si="683"/>
        <v>#DIV/0!</v>
      </c>
      <c r="AL564" t="str">
        <f t="shared" si="684"/>
        <v>0</v>
      </c>
      <c r="AM564" t="str">
        <f t="shared" si="685"/>
        <v>0</v>
      </c>
      <c r="AN564" t="str">
        <f t="shared" si="686"/>
        <v>0</v>
      </c>
      <c r="AO564" t="str">
        <f t="shared" si="687"/>
        <v>0</v>
      </c>
      <c r="AP564" t="str">
        <f t="shared" si="688"/>
        <v>0</v>
      </c>
      <c r="AQ564" t="str">
        <f t="shared" si="689"/>
        <v>0</v>
      </c>
      <c r="AT564">
        <f t="shared" si="671"/>
        <v>0</v>
      </c>
      <c r="AU564">
        <f t="shared" si="672"/>
        <v>0</v>
      </c>
      <c r="AW564">
        <f t="shared" si="673"/>
        <v>0</v>
      </c>
      <c r="AY564">
        <f t="shared" si="690"/>
        <v>0</v>
      </c>
      <c r="AZ564">
        <f t="shared" si="691"/>
        <v>0</v>
      </c>
      <c r="BA564">
        <f t="shared" si="692"/>
        <v>0</v>
      </c>
      <c r="BB564">
        <f t="shared" si="693"/>
        <v>0</v>
      </c>
      <c r="BC564">
        <f t="shared" si="694"/>
        <v>0</v>
      </c>
      <c r="BD564">
        <f t="shared" si="695"/>
        <v>0</v>
      </c>
      <c r="BF564" t="str">
        <f t="shared" si="696"/>
        <v>0</v>
      </c>
      <c r="BG564" t="str">
        <f t="shared" si="697"/>
        <v>0</v>
      </c>
      <c r="BH564" t="str">
        <f t="shared" si="698"/>
        <v>0</v>
      </c>
      <c r="BI564" t="str">
        <f t="shared" si="699"/>
        <v>0</v>
      </c>
      <c r="BJ564" t="str">
        <f t="shared" si="700"/>
        <v>0</v>
      </c>
      <c r="BK564" t="str">
        <f t="shared" si="701"/>
        <v>0</v>
      </c>
    </row>
    <row r="565" spans="1:63" x14ac:dyDescent="0.25">
      <c r="A565" s="176" t="s">
        <v>22</v>
      </c>
      <c r="B565" s="10">
        <f t="shared" si="674"/>
        <v>24</v>
      </c>
      <c r="C565" s="10" t="str">
        <f t="shared" si="702"/>
        <v>Admin 4b - 24</v>
      </c>
      <c r="D565" s="138">
        <f>'AUP Test Results - Table 1'!D565</f>
        <v>0</v>
      </c>
      <c r="E565" s="177">
        <f>'AUP Test Results - Table 1'!E565</f>
        <v>0</v>
      </c>
      <c r="F565" s="139">
        <f>'AUP Test Results - Table 1'!F565</f>
        <v>0</v>
      </c>
      <c r="G565" s="177">
        <f>'AUP Test Results - Table 1'!G565</f>
        <v>0</v>
      </c>
      <c r="H565" s="177">
        <f>'AUP Test Results - Table 1'!H565</f>
        <v>0</v>
      </c>
      <c r="I565" s="139">
        <f>'AUP Test Results - Table 1'!I565</f>
        <v>0</v>
      </c>
      <c r="J565" s="177">
        <f>'AUP Test Results - Table 1'!J565</f>
        <v>0</v>
      </c>
      <c r="K565" s="177">
        <f>'AUP Test Results - Table 1'!K565</f>
        <v>0</v>
      </c>
      <c r="L565" s="139">
        <f>'AUP Test Results - Table 1'!L565</f>
        <v>0</v>
      </c>
      <c r="M565" s="177" t="str">
        <f>'AUP Test Results - Table 1'!M565</f>
        <v/>
      </c>
      <c r="N565" s="177">
        <f>'AUP Test Results - Table 1'!N565</f>
        <v>0</v>
      </c>
      <c r="O565" s="139">
        <f>'AUP Test Results - Table 1'!O565</f>
        <v>0</v>
      </c>
      <c r="P565" s="177" t="str">
        <f>'AUP Test Results - Table 1'!P565</f>
        <v/>
      </c>
      <c r="Q565" s="138">
        <f>'AUP Test Results - Table 1'!Q565</f>
        <v>0</v>
      </c>
      <c r="R565" s="139">
        <f>'AUP Test Results - Table 1'!R565</f>
        <v>0</v>
      </c>
      <c r="S565" s="45">
        <f>'AUP Test Results - Table 1'!S565</f>
        <v>0</v>
      </c>
      <c r="T565" s="139">
        <f>'AUP Test Results - Table 1'!T565</f>
        <v>0</v>
      </c>
      <c r="U565" s="45">
        <f>'AUP Test Results - Table 1'!U565</f>
        <v>0</v>
      </c>
      <c r="V565" s="138">
        <f>'AUP Test Results - Table 1'!V565</f>
        <v>0</v>
      </c>
      <c r="W565" s="141" t="str">
        <f>'AUP Test Results - Table 1'!W565</f>
        <v>none</v>
      </c>
      <c r="X565" s="141">
        <f>'AUP Test Results - Table 1'!X565</f>
        <v>0</v>
      </c>
      <c r="Y565" s="178">
        <f>'AUP Test Results - Table 1'!Y565</f>
        <v>0</v>
      </c>
      <c r="Z565" s="89">
        <f>'AUP Test Results - Table 1'!Z565</f>
        <v>0</v>
      </c>
      <c r="AC565" t="str">
        <f t="shared" si="678"/>
        <v>Admin 4a</v>
      </c>
      <c r="AD565" s="3">
        <f t="shared" si="675"/>
        <v>0</v>
      </c>
      <c r="AE565" s="3">
        <f t="shared" si="676"/>
        <v>0</v>
      </c>
      <c r="AF565" s="3" t="e">
        <f t="shared" si="677"/>
        <v>#DIV/0!</v>
      </c>
      <c r="AG565" s="2" t="e">
        <f t="shared" si="679"/>
        <v>#DIV/0!</v>
      </c>
      <c r="AH565" s="2" t="e">
        <f t="shared" si="680"/>
        <v>#DIV/0!</v>
      </c>
      <c r="AI565" s="2" t="e">
        <f t="shared" si="681"/>
        <v>#DIV/0!</v>
      </c>
      <c r="AJ565" s="2" t="e">
        <f t="shared" si="682"/>
        <v>#DIV/0!</v>
      </c>
      <c r="AK565" t="e">
        <f t="shared" si="683"/>
        <v>#DIV/0!</v>
      </c>
      <c r="AL565" t="str">
        <f t="shared" si="684"/>
        <v>0</v>
      </c>
      <c r="AM565" t="str">
        <f t="shared" si="685"/>
        <v>0</v>
      </c>
      <c r="AN565" t="str">
        <f t="shared" si="686"/>
        <v>0</v>
      </c>
      <c r="AO565" t="str">
        <f t="shared" si="687"/>
        <v>0</v>
      </c>
      <c r="AP565" t="str">
        <f t="shared" si="688"/>
        <v>0</v>
      </c>
      <c r="AQ565" t="str">
        <f t="shared" si="689"/>
        <v>0</v>
      </c>
      <c r="AT565">
        <f t="shared" si="671"/>
        <v>0</v>
      </c>
      <c r="AU565">
        <f t="shared" si="672"/>
        <v>0</v>
      </c>
      <c r="AW565">
        <f t="shared" si="673"/>
        <v>0</v>
      </c>
      <c r="AY565">
        <f t="shared" si="690"/>
        <v>0</v>
      </c>
      <c r="AZ565">
        <f t="shared" si="691"/>
        <v>0</v>
      </c>
      <c r="BA565">
        <f t="shared" si="692"/>
        <v>0</v>
      </c>
      <c r="BB565">
        <f t="shared" si="693"/>
        <v>0</v>
      </c>
      <c r="BC565">
        <f t="shared" si="694"/>
        <v>0</v>
      </c>
      <c r="BD565">
        <f t="shared" si="695"/>
        <v>0</v>
      </c>
      <c r="BF565" t="str">
        <f t="shared" si="696"/>
        <v>0</v>
      </c>
      <c r="BG565" t="str">
        <f t="shared" si="697"/>
        <v>0</v>
      </c>
      <c r="BH565" t="str">
        <f t="shared" si="698"/>
        <v>0</v>
      </c>
      <c r="BI565" t="str">
        <f t="shared" si="699"/>
        <v>0</v>
      </c>
      <c r="BJ565" t="str">
        <f t="shared" si="700"/>
        <v>0</v>
      </c>
      <c r="BK565" t="str">
        <f t="shared" si="701"/>
        <v>0</v>
      </c>
    </row>
    <row r="566" spans="1:63" x14ac:dyDescent="0.25">
      <c r="A566" s="176" t="s">
        <v>22</v>
      </c>
      <c r="B566" s="10">
        <f t="shared" si="674"/>
        <v>25</v>
      </c>
      <c r="C566" s="10" t="str">
        <f t="shared" si="702"/>
        <v>Admin 4b - 25</v>
      </c>
      <c r="D566" s="138">
        <f>'AUP Test Results - Table 1'!D566</f>
        <v>0</v>
      </c>
      <c r="E566" s="177">
        <f>'AUP Test Results - Table 1'!E566</f>
        <v>0</v>
      </c>
      <c r="F566" s="139">
        <f>'AUP Test Results - Table 1'!F566</f>
        <v>0</v>
      </c>
      <c r="G566" s="177">
        <f>'AUP Test Results - Table 1'!G566</f>
        <v>0</v>
      </c>
      <c r="H566" s="177">
        <f>'AUP Test Results - Table 1'!H566</f>
        <v>0</v>
      </c>
      <c r="I566" s="139">
        <f>'AUP Test Results - Table 1'!I566</f>
        <v>0</v>
      </c>
      <c r="J566" s="177">
        <f>'AUP Test Results - Table 1'!J566</f>
        <v>0</v>
      </c>
      <c r="K566" s="177">
        <f>'AUP Test Results - Table 1'!K566</f>
        <v>0</v>
      </c>
      <c r="L566" s="139">
        <f>'AUP Test Results - Table 1'!L566</f>
        <v>0</v>
      </c>
      <c r="M566" s="177" t="str">
        <f>'AUP Test Results - Table 1'!M566</f>
        <v/>
      </c>
      <c r="N566" s="177">
        <f>'AUP Test Results - Table 1'!N566</f>
        <v>0</v>
      </c>
      <c r="O566" s="139">
        <f>'AUP Test Results - Table 1'!O566</f>
        <v>0</v>
      </c>
      <c r="P566" s="177" t="str">
        <f>'AUP Test Results - Table 1'!P566</f>
        <v/>
      </c>
      <c r="Q566" s="138">
        <f>'AUP Test Results - Table 1'!Q566</f>
        <v>0</v>
      </c>
      <c r="R566" s="139">
        <f>'AUP Test Results - Table 1'!R566</f>
        <v>0</v>
      </c>
      <c r="S566" s="45">
        <f>'AUP Test Results - Table 1'!S566</f>
        <v>0</v>
      </c>
      <c r="T566" s="139">
        <f>'AUP Test Results - Table 1'!T566</f>
        <v>0</v>
      </c>
      <c r="U566" s="45">
        <f>'AUP Test Results - Table 1'!U566</f>
        <v>0</v>
      </c>
      <c r="V566" s="138">
        <f>'AUP Test Results - Table 1'!V566</f>
        <v>0</v>
      </c>
      <c r="W566" s="141" t="str">
        <f>'AUP Test Results - Table 1'!W566</f>
        <v>none</v>
      </c>
      <c r="X566" s="141">
        <f>'AUP Test Results - Table 1'!X566</f>
        <v>0</v>
      </c>
      <c r="Y566" s="178">
        <f>'AUP Test Results - Table 1'!Y566</f>
        <v>0</v>
      </c>
      <c r="Z566" s="89">
        <f>'AUP Test Results - Table 1'!Z566</f>
        <v>0</v>
      </c>
      <c r="AC566" t="str">
        <f t="shared" si="678"/>
        <v>Admin 4a</v>
      </c>
      <c r="AD566" s="3">
        <f t="shared" si="675"/>
        <v>0</v>
      </c>
      <c r="AE566" s="3">
        <f t="shared" si="676"/>
        <v>0</v>
      </c>
      <c r="AF566" s="3" t="e">
        <f t="shared" si="677"/>
        <v>#DIV/0!</v>
      </c>
      <c r="AG566" s="2" t="e">
        <f t="shared" si="679"/>
        <v>#DIV/0!</v>
      </c>
      <c r="AH566" s="2" t="e">
        <f t="shared" si="680"/>
        <v>#DIV/0!</v>
      </c>
      <c r="AI566" s="2" t="e">
        <f t="shared" si="681"/>
        <v>#DIV/0!</v>
      </c>
      <c r="AJ566" s="2" t="e">
        <f t="shared" si="682"/>
        <v>#DIV/0!</v>
      </c>
      <c r="AK566" t="e">
        <f t="shared" si="683"/>
        <v>#DIV/0!</v>
      </c>
      <c r="AL566" t="str">
        <f t="shared" si="684"/>
        <v>0</v>
      </c>
      <c r="AM566" t="str">
        <f t="shared" si="685"/>
        <v>0</v>
      </c>
      <c r="AN566" t="str">
        <f t="shared" si="686"/>
        <v>0</v>
      </c>
      <c r="AO566" t="str">
        <f t="shared" si="687"/>
        <v>0</v>
      </c>
      <c r="AP566" t="str">
        <f t="shared" si="688"/>
        <v>0</v>
      </c>
      <c r="AQ566" t="str">
        <f t="shared" si="689"/>
        <v>0</v>
      </c>
      <c r="AT566">
        <f t="shared" si="671"/>
        <v>0</v>
      </c>
      <c r="AU566">
        <f t="shared" si="672"/>
        <v>0</v>
      </c>
      <c r="AW566">
        <f t="shared" si="673"/>
        <v>0</v>
      </c>
      <c r="AY566">
        <f t="shared" si="690"/>
        <v>0</v>
      </c>
      <c r="AZ566">
        <f t="shared" si="691"/>
        <v>0</v>
      </c>
      <c r="BA566">
        <f t="shared" si="692"/>
        <v>0</v>
      </c>
      <c r="BB566">
        <f t="shared" si="693"/>
        <v>0</v>
      </c>
      <c r="BC566">
        <f t="shared" si="694"/>
        <v>0</v>
      </c>
      <c r="BD566">
        <f t="shared" si="695"/>
        <v>0</v>
      </c>
      <c r="BF566" t="str">
        <f t="shared" si="696"/>
        <v>0</v>
      </c>
      <c r="BG566" t="str">
        <f t="shared" si="697"/>
        <v>0</v>
      </c>
      <c r="BH566" t="str">
        <f t="shared" si="698"/>
        <v>0</v>
      </c>
      <c r="BI566" t="str">
        <f t="shared" si="699"/>
        <v>0</v>
      </c>
      <c r="BJ566" t="str">
        <f t="shared" si="700"/>
        <v>0</v>
      </c>
      <c r="BK566" t="str">
        <f t="shared" si="701"/>
        <v>0</v>
      </c>
    </row>
    <row r="567" spans="1:63" x14ac:dyDescent="0.25">
      <c r="A567" s="176" t="s">
        <v>22</v>
      </c>
      <c r="B567" s="10">
        <f t="shared" si="674"/>
        <v>26</v>
      </c>
      <c r="C567" s="10" t="str">
        <f t="shared" si="702"/>
        <v>Admin 4b - 26</v>
      </c>
      <c r="D567" s="138">
        <f>'AUP Test Results - Table 1'!D567</f>
        <v>0</v>
      </c>
      <c r="E567" s="177">
        <f>'AUP Test Results - Table 1'!E567</f>
        <v>0</v>
      </c>
      <c r="F567" s="139">
        <f>'AUP Test Results - Table 1'!F567</f>
        <v>0</v>
      </c>
      <c r="G567" s="177">
        <f>'AUP Test Results - Table 1'!G567</f>
        <v>0</v>
      </c>
      <c r="H567" s="177">
        <f>'AUP Test Results - Table 1'!H567</f>
        <v>0</v>
      </c>
      <c r="I567" s="139">
        <f>'AUP Test Results - Table 1'!I567</f>
        <v>0</v>
      </c>
      <c r="J567" s="177">
        <f>'AUP Test Results - Table 1'!J567</f>
        <v>0</v>
      </c>
      <c r="K567" s="177">
        <f>'AUP Test Results - Table 1'!K567</f>
        <v>0</v>
      </c>
      <c r="L567" s="139">
        <f>'AUP Test Results - Table 1'!L567</f>
        <v>0</v>
      </c>
      <c r="M567" s="177" t="str">
        <f>'AUP Test Results - Table 1'!M567</f>
        <v/>
      </c>
      <c r="N567" s="177">
        <f>'AUP Test Results - Table 1'!N567</f>
        <v>0</v>
      </c>
      <c r="O567" s="139">
        <f>'AUP Test Results - Table 1'!O567</f>
        <v>0</v>
      </c>
      <c r="P567" s="177" t="str">
        <f>'AUP Test Results - Table 1'!P567</f>
        <v/>
      </c>
      <c r="Q567" s="138">
        <f>'AUP Test Results - Table 1'!Q567</f>
        <v>0</v>
      </c>
      <c r="R567" s="139">
        <f>'AUP Test Results - Table 1'!R567</f>
        <v>0</v>
      </c>
      <c r="S567" s="45">
        <f>'AUP Test Results - Table 1'!S567</f>
        <v>0</v>
      </c>
      <c r="T567" s="139">
        <f>'AUP Test Results - Table 1'!T567</f>
        <v>0</v>
      </c>
      <c r="U567" s="45">
        <f>'AUP Test Results - Table 1'!U567</f>
        <v>0</v>
      </c>
      <c r="V567" s="138">
        <f>'AUP Test Results - Table 1'!V567</f>
        <v>0</v>
      </c>
      <c r="W567" s="141" t="str">
        <f>'AUP Test Results - Table 1'!W567</f>
        <v>none</v>
      </c>
      <c r="X567" s="141">
        <f>'AUP Test Results - Table 1'!X567</f>
        <v>0</v>
      </c>
      <c r="Y567" s="178">
        <f>'AUP Test Results - Table 1'!Y567</f>
        <v>0</v>
      </c>
      <c r="Z567" s="89">
        <f>'AUP Test Results - Table 1'!Z567</f>
        <v>0</v>
      </c>
      <c r="AC567" t="str">
        <f t="shared" si="678"/>
        <v>Admin 4a</v>
      </c>
      <c r="AD567" s="3">
        <f t="shared" si="675"/>
        <v>0</v>
      </c>
      <c r="AE567" s="3">
        <f t="shared" si="676"/>
        <v>0</v>
      </c>
      <c r="AF567" s="3" t="e">
        <f t="shared" si="677"/>
        <v>#DIV/0!</v>
      </c>
      <c r="AG567" s="2" t="e">
        <f t="shared" si="679"/>
        <v>#DIV/0!</v>
      </c>
      <c r="AH567" s="2" t="e">
        <f t="shared" si="680"/>
        <v>#DIV/0!</v>
      </c>
      <c r="AI567" s="2" t="e">
        <f t="shared" si="681"/>
        <v>#DIV/0!</v>
      </c>
      <c r="AJ567" s="2" t="e">
        <f t="shared" si="682"/>
        <v>#DIV/0!</v>
      </c>
      <c r="AK567" t="e">
        <f t="shared" si="683"/>
        <v>#DIV/0!</v>
      </c>
      <c r="AL567" t="str">
        <f t="shared" si="684"/>
        <v>0</v>
      </c>
      <c r="AM567" t="str">
        <f t="shared" si="685"/>
        <v>0</v>
      </c>
      <c r="AN567" t="str">
        <f t="shared" si="686"/>
        <v>0</v>
      </c>
      <c r="AO567" t="str">
        <f t="shared" si="687"/>
        <v>0</v>
      </c>
      <c r="AP567" t="str">
        <f t="shared" si="688"/>
        <v>0</v>
      </c>
      <c r="AQ567" t="str">
        <f t="shared" si="689"/>
        <v>0</v>
      </c>
      <c r="AT567">
        <f t="shared" si="671"/>
        <v>0</v>
      </c>
      <c r="AU567">
        <f t="shared" si="672"/>
        <v>0</v>
      </c>
      <c r="AW567">
        <f t="shared" si="673"/>
        <v>0</v>
      </c>
      <c r="AY567">
        <f t="shared" si="690"/>
        <v>0</v>
      </c>
      <c r="AZ567">
        <f t="shared" si="691"/>
        <v>0</v>
      </c>
      <c r="BA567">
        <f t="shared" si="692"/>
        <v>0</v>
      </c>
      <c r="BB567">
        <f t="shared" si="693"/>
        <v>0</v>
      </c>
      <c r="BC567">
        <f t="shared" si="694"/>
        <v>0</v>
      </c>
      <c r="BD567">
        <f t="shared" si="695"/>
        <v>0</v>
      </c>
      <c r="BF567" t="str">
        <f t="shared" si="696"/>
        <v>0</v>
      </c>
      <c r="BG567" t="str">
        <f t="shared" si="697"/>
        <v>0</v>
      </c>
      <c r="BH567" t="str">
        <f t="shared" si="698"/>
        <v>0</v>
      </c>
      <c r="BI567" t="str">
        <f t="shared" si="699"/>
        <v>0</v>
      </c>
      <c r="BJ567" t="str">
        <f t="shared" si="700"/>
        <v>0</v>
      </c>
      <c r="BK567" t="str">
        <f t="shared" si="701"/>
        <v>0</v>
      </c>
    </row>
    <row r="568" spans="1:63" x14ac:dyDescent="0.25">
      <c r="A568" s="176" t="s">
        <v>22</v>
      </c>
      <c r="B568" s="10">
        <f t="shared" si="674"/>
        <v>27</v>
      </c>
      <c r="C568" s="10" t="str">
        <f t="shared" si="702"/>
        <v>Admin 4b - 27</v>
      </c>
      <c r="D568" s="138">
        <f>'AUP Test Results - Table 1'!D568</f>
        <v>0</v>
      </c>
      <c r="E568" s="177">
        <f>'AUP Test Results - Table 1'!E568</f>
        <v>0</v>
      </c>
      <c r="F568" s="139">
        <f>'AUP Test Results - Table 1'!F568</f>
        <v>0</v>
      </c>
      <c r="G568" s="177">
        <f>'AUP Test Results - Table 1'!G568</f>
        <v>0</v>
      </c>
      <c r="H568" s="177">
        <f>'AUP Test Results - Table 1'!H568</f>
        <v>0</v>
      </c>
      <c r="I568" s="139">
        <f>'AUP Test Results - Table 1'!I568</f>
        <v>0</v>
      </c>
      <c r="J568" s="177">
        <f>'AUP Test Results - Table 1'!J568</f>
        <v>0</v>
      </c>
      <c r="K568" s="177">
        <f>'AUP Test Results - Table 1'!K568</f>
        <v>0</v>
      </c>
      <c r="L568" s="139">
        <f>'AUP Test Results - Table 1'!L568</f>
        <v>0</v>
      </c>
      <c r="M568" s="177" t="str">
        <f>'AUP Test Results - Table 1'!M568</f>
        <v/>
      </c>
      <c r="N568" s="177">
        <f>'AUP Test Results - Table 1'!N568</f>
        <v>0</v>
      </c>
      <c r="O568" s="139">
        <f>'AUP Test Results - Table 1'!O568</f>
        <v>0</v>
      </c>
      <c r="P568" s="177" t="str">
        <f>'AUP Test Results - Table 1'!P568</f>
        <v/>
      </c>
      <c r="Q568" s="138">
        <f>'AUP Test Results - Table 1'!Q568</f>
        <v>0</v>
      </c>
      <c r="R568" s="139">
        <f>'AUP Test Results - Table 1'!R568</f>
        <v>0</v>
      </c>
      <c r="S568" s="45">
        <f>'AUP Test Results - Table 1'!S568</f>
        <v>0</v>
      </c>
      <c r="T568" s="139">
        <f>'AUP Test Results - Table 1'!T568</f>
        <v>0</v>
      </c>
      <c r="U568" s="45">
        <f>'AUP Test Results - Table 1'!U568</f>
        <v>0</v>
      </c>
      <c r="V568" s="138">
        <f>'AUP Test Results - Table 1'!V568</f>
        <v>0</v>
      </c>
      <c r="W568" s="141" t="str">
        <f>'AUP Test Results - Table 1'!W568</f>
        <v>none</v>
      </c>
      <c r="X568" s="141">
        <f>'AUP Test Results - Table 1'!X568</f>
        <v>0</v>
      </c>
      <c r="Y568" s="178">
        <f>'AUP Test Results - Table 1'!Y568</f>
        <v>0</v>
      </c>
      <c r="Z568" s="89">
        <f>'AUP Test Results - Table 1'!Z568</f>
        <v>0</v>
      </c>
      <c r="AC568" t="str">
        <f t="shared" si="678"/>
        <v>Admin 4a</v>
      </c>
      <c r="AD568" s="3">
        <f t="shared" si="675"/>
        <v>0</v>
      </c>
      <c r="AE568" s="3">
        <f t="shared" si="676"/>
        <v>0</v>
      </c>
      <c r="AF568" s="3" t="e">
        <f t="shared" si="677"/>
        <v>#DIV/0!</v>
      </c>
      <c r="AG568" s="2" t="e">
        <f t="shared" si="679"/>
        <v>#DIV/0!</v>
      </c>
      <c r="AH568" s="2" t="e">
        <f t="shared" si="680"/>
        <v>#DIV/0!</v>
      </c>
      <c r="AI568" s="2" t="e">
        <f t="shared" si="681"/>
        <v>#DIV/0!</v>
      </c>
      <c r="AJ568" s="2" t="e">
        <f t="shared" si="682"/>
        <v>#DIV/0!</v>
      </c>
      <c r="AK568" t="e">
        <f t="shared" si="683"/>
        <v>#DIV/0!</v>
      </c>
      <c r="AL568" t="str">
        <f t="shared" si="684"/>
        <v>0</v>
      </c>
      <c r="AM568" t="str">
        <f t="shared" si="685"/>
        <v>0</v>
      </c>
      <c r="AN568" t="str">
        <f t="shared" si="686"/>
        <v>0</v>
      </c>
      <c r="AO568" t="str">
        <f t="shared" si="687"/>
        <v>0</v>
      </c>
      <c r="AP568" t="str">
        <f t="shared" si="688"/>
        <v>0</v>
      </c>
      <c r="AQ568" t="str">
        <f t="shared" si="689"/>
        <v>0</v>
      </c>
      <c r="AT568">
        <f t="shared" si="671"/>
        <v>0</v>
      </c>
      <c r="AU568">
        <f t="shared" si="672"/>
        <v>0</v>
      </c>
      <c r="AW568">
        <f t="shared" si="673"/>
        <v>0</v>
      </c>
      <c r="AY568">
        <f t="shared" si="690"/>
        <v>0</v>
      </c>
      <c r="AZ568">
        <f t="shared" si="691"/>
        <v>0</v>
      </c>
      <c r="BA568">
        <f t="shared" si="692"/>
        <v>0</v>
      </c>
      <c r="BB568">
        <f t="shared" si="693"/>
        <v>0</v>
      </c>
      <c r="BC568">
        <f t="shared" si="694"/>
        <v>0</v>
      </c>
      <c r="BD568">
        <f t="shared" si="695"/>
        <v>0</v>
      </c>
      <c r="BF568" t="str">
        <f t="shared" si="696"/>
        <v>0</v>
      </c>
      <c r="BG568" t="str">
        <f t="shared" si="697"/>
        <v>0</v>
      </c>
      <c r="BH568" t="str">
        <f t="shared" si="698"/>
        <v>0</v>
      </c>
      <c r="BI568" t="str">
        <f t="shared" si="699"/>
        <v>0</v>
      </c>
      <c r="BJ568" t="str">
        <f t="shared" si="700"/>
        <v>0</v>
      </c>
      <c r="BK568" t="str">
        <f t="shared" si="701"/>
        <v>0</v>
      </c>
    </row>
    <row r="569" spans="1:63" x14ac:dyDescent="0.25">
      <c r="A569" s="176" t="s">
        <v>22</v>
      </c>
      <c r="B569" s="10">
        <f t="shared" si="674"/>
        <v>28</v>
      </c>
      <c r="C569" s="10" t="str">
        <f t="shared" si="702"/>
        <v>Admin 4b - 28</v>
      </c>
      <c r="D569" s="138">
        <f>'AUP Test Results - Table 1'!D569</f>
        <v>0</v>
      </c>
      <c r="E569" s="177">
        <f>'AUP Test Results - Table 1'!E569</f>
        <v>0</v>
      </c>
      <c r="F569" s="139">
        <f>'AUP Test Results - Table 1'!F569</f>
        <v>0</v>
      </c>
      <c r="G569" s="177">
        <f>'AUP Test Results - Table 1'!G569</f>
        <v>0</v>
      </c>
      <c r="H569" s="177">
        <f>'AUP Test Results - Table 1'!H569</f>
        <v>0</v>
      </c>
      <c r="I569" s="139">
        <f>'AUP Test Results - Table 1'!I569</f>
        <v>0</v>
      </c>
      <c r="J569" s="177">
        <f>'AUP Test Results - Table 1'!J569</f>
        <v>0</v>
      </c>
      <c r="K569" s="177">
        <f>'AUP Test Results - Table 1'!K569</f>
        <v>0</v>
      </c>
      <c r="L569" s="139">
        <f>'AUP Test Results - Table 1'!L569</f>
        <v>0</v>
      </c>
      <c r="M569" s="177" t="str">
        <f>'AUP Test Results - Table 1'!M569</f>
        <v/>
      </c>
      <c r="N569" s="177">
        <f>'AUP Test Results - Table 1'!N569</f>
        <v>0</v>
      </c>
      <c r="O569" s="139">
        <f>'AUP Test Results - Table 1'!O569</f>
        <v>0</v>
      </c>
      <c r="P569" s="177" t="str">
        <f>'AUP Test Results - Table 1'!P569</f>
        <v/>
      </c>
      <c r="Q569" s="138">
        <f>'AUP Test Results - Table 1'!Q569</f>
        <v>0</v>
      </c>
      <c r="R569" s="139">
        <f>'AUP Test Results - Table 1'!R569</f>
        <v>0</v>
      </c>
      <c r="S569" s="45">
        <f>'AUP Test Results - Table 1'!S569</f>
        <v>0</v>
      </c>
      <c r="T569" s="139">
        <f>'AUP Test Results - Table 1'!T569</f>
        <v>0</v>
      </c>
      <c r="U569" s="45">
        <f>'AUP Test Results - Table 1'!U569</f>
        <v>0</v>
      </c>
      <c r="V569" s="138">
        <f>'AUP Test Results - Table 1'!V569</f>
        <v>0</v>
      </c>
      <c r="W569" s="141" t="str">
        <f>'AUP Test Results - Table 1'!W569</f>
        <v>none</v>
      </c>
      <c r="X569" s="141">
        <f>'AUP Test Results - Table 1'!X569</f>
        <v>0</v>
      </c>
      <c r="Y569" s="178">
        <f>'AUP Test Results - Table 1'!Y569</f>
        <v>0</v>
      </c>
      <c r="Z569" s="89">
        <f>'AUP Test Results - Table 1'!Z569</f>
        <v>0</v>
      </c>
      <c r="AC569" t="str">
        <f t="shared" si="678"/>
        <v>Admin 4a</v>
      </c>
      <c r="AD569" s="3">
        <f t="shared" si="675"/>
        <v>0</v>
      </c>
      <c r="AE569" s="3">
        <f t="shared" si="676"/>
        <v>0</v>
      </c>
      <c r="AF569" s="3" t="e">
        <f t="shared" si="677"/>
        <v>#DIV/0!</v>
      </c>
      <c r="AG569" s="2" t="e">
        <f t="shared" si="679"/>
        <v>#DIV/0!</v>
      </c>
      <c r="AH569" s="2" t="e">
        <f t="shared" si="680"/>
        <v>#DIV/0!</v>
      </c>
      <c r="AI569" s="2" t="e">
        <f t="shared" si="681"/>
        <v>#DIV/0!</v>
      </c>
      <c r="AJ569" s="2" t="e">
        <f t="shared" si="682"/>
        <v>#DIV/0!</v>
      </c>
      <c r="AK569" t="e">
        <f t="shared" si="683"/>
        <v>#DIV/0!</v>
      </c>
      <c r="AL569" t="str">
        <f t="shared" si="684"/>
        <v>0</v>
      </c>
      <c r="AM569" t="str">
        <f t="shared" si="685"/>
        <v>0</v>
      </c>
      <c r="AN569" t="str">
        <f t="shared" si="686"/>
        <v>0</v>
      </c>
      <c r="AO569" t="str">
        <f t="shared" si="687"/>
        <v>0</v>
      </c>
      <c r="AP569" t="str">
        <f t="shared" si="688"/>
        <v>0</v>
      </c>
      <c r="AQ569" t="str">
        <f t="shared" si="689"/>
        <v>0</v>
      </c>
      <c r="AT569">
        <f t="shared" si="671"/>
        <v>0</v>
      </c>
      <c r="AU569">
        <f t="shared" si="672"/>
        <v>0</v>
      </c>
      <c r="AW569">
        <f t="shared" si="673"/>
        <v>0</v>
      </c>
      <c r="AY569">
        <f t="shared" si="690"/>
        <v>0</v>
      </c>
      <c r="AZ569">
        <f t="shared" si="691"/>
        <v>0</v>
      </c>
      <c r="BA569">
        <f t="shared" si="692"/>
        <v>0</v>
      </c>
      <c r="BB569">
        <f t="shared" si="693"/>
        <v>0</v>
      </c>
      <c r="BC569">
        <f t="shared" si="694"/>
        <v>0</v>
      </c>
      <c r="BD569">
        <f t="shared" si="695"/>
        <v>0</v>
      </c>
      <c r="BF569" t="str">
        <f t="shared" si="696"/>
        <v>0</v>
      </c>
      <c r="BG569" t="str">
        <f t="shared" si="697"/>
        <v>0</v>
      </c>
      <c r="BH569" t="str">
        <f t="shared" si="698"/>
        <v>0</v>
      </c>
      <c r="BI569" t="str">
        <f t="shared" si="699"/>
        <v>0</v>
      </c>
      <c r="BJ569" t="str">
        <f t="shared" si="700"/>
        <v>0</v>
      </c>
      <c r="BK569" t="str">
        <f t="shared" si="701"/>
        <v>0</v>
      </c>
    </row>
    <row r="570" spans="1:63" x14ac:dyDescent="0.25">
      <c r="A570" s="176" t="s">
        <v>22</v>
      </c>
      <c r="B570" s="10">
        <f t="shared" si="674"/>
        <v>29</v>
      </c>
      <c r="C570" s="10" t="str">
        <f t="shared" si="702"/>
        <v>Admin 4b - 29</v>
      </c>
      <c r="D570" s="138">
        <f>'AUP Test Results - Table 1'!D570</f>
        <v>0</v>
      </c>
      <c r="E570" s="177">
        <f>'AUP Test Results - Table 1'!E570</f>
        <v>0</v>
      </c>
      <c r="F570" s="139">
        <f>'AUP Test Results - Table 1'!F570</f>
        <v>0</v>
      </c>
      <c r="G570" s="177">
        <f>'AUP Test Results - Table 1'!G570</f>
        <v>0</v>
      </c>
      <c r="H570" s="177">
        <f>'AUP Test Results - Table 1'!H570</f>
        <v>0</v>
      </c>
      <c r="I570" s="139">
        <f>'AUP Test Results - Table 1'!I570</f>
        <v>0</v>
      </c>
      <c r="J570" s="177">
        <f>'AUP Test Results - Table 1'!J570</f>
        <v>0</v>
      </c>
      <c r="K570" s="177">
        <f>'AUP Test Results - Table 1'!K570</f>
        <v>0</v>
      </c>
      <c r="L570" s="139">
        <f>'AUP Test Results - Table 1'!L570</f>
        <v>0</v>
      </c>
      <c r="M570" s="177" t="str">
        <f>'AUP Test Results - Table 1'!M570</f>
        <v/>
      </c>
      <c r="N570" s="177">
        <f>'AUP Test Results - Table 1'!N570</f>
        <v>0</v>
      </c>
      <c r="O570" s="139">
        <f>'AUP Test Results - Table 1'!O570</f>
        <v>0</v>
      </c>
      <c r="P570" s="177" t="str">
        <f>'AUP Test Results - Table 1'!P570</f>
        <v/>
      </c>
      <c r="Q570" s="138">
        <f>'AUP Test Results - Table 1'!Q570</f>
        <v>0</v>
      </c>
      <c r="R570" s="139">
        <f>'AUP Test Results - Table 1'!R570</f>
        <v>0</v>
      </c>
      <c r="S570" s="45">
        <f>'AUP Test Results - Table 1'!S570</f>
        <v>0</v>
      </c>
      <c r="T570" s="139">
        <f>'AUP Test Results - Table 1'!T570</f>
        <v>0</v>
      </c>
      <c r="U570" s="45">
        <f>'AUP Test Results - Table 1'!U570</f>
        <v>0</v>
      </c>
      <c r="V570" s="138">
        <f>'AUP Test Results - Table 1'!V570</f>
        <v>0</v>
      </c>
      <c r="W570" s="141" t="str">
        <f>'AUP Test Results - Table 1'!W570</f>
        <v>none</v>
      </c>
      <c r="X570" s="141">
        <f>'AUP Test Results - Table 1'!X570</f>
        <v>0</v>
      </c>
      <c r="Y570" s="178">
        <f>'AUP Test Results - Table 1'!Y570</f>
        <v>0</v>
      </c>
      <c r="Z570" s="89">
        <f>'AUP Test Results - Table 1'!Z570</f>
        <v>0</v>
      </c>
      <c r="AC570" t="str">
        <f t="shared" si="678"/>
        <v>Admin 4a</v>
      </c>
      <c r="AD570" s="3">
        <f t="shared" si="675"/>
        <v>0</v>
      </c>
      <c r="AE570" s="3">
        <f t="shared" si="676"/>
        <v>0</v>
      </c>
      <c r="AF570" s="3" t="e">
        <f t="shared" si="677"/>
        <v>#DIV/0!</v>
      </c>
      <c r="AG570" s="2" t="e">
        <f t="shared" si="679"/>
        <v>#DIV/0!</v>
      </c>
      <c r="AH570" s="2" t="e">
        <f t="shared" si="680"/>
        <v>#DIV/0!</v>
      </c>
      <c r="AI570" s="2" t="e">
        <f t="shared" si="681"/>
        <v>#DIV/0!</v>
      </c>
      <c r="AJ570" s="2" t="e">
        <f t="shared" si="682"/>
        <v>#DIV/0!</v>
      </c>
      <c r="AK570" t="e">
        <f t="shared" si="683"/>
        <v>#DIV/0!</v>
      </c>
      <c r="AL570" t="str">
        <f t="shared" si="684"/>
        <v>0</v>
      </c>
      <c r="AM570" t="str">
        <f t="shared" si="685"/>
        <v>0</v>
      </c>
      <c r="AN570" t="str">
        <f t="shared" si="686"/>
        <v>0</v>
      </c>
      <c r="AO570" t="str">
        <f t="shared" si="687"/>
        <v>0</v>
      </c>
      <c r="AP570" t="str">
        <f t="shared" si="688"/>
        <v>0</v>
      </c>
      <c r="AQ570" t="str">
        <f t="shared" si="689"/>
        <v>0</v>
      </c>
      <c r="AT570">
        <f t="shared" si="671"/>
        <v>0</v>
      </c>
      <c r="AU570">
        <f t="shared" si="672"/>
        <v>0</v>
      </c>
      <c r="AW570">
        <f t="shared" si="673"/>
        <v>0</v>
      </c>
      <c r="AY570">
        <f t="shared" si="690"/>
        <v>0</v>
      </c>
      <c r="AZ570">
        <f t="shared" si="691"/>
        <v>0</v>
      </c>
      <c r="BA570">
        <f t="shared" si="692"/>
        <v>0</v>
      </c>
      <c r="BB570">
        <f t="shared" si="693"/>
        <v>0</v>
      </c>
      <c r="BC570">
        <f t="shared" si="694"/>
        <v>0</v>
      </c>
      <c r="BD570">
        <f t="shared" si="695"/>
        <v>0</v>
      </c>
      <c r="BF570" t="str">
        <f t="shared" si="696"/>
        <v>0</v>
      </c>
      <c r="BG570" t="str">
        <f t="shared" si="697"/>
        <v>0</v>
      </c>
      <c r="BH570" t="str">
        <f t="shared" si="698"/>
        <v>0</v>
      </c>
      <c r="BI570" t="str">
        <f t="shared" si="699"/>
        <v>0</v>
      </c>
      <c r="BJ570" t="str">
        <f t="shared" si="700"/>
        <v>0</v>
      </c>
      <c r="BK570" t="str">
        <f t="shared" si="701"/>
        <v>0</v>
      </c>
    </row>
    <row r="571" spans="1:63" x14ac:dyDescent="0.25">
      <c r="A571" s="176" t="s">
        <v>22</v>
      </c>
      <c r="B571" s="10">
        <f t="shared" si="674"/>
        <v>30</v>
      </c>
      <c r="C571" s="10" t="str">
        <f t="shared" si="702"/>
        <v>Admin 4b - 30</v>
      </c>
      <c r="D571" s="138">
        <f>'AUP Test Results - Table 1'!D571</f>
        <v>0</v>
      </c>
      <c r="E571" s="177">
        <f>'AUP Test Results - Table 1'!E571</f>
        <v>0</v>
      </c>
      <c r="F571" s="139">
        <f>'AUP Test Results - Table 1'!F571</f>
        <v>0</v>
      </c>
      <c r="G571" s="177">
        <f>'AUP Test Results - Table 1'!G571</f>
        <v>0</v>
      </c>
      <c r="H571" s="177">
        <f>'AUP Test Results - Table 1'!H571</f>
        <v>0</v>
      </c>
      <c r="I571" s="139">
        <f>'AUP Test Results - Table 1'!I571</f>
        <v>0</v>
      </c>
      <c r="J571" s="177">
        <f>'AUP Test Results - Table 1'!J571</f>
        <v>0</v>
      </c>
      <c r="K571" s="177">
        <f>'AUP Test Results - Table 1'!K571</f>
        <v>0</v>
      </c>
      <c r="L571" s="139">
        <f>'AUP Test Results - Table 1'!L571</f>
        <v>0</v>
      </c>
      <c r="M571" s="177" t="str">
        <f>'AUP Test Results - Table 1'!M571</f>
        <v/>
      </c>
      <c r="N571" s="177">
        <f>'AUP Test Results - Table 1'!N571</f>
        <v>0</v>
      </c>
      <c r="O571" s="139">
        <f>'AUP Test Results - Table 1'!O571</f>
        <v>0</v>
      </c>
      <c r="P571" s="177" t="str">
        <f>'AUP Test Results - Table 1'!P571</f>
        <v/>
      </c>
      <c r="Q571" s="138">
        <f>'AUP Test Results - Table 1'!Q571</f>
        <v>0</v>
      </c>
      <c r="R571" s="139">
        <f>'AUP Test Results - Table 1'!R571</f>
        <v>0</v>
      </c>
      <c r="S571" s="45">
        <f>'AUP Test Results - Table 1'!S571</f>
        <v>0</v>
      </c>
      <c r="T571" s="139">
        <f>'AUP Test Results - Table 1'!T571</f>
        <v>0</v>
      </c>
      <c r="U571" s="45">
        <f>'AUP Test Results - Table 1'!U571</f>
        <v>0</v>
      </c>
      <c r="V571" s="138">
        <f>'AUP Test Results - Table 1'!V571</f>
        <v>0</v>
      </c>
      <c r="W571" s="141" t="str">
        <f>'AUP Test Results - Table 1'!W571</f>
        <v>none</v>
      </c>
      <c r="X571" s="141">
        <f>'AUP Test Results - Table 1'!X571</f>
        <v>0</v>
      </c>
      <c r="Y571" s="178">
        <f>'AUP Test Results - Table 1'!Y571</f>
        <v>0</v>
      </c>
      <c r="Z571" s="89">
        <f>'AUP Test Results - Table 1'!Z571</f>
        <v>0</v>
      </c>
      <c r="AC571" t="str">
        <f t="shared" si="678"/>
        <v>Admin 4a</v>
      </c>
      <c r="AD571" s="3">
        <f t="shared" si="675"/>
        <v>0</v>
      </c>
      <c r="AE571" s="3">
        <f t="shared" si="676"/>
        <v>0</v>
      </c>
      <c r="AF571" s="3" t="e">
        <f t="shared" si="677"/>
        <v>#DIV/0!</v>
      </c>
      <c r="AG571" s="2" t="e">
        <f t="shared" si="679"/>
        <v>#DIV/0!</v>
      </c>
      <c r="AH571" s="2" t="e">
        <f t="shared" si="680"/>
        <v>#DIV/0!</v>
      </c>
      <c r="AI571" s="2" t="e">
        <f t="shared" si="681"/>
        <v>#DIV/0!</v>
      </c>
      <c r="AJ571" s="2" t="e">
        <f t="shared" si="682"/>
        <v>#DIV/0!</v>
      </c>
      <c r="AK571" t="e">
        <f t="shared" si="683"/>
        <v>#DIV/0!</v>
      </c>
      <c r="AL571" t="str">
        <f t="shared" si="684"/>
        <v>0</v>
      </c>
      <c r="AM571" t="str">
        <f t="shared" si="685"/>
        <v>0</v>
      </c>
      <c r="AN571" t="str">
        <f t="shared" si="686"/>
        <v>0</v>
      </c>
      <c r="AO571" t="str">
        <f t="shared" si="687"/>
        <v>0</v>
      </c>
      <c r="AP571" t="str">
        <f t="shared" si="688"/>
        <v>0</v>
      </c>
      <c r="AQ571" t="str">
        <f t="shared" si="689"/>
        <v>0</v>
      </c>
      <c r="AT571">
        <f t="shared" si="671"/>
        <v>0</v>
      </c>
      <c r="AU571">
        <f t="shared" si="672"/>
        <v>0</v>
      </c>
      <c r="AW571">
        <f t="shared" si="673"/>
        <v>0</v>
      </c>
      <c r="AY571">
        <f t="shared" si="690"/>
        <v>0</v>
      </c>
      <c r="AZ571">
        <f t="shared" si="691"/>
        <v>0</v>
      </c>
      <c r="BA571">
        <f t="shared" si="692"/>
        <v>0</v>
      </c>
      <c r="BB571">
        <f t="shared" si="693"/>
        <v>0</v>
      </c>
      <c r="BC571">
        <f t="shared" si="694"/>
        <v>0</v>
      </c>
      <c r="BD571">
        <f t="shared" si="695"/>
        <v>0</v>
      </c>
      <c r="BF571" t="str">
        <f t="shared" si="696"/>
        <v>0</v>
      </c>
      <c r="BG571" t="str">
        <f t="shared" si="697"/>
        <v>0</v>
      </c>
      <c r="BH571" t="str">
        <f t="shared" si="698"/>
        <v>0</v>
      </c>
      <c r="BI571" t="str">
        <f t="shared" si="699"/>
        <v>0</v>
      </c>
      <c r="BJ571" t="str">
        <f t="shared" si="700"/>
        <v>0</v>
      </c>
      <c r="BK571" t="str">
        <f t="shared" si="701"/>
        <v>0</v>
      </c>
    </row>
    <row r="572" spans="1:63" x14ac:dyDescent="0.25">
      <c r="A572" s="176" t="s">
        <v>22</v>
      </c>
      <c r="B572" s="10">
        <f t="shared" si="674"/>
        <v>31</v>
      </c>
      <c r="C572" s="10" t="str">
        <f t="shared" si="702"/>
        <v>Admin 4b - 31</v>
      </c>
      <c r="D572" s="138">
        <f>'AUP Test Results - Table 1'!D572</f>
        <v>0</v>
      </c>
      <c r="E572" s="177">
        <f>'AUP Test Results - Table 1'!E572</f>
        <v>0</v>
      </c>
      <c r="F572" s="139">
        <f>'AUP Test Results - Table 1'!F572</f>
        <v>0</v>
      </c>
      <c r="G572" s="177">
        <f>'AUP Test Results - Table 1'!G572</f>
        <v>0</v>
      </c>
      <c r="H572" s="177">
        <f>'AUP Test Results - Table 1'!H572</f>
        <v>0</v>
      </c>
      <c r="I572" s="139">
        <f>'AUP Test Results - Table 1'!I572</f>
        <v>0</v>
      </c>
      <c r="J572" s="177">
        <f>'AUP Test Results - Table 1'!J572</f>
        <v>0</v>
      </c>
      <c r="K572" s="177">
        <f>'AUP Test Results - Table 1'!K572</f>
        <v>0</v>
      </c>
      <c r="L572" s="139">
        <f>'AUP Test Results - Table 1'!L572</f>
        <v>0</v>
      </c>
      <c r="M572" s="177" t="str">
        <f>'AUP Test Results - Table 1'!M572</f>
        <v/>
      </c>
      <c r="N572" s="177">
        <f>'AUP Test Results - Table 1'!N572</f>
        <v>0</v>
      </c>
      <c r="O572" s="139">
        <f>'AUP Test Results - Table 1'!O572</f>
        <v>0</v>
      </c>
      <c r="P572" s="177" t="str">
        <f>'AUP Test Results - Table 1'!P572</f>
        <v/>
      </c>
      <c r="Q572" s="138">
        <f>'AUP Test Results - Table 1'!Q572</f>
        <v>0</v>
      </c>
      <c r="R572" s="139">
        <f>'AUP Test Results - Table 1'!R572</f>
        <v>0</v>
      </c>
      <c r="S572" s="45">
        <f>'AUP Test Results - Table 1'!S572</f>
        <v>0</v>
      </c>
      <c r="T572" s="139">
        <f>'AUP Test Results - Table 1'!T572</f>
        <v>0</v>
      </c>
      <c r="U572" s="45">
        <f>'AUP Test Results - Table 1'!U572</f>
        <v>0</v>
      </c>
      <c r="V572" s="138">
        <f>'AUP Test Results - Table 1'!V572</f>
        <v>0</v>
      </c>
      <c r="W572" s="141" t="str">
        <f>'AUP Test Results - Table 1'!W572</f>
        <v>none</v>
      </c>
      <c r="X572" s="141">
        <f>'AUP Test Results - Table 1'!X572</f>
        <v>0</v>
      </c>
      <c r="Y572" s="178">
        <f>'AUP Test Results - Table 1'!Y572</f>
        <v>0</v>
      </c>
      <c r="Z572" s="89">
        <f>'AUP Test Results - Table 1'!Z572</f>
        <v>0</v>
      </c>
      <c r="AC572" t="str">
        <f t="shared" si="678"/>
        <v>Admin 4a</v>
      </c>
      <c r="AD572" s="3">
        <f t="shared" si="675"/>
        <v>0</v>
      </c>
      <c r="AE572" s="3">
        <f t="shared" si="676"/>
        <v>0</v>
      </c>
      <c r="AF572" s="3" t="e">
        <f t="shared" si="677"/>
        <v>#DIV/0!</v>
      </c>
      <c r="AG572" s="2" t="e">
        <f t="shared" si="679"/>
        <v>#DIV/0!</v>
      </c>
      <c r="AH572" s="2" t="e">
        <f t="shared" si="680"/>
        <v>#DIV/0!</v>
      </c>
      <c r="AI572" s="2" t="e">
        <f t="shared" si="681"/>
        <v>#DIV/0!</v>
      </c>
      <c r="AJ572" s="2" t="e">
        <f t="shared" si="682"/>
        <v>#DIV/0!</v>
      </c>
      <c r="AK572" t="e">
        <f t="shared" si="683"/>
        <v>#DIV/0!</v>
      </c>
      <c r="AL572" t="str">
        <f t="shared" si="684"/>
        <v>0</v>
      </c>
      <c r="AM572" t="str">
        <f t="shared" si="685"/>
        <v>0</v>
      </c>
      <c r="AN572" t="str">
        <f t="shared" si="686"/>
        <v>0</v>
      </c>
      <c r="AO572" t="str">
        <f t="shared" si="687"/>
        <v>0</v>
      </c>
      <c r="AP572" t="str">
        <f t="shared" si="688"/>
        <v>0</v>
      </c>
      <c r="AQ572" t="str">
        <f t="shared" si="689"/>
        <v>0</v>
      </c>
      <c r="AT572">
        <f t="shared" si="671"/>
        <v>0</v>
      </c>
      <c r="AU572">
        <f t="shared" si="672"/>
        <v>0</v>
      </c>
      <c r="AW572">
        <f t="shared" si="673"/>
        <v>0</v>
      </c>
      <c r="AY572">
        <f t="shared" si="690"/>
        <v>0</v>
      </c>
      <c r="AZ572">
        <f t="shared" si="691"/>
        <v>0</v>
      </c>
      <c r="BA572">
        <f t="shared" si="692"/>
        <v>0</v>
      </c>
      <c r="BB572">
        <f t="shared" si="693"/>
        <v>0</v>
      </c>
      <c r="BC572">
        <f t="shared" si="694"/>
        <v>0</v>
      </c>
      <c r="BD572">
        <f t="shared" si="695"/>
        <v>0</v>
      </c>
      <c r="BF572" t="str">
        <f t="shared" si="696"/>
        <v>0</v>
      </c>
      <c r="BG572" t="str">
        <f t="shared" si="697"/>
        <v>0</v>
      </c>
      <c r="BH572" t="str">
        <f t="shared" si="698"/>
        <v>0</v>
      </c>
      <c r="BI572" t="str">
        <f t="shared" si="699"/>
        <v>0</v>
      </c>
      <c r="BJ572" t="str">
        <f t="shared" si="700"/>
        <v>0</v>
      </c>
      <c r="BK572" t="str">
        <f t="shared" si="701"/>
        <v>0</v>
      </c>
    </row>
    <row r="573" spans="1:63" x14ac:dyDescent="0.25">
      <c r="A573" s="176" t="s">
        <v>22</v>
      </c>
      <c r="B573" s="10">
        <f t="shared" si="674"/>
        <v>32</v>
      </c>
      <c r="C573" s="10" t="str">
        <f t="shared" si="702"/>
        <v>Admin 4b - 32</v>
      </c>
      <c r="D573" s="138">
        <f>'AUP Test Results - Table 1'!D573</f>
        <v>0</v>
      </c>
      <c r="E573" s="177">
        <f>'AUP Test Results - Table 1'!E573</f>
        <v>0</v>
      </c>
      <c r="F573" s="139">
        <f>'AUP Test Results - Table 1'!F573</f>
        <v>0</v>
      </c>
      <c r="G573" s="177">
        <f>'AUP Test Results - Table 1'!G573</f>
        <v>0</v>
      </c>
      <c r="H573" s="177">
        <f>'AUP Test Results - Table 1'!H573</f>
        <v>0</v>
      </c>
      <c r="I573" s="139">
        <f>'AUP Test Results - Table 1'!I573</f>
        <v>0</v>
      </c>
      <c r="J573" s="177">
        <f>'AUP Test Results - Table 1'!J573</f>
        <v>0</v>
      </c>
      <c r="K573" s="177">
        <f>'AUP Test Results - Table 1'!K573</f>
        <v>0</v>
      </c>
      <c r="L573" s="139">
        <f>'AUP Test Results - Table 1'!L573</f>
        <v>0</v>
      </c>
      <c r="M573" s="177" t="str">
        <f>'AUP Test Results - Table 1'!M573</f>
        <v/>
      </c>
      <c r="N573" s="177">
        <f>'AUP Test Results - Table 1'!N573</f>
        <v>0</v>
      </c>
      <c r="O573" s="139">
        <f>'AUP Test Results - Table 1'!O573</f>
        <v>0</v>
      </c>
      <c r="P573" s="177" t="str">
        <f>'AUP Test Results - Table 1'!P573</f>
        <v/>
      </c>
      <c r="Q573" s="138">
        <f>'AUP Test Results - Table 1'!Q573</f>
        <v>0</v>
      </c>
      <c r="R573" s="139">
        <f>'AUP Test Results - Table 1'!R573</f>
        <v>0</v>
      </c>
      <c r="S573" s="45">
        <f>'AUP Test Results - Table 1'!S573</f>
        <v>0</v>
      </c>
      <c r="T573" s="139">
        <f>'AUP Test Results - Table 1'!T573</f>
        <v>0</v>
      </c>
      <c r="U573" s="45">
        <f>'AUP Test Results - Table 1'!U573</f>
        <v>0</v>
      </c>
      <c r="V573" s="138">
        <f>'AUP Test Results - Table 1'!V573</f>
        <v>0</v>
      </c>
      <c r="W573" s="141" t="str">
        <f>'AUP Test Results - Table 1'!W573</f>
        <v>none</v>
      </c>
      <c r="X573" s="141">
        <f>'AUP Test Results - Table 1'!X573</f>
        <v>0</v>
      </c>
      <c r="Y573" s="178">
        <f>'AUP Test Results - Table 1'!Y573</f>
        <v>0</v>
      </c>
      <c r="Z573" s="89">
        <f>'AUP Test Results - Table 1'!Z573</f>
        <v>0</v>
      </c>
      <c r="AC573" t="str">
        <f t="shared" si="678"/>
        <v>Admin 4a</v>
      </c>
      <c r="AD573" s="3">
        <f t="shared" si="675"/>
        <v>0</v>
      </c>
      <c r="AE573" s="3">
        <f t="shared" si="676"/>
        <v>0</v>
      </c>
      <c r="AF573" s="3" t="e">
        <f t="shared" si="677"/>
        <v>#DIV/0!</v>
      </c>
      <c r="AG573" s="2" t="e">
        <f t="shared" si="679"/>
        <v>#DIV/0!</v>
      </c>
      <c r="AH573" s="2" t="e">
        <f t="shared" si="680"/>
        <v>#DIV/0!</v>
      </c>
      <c r="AI573" s="2" t="e">
        <f t="shared" si="681"/>
        <v>#DIV/0!</v>
      </c>
      <c r="AJ573" s="2" t="e">
        <f t="shared" si="682"/>
        <v>#DIV/0!</v>
      </c>
      <c r="AK573" t="e">
        <f t="shared" si="683"/>
        <v>#DIV/0!</v>
      </c>
      <c r="AL573" t="str">
        <f t="shared" si="684"/>
        <v>0</v>
      </c>
      <c r="AM573" t="str">
        <f t="shared" si="685"/>
        <v>0</v>
      </c>
      <c r="AN573" t="str">
        <f t="shared" si="686"/>
        <v>0</v>
      </c>
      <c r="AO573" t="str">
        <f t="shared" si="687"/>
        <v>0</v>
      </c>
      <c r="AP573" t="str">
        <f t="shared" si="688"/>
        <v>0</v>
      </c>
      <c r="AQ573" t="str">
        <f t="shared" si="689"/>
        <v>0</v>
      </c>
      <c r="AT573">
        <f t="shared" si="671"/>
        <v>0</v>
      </c>
      <c r="AU573">
        <f t="shared" si="672"/>
        <v>0</v>
      </c>
      <c r="AW573">
        <f t="shared" si="673"/>
        <v>0</v>
      </c>
      <c r="AY573">
        <f t="shared" si="690"/>
        <v>0</v>
      </c>
      <c r="AZ573">
        <f t="shared" si="691"/>
        <v>0</v>
      </c>
      <c r="BA573">
        <f t="shared" si="692"/>
        <v>0</v>
      </c>
      <c r="BB573">
        <f t="shared" si="693"/>
        <v>0</v>
      </c>
      <c r="BC573">
        <f t="shared" si="694"/>
        <v>0</v>
      </c>
      <c r="BD573">
        <f t="shared" si="695"/>
        <v>0</v>
      </c>
      <c r="BF573" t="str">
        <f t="shared" si="696"/>
        <v>0</v>
      </c>
      <c r="BG573" t="str">
        <f t="shared" si="697"/>
        <v>0</v>
      </c>
      <c r="BH573" t="str">
        <f t="shared" si="698"/>
        <v>0</v>
      </c>
      <c r="BI573" t="str">
        <f t="shared" si="699"/>
        <v>0</v>
      </c>
      <c r="BJ573" t="str">
        <f t="shared" si="700"/>
        <v>0</v>
      </c>
      <c r="BK573" t="str">
        <f t="shared" si="701"/>
        <v>0</v>
      </c>
    </row>
    <row r="574" spans="1:63" x14ac:dyDescent="0.25">
      <c r="A574" s="176" t="s">
        <v>22</v>
      </c>
      <c r="B574" s="10">
        <f t="shared" si="674"/>
        <v>33</v>
      </c>
      <c r="C574" s="10" t="str">
        <f t="shared" si="702"/>
        <v>Admin 4b - 33</v>
      </c>
      <c r="D574" s="138">
        <f>'AUP Test Results - Table 1'!D574</f>
        <v>0</v>
      </c>
      <c r="E574" s="177">
        <f>'AUP Test Results - Table 1'!E574</f>
        <v>0</v>
      </c>
      <c r="F574" s="139">
        <f>'AUP Test Results - Table 1'!F574</f>
        <v>0</v>
      </c>
      <c r="G574" s="177">
        <f>'AUP Test Results - Table 1'!G574</f>
        <v>0</v>
      </c>
      <c r="H574" s="177">
        <f>'AUP Test Results - Table 1'!H574</f>
        <v>0</v>
      </c>
      <c r="I574" s="139">
        <f>'AUP Test Results - Table 1'!I574</f>
        <v>0</v>
      </c>
      <c r="J574" s="177">
        <f>'AUP Test Results - Table 1'!J574</f>
        <v>0</v>
      </c>
      <c r="K574" s="177">
        <f>'AUP Test Results - Table 1'!K574</f>
        <v>0</v>
      </c>
      <c r="L574" s="139">
        <f>'AUP Test Results - Table 1'!L574</f>
        <v>0</v>
      </c>
      <c r="M574" s="177" t="str">
        <f>'AUP Test Results - Table 1'!M574</f>
        <v/>
      </c>
      <c r="N574" s="177">
        <f>'AUP Test Results - Table 1'!N574</f>
        <v>0</v>
      </c>
      <c r="O574" s="139">
        <f>'AUP Test Results - Table 1'!O574</f>
        <v>0</v>
      </c>
      <c r="P574" s="177" t="str">
        <f>'AUP Test Results - Table 1'!P574</f>
        <v/>
      </c>
      <c r="Q574" s="138">
        <f>'AUP Test Results - Table 1'!Q574</f>
        <v>0</v>
      </c>
      <c r="R574" s="139">
        <f>'AUP Test Results - Table 1'!R574</f>
        <v>0</v>
      </c>
      <c r="S574" s="45">
        <f>'AUP Test Results - Table 1'!S574</f>
        <v>0</v>
      </c>
      <c r="T574" s="139">
        <f>'AUP Test Results - Table 1'!T574</f>
        <v>0</v>
      </c>
      <c r="U574" s="45">
        <f>'AUP Test Results - Table 1'!U574</f>
        <v>0</v>
      </c>
      <c r="V574" s="138">
        <f>'AUP Test Results - Table 1'!V574</f>
        <v>0</v>
      </c>
      <c r="W574" s="141" t="str">
        <f>'AUP Test Results - Table 1'!W574</f>
        <v>none</v>
      </c>
      <c r="X574" s="141">
        <f>'AUP Test Results - Table 1'!X574</f>
        <v>0</v>
      </c>
      <c r="Y574" s="178">
        <f>'AUP Test Results - Table 1'!Y574</f>
        <v>0</v>
      </c>
      <c r="Z574" s="89">
        <f>'AUP Test Results - Table 1'!Z574</f>
        <v>0</v>
      </c>
      <c r="AC574" t="str">
        <f t="shared" si="678"/>
        <v>Admin 4a</v>
      </c>
      <c r="AD574" s="3">
        <f t="shared" si="675"/>
        <v>0</v>
      </c>
      <c r="AE574" s="3">
        <f t="shared" si="676"/>
        <v>0</v>
      </c>
      <c r="AF574" s="3" t="e">
        <f t="shared" si="677"/>
        <v>#DIV/0!</v>
      </c>
      <c r="AG574" s="2" t="e">
        <f t="shared" si="679"/>
        <v>#DIV/0!</v>
      </c>
      <c r="AH574" s="2" t="e">
        <f t="shared" si="680"/>
        <v>#DIV/0!</v>
      </c>
      <c r="AI574" s="2" t="e">
        <f t="shared" si="681"/>
        <v>#DIV/0!</v>
      </c>
      <c r="AJ574" s="2" t="e">
        <f t="shared" si="682"/>
        <v>#DIV/0!</v>
      </c>
      <c r="AK574" t="e">
        <f t="shared" si="683"/>
        <v>#DIV/0!</v>
      </c>
      <c r="AL574" t="str">
        <f t="shared" si="684"/>
        <v>0</v>
      </c>
      <c r="AM574" t="str">
        <f t="shared" si="685"/>
        <v>0</v>
      </c>
      <c r="AN574" t="str">
        <f t="shared" si="686"/>
        <v>0</v>
      </c>
      <c r="AO574" t="str">
        <f t="shared" si="687"/>
        <v>0</v>
      </c>
      <c r="AP574" t="str">
        <f t="shared" si="688"/>
        <v>0</v>
      </c>
      <c r="AQ574" t="str">
        <f t="shared" si="689"/>
        <v>0</v>
      </c>
      <c r="AT574">
        <f t="shared" si="671"/>
        <v>0</v>
      </c>
      <c r="AU574">
        <f t="shared" si="672"/>
        <v>0</v>
      </c>
      <c r="AW574">
        <f t="shared" si="673"/>
        <v>0</v>
      </c>
      <c r="AY574">
        <f t="shared" si="690"/>
        <v>0</v>
      </c>
      <c r="AZ574">
        <f t="shared" si="691"/>
        <v>0</v>
      </c>
      <c r="BA574">
        <f t="shared" si="692"/>
        <v>0</v>
      </c>
      <c r="BB574">
        <f t="shared" si="693"/>
        <v>0</v>
      </c>
      <c r="BC574">
        <f t="shared" si="694"/>
        <v>0</v>
      </c>
      <c r="BD574">
        <f t="shared" si="695"/>
        <v>0</v>
      </c>
      <c r="BF574" t="str">
        <f t="shared" si="696"/>
        <v>0</v>
      </c>
      <c r="BG574" t="str">
        <f t="shared" si="697"/>
        <v>0</v>
      </c>
      <c r="BH574" t="str">
        <f t="shared" si="698"/>
        <v>0</v>
      </c>
      <c r="BI574" t="str">
        <f t="shared" si="699"/>
        <v>0</v>
      </c>
      <c r="BJ574" t="str">
        <f t="shared" si="700"/>
        <v>0</v>
      </c>
      <c r="BK574" t="str">
        <f t="shared" si="701"/>
        <v>0</v>
      </c>
    </row>
    <row r="575" spans="1:63" x14ac:dyDescent="0.25">
      <c r="A575" s="176" t="s">
        <v>22</v>
      </c>
      <c r="B575" s="10">
        <f t="shared" si="674"/>
        <v>34</v>
      </c>
      <c r="C575" s="10" t="str">
        <f t="shared" si="702"/>
        <v>Admin 4b - 34</v>
      </c>
      <c r="D575" s="138">
        <f>'AUP Test Results - Table 1'!D575</f>
        <v>0</v>
      </c>
      <c r="E575" s="177">
        <f>'AUP Test Results - Table 1'!E575</f>
        <v>0</v>
      </c>
      <c r="F575" s="139">
        <f>'AUP Test Results - Table 1'!F575</f>
        <v>0</v>
      </c>
      <c r="G575" s="177">
        <f>'AUP Test Results - Table 1'!G575</f>
        <v>0</v>
      </c>
      <c r="H575" s="177">
        <f>'AUP Test Results - Table 1'!H575</f>
        <v>0</v>
      </c>
      <c r="I575" s="139">
        <f>'AUP Test Results - Table 1'!I575</f>
        <v>0</v>
      </c>
      <c r="J575" s="177">
        <f>'AUP Test Results - Table 1'!J575</f>
        <v>0</v>
      </c>
      <c r="K575" s="177">
        <f>'AUP Test Results - Table 1'!K575</f>
        <v>0</v>
      </c>
      <c r="L575" s="139">
        <f>'AUP Test Results - Table 1'!L575</f>
        <v>0</v>
      </c>
      <c r="M575" s="177" t="str">
        <f>'AUP Test Results - Table 1'!M575</f>
        <v/>
      </c>
      <c r="N575" s="177">
        <f>'AUP Test Results - Table 1'!N575</f>
        <v>0</v>
      </c>
      <c r="O575" s="139">
        <f>'AUP Test Results - Table 1'!O575</f>
        <v>0</v>
      </c>
      <c r="P575" s="177" t="str">
        <f>'AUP Test Results - Table 1'!P575</f>
        <v/>
      </c>
      <c r="Q575" s="138">
        <f>'AUP Test Results - Table 1'!Q575</f>
        <v>0</v>
      </c>
      <c r="R575" s="139">
        <f>'AUP Test Results - Table 1'!R575</f>
        <v>0</v>
      </c>
      <c r="S575" s="45">
        <f>'AUP Test Results - Table 1'!S575</f>
        <v>0</v>
      </c>
      <c r="T575" s="139">
        <f>'AUP Test Results - Table 1'!T575</f>
        <v>0</v>
      </c>
      <c r="U575" s="45">
        <f>'AUP Test Results - Table 1'!U575</f>
        <v>0</v>
      </c>
      <c r="V575" s="138">
        <f>'AUP Test Results - Table 1'!V575</f>
        <v>0</v>
      </c>
      <c r="W575" s="141" t="str">
        <f>'AUP Test Results - Table 1'!W575</f>
        <v>none</v>
      </c>
      <c r="X575" s="141">
        <f>'AUP Test Results - Table 1'!X575</f>
        <v>0</v>
      </c>
      <c r="Y575" s="178">
        <f>'AUP Test Results - Table 1'!Y575</f>
        <v>0</v>
      </c>
      <c r="Z575" s="89">
        <f>'AUP Test Results - Table 1'!Z575</f>
        <v>0</v>
      </c>
      <c r="AC575" t="str">
        <f t="shared" si="678"/>
        <v>Admin 4a</v>
      </c>
      <c r="AD575" s="3">
        <f t="shared" si="675"/>
        <v>0</v>
      </c>
      <c r="AE575" s="3">
        <f t="shared" si="676"/>
        <v>0</v>
      </c>
      <c r="AF575" s="3" t="e">
        <f t="shared" si="677"/>
        <v>#DIV/0!</v>
      </c>
      <c r="AG575" s="2" t="e">
        <f t="shared" si="679"/>
        <v>#DIV/0!</v>
      </c>
      <c r="AH575" s="2" t="e">
        <f t="shared" si="680"/>
        <v>#DIV/0!</v>
      </c>
      <c r="AI575" s="2" t="e">
        <f t="shared" si="681"/>
        <v>#DIV/0!</v>
      </c>
      <c r="AJ575" s="2" t="e">
        <f t="shared" si="682"/>
        <v>#DIV/0!</v>
      </c>
      <c r="AK575" t="e">
        <f t="shared" si="683"/>
        <v>#DIV/0!</v>
      </c>
      <c r="AL575" t="str">
        <f t="shared" si="684"/>
        <v>0</v>
      </c>
      <c r="AM575" t="str">
        <f t="shared" si="685"/>
        <v>0</v>
      </c>
      <c r="AN575" t="str">
        <f t="shared" si="686"/>
        <v>0</v>
      </c>
      <c r="AO575" t="str">
        <f t="shared" si="687"/>
        <v>0</v>
      </c>
      <c r="AP575" t="str">
        <f t="shared" si="688"/>
        <v>0</v>
      </c>
      <c r="AQ575" t="str">
        <f t="shared" si="689"/>
        <v>0</v>
      </c>
      <c r="AT575">
        <f t="shared" si="671"/>
        <v>0</v>
      </c>
      <c r="AU575">
        <f t="shared" si="672"/>
        <v>0</v>
      </c>
      <c r="AW575">
        <f t="shared" si="673"/>
        <v>0</v>
      </c>
      <c r="AY575">
        <f t="shared" si="690"/>
        <v>0</v>
      </c>
      <c r="AZ575">
        <f t="shared" si="691"/>
        <v>0</v>
      </c>
      <c r="BA575">
        <f t="shared" si="692"/>
        <v>0</v>
      </c>
      <c r="BB575">
        <f t="shared" si="693"/>
        <v>0</v>
      </c>
      <c r="BC575">
        <f t="shared" si="694"/>
        <v>0</v>
      </c>
      <c r="BD575">
        <f t="shared" si="695"/>
        <v>0</v>
      </c>
      <c r="BF575" t="str">
        <f t="shared" si="696"/>
        <v>0</v>
      </c>
      <c r="BG575" t="str">
        <f t="shared" si="697"/>
        <v>0</v>
      </c>
      <c r="BH575" t="str">
        <f t="shared" si="698"/>
        <v>0</v>
      </c>
      <c r="BI575" t="str">
        <f t="shared" si="699"/>
        <v>0</v>
      </c>
      <c r="BJ575" t="str">
        <f t="shared" si="700"/>
        <v>0</v>
      </c>
      <c r="BK575" t="str">
        <f t="shared" si="701"/>
        <v>0</v>
      </c>
    </row>
    <row r="576" spans="1:63" x14ac:dyDescent="0.25">
      <c r="A576" s="176" t="s">
        <v>22</v>
      </c>
      <c r="B576" s="10">
        <f t="shared" si="674"/>
        <v>35</v>
      </c>
      <c r="C576" s="10" t="str">
        <f t="shared" si="702"/>
        <v>Admin 4b - 35</v>
      </c>
      <c r="D576" s="138">
        <f>'AUP Test Results - Table 1'!D576</f>
        <v>0</v>
      </c>
      <c r="E576" s="177">
        <f>'AUP Test Results - Table 1'!E576</f>
        <v>0</v>
      </c>
      <c r="F576" s="139">
        <f>'AUP Test Results - Table 1'!F576</f>
        <v>0</v>
      </c>
      <c r="G576" s="177">
        <f>'AUP Test Results - Table 1'!G576</f>
        <v>0</v>
      </c>
      <c r="H576" s="177">
        <f>'AUP Test Results - Table 1'!H576</f>
        <v>0</v>
      </c>
      <c r="I576" s="139">
        <f>'AUP Test Results - Table 1'!I576</f>
        <v>0</v>
      </c>
      <c r="J576" s="177">
        <f>'AUP Test Results - Table 1'!J576</f>
        <v>0</v>
      </c>
      <c r="K576" s="177">
        <f>'AUP Test Results - Table 1'!K576</f>
        <v>0</v>
      </c>
      <c r="L576" s="139">
        <f>'AUP Test Results - Table 1'!L576</f>
        <v>0</v>
      </c>
      <c r="M576" s="177" t="str">
        <f>'AUP Test Results - Table 1'!M576</f>
        <v/>
      </c>
      <c r="N576" s="177">
        <f>'AUP Test Results - Table 1'!N576</f>
        <v>0</v>
      </c>
      <c r="O576" s="139">
        <f>'AUP Test Results - Table 1'!O576</f>
        <v>0</v>
      </c>
      <c r="P576" s="177" t="str">
        <f>'AUP Test Results - Table 1'!P576</f>
        <v/>
      </c>
      <c r="Q576" s="138">
        <f>'AUP Test Results - Table 1'!Q576</f>
        <v>0</v>
      </c>
      <c r="R576" s="139">
        <f>'AUP Test Results - Table 1'!R576</f>
        <v>0</v>
      </c>
      <c r="S576" s="45">
        <f>'AUP Test Results - Table 1'!S576</f>
        <v>0</v>
      </c>
      <c r="T576" s="139">
        <f>'AUP Test Results - Table 1'!T576</f>
        <v>0</v>
      </c>
      <c r="U576" s="45">
        <f>'AUP Test Results - Table 1'!U576</f>
        <v>0</v>
      </c>
      <c r="V576" s="138">
        <f>'AUP Test Results - Table 1'!V576</f>
        <v>0</v>
      </c>
      <c r="W576" s="141" t="str">
        <f>'AUP Test Results - Table 1'!W576</f>
        <v>none</v>
      </c>
      <c r="X576" s="141">
        <f>'AUP Test Results - Table 1'!X576</f>
        <v>0</v>
      </c>
      <c r="Y576" s="178">
        <f>'AUP Test Results - Table 1'!Y576</f>
        <v>0</v>
      </c>
      <c r="Z576" s="89">
        <f>'AUP Test Results - Table 1'!Z576</f>
        <v>0</v>
      </c>
      <c r="AC576" t="str">
        <f t="shared" si="678"/>
        <v>Admin 4a</v>
      </c>
      <c r="AD576" s="3">
        <f t="shared" si="675"/>
        <v>0</v>
      </c>
      <c r="AE576" s="3">
        <f t="shared" si="676"/>
        <v>0</v>
      </c>
      <c r="AF576" s="3" t="e">
        <f t="shared" si="677"/>
        <v>#DIV/0!</v>
      </c>
      <c r="AG576" s="2" t="e">
        <f t="shared" si="679"/>
        <v>#DIV/0!</v>
      </c>
      <c r="AH576" s="2" t="e">
        <f t="shared" si="680"/>
        <v>#DIV/0!</v>
      </c>
      <c r="AI576" s="2" t="e">
        <f t="shared" si="681"/>
        <v>#DIV/0!</v>
      </c>
      <c r="AJ576" s="2" t="e">
        <f t="shared" si="682"/>
        <v>#DIV/0!</v>
      </c>
      <c r="AK576" t="e">
        <f t="shared" si="683"/>
        <v>#DIV/0!</v>
      </c>
      <c r="AL576" t="str">
        <f t="shared" si="684"/>
        <v>0</v>
      </c>
      <c r="AM576" t="str">
        <f t="shared" si="685"/>
        <v>0</v>
      </c>
      <c r="AN576" t="str">
        <f t="shared" si="686"/>
        <v>0</v>
      </c>
      <c r="AO576" t="str">
        <f t="shared" si="687"/>
        <v>0</v>
      </c>
      <c r="AP576" t="str">
        <f t="shared" si="688"/>
        <v>0</v>
      </c>
      <c r="AQ576" t="str">
        <f t="shared" si="689"/>
        <v>0</v>
      </c>
      <c r="AT576">
        <f t="shared" si="671"/>
        <v>0</v>
      </c>
      <c r="AU576">
        <f t="shared" si="672"/>
        <v>0</v>
      </c>
      <c r="AW576">
        <f t="shared" si="673"/>
        <v>0</v>
      </c>
      <c r="AY576">
        <f t="shared" si="690"/>
        <v>0</v>
      </c>
      <c r="AZ576">
        <f t="shared" si="691"/>
        <v>0</v>
      </c>
      <c r="BA576">
        <f t="shared" si="692"/>
        <v>0</v>
      </c>
      <c r="BB576">
        <f t="shared" si="693"/>
        <v>0</v>
      </c>
      <c r="BC576">
        <f t="shared" si="694"/>
        <v>0</v>
      </c>
      <c r="BD576">
        <f t="shared" si="695"/>
        <v>0</v>
      </c>
      <c r="BF576" t="str">
        <f t="shared" si="696"/>
        <v>0</v>
      </c>
      <c r="BG576" t="str">
        <f t="shared" si="697"/>
        <v>0</v>
      </c>
      <c r="BH576" t="str">
        <f t="shared" si="698"/>
        <v>0</v>
      </c>
      <c r="BI576" t="str">
        <f t="shared" si="699"/>
        <v>0</v>
      </c>
      <c r="BJ576" t="str">
        <f t="shared" si="700"/>
        <v>0</v>
      </c>
      <c r="BK576" t="str">
        <f t="shared" si="701"/>
        <v>0</v>
      </c>
    </row>
    <row r="577" spans="1:63" x14ac:dyDescent="0.25">
      <c r="A577" s="176" t="s">
        <v>22</v>
      </c>
      <c r="B577" s="10">
        <f t="shared" si="674"/>
        <v>36</v>
      </c>
      <c r="C577" s="10" t="str">
        <f t="shared" si="702"/>
        <v>Admin 4b - 36</v>
      </c>
      <c r="D577" s="138">
        <f>'AUP Test Results - Table 1'!D577</f>
        <v>0</v>
      </c>
      <c r="E577" s="177">
        <f>'AUP Test Results - Table 1'!E577</f>
        <v>0</v>
      </c>
      <c r="F577" s="139">
        <f>'AUP Test Results - Table 1'!F577</f>
        <v>0</v>
      </c>
      <c r="G577" s="177">
        <f>'AUP Test Results - Table 1'!G577</f>
        <v>0</v>
      </c>
      <c r="H577" s="177">
        <f>'AUP Test Results - Table 1'!H577</f>
        <v>0</v>
      </c>
      <c r="I577" s="139">
        <f>'AUP Test Results - Table 1'!I577</f>
        <v>0</v>
      </c>
      <c r="J577" s="177">
        <f>'AUP Test Results - Table 1'!J577</f>
        <v>0</v>
      </c>
      <c r="K577" s="177">
        <f>'AUP Test Results - Table 1'!K577</f>
        <v>0</v>
      </c>
      <c r="L577" s="139">
        <f>'AUP Test Results - Table 1'!L577</f>
        <v>0</v>
      </c>
      <c r="M577" s="177" t="str">
        <f>'AUP Test Results - Table 1'!M577</f>
        <v/>
      </c>
      <c r="N577" s="177">
        <f>'AUP Test Results - Table 1'!N577</f>
        <v>0</v>
      </c>
      <c r="O577" s="139">
        <f>'AUP Test Results - Table 1'!O577</f>
        <v>0</v>
      </c>
      <c r="P577" s="177" t="str">
        <f>'AUP Test Results - Table 1'!P577</f>
        <v/>
      </c>
      <c r="Q577" s="138">
        <f>'AUP Test Results - Table 1'!Q577</f>
        <v>0</v>
      </c>
      <c r="R577" s="139">
        <f>'AUP Test Results - Table 1'!R577</f>
        <v>0</v>
      </c>
      <c r="S577" s="45">
        <f>'AUP Test Results - Table 1'!S577</f>
        <v>0</v>
      </c>
      <c r="T577" s="139">
        <f>'AUP Test Results - Table 1'!T577</f>
        <v>0</v>
      </c>
      <c r="U577" s="45">
        <f>'AUP Test Results - Table 1'!U577</f>
        <v>0</v>
      </c>
      <c r="V577" s="138">
        <f>'AUP Test Results - Table 1'!V577</f>
        <v>0</v>
      </c>
      <c r="W577" s="141" t="str">
        <f>'AUP Test Results - Table 1'!W577</f>
        <v>none</v>
      </c>
      <c r="X577" s="141">
        <f>'AUP Test Results - Table 1'!X577</f>
        <v>0</v>
      </c>
      <c r="Y577" s="178">
        <f>'AUP Test Results - Table 1'!Y577</f>
        <v>0</v>
      </c>
      <c r="Z577" s="89">
        <f>'AUP Test Results - Table 1'!Z577</f>
        <v>0</v>
      </c>
      <c r="AC577" t="str">
        <f t="shared" si="678"/>
        <v>Admin 4a</v>
      </c>
      <c r="AD577" s="3">
        <f t="shared" si="675"/>
        <v>0</v>
      </c>
      <c r="AE577" s="3">
        <f t="shared" si="676"/>
        <v>0</v>
      </c>
      <c r="AF577" s="3" t="e">
        <f t="shared" si="677"/>
        <v>#DIV/0!</v>
      </c>
      <c r="AG577" s="2" t="e">
        <f t="shared" si="679"/>
        <v>#DIV/0!</v>
      </c>
      <c r="AH577" s="2" t="e">
        <f t="shared" si="680"/>
        <v>#DIV/0!</v>
      </c>
      <c r="AI577" s="2" t="e">
        <f t="shared" si="681"/>
        <v>#DIV/0!</v>
      </c>
      <c r="AJ577" s="2" t="e">
        <f t="shared" si="682"/>
        <v>#DIV/0!</v>
      </c>
      <c r="AK577" t="e">
        <f t="shared" si="683"/>
        <v>#DIV/0!</v>
      </c>
      <c r="AL577" t="str">
        <f t="shared" si="684"/>
        <v>0</v>
      </c>
      <c r="AM577" t="str">
        <f t="shared" si="685"/>
        <v>0</v>
      </c>
      <c r="AN577" t="str">
        <f t="shared" si="686"/>
        <v>0</v>
      </c>
      <c r="AO577" t="str">
        <f t="shared" si="687"/>
        <v>0</v>
      </c>
      <c r="AP577" t="str">
        <f t="shared" si="688"/>
        <v>0</v>
      </c>
      <c r="AQ577" t="str">
        <f t="shared" si="689"/>
        <v>0</v>
      </c>
      <c r="AT577">
        <f t="shared" si="671"/>
        <v>0</v>
      </c>
      <c r="AU577">
        <f t="shared" si="672"/>
        <v>0</v>
      </c>
      <c r="AW577">
        <f t="shared" si="673"/>
        <v>0</v>
      </c>
      <c r="AY577">
        <f t="shared" si="690"/>
        <v>0</v>
      </c>
      <c r="AZ577">
        <f t="shared" si="691"/>
        <v>0</v>
      </c>
      <c r="BA577">
        <f t="shared" si="692"/>
        <v>0</v>
      </c>
      <c r="BB577">
        <f t="shared" si="693"/>
        <v>0</v>
      </c>
      <c r="BC577">
        <f t="shared" si="694"/>
        <v>0</v>
      </c>
      <c r="BD577">
        <f t="shared" si="695"/>
        <v>0</v>
      </c>
      <c r="BF577" t="str">
        <f t="shared" si="696"/>
        <v>0</v>
      </c>
      <c r="BG577" t="str">
        <f t="shared" si="697"/>
        <v>0</v>
      </c>
      <c r="BH577" t="str">
        <f t="shared" si="698"/>
        <v>0</v>
      </c>
      <c r="BI577" t="str">
        <f t="shared" si="699"/>
        <v>0</v>
      </c>
      <c r="BJ577" t="str">
        <f t="shared" si="700"/>
        <v>0</v>
      </c>
      <c r="BK577" t="str">
        <f t="shared" si="701"/>
        <v>0</v>
      </c>
    </row>
    <row r="578" spans="1:63" x14ac:dyDescent="0.25">
      <c r="A578" s="176" t="s">
        <v>22</v>
      </c>
      <c r="B578" s="10">
        <f t="shared" si="674"/>
        <v>37</v>
      </c>
      <c r="C578" s="10" t="str">
        <f t="shared" si="702"/>
        <v>Admin 4b - 37</v>
      </c>
      <c r="D578" s="138">
        <f>'AUP Test Results - Table 1'!D578</f>
        <v>0</v>
      </c>
      <c r="E578" s="177">
        <f>'AUP Test Results - Table 1'!E578</f>
        <v>0</v>
      </c>
      <c r="F578" s="139">
        <f>'AUP Test Results - Table 1'!F578</f>
        <v>0</v>
      </c>
      <c r="G578" s="177">
        <f>'AUP Test Results - Table 1'!G578</f>
        <v>0</v>
      </c>
      <c r="H578" s="177">
        <f>'AUP Test Results - Table 1'!H578</f>
        <v>0</v>
      </c>
      <c r="I578" s="139">
        <f>'AUP Test Results - Table 1'!I578</f>
        <v>0</v>
      </c>
      <c r="J578" s="177">
        <f>'AUP Test Results - Table 1'!J578</f>
        <v>0</v>
      </c>
      <c r="K578" s="177">
        <f>'AUP Test Results - Table 1'!K578</f>
        <v>0</v>
      </c>
      <c r="L578" s="139">
        <f>'AUP Test Results - Table 1'!L578</f>
        <v>0</v>
      </c>
      <c r="M578" s="177" t="str">
        <f>'AUP Test Results - Table 1'!M578</f>
        <v/>
      </c>
      <c r="N578" s="177">
        <f>'AUP Test Results - Table 1'!N578</f>
        <v>0</v>
      </c>
      <c r="O578" s="139">
        <f>'AUP Test Results - Table 1'!O578</f>
        <v>0</v>
      </c>
      <c r="P578" s="177" t="str">
        <f>'AUP Test Results - Table 1'!P578</f>
        <v/>
      </c>
      <c r="Q578" s="138">
        <f>'AUP Test Results - Table 1'!Q578</f>
        <v>0</v>
      </c>
      <c r="R578" s="139">
        <f>'AUP Test Results - Table 1'!R578</f>
        <v>0</v>
      </c>
      <c r="S578" s="45">
        <f>'AUP Test Results - Table 1'!S578</f>
        <v>0</v>
      </c>
      <c r="T578" s="139">
        <f>'AUP Test Results - Table 1'!T578</f>
        <v>0</v>
      </c>
      <c r="U578" s="45">
        <f>'AUP Test Results - Table 1'!U578</f>
        <v>0</v>
      </c>
      <c r="V578" s="138">
        <f>'AUP Test Results - Table 1'!V578</f>
        <v>0</v>
      </c>
      <c r="W578" s="141" t="str">
        <f>'AUP Test Results - Table 1'!W578</f>
        <v>none</v>
      </c>
      <c r="X578" s="141">
        <f>'AUP Test Results - Table 1'!X578</f>
        <v>0</v>
      </c>
      <c r="Y578" s="178">
        <f>'AUP Test Results - Table 1'!Y578</f>
        <v>0</v>
      </c>
      <c r="Z578" s="89">
        <f>'AUP Test Results - Table 1'!Z578</f>
        <v>0</v>
      </c>
      <c r="AC578" t="str">
        <f t="shared" si="678"/>
        <v>Admin 4a</v>
      </c>
      <c r="AD578" s="3">
        <f t="shared" si="675"/>
        <v>0</v>
      </c>
      <c r="AE578" s="3">
        <f t="shared" si="676"/>
        <v>0</v>
      </c>
      <c r="AF578" s="3" t="e">
        <f t="shared" si="677"/>
        <v>#DIV/0!</v>
      </c>
      <c r="AG578" s="2" t="e">
        <f t="shared" si="679"/>
        <v>#DIV/0!</v>
      </c>
      <c r="AH578" s="2" t="e">
        <f t="shared" si="680"/>
        <v>#DIV/0!</v>
      </c>
      <c r="AI578" s="2" t="e">
        <f t="shared" si="681"/>
        <v>#DIV/0!</v>
      </c>
      <c r="AJ578" s="2" t="e">
        <f t="shared" si="682"/>
        <v>#DIV/0!</v>
      </c>
      <c r="AK578" t="e">
        <f t="shared" si="683"/>
        <v>#DIV/0!</v>
      </c>
      <c r="AL578" t="str">
        <f t="shared" si="684"/>
        <v>0</v>
      </c>
      <c r="AM578" t="str">
        <f t="shared" si="685"/>
        <v>0</v>
      </c>
      <c r="AN578" t="str">
        <f t="shared" si="686"/>
        <v>0</v>
      </c>
      <c r="AO578" t="str">
        <f t="shared" si="687"/>
        <v>0</v>
      </c>
      <c r="AP578" t="str">
        <f t="shared" si="688"/>
        <v>0</v>
      </c>
      <c r="AQ578" t="str">
        <f t="shared" si="689"/>
        <v>0</v>
      </c>
      <c r="AT578">
        <f t="shared" si="671"/>
        <v>0</v>
      </c>
      <c r="AU578">
        <f t="shared" si="672"/>
        <v>0</v>
      </c>
      <c r="AW578">
        <f t="shared" si="673"/>
        <v>0</v>
      </c>
      <c r="AY578">
        <f t="shared" si="690"/>
        <v>0</v>
      </c>
      <c r="AZ578">
        <f t="shared" si="691"/>
        <v>0</v>
      </c>
      <c r="BA578">
        <f t="shared" si="692"/>
        <v>0</v>
      </c>
      <c r="BB578">
        <f t="shared" si="693"/>
        <v>0</v>
      </c>
      <c r="BC578">
        <f t="shared" si="694"/>
        <v>0</v>
      </c>
      <c r="BD578">
        <f t="shared" si="695"/>
        <v>0</v>
      </c>
      <c r="BF578" t="str">
        <f t="shared" si="696"/>
        <v>0</v>
      </c>
      <c r="BG578" t="str">
        <f t="shared" si="697"/>
        <v>0</v>
      </c>
      <c r="BH578" t="str">
        <f t="shared" si="698"/>
        <v>0</v>
      </c>
      <c r="BI578" t="str">
        <f t="shared" si="699"/>
        <v>0</v>
      </c>
      <c r="BJ578" t="str">
        <f t="shared" si="700"/>
        <v>0</v>
      </c>
      <c r="BK578" t="str">
        <f t="shared" si="701"/>
        <v>0</v>
      </c>
    </row>
    <row r="579" spans="1:63" x14ac:dyDescent="0.25">
      <c r="A579" s="176" t="s">
        <v>22</v>
      </c>
      <c r="B579" s="10">
        <f t="shared" si="674"/>
        <v>38</v>
      </c>
      <c r="C579" s="10" t="str">
        <f t="shared" si="702"/>
        <v>Admin 4b - 38</v>
      </c>
      <c r="D579" s="138">
        <f>'AUP Test Results - Table 1'!D579</f>
        <v>0</v>
      </c>
      <c r="E579" s="177">
        <f>'AUP Test Results - Table 1'!E579</f>
        <v>0</v>
      </c>
      <c r="F579" s="139">
        <f>'AUP Test Results - Table 1'!F579</f>
        <v>0</v>
      </c>
      <c r="G579" s="177">
        <f>'AUP Test Results - Table 1'!G579</f>
        <v>0</v>
      </c>
      <c r="H579" s="177">
        <f>'AUP Test Results - Table 1'!H579</f>
        <v>0</v>
      </c>
      <c r="I579" s="139">
        <f>'AUP Test Results - Table 1'!I579</f>
        <v>0</v>
      </c>
      <c r="J579" s="177">
        <f>'AUP Test Results - Table 1'!J579</f>
        <v>0</v>
      </c>
      <c r="K579" s="177">
        <f>'AUP Test Results - Table 1'!K579</f>
        <v>0</v>
      </c>
      <c r="L579" s="139">
        <f>'AUP Test Results - Table 1'!L579</f>
        <v>0</v>
      </c>
      <c r="M579" s="177" t="str">
        <f>'AUP Test Results - Table 1'!M579</f>
        <v/>
      </c>
      <c r="N579" s="177">
        <f>'AUP Test Results - Table 1'!N579</f>
        <v>0</v>
      </c>
      <c r="O579" s="139">
        <f>'AUP Test Results - Table 1'!O579</f>
        <v>0</v>
      </c>
      <c r="P579" s="177" t="str">
        <f>'AUP Test Results - Table 1'!P579</f>
        <v/>
      </c>
      <c r="Q579" s="138">
        <f>'AUP Test Results - Table 1'!Q579</f>
        <v>0</v>
      </c>
      <c r="R579" s="139">
        <f>'AUP Test Results - Table 1'!R579</f>
        <v>0</v>
      </c>
      <c r="S579" s="45">
        <f>'AUP Test Results - Table 1'!S579</f>
        <v>0</v>
      </c>
      <c r="T579" s="139">
        <f>'AUP Test Results - Table 1'!T579</f>
        <v>0</v>
      </c>
      <c r="U579" s="45">
        <f>'AUP Test Results - Table 1'!U579</f>
        <v>0</v>
      </c>
      <c r="V579" s="138">
        <f>'AUP Test Results - Table 1'!V579</f>
        <v>0</v>
      </c>
      <c r="W579" s="141" t="str">
        <f>'AUP Test Results - Table 1'!W579</f>
        <v>none</v>
      </c>
      <c r="X579" s="141">
        <f>'AUP Test Results - Table 1'!X579</f>
        <v>0</v>
      </c>
      <c r="Y579" s="178">
        <f>'AUP Test Results - Table 1'!Y579</f>
        <v>0</v>
      </c>
      <c r="Z579" s="89">
        <f>'AUP Test Results - Table 1'!Z579</f>
        <v>0</v>
      </c>
      <c r="AC579" t="str">
        <f t="shared" si="678"/>
        <v>Admin 4a</v>
      </c>
      <c r="AD579" s="3">
        <f t="shared" si="675"/>
        <v>0</v>
      </c>
      <c r="AE579" s="3">
        <f t="shared" si="676"/>
        <v>0</v>
      </c>
      <c r="AF579" s="3" t="e">
        <f t="shared" si="677"/>
        <v>#DIV/0!</v>
      </c>
      <c r="AG579" s="2" t="e">
        <f t="shared" si="679"/>
        <v>#DIV/0!</v>
      </c>
      <c r="AH579" s="2" t="e">
        <f t="shared" si="680"/>
        <v>#DIV/0!</v>
      </c>
      <c r="AI579" s="2" t="e">
        <f t="shared" si="681"/>
        <v>#DIV/0!</v>
      </c>
      <c r="AJ579" s="2" t="e">
        <f t="shared" si="682"/>
        <v>#DIV/0!</v>
      </c>
      <c r="AK579" t="e">
        <f t="shared" si="683"/>
        <v>#DIV/0!</v>
      </c>
      <c r="AL579" t="str">
        <f t="shared" si="684"/>
        <v>0</v>
      </c>
      <c r="AM579" t="str">
        <f t="shared" si="685"/>
        <v>0</v>
      </c>
      <c r="AN579" t="str">
        <f t="shared" si="686"/>
        <v>0</v>
      </c>
      <c r="AO579" t="str">
        <f t="shared" si="687"/>
        <v>0</v>
      </c>
      <c r="AP579" t="str">
        <f t="shared" si="688"/>
        <v>0</v>
      </c>
      <c r="AQ579" t="str">
        <f t="shared" si="689"/>
        <v>0</v>
      </c>
      <c r="AT579">
        <f t="shared" si="671"/>
        <v>0</v>
      </c>
      <c r="AU579">
        <f t="shared" si="672"/>
        <v>0</v>
      </c>
      <c r="AW579">
        <f t="shared" si="673"/>
        <v>0</v>
      </c>
      <c r="AY579">
        <f t="shared" si="690"/>
        <v>0</v>
      </c>
      <c r="AZ579">
        <f t="shared" si="691"/>
        <v>0</v>
      </c>
      <c r="BA579">
        <f t="shared" si="692"/>
        <v>0</v>
      </c>
      <c r="BB579">
        <f t="shared" si="693"/>
        <v>0</v>
      </c>
      <c r="BC579">
        <f t="shared" si="694"/>
        <v>0</v>
      </c>
      <c r="BD579">
        <f t="shared" si="695"/>
        <v>0</v>
      </c>
      <c r="BF579" t="str">
        <f t="shared" si="696"/>
        <v>0</v>
      </c>
      <c r="BG579" t="str">
        <f t="shared" si="697"/>
        <v>0</v>
      </c>
      <c r="BH579" t="str">
        <f t="shared" si="698"/>
        <v>0</v>
      </c>
      <c r="BI579" t="str">
        <f t="shared" si="699"/>
        <v>0</v>
      </c>
      <c r="BJ579" t="str">
        <f t="shared" si="700"/>
        <v>0</v>
      </c>
      <c r="BK579" t="str">
        <f t="shared" si="701"/>
        <v>0</v>
      </c>
    </row>
    <row r="580" spans="1:63" x14ac:dyDescent="0.25">
      <c r="A580" s="176" t="s">
        <v>22</v>
      </c>
      <c r="B580" s="10">
        <f t="shared" si="674"/>
        <v>39</v>
      </c>
      <c r="C580" s="10" t="str">
        <f t="shared" si="702"/>
        <v>Admin 4b - 39</v>
      </c>
      <c r="D580" s="138">
        <f>'AUP Test Results - Table 1'!D580</f>
        <v>0</v>
      </c>
      <c r="E580" s="177">
        <f>'AUP Test Results - Table 1'!E580</f>
        <v>0</v>
      </c>
      <c r="F580" s="139">
        <f>'AUP Test Results - Table 1'!F580</f>
        <v>0</v>
      </c>
      <c r="G580" s="177">
        <f>'AUP Test Results - Table 1'!G580</f>
        <v>0</v>
      </c>
      <c r="H580" s="177">
        <f>'AUP Test Results - Table 1'!H580</f>
        <v>0</v>
      </c>
      <c r="I580" s="139">
        <f>'AUP Test Results - Table 1'!I580</f>
        <v>0</v>
      </c>
      <c r="J580" s="177">
        <f>'AUP Test Results - Table 1'!J580</f>
        <v>0</v>
      </c>
      <c r="K580" s="177">
        <f>'AUP Test Results - Table 1'!K580</f>
        <v>0</v>
      </c>
      <c r="L580" s="139">
        <f>'AUP Test Results - Table 1'!L580</f>
        <v>0</v>
      </c>
      <c r="M580" s="177" t="str">
        <f>'AUP Test Results - Table 1'!M580</f>
        <v/>
      </c>
      <c r="N580" s="177">
        <f>'AUP Test Results - Table 1'!N580</f>
        <v>0</v>
      </c>
      <c r="O580" s="139">
        <f>'AUP Test Results - Table 1'!O580</f>
        <v>0</v>
      </c>
      <c r="P580" s="177" t="str">
        <f>'AUP Test Results - Table 1'!P580</f>
        <v/>
      </c>
      <c r="Q580" s="138">
        <f>'AUP Test Results - Table 1'!Q580</f>
        <v>0</v>
      </c>
      <c r="R580" s="139">
        <f>'AUP Test Results - Table 1'!R580</f>
        <v>0</v>
      </c>
      <c r="S580" s="45">
        <f>'AUP Test Results - Table 1'!S580</f>
        <v>0</v>
      </c>
      <c r="T580" s="139">
        <f>'AUP Test Results - Table 1'!T580</f>
        <v>0</v>
      </c>
      <c r="U580" s="45">
        <f>'AUP Test Results - Table 1'!U580</f>
        <v>0</v>
      </c>
      <c r="V580" s="138">
        <f>'AUP Test Results - Table 1'!V580</f>
        <v>0</v>
      </c>
      <c r="W580" s="141" t="str">
        <f>'AUP Test Results - Table 1'!W580</f>
        <v>none</v>
      </c>
      <c r="X580" s="141">
        <f>'AUP Test Results - Table 1'!X580</f>
        <v>0</v>
      </c>
      <c r="Y580" s="178">
        <f>'AUP Test Results - Table 1'!Y580</f>
        <v>0</v>
      </c>
      <c r="Z580" s="89">
        <f>'AUP Test Results - Table 1'!Z580</f>
        <v>0</v>
      </c>
      <c r="AC580" t="str">
        <f t="shared" si="678"/>
        <v>Admin 4a</v>
      </c>
      <c r="AD580" s="3">
        <f t="shared" si="675"/>
        <v>0</v>
      </c>
      <c r="AE580" s="3">
        <f t="shared" si="676"/>
        <v>0</v>
      </c>
      <c r="AF580" s="3" t="e">
        <f t="shared" si="677"/>
        <v>#DIV/0!</v>
      </c>
      <c r="AG580" s="2" t="e">
        <f t="shared" si="679"/>
        <v>#DIV/0!</v>
      </c>
      <c r="AH580" s="2" t="e">
        <f t="shared" si="680"/>
        <v>#DIV/0!</v>
      </c>
      <c r="AI580" s="2" t="e">
        <f t="shared" si="681"/>
        <v>#DIV/0!</v>
      </c>
      <c r="AJ580" s="2" t="e">
        <f t="shared" si="682"/>
        <v>#DIV/0!</v>
      </c>
      <c r="AK580" t="e">
        <f t="shared" si="683"/>
        <v>#DIV/0!</v>
      </c>
      <c r="AL580" t="str">
        <f t="shared" si="684"/>
        <v>0</v>
      </c>
      <c r="AM580" t="str">
        <f t="shared" si="685"/>
        <v>0</v>
      </c>
      <c r="AN580" t="str">
        <f t="shared" si="686"/>
        <v>0</v>
      </c>
      <c r="AO580" t="str">
        <f t="shared" si="687"/>
        <v>0</v>
      </c>
      <c r="AP580" t="str">
        <f t="shared" si="688"/>
        <v>0</v>
      </c>
      <c r="AQ580" t="str">
        <f t="shared" si="689"/>
        <v>0</v>
      </c>
      <c r="AT580">
        <f t="shared" si="671"/>
        <v>0</v>
      </c>
      <c r="AU580">
        <f t="shared" si="672"/>
        <v>0</v>
      </c>
      <c r="AW580">
        <f t="shared" si="673"/>
        <v>0</v>
      </c>
      <c r="AY580">
        <f t="shared" si="690"/>
        <v>0</v>
      </c>
      <c r="AZ580">
        <f t="shared" si="691"/>
        <v>0</v>
      </c>
      <c r="BA580">
        <f t="shared" si="692"/>
        <v>0</v>
      </c>
      <c r="BB580">
        <f t="shared" si="693"/>
        <v>0</v>
      </c>
      <c r="BC580">
        <f t="shared" si="694"/>
        <v>0</v>
      </c>
      <c r="BD580">
        <f t="shared" si="695"/>
        <v>0</v>
      </c>
      <c r="BF580" t="str">
        <f t="shared" si="696"/>
        <v>0</v>
      </c>
      <c r="BG580" t="str">
        <f t="shared" si="697"/>
        <v>0</v>
      </c>
      <c r="BH580" t="str">
        <f t="shared" si="698"/>
        <v>0</v>
      </c>
      <c r="BI580" t="str">
        <f t="shared" si="699"/>
        <v>0</v>
      </c>
      <c r="BJ580" t="str">
        <f t="shared" si="700"/>
        <v>0</v>
      </c>
      <c r="BK580" t="str">
        <f t="shared" si="701"/>
        <v>0</v>
      </c>
    </row>
    <row r="581" spans="1:63" x14ac:dyDescent="0.25">
      <c r="A581" s="176" t="s">
        <v>22</v>
      </c>
      <c r="B581" s="10">
        <f t="shared" si="674"/>
        <v>40</v>
      </c>
      <c r="C581" s="10" t="str">
        <f t="shared" si="702"/>
        <v>Admin 4b - 40</v>
      </c>
      <c r="D581" s="138">
        <f>'AUP Test Results - Table 1'!D581</f>
        <v>0</v>
      </c>
      <c r="E581" s="177">
        <f>'AUP Test Results - Table 1'!E581</f>
        <v>0</v>
      </c>
      <c r="F581" s="139">
        <f>'AUP Test Results - Table 1'!F581</f>
        <v>0</v>
      </c>
      <c r="G581" s="177">
        <f>'AUP Test Results - Table 1'!G581</f>
        <v>0</v>
      </c>
      <c r="H581" s="177">
        <f>'AUP Test Results - Table 1'!H581</f>
        <v>0</v>
      </c>
      <c r="I581" s="139">
        <f>'AUP Test Results - Table 1'!I581</f>
        <v>0</v>
      </c>
      <c r="J581" s="177">
        <f>'AUP Test Results - Table 1'!J581</f>
        <v>0</v>
      </c>
      <c r="K581" s="177">
        <f>'AUP Test Results - Table 1'!K581</f>
        <v>0</v>
      </c>
      <c r="L581" s="139">
        <f>'AUP Test Results - Table 1'!L581</f>
        <v>0</v>
      </c>
      <c r="M581" s="177" t="str">
        <f>'AUP Test Results - Table 1'!M581</f>
        <v/>
      </c>
      <c r="N581" s="177">
        <f>'AUP Test Results - Table 1'!N581</f>
        <v>0</v>
      </c>
      <c r="O581" s="139">
        <f>'AUP Test Results - Table 1'!O581</f>
        <v>0</v>
      </c>
      <c r="P581" s="177" t="str">
        <f>'AUP Test Results - Table 1'!P581</f>
        <v/>
      </c>
      <c r="Q581" s="138">
        <f>'AUP Test Results - Table 1'!Q581</f>
        <v>0</v>
      </c>
      <c r="R581" s="139">
        <f>'AUP Test Results - Table 1'!R581</f>
        <v>0</v>
      </c>
      <c r="S581" s="45">
        <f>'AUP Test Results - Table 1'!S581</f>
        <v>0</v>
      </c>
      <c r="T581" s="139">
        <f>'AUP Test Results - Table 1'!T581</f>
        <v>0</v>
      </c>
      <c r="U581" s="45">
        <f>'AUP Test Results - Table 1'!U581</f>
        <v>0</v>
      </c>
      <c r="V581" s="138">
        <f>'AUP Test Results - Table 1'!V581</f>
        <v>0</v>
      </c>
      <c r="W581" s="141" t="str">
        <f>'AUP Test Results - Table 1'!W581</f>
        <v>none</v>
      </c>
      <c r="X581" s="141">
        <f>'AUP Test Results - Table 1'!X581</f>
        <v>0</v>
      </c>
      <c r="Y581" s="178">
        <f>'AUP Test Results - Table 1'!Y581</f>
        <v>0</v>
      </c>
      <c r="Z581" s="89">
        <f>'AUP Test Results - Table 1'!Z581</f>
        <v>0</v>
      </c>
      <c r="AC581" t="str">
        <f t="shared" si="678"/>
        <v>Admin 4a</v>
      </c>
      <c r="AD581" s="3">
        <f t="shared" si="675"/>
        <v>0</v>
      </c>
      <c r="AE581" s="3">
        <f t="shared" si="676"/>
        <v>0</v>
      </c>
      <c r="AF581" s="3" t="e">
        <f t="shared" si="677"/>
        <v>#DIV/0!</v>
      </c>
      <c r="AG581" s="2" t="e">
        <f t="shared" si="679"/>
        <v>#DIV/0!</v>
      </c>
      <c r="AH581" s="2" t="e">
        <f t="shared" si="680"/>
        <v>#DIV/0!</v>
      </c>
      <c r="AI581" s="2" t="e">
        <f t="shared" si="681"/>
        <v>#DIV/0!</v>
      </c>
      <c r="AJ581" s="2" t="e">
        <f t="shared" si="682"/>
        <v>#DIV/0!</v>
      </c>
      <c r="AK581" t="e">
        <f t="shared" si="683"/>
        <v>#DIV/0!</v>
      </c>
      <c r="AL581" t="str">
        <f t="shared" si="684"/>
        <v>0</v>
      </c>
      <c r="AM581" t="str">
        <f t="shared" si="685"/>
        <v>0</v>
      </c>
      <c r="AN581" t="str">
        <f t="shared" si="686"/>
        <v>0</v>
      </c>
      <c r="AO581" t="str">
        <f t="shared" si="687"/>
        <v>0</v>
      </c>
      <c r="AP581" t="str">
        <f t="shared" si="688"/>
        <v>0</v>
      </c>
      <c r="AQ581" t="str">
        <f t="shared" si="689"/>
        <v>0</v>
      </c>
      <c r="AT581">
        <f t="shared" si="671"/>
        <v>0</v>
      </c>
      <c r="AU581">
        <f t="shared" si="672"/>
        <v>0</v>
      </c>
      <c r="AW581">
        <f t="shared" si="673"/>
        <v>0</v>
      </c>
      <c r="AY581">
        <f t="shared" si="690"/>
        <v>0</v>
      </c>
      <c r="AZ581">
        <f t="shared" si="691"/>
        <v>0</v>
      </c>
      <c r="BA581">
        <f t="shared" si="692"/>
        <v>0</v>
      </c>
      <c r="BB581">
        <f t="shared" si="693"/>
        <v>0</v>
      </c>
      <c r="BC581">
        <f t="shared" si="694"/>
        <v>0</v>
      </c>
      <c r="BD581">
        <f t="shared" si="695"/>
        <v>0</v>
      </c>
      <c r="BF581" t="str">
        <f t="shared" si="696"/>
        <v>0</v>
      </c>
      <c r="BG581" t="str">
        <f t="shared" si="697"/>
        <v>0</v>
      </c>
      <c r="BH581" t="str">
        <f t="shared" si="698"/>
        <v>0</v>
      </c>
      <c r="BI581" t="str">
        <f t="shared" si="699"/>
        <v>0</v>
      </c>
      <c r="BJ581" t="str">
        <f t="shared" si="700"/>
        <v>0</v>
      </c>
      <c r="BK581" t="str">
        <f t="shared" si="701"/>
        <v>0</v>
      </c>
    </row>
    <row r="582" spans="1:63" x14ac:dyDescent="0.25">
      <c r="A582" s="176" t="s">
        <v>22</v>
      </c>
      <c r="B582" s="10">
        <f t="shared" si="674"/>
        <v>41</v>
      </c>
      <c r="C582" s="10" t="str">
        <f t="shared" si="702"/>
        <v>Admin 4b - 41</v>
      </c>
      <c r="D582" s="138">
        <f>'AUP Test Results - Table 1'!D582</f>
        <v>0</v>
      </c>
      <c r="E582" s="177">
        <f>'AUP Test Results - Table 1'!E582</f>
        <v>0</v>
      </c>
      <c r="F582" s="139">
        <f>'AUP Test Results - Table 1'!F582</f>
        <v>0</v>
      </c>
      <c r="G582" s="177">
        <f>'AUP Test Results - Table 1'!G582</f>
        <v>0</v>
      </c>
      <c r="H582" s="177">
        <f>'AUP Test Results - Table 1'!H582</f>
        <v>0</v>
      </c>
      <c r="I582" s="139">
        <f>'AUP Test Results - Table 1'!I582</f>
        <v>0</v>
      </c>
      <c r="J582" s="177">
        <f>'AUP Test Results - Table 1'!J582</f>
        <v>0</v>
      </c>
      <c r="K582" s="177">
        <f>'AUP Test Results - Table 1'!K582</f>
        <v>0</v>
      </c>
      <c r="L582" s="139">
        <f>'AUP Test Results - Table 1'!L582</f>
        <v>0</v>
      </c>
      <c r="M582" s="177" t="str">
        <f>'AUP Test Results - Table 1'!M582</f>
        <v/>
      </c>
      <c r="N582" s="177">
        <f>'AUP Test Results - Table 1'!N582</f>
        <v>0</v>
      </c>
      <c r="O582" s="139">
        <f>'AUP Test Results - Table 1'!O582</f>
        <v>0</v>
      </c>
      <c r="P582" s="177" t="str">
        <f>'AUP Test Results - Table 1'!P582</f>
        <v/>
      </c>
      <c r="Q582" s="138">
        <f>'AUP Test Results - Table 1'!Q582</f>
        <v>0</v>
      </c>
      <c r="R582" s="139">
        <f>'AUP Test Results - Table 1'!R582</f>
        <v>0</v>
      </c>
      <c r="S582" s="45">
        <f>'AUP Test Results - Table 1'!S582</f>
        <v>0</v>
      </c>
      <c r="T582" s="139">
        <f>'AUP Test Results - Table 1'!T582</f>
        <v>0</v>
      </c>
      <c r="U582" s="45">
        <f>'AUP Test Results - Table 1'!U582</f>
        <v>0</v>
      </c>
      <c r="V582" s="138">
        <f>'AUP Test Results - Table 1'!V582</f>
        <v>0</v>
      </c>
      <c r="W582" s="141" t="str">
        <f>'AUP Test Results - Table 1'!W582</f>
        <v>none</v>
      </c>
      <c r="X582" s="141">
        <f>'AUP Test Results - Table 1'!X582</f>
        <v>0</v>
      </c>
      <c r="Y582" s="178">
        <f>'AUP Test Results - Table 1'!Y582</f>
        <v>0</v>
      </c>
      <c r="Z582" s="89">
        <f>'AUP Test Results - Table 1'!Z582</f>
        <v>0</v>
      </c>
      <c r="AC582" t="str">
        <f t="shared" si="678"/>
        <v>Admin 4a</v>
      </c>
      <c r="AD582" s="3">
        <f t="shared" si="675"/>
        <v>0</v>
      </c>
      <c r="AE582" s="3">
        <f t="shared" si="676"/>
        <v>0</v>
      </c>
      <c r="AF582" s="3" t="e">
        <f t="shared" si="677"/>
        <v>#DIV/0!</v>
      </c>
      <c r="AG582" s="2" t="e">
        <f t="shared" si="679"/>
        <v>#DIV/0!</v>
      </c>
      <c r="AH582" s="2" t="e">
        <f t="shared" si="680"/>
        <v>#DIV/0!</v>
      </c>
      <c r="AI582" s="2" t="e">
        <f t="shared" si="681"/>
        <v>#DIV/0!</v>
      </c>
      <c r="AJ582" s="2" t="e">
        <f t="shared" si="682"/>
        <v>#DIV/0!</v>
      </c>
      <c r="AK582" t="e">
        <f t="shared" si="683"/>
        <v>#DIV/0!</v>
      </c>
      <c r="AL582" t="str">
        <f t="shared" si="684"/>
        <v>0</v>
      </c>
      <c r="AM582" t="str">
        <f t="shared" si="685"/>
        <v>0</v>
      </c>
      <c r="AN582" t="str">
        <f t="shared" si="686"/>
        <v>0</v>
      </c>
      <c r="AO582" t="str">
        <f t="shared" si="687"/>
        <v>0</v>
      </c>
      <c r="AP582" t="str">
        <f t="shared" si="688"/>
        <v>0</v>
      </c>
      <c r="AQ582" t="str">
        <f t="shared" si="689"/>
        <v>0</v>
      </c>
      <c r="AT582">
        <f t="shared" ref="AT582:AT645" si="703">COUNTIF(AH582:AH582,"&gt;0")</f>
        <v>0</v>
      </c>
      <c r="AU582">
        <f t="shared" ref="AU582:AU645" si="704">COUNTIF(AI582:AI582,"&gt;0")</f>
        <v>0</v>
      </c>
      <c r="AW582">
        <f t="shared" ref="AW582:AW645" si="705">COUNTIF(AK582:AK582,"&gt;0")</f>
        <v>0</v>
      </c>
      <c r="AY582">
        <f t="shared" si="690"/>
        <v>0</v>
      </c>
      <c r="AZ582">
        <f t="shared" si="691"/>
        <v>0</v>
      </c>
      <c r="BA582">
        <f t="shared" si="692"/>
        <v>0</v>
      </c>
      <c r="BB582">
        <f t="shared" si="693"/>
        <v>0</v>
      </c>
      <c r="BC582">
        <f t="shared" si="694"/>
        <v>0</v>
      </c>
      <c r="BD582">
        <f t="shared" si="695"/>
        <v>0</v>
      </c>
      <c r="BF582" t="str">
        <f t="shared" si="696"/>
        <v>0</v>
      </c>
      <c r="BG582" t="str">
        <f t="shared" si="697"/>
        <v>0</v>
      </c>
      <c r="BH582" t="str">
        <f t="shared" si="698"/>
        <v>0</v>
      </c>
      <c r="BI582" t="str">
        <f t="shared" si="699"/>
        <v>0</v>
      </c>
      <c r="BJ582" t="str">
        <f t="shared" si="700"/>
        <v>0</v>
      </c>
      <c r="BK582" t="str">
        <f t="shared" si="701"/>
        <v>0</v>
      </c>
    </row>
    <row r="583" spans="1:63" x14ac:dyDescent="0.25">
      <c r="A583" s="176" t="s">
        <v>22</v>
      </c>
      <c r="B583" s="10">
        <f t="shared" si="674"/>
        <v>42</v>
      </c>
      <c r="C583" s="10" t="str">
        <f t="shared" si="702"/>
        <v>Admin 4b - 42</v>
      </c>
      <c r="D583" s="138">
        <f>'AUP Test Results - Table 1'!D583</f>
        <v>0</v>
      </c>
      <c r="E583" s="177">
        <f>'AUP Test Results - Table 1'!E583</f>
        <v>0</v>
      </c>
      <c r="F583" s="139">
        <f>'AUP Test Results - Table 1'!F583</f>
        <v>0</v>
      </c>
      <c r="G583" s="177">
        <f>'AUP Test Results - Table 1'!G583</f>
        <v>0</v>
      </c>
      <c r="H583" s="177">
        <f>'AUP Test Results - Table 1'!H583</f>
        <v>0</v>
      </c>
      <c r="I583" s="139">
        <f>'AUP Test Results - Table 1'!I583</f>
        <v>0</v>
      </c>
      <c r="J583" s="177">
        <f>'AUP Test Results - Table 1'!J583</f>
        <v>0</v>
      </c>
      <c r="K583" s="177">
        <f>'AUP Test Results - Table 1'!K583</f>
        <v>0</v>
      </c>
      <c r="L583" s="139">
        <f>'AUP Test Results - Table 1'!L583</f>
        <v>0</v>
      </c>
      <c r="M583" s="177" t="str">
        <f>'AUP Test Results - Table 1'!M583</f>
        <v/>
      </c>
      <c r="N583" s="177">
        <f>'AUP Test Results - Table 1'!N583</f>
        <v>0</v>
      </c>
      <c r="O583" s="139">
        <f>'AUP Test Results - Table 1'!O583</f>
        <v>0</v>
      </c>
      <c r="P583" s="177" t="str">
        <f>'AUP Test Results - Table 1'!P583</f>
        <v/>
      </c>
      <c r="Q583" s="138">
        <f>'AUP Test Results - Table 1'!Q583</f>
        <v>0</v>
      </c>
      <c r="R583" s="139">
        <f>'AUP Test Results - Table 1'!R583</f>
        <v>0</v>
      </c>
      <c r="S583" s="45">
        <f>'AUP Test Results - Table 1'!S583</f>
        <v>0</v>
      </c>
      <c r="T583" s="139">
        <f>'AUP Test Results - Table 1'!T583</f>
        <v>0</v>
      </c>
      <c r="U583" s="45">
        <f>'AUP Test Results - Table 1'!U583</f>
        <v>0</v>
      </c>
      <c r="V583" s="138">
        <f>'AUP Test Results - Table 1'!V583</f>
        <v>0</v>
      </c>
      <c r="W583" s="141" t="str">
        <f>'AUP Test Results - Table 1'!W583</f>
        <v>none</v>
      </c>
      <c r="X583" s="141">
        <f>'AUP Test Results - Table 1'!X583</f>
        <v>0</v>
      </c>
      <c r="Y583" s="178">
        <f>'AUP Test Results - Table 1'!Y583</f>
        <v>0</v>
      </c>
      <c r="Z583" s="89">
        <f>'AUP Test Results - Table 1'!Z583</f>
        <v>0</v>
      </c>
      <c r="AC583" t="str">
        <f t="shared" si="678"/>
        <v>Admin 4a</v>
      </c>
      <c r="AD583" s="3">
        <f t="shared" si="675"/>
        <v>0</v>
      </c>
      <c r="AE583" s="3">
        <f t="shared" si="676"/>
        <v>0</v>
      </c>
      <c r="AF583" s="3" t="e">
        <f t="shared" si="677"/>
        <v>#DIV/0!</v>
      </c>
      <c r="AG583" s="2" t="e">
        <f t="shared" si="679"/>
        <v>#DIV/0!</v>
      </c>
      <c r="AH583" s="2" t="e">
        <f t="shared" si="680"/>
        <v>#DIV/0!</v>
      </c>
      <c r="AI583" s="2" t="e">
        <f t="shared" si="681"/>
        <v>#DIV/0!</v>
      </c>
      <c r="AJ583" s="2" t="e">
        <f t="shared" si="682"/>
        <v>#DIV/0!</v>
      </c>
      <c r="AK583" t="e">
        <f t="shared" si="683"/>
        <v>#DIV/0!</v>
      </c>
      <c r="AL583" t="str">
        <f t="shared" si="684"/>
        <v>0</v>
      </c>
      <c r="AM583" t="str">
        <f t="shared" si="685"/>
        <v>0</v>
      </c>
      <c r="AN583" t="str">
        <f t="shared" si="686"/>
        <v>0</v>
      </c>
      <c r="AO583" t="str">
        <f t="shared" si="687"/>
        <v>0</v>
      </c>
      <c r="AP583" t="str">
        <f t="shared" si="688"/>
        <v>0</v>
      </c>
      <c r="AQ583" t="str">
        <f t="shared" si="689"/>
        <v>0</v>
      </c>
      <c r="AT583">
        <f t="shared" si="703"/>
        <v>0</v>
      </c>
      <c r="AU583">
        <f t="shared" si="704"/>
        <v>0</v>
      </c>
      <c r="AW583">
        <f t="shared" si="705"/>
        <v>0</v>
      </c>
      <c r="AY583">
        <f t="shared" si="690"/>
        <v>0</v>
      </c>
      <c r="AZ583">
        <f t="shared" si="691"/>
        <v>0</v>
      </c>
      <c r="BA583">
        <f t="shared" si="692"/>
        <v>0</v>
      </c>
      <c r="BB583">
        <f t="shared" si="693"/>
        <v>0</v>
      </c>
      <c r="BC583">
        <f t="shared" si="694"/>
        <v>0</v>
      </c>
      <c r="BD583">
        <f t="shared" si="695"/>
        <v>0</v>
      </c>
      <c r="BF583" t="str">
        <f t="shared" si="696"/>
        <v>0</v>
      </c>
      <c r="BG583" t="str">
        <f t="shared" si="697"/>
        <v>0</v>
      </c>
      <c r="BH583" t="str">
        <f t="shared" si="698"/>
        <v>0</v>
      </c>
      <c r="BI583" t="str">
        <f t="shared" si="699"/>
        <v>0</v>
      </c>
      <c r="BJ583" t="str">
        <f t="shared" si="700"/>
        <v>0</v>
      </c>
      <c r="BK583" t="str">
        <f t="shared" si="701"/>
        <v>0</v>
      </c>
    </row>
    <row r="584" spans="1:63" x14ac:dyDescent="0.25">
      <c r="A584" s="176" t="s">
        <v>22</v>
      </c>
      <c r="B584" s="10">
        <f t="shared" si="674"/>
        <v>43</v>
      </c>
      <c r="C584" s="10" t="str">
        <f t="shared" si="702"/>
        <v>Admin 4b - 43</v>
      </c>
      <c r="D584" s="138">
        <f>'AUP Test Results - Table 1'!D584</f>
        <v>0</v>
      </c>
      <c r="E584" s="177">
        <f>'AUP Test Results - Table 1'!E584</f>
        <v>0</v>
      </c>
      <c r="F584" s="139">
        <f>'AUP Test Results - Table 1'!F584</f>
        <v>0</v>
      </c>
      <c r="G584" s="177">
        <f>'AUP Test Results - Table 1'!G584</f>
        <v>0</v>
      </c>
      <c r="H584" s="177">
        <f>'AUP Test Results - Table 1'!H584</f>
        <v>0</v>
      </c>
      <c r="I584" s="139">
        <f>'AUP Test Results - Table 1'!I584</f>
        <v>0</v>
      </c>
      <c r="J584" s="177">
        <f>'AUP Test Results - Table 1'!J584</f>
        <v>0</v>
      </c>
      <c r="K584" s="177">
        <f>'AUP Test Results - Table 1'!K584</f>
        <v>0</v>
      </c>
      <c r="L584" s="139">
        <f>'AUP Test Results - Table 1'!L584</f>
        <v>0</v>
      </c>
      <c r="M584" s="177" t="str">
        <f>'AUP Test Results - Table 1'!M584</f>
        <v/>
      </c>
      <c r="N584" s="177">
        <f>'AUP Test Results - Table 1'!N584</f>
        <v>0</v>
      </c>
      <c r="O584" s="139">
        <f>'AUP Test Results - Table 1'!O584</f>
        <v>0</v>
      </c>
      <c r="P584" s="177" t="str">
        <f>'AUP Test Results - Table 1'!P584</f>
        <v/>
      </c>
      <c r="Q584" s="138">
        <f>'AUP Test Results - Table 1'!Q584</f>
        <v>0</v>
      </c>
      <c r="R584" s="139">
        <f>'AUP Test Results - Table 1'!R584</f>
        <v>0</v>
      </c>
      <c r="S584" s="45">
        <f>'AUP Test Results - Table 1'!S584</f>
        <v>0</v>
      </c>
      <c r="T584" s="139">
        <f>'AUP Test Results - Table 1'!T584</f>
        <v>0</v>
      </c>
      <c r="U584" s="45">
        <f>'AUP Test Results - Table 1'!U584</f>
        <v>0</v>
      </c>
      <c r="V584" s="138">
        <f>'AUP Test Results - Table 1'!V584</f>
        <v>0</v>
      </c>
      <c r="W584" s="141" t="str">
        <f>'AUP Test Results - Table 1'!W584</f>
        <v>none</v>
      </c>
      <c r="X584" s="141">
        <f>'AUP Test Results - Table 1'!X584</f>
        <v>0</v>
      </c>
      <c r="Y584" s="178">
        <f>'AUP Test Results - Table 1'!Y584</f>
        <v>0</v>
      </c>
      <c r="Z584" s="89">
        <f>'AUP Test Results - Table 1'!Z584</f>
        <v>0</v>
      </c>
      <c r="AC584" t="str">
        <f t="shared" si="678"/>
        <v>Admin 4a</v>
      </c>
      <c r="AD584" s="3">
        <f t="shared" si="675"/>
        <v>0</v>
      </c>
      <c r="AE584" s="3">
        <f t="shared" si="676"/>
        <v>0</v>
      </c>
      <c r="AF584" s="3" t="e">
        <f t="shared" si="677"/>
        <v>#DIV/0!</v>
      </c>
      <c r="AG584" s="2" t="e">
        <f t="shared" si="679"/>
        <v>#DIV/0!</v>
      </c>
      <c r="AH584" s="2" t="e">
        <f t="shared" si="680"/>
        <v>#DIV/0!</v>
      </c>
      <c r="AI584" s="2" t="e">
        <f t="shared" si="681"/>
        <v>#DIV/0!</v>
      </c>
      <c r="AJ584" s="2" t="e">
        <f t="shared" si="682"/>
        <v>#DIV/0!</v>
      </c>
      <c r="AK584" t="e">
        <f t="shared" si="683"/>
        <v>#DIV/0!</v>
      </c>
      <c r="AL584" t="str">
        <f t="shared" si="684"/>
        <v>0</v>
      </c>
      <c r="AM584" t="str">
        <f t="shared" si="685"/>
        <v>0</v>
      </c>
      <c r="AN584" t="str">
        <f t="shared" si="686"/>
        <v>0</v>
      </c>
      <c r="AO584" t="str">
        <f t="shared" si="687"/>
        <v>0</v>
      </c>
      <c r="AP584" t="str">
        <f t="shared" si="688"/>
        <v>0</v>
      </c>
      <c r="AQ584" t="str">
        <f t="shared" si="689"/>
        <v>0</v>
      </c>
      <c r="AT584">
        <f t="shared" si="703"/>
        <v>0</v>
      </c>
      <c r="AU584">
        <f t="shared" si="704"/>
        <v>0</v>
      </c>
      <c r="AW584">
        <f t="shared" si="705"/>
        <v>0</v>
      </c>
      <c r="AY584">
        <f t="shared" si="690"/>
        <v>0</v>
      </c>
      <c r="AZ584">
        <f t="shared" si="691"/>
        <v>0</v>
      </c>
      <c r="BA584">
        <f t="shared" si="692"/>
        <v>0</v>
      </c>
      <c r="BB584">
        <f t="shared" si="693"/>
        <v>0</v>
      </c>
      <c r="BC584">
        <f t="shared" si="694"/>
        <v>0</v>
      </c>
      <c r="BD584">
        <f t="shared" si="695"/>
        <v>0</v>
      </c>
      <c r="BF584" t="str">
        <f t="shared" si="696"/>
        <v>0</v>
      </c>
      <c r="BG584" t="str">
        <f t="shared" si="697"/>
        <v>0</v>
      </c>
      <c r="BH584" t="str">
        <f t="shared" si="698"/>
        <v>0</v>
      </c>
      <c r="BI584" t="str">
        <f t="shared" si="699"/>
        <v>0</v>
      </c>
      <c r="BJ584" t="str">
        <f t="shared" si="700"/>
        <v>0</v>
      </c>
      <c r="BK584" t="str">
        <f t="shared" si="701"/>
        <v>0</v>
      </c>
    </row>
    <row r="585" spans="1:63" x14ac:dyDescent="0.25">
      <c r="A585" s="176" t="s">
        <v>22</v>
      </c>
      <c r="B585" s="10">
        <f t="shared" si="674"/>
        <v>44</v>
      </c>
      <c r="C585" s="10" t="str">
        <f t="shared" si="702"/>
        <v>Admin 4b - 44</v>
      </c>
      <c r="D585" s="138">
        <f>'AUP Test Results - Table 1'!D585</f>
        <v>0</v>
      </c>
      <c r="E585" s="177">
        <f>'AUP Test Results - Table 1'!E585</f>
        <v>0</v>
      </c>
      <c r="F585" s="139">
        <f>'AUP Test Results - Table 1'!F585</f>
        <v>0</v>
      </c>
      <c r="G585" s="177">
        <f>'AUP Test Results - Table 1'!G585</f>
        <v>0</v>
      </c>
      <c r="H585" s="177">
        <f>'AUP Test Results - Table 1'!H585</f>
        <v>0</v>
      </c>
      <c r="I585" s="139">
        <f>'AUP Test Results - Table 1'!I585</f>
        <v>0</v>
      </c>
      <c r="J585" s="177">
        <f>'AUP Test Results - Table 1'!J585</f>
        <v>0</v>
      </c>
      <c r="K585" s="177">
        <f>'AUP Test Results - Table 1'!K585</f>
        <v>0</v>
      </c>
      <c r="L585" s="139">
        <f>'AUP Test Results - Table 1'!L585</f>
        <v>0</v>
      </c>
      <c r="M585" s="177" t="str">
        <f>'AUP Test Results - Table 1'!M585</f>
        <v/>
      </c>
      <c r="N585" s="177">
        <f>'AUP Test Results - Table 1'!N585</f>
        <v>0</v>
      </c>
      <c r="O585" s="139">
        <f>'AUP Test Results - Table 1'!O585</f>
        <v>0</v>
      </c>
      <c r="P585" s="177" t="str">
        <f>'AUP Test Results - Table 1'!P585</f>
        <v/>
      </c>
      <c r="Q585" s="138">
        <f>'AUP Test Results - Table 1'!Q585</f>
        <v>0</v>
      </c>
      <c r="R585" s="139">
        <f>'AUP Test Results - Table 1'!R585</f>
        <v>0</v>
      </c>
      <c r="S585" s="45">
        <f>'AUP Test Results - Table 1'!S585</f>
        <v>0</v>
      </c>
      <c r="T585" s="139">
        <f>'AUP Test Results - Table 1'!T585</f>
        <v>0</v>
      </c>
      <c r="U585" s="45">
        <f>'AUP Test Results - Table 1'!U585</f>
        <v>0</v>
      </c>
      <c r="V585" s="138">
        <f>'AUP Test Results - Table 1'!V585</f>
        <v>0</v>
      </c>
      <c r="W585" s="141" t="str">
        <f>'AUP Test Results - Table 1'!W585</f>
        <v>none</v>
      </c>
      <c r="X585" s="141">
        <f>'AUP Test Results - Table 1'!X585</f>
        <v>0</v>
      </c>
      <c r="Y585" s="178">
        <f>'AUP Test Results - Table 1'!Y585</f>
        <v>0</v>
      </c>
      <c r="Z585" s="89">
        <f>'AUP Test Results - Table 1'!Z585</f>
        <v>0</v>
      </c>
      <c r="AC585" t="str">
        <f t="shared" si="678"/>
        <v>Admin 4a</v>
      </c>
      <c r="AD585" s="3">
        <f t="shared" si="675"/>
        <v>0</v>
      </c>
      <c r="AE585" s="3">
        <f t="shared" si="676"/>
        <v>0</v>
      </c>
      <c r="AF585" s="3" t="e">
        <f t="shared" si="677"/>
        <v>#DIV/0!</v>
      </c>
      <c r="AG585" s="2" t="e">
        <f t="shared" si="679"/>
        <v>#DIV/0!</v>
      </c>
      <c r="AH585" s="2" t="e">
        <f t="shared" si="680"/>
        <v>#DIV/0!</v>
      </c>
      <c r="AI585" s="2" t="e">
        <f t="shared" si="681"/>
        <v>#DIV/0!</v>
      </c>
      <c r="AJ585" s="2" t="e">
        <f t="shared" si="682"/>
        <v>#DIV/0!</v>
      </c>
      <c r="AK585" t="e">
        <f t="shared" si="683"/>
        <v>#DIV/0!</v>
      </c>
      <c r="AL585" t="str">
        <f t="shared" si="684"/>
        <v>0</v>
      </c>
      <c r="AM585" t="str">
        <f t="shared" si="685"/>
        <v>0</v>
      </c>
      <c r="AN585" t="str">
        <f t="shared" si="686"/>
        <v>0</v>
      </c>
      <c r="AO585" t="str">
        <f t="shared" si="687"/>
        <v>0</v>
      </c>
      <c r="AP585" t="str">
        <f t="shared" si="688"/>
        <v>0</v>
      </c>
      <c r="AQ585" t="str">
        <f t="shared" si="689"/>
        <v>0</v>
      </c>
      <c r="AT585">
        <f t="shared" si="703"/>
        <v>0</v>
      </c>
      <c r="AU585">
        <f t="shared" si="704"/>
        <v>0</v>
      </c>
      <c r="AW585">
        <f t="shared" si="705"/>
        <v>0</v>
      </c>
      <c r="AY585">
        <f t="shared" si="690"/>
        <v>0</v>
      </c>
      <c r="AZ585">
        <f t="shared" si="691"/>
        <v>0</v>
      </c>
      <c r="BA585">
        <f t="shared" si="692"/>
        <v>0</v>
      </c>
      <c r="BB585">
        <f t="shared" si="693"/>
        <v>0</v>
      </c>
      <c r="BC585">
        <f t="shared" si="694"/>
        <v>0</v>
      </c>
      <c r="BD585">
        <f t="shared" si="695"/>
        <v>0</v>
      </c>
      <c r="BF585" t="str">
        <f t="shared" si="696"/>
        <v>0</v>
      </c>
      <c r="BG585" t="str">
        <f t="shared" si="697"/>
        <v>0</v>
      </c>
      <c r="BH585" t="str">
        <f t="shared" si="698"/>
        <v>0</v>
      </c>
      <c r="BI585" t="str">
        <f t="shared" si="699"/>
        <v>0</v>
      </c>
      <c r="BJ585" t="str">
        <f t="shared" si="700"/>
        <v>0</v>
      </c>
      <c r="BK585" t="str">
        <f t="shared" si="701"/>
        <v>0</v>
      </c>
    </row>
    <row r="586" spans="1:63" x14ac:dyDescent="0.25">
      <c r="A586" s="176" t="s">
        <v>22</v>
      </c>
      <c r="B586" s="10">
        <f t="shared" si="674"/>
        <v>45</v>
      </c>
      <c r="C586" s="10" t="str">
        <f t="shared" si="702"/>
        <v>Admin 4b - 45</v>
      </c>
      <c r="D586" s="138">
        <f>'AUP Test Results - Table 1'!D586</f>
        <v>0</v>
      </c>
      <c r="E586" s="177">
        <f>'AUP Test Results - Table 1'!E586</f>
        <v>0</v>
      </c>
      <c r="F586" s="139">
        <f>'AUP Test Results - Table 1'!F586</f>
        <v>0</v>
      </c>
      <c r="G586" s="177">
        <f>'AUP Test Results - Table 1'!G586</f>
        <v>0</v>
      </c>
      <c r="H586" s="177">
        <f>'AUP Test Results - Table 1'!H586</f>
        <v>0</v>
      </c>
      <c r="I586" s="139">
        <f>'AUP Test Results - Table 1'!I586</f>
        <v>0</v>
      </c>
      <c r="J586" s="177">
        <f>'AUP Test Results - Table 1'!J586</f>
        <v>0</v>
      </c>
      <c r="K586" s="177">
        <f>'AUP Test Results - Table 1'!K586</f>
        <v>0</v>
      </c>
      <c r="L586" s="139">
        <f>'AUP Test Results - Table 1'!L586</f>
        <v>0</v>
      </c>
      <c r="M586" s="177" t="str">
        <f>'AUP Test Results - Table 1'!M586</f>
        <v/>
      </c>
      <c r="N586" s="177">
        <f>'AUP Test Results - Table 1'!N586</f>
        <v>0</v>
      </c>
      <c r="O586" s="139">
        <f>'AUP Test Results - Table 1'!O586</f>
        <v>0</v>
      </c>
      <c r="P586" s="177" t="str">
        <f>'AUP Test Results - Table 1'!P586</f>
        <v/>
      </c>
      <c r="Q586" s="138">
        <f>'AUP Test Results - Table 1'!Q586</f>
        <v>0</v>
      </c>
      <c r="R586" s="139">
        <f>'AUP Test Results - Table 1'!R586</f>
        <v>0</v>
      </c>
      <c r="S586" s="45">
        <f>'AUP Test Results - Table 1'!S586</f>
        <v>0</v>
      </c>
      <c r="T586" s="139">
        <f>'AUP Test Results - Table 1'!T586</f>
        <v>0</v>
      </c>
      <c r="U586" s="45">
        <f>'AUP Test Results - Table 1'!U586</f>
        <v>0</v>
      </c>
      <c r="V586" s="138">
        <f>'AUP Test Results - Table 1'!V586</f>
        <v>0</v>
      </c>
      <c r="W586" s="141" t="str">
        <f>'AUP Test Results - Table 1'!W586</f>
        <v>none</v>
      </c>
      <c r="X586" s="141">
        <f>'AUP Test Results - Table 1'!X586</f>
        <v>0</v>
      </c>
      <c r="Y586" s="178">
        <f>'AUP Test Results - Table 1'!Y586</f>
        <v>0</v>
      </c>
      <c r="Z586" s="89">
        <f>'AUP Test Results - Table 1'!Z586</f>
        <v>0</v>
      </c>
      <c r="AC586" t="str">
        <f t="shared" si="678"/>
        <v>Admin 4a</v>
      </c>
      <c r="AD586" s="3">
        <f t="shared" si="675"/>
        <v>0</v>
      </c>
      <c r="AE586" s="3">
        <f t="shared" si="676"/>
        <v>0</v>
      </c>
      <c r="AF586" s="3" t="e">
        <f t="shared" si="677"/>
        <v>#DIV/0!</v>
      </c>
      <c r="AG586" s="2" t="e">
        <f t="shared" si="679"/>
        <v>#DIV/0!</v>
      </c>
      <c r="AH586" s="2" t="e">
        <f t="shared" si="680"/>
        <v>#DIV/0!</v>
      </c>
      <c r="AI586" s="2" t="e">
        <f t="shared" si="681"/>
        <v>#DIV/0!</v>
      </c>
      <c r="AJ586" s="2" t="e">
        <f t="shared" si="682"/>
        <v>#DIV/0!</v>
      </c>
      <c r="AK586" t="e">
        <f t="shared" si="683"/>
        <v>#DIV/0!</v>
      </c>
      <c r="AL586" t="str">
        <f t="shared" si="684"/>
        <v>0</v>
      </c>
      <c r="AM586" t="str">
        <f t="shared" si="685"/>
        <v>0</v>
      </c>
      <c r="AN586" t="str">
        <f t="shared" si="686"/>
        <v>0</v>
      </c>
      <c r="AO586" t="str">
        <f t="shared" si="687"/>
        <v>0</v>
      </c>
      <c r="AP586" t="str">
        <f t="shared" si="688"/>
        <v>0</v>
      </c>
      <c r="AQ586" t="str">
        <f t="shared" si="689"/>
        <v>0</v>
      </c>
      <c r="AT586">
        <f t="shared" si="703"/>
        <v>0</v>
      </c>
      <c r="AU586">
        <f t="shared" si="704"/>
        <v>0</v>
      </c>
      <c r="AW586">
        <f t="shared" si="705"/>
        <v>0</v>
      </c>
      <c r="AY586">
        <f t="shared" si="690"/>
        <v>0</v>
      </c>
      <c r="AZ586">
        <f t="shared" si="691"/>
        <v>0</v>
      </c>
      <c r="BA586">
        <f t="shared" si="692"/>
        <v>0</v>
      </c>
      <c r="BB586">
        <f t="shared" si="693"/>
        <v>0</v>
      </c>
      <c r="BC586">
        <f t="shared" si="694"/>
        <v>0</v>
      </c>
      <c r="BD586">
        <f t="shared" si="695"/>
        <v>0</v>
      </c>
      <c r="BF586" t="str">
        <f t="shared" si="696"/>
        <v>0</v>
      </c>
      <c r="BG586" t="str">
        <f t="shared" si="697"/>
        <v>0</v>
      </c>
      <c r="BH586" t="str">
        <f t="shared" si="698"/>
        <v>0</v>
      </c>
      <c r="BI586" t="str">
        <f t="shared" si="699"/>
        <v>0</v>
      </c>
      <c r="BJ586" t="str">
        <f t="shared" si="700"/>
        <v>0</v>
      </c>
      <c r="BK586" t="str">
        <f t="shared" si="701"/>
        <v>0</v>
      </c>
    </row>
    <row r="587" spans="1:63" x14ac:dyDescent="0.25">
      <c r="A587" s="176" t="s">
        <v>22</v>
      </c>
      <c r="B587" s="10">
        <f t="shared" si="674"/>
        <v>46</v>
      </c>
      <c r="C587" s="10" t="str">
        <f t="shared" si="702"/>
        <v>Admin 4b - 46</v>
      </c>
      <c r="D587" s="138">
        <f>'AUP Test Results - Table 1'!D587</f>
        <v>0</v>
      </c>
      <c r="E587" s="177">
        <f>'AUP Test Results - Table 1'!E587</f>
        <v>0</v>
      </c>
      <c r="F587" s="139">
        <f>'AUP Test Results - Table 1'!F587</f>
        <v>0</v>
      </c>
      <c r="G587" s="177">
        <f>'AUP Test Results - Table 1'!G587</f>
        <v>0</v>
      </c>
      <c r="H587" s="177">
        <f>'AUP Test Results - Table 1'!H587</f>
        <v>0</v>
      </c>
      <c r="I587" s="139">
        <f>'AUP Test Results - Table 1'!I587</f>
        <v>0</v>
      </c>
      <c r="J587" s="177">
        <f>'AUP Test Results - Table 1'!J587</f>
        <v>0</v>
      </c>
      <c r="K587" s="177">
        <f>'AUP Test Results - Table 1'!K587</f>
        <v>0</v>
      </c>
      <c r="L587" s="139">
        <f>'AUP Test Results - Table 1'!L587</f>
        <v>0</v>
      </c>
      <c r="M587" s="177" t="str">
        <f>'AUP Test Results - Table 1'!M587</f>
        <v/>
      </c>
      <c r="N587" s="177">
        <f>'AUP Test Results - Table 1'!N587</f>
        <v>0</v>
      </c>
      <c r="O587" s="139">
        <f>'AUP Test Results - Table 1'!O587</f>
        <v>0</v>
      </c>
      <c r="P587" s="177" t="str">
        <f>'AUP Test Results - Table 1'!P587</f>
        <v/>
      </c>
      <c r="Q587" s="138">
        <f>'AUP Test Results - Table 1'!Q587</f>
        <v>0</v>
      </c>
      <c r="R587" s="139">
        <f>'AUP Test Results - Table 1'!R587</f>
        <v>0</v>
      </c>
      <c r="S587" s="45">
        <f>'AUP Test Results - Table 1'!S587</f>
        <v>0</v>
      </c>
      <c r="T587" s="139">
        <f>'AUP Test Results - Table 1'!T587</f>
        <v>0</v>
      </c>
      <c r="U587" s="45">
        <f>'AUP Test Results - Table 1'!U587</f>
        <v>0</v>
      </c>
      <c r="V587" s="138">
        <f>'AUP Test Results - Table 1'!V587</f>
        <v>0</v>
      </c>
      <c r="W587" s="141" t="str">
        <f>'AUP Test Results - Table 1'!W587</f>
        <v>none</v>
      </c>
      <c r="X587" s="141">
        <f>'AUP Test Results - Table 1'!X587</f>
        <v>0</v>
      </c>
      <c r="Y587" s="178">
        <f>'AUP Test Results - Table 1'!Y587</f>
        <v>0</v>
      </c>
      <c r="Z587" s="89">
        <f>'AUP Test Results - Table 1'!Z587</f>
        <v>0</v>
      </c>
      <c r="AC587" t="str">
        <f t="shared" si="678"/>
        <v>Admin 4a</v>
      </c>
      <c r="AD587" s="3">
        <f t="shared" si="675"/>
        <v>0</v>
      </c>
      <c r="AE587" s="3">
        <f t="shared" si="676"/>
        <v>0</v>
      </c>
      <c r="AF587" s="3" t="e">
        <f t="shared" si="677"/>
        <v>#DIV/0!</v>
      </c>
      <c r="AG587" s="2" t="e">
        <f t="shared" si="679"/>
        <v>#DIV/0!</v>
      </c>
      <c r="AH587" s="2" t="e">
        <f t="shared" si="680"/>
        <v>#DIV/0!</v>
      </c>
      <c r="AI587" s="2" t="e">
        <f t="shared" si="681"/>
        <v>#DIV/0!</v>
      </c>
      <c r="AJ587" s="2" t="e">
        <f t="shared" si="682"/>
        <v>#DIV/0!</v>
      </c>
      <c r="AK587" t="e">
        <f t="shared" si="683"/>
        <v>#DIV/0!</v>
      </c>
      <c r="AL587" t="str">
        <f t="shared" si="684"/>
        <v>0</v>
      </c>
      <c r="AM587" t="str">
        <f t="shared" si="685"/>
        <v>0</v>
      </c>
      <c r="AN587" t="str">
        <f t="shared" si="686"/>
        <v>0</v>
      </c>
      <c r="AO587" t="str">
        <f t="shared" si="687"/>
        <v>0</v>
      </c>
      <c r="AP587" t="str">
        <f t="shared" si="688"/>
        <v>0</v>
      </c>
      <c r="AQ587" t="str">
        <f t="shared" si="689"/>
        <v>0</v>
      </c>
      <c r="AT587">
        <f t="shared" si="703"/>
        <v>0</v>
      </c>
      <c r="AU587">
        <f t="shared" si="704"/>
        <v>0</v>
      </c>
      <c r="AW587">
        <f t="shared" si="705"/>
        <v>0</v>
      </c>
      <c r="AY587">
        <f t="shared" si="690"/>
        <v>0</v>
      </c>
      <c r="AZ587">
        <f t="shared" si="691"/>
        <v>0</v>
      </c>
      <c r="BA587">
        <f t="shared" si="692"/>
        <v>0</v>
      </c>
      <c r="BB587">
        <f t="shared" si="693"/>
        <v>0</v>
      </c>
      <c r="BC587">
        <f t="shared" si="694"/>
        <v>0</v>
      </c>
      <c r="BD587">
        <f t="shared" si="695"/>
        <v>0</v>
      </c>
      <c r="BF587" t="str">
        <f t="shared" si="696"/>
        <v>0</v>
      </c>
      <c r="BG587" t="str">
        <f t="shared" si="697"/>
        <v>0</v>
      </c>
      <c r="BH587" t="str">
        <f t="shared" si="698"/>
        <v>0</v>
      </c>
      <c r="BI587" t="str">
        <f t="shared" si="699"/>
        <v>0</v>
      </c>
      <c r="BJ587" t="str">
        <f t="shared" si="700"/>
        <v>0</v>
      </c>
      <c r="BK587" t="str">
        <f t="shared" si="701"/>
        <v>0</v>
      </c>
    </row>
    <row r="588" spans="1:63" x14ac:dyDescent="0.25">
      <c r="A588" s="176" t="s">
        <v>22</v>
      </c>
      <c r="B588" s="10">
        <f t="shared" si="674"/>
        <v>47</v>
      </c>
      <c r="C588" s="10" t="str">
        <f t="shared" si="702"/>
        <v>Admin 4b - 47</v>
      </c>
      <c r="D588" s="138">
        <f>'AUP Test Results - Table 1'!D588</f>
        <v>0</v>
      </c>
      <c r="E588" s="177">
        <f>'AUP Test Results - Table 1'!E588</f>
        <v>0</v>
      </c>
      <c r="F588" s="139">
        <f>'AUP Test Results - Table 1'!F588</f>
        <v>0</v>
      </c>
      <c r="G588" s="177">
        <f>'AUP Test Results - Table 1'!G588</f>
        <v>0</v>
      </c>
      <c r="H588" s="177">
        <f>'AUP Test Results - Table 1'!H588</f>
        <v>0</v>
      </c>
      <c r="I588" s="139">
        <f>'AUP Test Results - Table 1'!I588</f>
        <v>0</v>
      </c>
      <c r="J588" s="177">
        <f>'AUP Test Results - Table 1'!J588</f>
        <v>0</v>
      </c>
      <c r="K588" s="177">
        <f>'AUP Test Results - Table 1'!K588</f>
        <v>0</v>
      </c>
      <c r="L588" s="139">
        <f>'AUP Test Results - Table 1'!L588</f>
        <v>0</v>
      </c>
      <c r="M588" s="177" t="str">
        <f>'AUP Test Results - Table 1'!M588</f>
        <v/>
      </c>
      <c r="N588" s="177">
        <f>'AUP Test Results - Table 1'!N588</f>
        <v>0</v>
      </c>
      <c r="O588" s="139">
        <f>'AUP Test Results - Table 1'!O588</f>
        <v>0</v>
      </c>
      <c r="P588" s="177" t="str">
        <f>'AUP Test Results - Table 1'!P588</f>
        <v/>
      </c>
      <c r="Q588" s="138">
        <f>'AUP Test Results - Table 1'!Q588</f>
        <v>0</v>
      </c>
      <c r="R588" s="139">
        <f>'AUP Test Results - Table 1'!R588</f>
        <v>0</v>
      </c>
      <c r="S588" s="45">
        <f>'AUP Test Results - Table 1'!S588</f>
        <v>0</v>
      </c>
      <c r="T588" s="139">
        <f>'AUP Test Results - Table 1'!T588</f>
        <v>0</v>
      </c>
      <c r="U588" s="45">
        <f>'AUP Test Results - Table 1'!U588</f>
        <v>0</v>
      </c>
      <c r="V588" s="138">
        <f>'AUP Test Results - Table 1'!V588</f>
        <v>0</v>
      </c>
      <c r="W588" s="141" t="str">
        <f>'AUP Test Results - Table 1'!W588</f>
        <v>none</v>
      </c>
      <c r="X588" s="141">
        <f>'AUP Test Results - Table 1'!X588</f>
        <v>0</v>
      </c>
      <c r="Y588" s="178">
        <f>'AUP Test Results - Table 1'!Y588</f>
        <v>0</v>
      </c>
      <c r="Z588" s="89">
        <f>'AUP Test Results - Table 1'!Z588</f>
        <v>0</v>
      </c>
      <c r="AC588" t="str">
        <f t="shared" si="678"/>
        <v>Admin 4a</v>
      </c>
      <c r="AD588" s="3">
        <f t="shared" si="675"/>
        <v>0</v>
      </c>
      <c r="AE588" s="3">
        <f t="shared" si="676"/>
        <v>0</v>
      </c>
      <c r="AF588" s="3" t="e">
        <f t="shared" si="677"/>
        <v>#DIV/0!</v>
      </c>
      <c r="AG588" s="2" t="e">
        <f t="shared" si="679"/>
        <v>#DIV/0!</v>
      </c>
      <c r="AH588" s="2" t="e">
        <f t="shared" si="680"/>
        <v>#DIV/0!</v>
      </c>
      <c r="AI588" s="2" t="e">
        <f t="shared" si="681"/>
        <v>#DIV/0!</v>
      </c>
      <c r="AJ588" s="2" t="e">
        <f t="shared" si="682"/>
        <v>#DIV/0!</v>
      </c>
      <c r="AK588" t="e">
        <f t="shared" si="683"/>
        <v>#DIV/0!</v>
      </c>
      <c r="AL588" t="str">
        <f t="shared" si="684"/>
        <v>0</v>
      </c>
      <c r="AM588" t="str">
        <f t="shared" si="685"/>
        <v>0</v>
      </c>
      <c r="AN588" t="str">
        <f t="shared" si="686"/>
        <v>0</v>
      </c>
      <c r="AO588" t="str">
        <f t="shared" si="687"/>
        <v>0</v>
      </c>
      <c r="AP588" t="str">
        <f t="shared" si="688"/>
        <v>0</v>
      </c>
      <c r="AQ588" t="str">
        <f t="shared" si="689"/>
        <v>0</v>
      </c>
      <c r="AT588">
        <f t="shared" si="703"/>
        <v>0</v>
      </c>
      <c r="AU588">
        <f t="shared" si="704"/>
        <v>0</v>
      </c>
      <c r="AW588">
        <f t="shared" si="705"/>
        <v>0</v>
      </c>
      <c r="AY588">
        <f t="shared" si="690"/>
        <v>0</v>
      </c>
      <c r="AZ588">
        <f t="shared" si="691"/>
        <v>0</v>
      </c>
      <c r="BA588">
        <f t="shared" si="692"/>
        <v>0</v>
      </c>
      <c r="BB588">
        <f t="shared" si="693"/>
        <v>0</v>
      </c>
      <c r="BC588">
        <f t="shared" si="694"/>
        <v>0</v>
      </c>
      <c r="BD588">
        <f t="shared" si="695"/>
        <v>0</v>
      </c>
      <c r="BF588" t="str">
        <f t="shared" si="696"/>
        <v>0</v>
      </c>
      <c r="BG588" t="str">
        <f t="shared" si="697"/>
        <v>0</v>
      </c>
      <c r="BH588" t="str">
        <f t="shared" si="698"/>
        <v>0</v>
      </c>
      <c r="BI588" t="str">
        <f t="shared" si="699"/>
        <v>0</v>
      </c>
      <c r="BJ588" t="str">
        <f t="shared" si="700"/>
        <v>0</v>
      </c>
      <c r="BK588" t="str">
        <f t="shared" si="701"/>
        <v>0</v>
      </c>
    </row>
    <row r="589" spans="1:63" x14ac:dyDescent="0.25">
      <c r="A589" s="176" t="s">
        <v>22</v>
      </c>
      <c r="B589" s="10">
        <f t="shared" si="674"/>
        <v>48</v>
      </c>
      <c r="C589" s="10" t="str">
        <f t="shared" si="702"/>
        <v>Admin 4b - 48</v>
      </c>
      <c r="D589" s="138">
        <f>'AUP Test Results - Table 1'!D589</f>
        <v>0</v>
      </c>
      <c r="E589" s="177">
        <f>'AUP Test Results - Table 1'!E589</f>
        <v>0</v>
      </c>
      <c r="F589" s="139">
        <f>'AUP Test Results - Table 1'!F589</f>
        <v>0</v>
      </c>
      <c r="G589" s="177">
        <f>'AUP Test Results - Table 1'!G589</f>
        <v>0</v>
      </c>
      <c r="H589" s="177">
        <f>'AUP Test Results - Table 1'!H589</f>
        <v>0</v>
      </c>
      <c r="I589" s="139">
        <f>'AUP Test Results - Table 1'!I589</f>
        <v>0</v>
      </c>
      <c r="J589" s="177">
        <f>'AUP Test Results - Table 1'!J589</f>
        <v>0</v>
      </c>
      <c r="K589" s="177">
        <f>'AUP Test Results - Table 1'!K589</f>
        <v>0</v>
      </c>
      <c r="L589" s="139">
        <f>'AUP Test Results - Table 1'!L589</f>
        <v>0</v>
      </c>
      <c r="M589" s="177" t="str">
        <f>'AUP Test Results - Table 1'!M589</f>
        <v/>
      </c>
      <c r="N589" s="177">
        <f>'AUP Test Results - Table 1'!N589</f>
        <v>0</v>
      </c>
      <c r="O589" s="139">
        <f>'AUP Test Results - Table 1'!O589</f>
        <v>0</v>
      </c>
      <c r="P589" s="177" t="str">
        <f>'AUP Test Results - Table 1'!P589</f>
        <v/>
      </c>
      <c r="Q589" s="138">
        <f>'AUP Test Results - Table 1'!Q589</f>
        <v>0</v>
      </c>
      <c r="R589" s="139">
        <f>'AUP Test Results - Table 1'!R589</f>
        <v>0</v>
      </c>
      <c r="S589" s="45">
        <f>'AUP Test Results - Table 1'!S589</f>
        <v>0</v>
      </c>
      <c r="T589" s="139">
        <f>'AUP Test Results - Table 1'!T589</f>
        <v>0</v>
      </c>
      <c r="U589" s="45">
        <f>'AUP Test Results - Table 1'!U589</f>
        <v>0</v>
      </c>
      <c r="V589" s="138">
        <f>'AUP Test Results - Table 1'!V589</f>
        <v>0</v>
      </c>
      <c r="W589" s="141" t="str">
        <f>'AUP Test Results - Table 1'!W589</f>
        <v>none</v>
      </c>
      <c r="X589" s="141">
        <f>'AUP Test Results - Table 1'!X589</f>
        <v>0</v>
      </c>
      <c r="Y589" s="178">
        <f>'AUP Test Results - Table 1'!Y589</f>
        <v>0</v>
      </c>
      <c r="Z589" s="89">
        <f>'AUP Test Results - Table 1'!Z589</f>
        <v>0</v>
      </c>
      <c r="AC589" t="str">
        <f t="shared" si="678"/>
        <v>Admin 4a</v>
      </c>
      <c r="AD589" s="3">
        <f t="shared" si="675"/>
        <v>0</v>
      </c>
      <c r="AE589" s="3">
        <f t="shared" si="676"/>
        <v>0</v>
      </c>
      <c r="AF589" s="3" t="e">
        <f t="shared" si="677"/>
        <v>#DIV/0!</v>
      </c>
      <c r="AG589" s="2" t="e">
        <f t="shared" si="679"/>
        <v>#DIV/0!</v>
      </c>
      <c r="AH589" s="2" t="e">
        <f t="shared" si="680"/>
        <v>#DIV/0!</v>
      </c>
      <c r="AI589" s="2" t="e">
        <f t="shared" si="681"/>
        <v>#DIV/0!</v>
      </c>
      <c r="AJ589" s="2" t="e">
        <f t="shared" si="682"/>
        <v>#DIV/0!</v>
      </c>
      <c r="AK589" t="e">
        <f t="shared" si="683"/>
        <v>#DIV/0!</v>
      </c>
      <c r="AL589" t="str">
        <f t="shared" si="684"/>
        <v>0</v>
      </c>
      <c r="AM589" t="str">
        <f t="shared" si="685"/>
        <v>0</v>
      </c>
      <c r="AN589" t="str">
        <f t="shared" si="686"/>
        <v>0</v>
      </c>
      <c r="AO589" t="str">
        <f t="shared" si="687"/>
        <v>0</v>
      </c>
      <c r="AP589" t="str">
        <f t="shared" si="688"/>
        <v>0</v>
      </c>
      <c r="AQ589" t="str">
        <f t="shared" si="689"/>
        <v>0</v>
      </c>
      <c r="AT589">
        <f t="shared" si="703"/>
        <v>0</v>
      </c>
      <c r="AU589">
        <f t="shared" si="704"/>
        <v>0</v>
      </c>
      <c r="AW589">
        <f t="shared" si="705"/>
        <v>0</v>
      </c>
      <c r="AY589">
        <f t="shared" si="690"/>
        <v>0</v>
      </c>
      <c r="AZ589">
        <f t="shared" si="691"/>
        <v>0</v>
      </c>
      <c r="BA589">
        <f t="shared" si="692"/>
        <v>0</v>
      </c>
      <c r="BB589">
        <f t="shared" si="693"/>
        <v>0</v>
      </c>
      <c r="BC589">
        <f t="shared" si="694"/>
        <v>0</v>
      </c>
      <c r="BD589">
        <f t="shared" si="695"/>
        <v>0</v>
      </c>
      <c r="BF589" t="str">
        <f t="shared" si="696"/>
        <v>0</v>
      </c>
      <c r="BG589" t="str">
        <f t="shared" si="697"/>
        <v>0</v>
      </c>
      <c r="BH589" t="str">
        <f t="shared" si="698"/>
        <v>0</v>
      </c>
      <c r="BI589" t="str">
        <f t="shared" si="699"/>
        <v>0</v>
      </c>
      <c r="BJ589" t="str">
        <f t="shared" si="700"/>
        <v>0</v>
      </c>
      <c r="BK589" t="str">
        <f t="shared" si="701"/>
        <v>0</v>
      </c>
    </row>
    <row r="590" spans="1:63" x14ac:dyDescent="0.25">
      <c r="A590" s="176" t="s">
        <v>22</v>
      </c>
      <c r="B590" s="10">
        <f t="shared" si="674"/>
        <v>49</v>
      </c>
      <c r="C590" s="10" t="str">
        <f t="shared" si="702"/>
        <v>Admin 4b - 49</v>
      </c>
      <c r="D590" s="138">
        <f>'AUP Test Results - Table 1'!D590</f>
        <v>0</v>
      </c>
      <c r="E590" s="177">
        <f>'AUP Test Results - Table 1'!E590</f>
        <v>0</v>
      </c>
      <c r="F590" s="139">
        <f>'AUP Test Results - Table 1'!F590</f>
        <v>0</v>
      </c>
      <c r="G590" s="177">
        <f>'AUP Test Results - Table 1'!G590</f>
        <v>0</v>
      </c>
      <c r="H590" s="177">
        <f>'AUP Test Results - Table 1'!H590</f>
        <v>0</v>
      </c>
      <c r="I590" s="139">
        <f>'AUP Test Results - Table 1'!I590</f>
        <v>0</v>
      </c>
      <c r="J590" s="177">
        <f>'AUP Test Results - Table 1'!J590</f>
        <v>0</v>
      </c>
      <c r="K590" s="177">
        <f>'AUP Test Results - Table 1'!K590</f>
        <v>0</v>
      </c>
      <c r="L590" s="139">
        <f>'AUP Test Results - Table 1'!L590</f>
        <v>0</v>
      </c>
      <c r="M590" s="177" t="str">
        <f>'AUP Test Results - Table 1'!M590</f>
        <v/>
      </c>
      <c r="N590" s="177">
        <f>'AUP Test Results - Table 1'!N590</f>
        <v>0</v>
      </c>
      <c r="O590" s="139">
        <f>'AUP Test Results - Table 1'!O590</f>
        <v>0</v>
      </c>
      <c r="P590" s="177" t="str">
        <f>'AUP Test Results - Table 1'!P590</f>
        <v/>
      </c>
      <c r="Q590" s="138">
        <f>'AUP Test Results - Table 1'!Q590</f>
        <v>0</v>
      </c>
      <c r="R590" s="139">
        <f>'AUP Test Results - Table 1'!R590</f>
        <v>0</v>
      </c>
      <c r="S590" s="45">
        <f>'AUP Test Results - Table 1'!S590</f>
        <v>0</v>
      </c>
      <c r="T590" s="139">
        <f>'AUP Test Results - Table 1'!T590</f>
        <v>0</v>
      </c>
      <c r="U590" s="45">
        <f>'AUP Test Results - Table 1'!U590</f>
        <v>0</v>
      </c>
      <c r="V590" s="138">
        <f>'AUP Test Results - Table 1'!V590</f>
        <v>0</v>
      </c>
      <c r="W590" s="141" t="str">
        <f>'AUP Test Results - Table 1'!W590</f>
        <v>none</v>
      </c>
      <c r="X590" s="141">
        <f>'AUP Test Results - Table 1'!X590</f>
        <v>0</v>
      </c>
      <c r="Y590" s="178">
        <f>'AUP Test Results - Table 1'!Y590</f>
        <v>0</v>
      </c>
      <c r="Z590" s="89">
        <f>'AUP Test Results - Table 1'!Z590</f>
        <v>0</v>
      </c>
      <c r="AC590" t="str">
        <f t="shared" si="678"/>
        <v>Admin 4a</v>
      </c>
      <c r="AD590" s="3">
        <f t="shared" si="675"/>
        <v>0</v>
      </c>
      <c r="AE590" s="3">
        <f t="shared" si="676"/>
        <v>0</v>
      </c>
      <c r="AF590" s="3" t="e">
        <f t="shared" si="677"/>
        <v>#DIV/0!</v>
      </c>
      <c r="AG590" s="2" t="e">
        <f t="shared" si="679"/>
        <v>#DIV/0!</v>
      </c>
      <c r="AH590" s="2" t="e">
        <f t="shared" si="680"/>
        <v>#DIV/0!</v>
      </c>
      <c r="AI590" s="2" t="e">
        <f t="shared" si="681"/>
        <v>#DIV/0!</v>
      </c>
      <c r="AJ590" s="2" t="e">
        <f t="shared" si="682"/>
        <v>#DIV/0!</v>
      </c>
      <c r="AK590" t="e">
        <f t="shared" si="683"/>
        <v>#DIV/0!</v>
      </c>
      <c r="AL590" t="str">
        <f t="shared" si="684"/>
        <v>0</v>
      </c>
      <c r="AM590" t="str">
        <f t="shared" si="685"/>
        <v>0</v>
      </c>
      <c r="AN590" t="str">
        <f t="shared" si="686"/>
        <v>0</v>
      </c>
      <c r="AO590" t="str">
        <f t="shared" si="687"/>
        <v>0</v>
      </c>
      <c r="AP590" t="str">
        <f t="shared" si="688"/>
        <v>0</v>
      </c>
      <c r="AQ590" t="str">
        <f t="shared" si="689"/>
        <v>0</v>
      </c>
      <c r="AT590">
        <f t="shared" si="703"/>
        <v>0</v>
      </c>
      <c r="AU590">
        <f t="shared" si="704"/>
        <v>0</v>
      </c>
      <c r="AW590">
        <f t="shared" si="705"/>
        <v>0</v>
      </c>
      <c r="AY590">
        <f t="shared" si="690"/>
        <v>0</v>
      </c>
      <c r="AZ590">
        <f t="shared" si="691"/>
        <v>0</v>
      </c>
      <c r="BA590">
        <f t="shared" si="692"/>
        <v>0</v>
      </c>
      <c r="BB590">
        <f t="shared" si="693"/>
        <v>0</v>
      </c>
      <c r="BC590">
        <f t="shared" si="694"/>
        <v>0</v>
      </c>
      <c r="BD590">
        <f t="shared" si="695"/>
        <v>0</v>
      </c>
      <c r="BF590" t="str">
        <f t="shared" si="696"/>
        <v>0</v>
      </c>
      <c r="BG590" t="str">
        <f t="shared" si="697"/>
        <v>0</v>
      </c>
      <c r="BH590" t="str">
        <f t="shared" si="698"/>
        <v>0</v>
      </c>
      <c r="BI590" t="str">
        <f t="shared" si="699"/>
        <v>0</v>
      </c>
      <c r="BJ590" t="str">
        <f t="shared" si="700"/>
        <v>0</v>
      </c>
      <c r="BK590" t="str">
        <f t="shared" si="701"/>
        <v>0</v>
      </c>
    </row>
    <row r="591" spans="1:63" x14ac:dyDescent="0.25">
      <c r="A591" s="176" t="s">
        <v>22</v>
      </c>
      <c r="B591" s="10">
        <f t="shared" si="674"/>
        <v>50</v>
      </c>
      <c r="C591" s="10" t="str">
        <f t="shared" si="702"/>
        <v>Admin 4b - 50</v>
      </c>
      <c r="D591" s="138">
        <f>'AUP Test Results - Table 1'!D591</f>
        <v>0</v>
      </c>
      <c r="E591" s="177">
        <f>'AUP Test Results - Table 1'!E591</f>
        <v>0</v>
      </c>
      <c r="F591" s="139">
        <f>'AUP Test Results - Table 1'!F591</f>
        <v>0</v>
      </c>
      <c r="G591" s="177">
        <f>'AUP Test Results - Table 1'!G591</f>
        <v>0</v>
      </c>
      <c r="H591" s="177">
        <f>'AUP Test Results - Table 1'!H591</f>
        <v>0</v>
      </c>
      <c r="I591" s="139">
        <f>'AUP Test Results - Table 1'!I591</f>
        <v>0</v>
      </c>
      <c r="J591" s="177">
        <f>'AUP Test Results - Table 1'!J591</f>
        <v>0</v>
      </c>
      <c r="K591" s="177">
        <f>'AUP Test Results - Table 1'!K591</f>
        <v>0</v>
      </c>
      <c r="L591" s="139">
        <f>'AUP Test Results - Table 1'!L591</f>
        <v>0</v>
      </c>
      <c r="M591" s="177" t="str">
        <f>'AUP Test Results - Table 1'!M591</f>
        <v/>
      </c>
      <c r="N591" s="177">
        <f>'AUP Test Results - Table 1'!N591</f>
        <v>0</v>
      </c>
      <c r="O591" s="139">
        <f>'AUP Test Results - Table 1'!O591</f>
        <v>0</v>
      </c>
      <c r="P591" s="177" t="str">
        <f>'AUP Test Results - Table 1'!P591</f>
        <v/>
      </c>
      <c r="Q591" s="138">
        <f>'AUP Test Results - Table 1'!Q591</f>
        <v>0</v>
      </c>
      <c r="R591" s="139">
        <f>'AUP Test Results - Table 1'!R591</f>
        <v>0</v>
      </c>
      <c r="S591" s="45">
        <f>'AUP Test Results - Table 1'!S591</f>
        <v>0</v>
      </c>
      <c r="T591" s="139">
        <f>'AUP Test Results - Table 1'!T591</f>
        <v>0</v>
      </c>
      <c r="U591" s="45">
        <f>'AUP Test Results - Table 1'!U591</f>
        <v>0</v>
      </c>
      <c r="V591" s="138">
        <f>'AUP Test Results - Table 1'!V591</f>
        <v>0</v>
      </c>
      <c r="W591" s="141" t="str">
        <f>'AUP Test Results - Table 1'!W591</f>
        <v>none</v>
      </c>
      <c r="X591" s="141">
        <f>'AUP Test Results - Table 1'!X591</f>
        <v>0</v>
      </c>
      <c r="Y591" s="178">
        <f>'AUP Test Results - Table 1'!Y591</f>
        <v>0</v>
      </c>
      <c r="Z591" s="89">
        <f>'AUP Test Results - Table 1'!Z591</f>
        <v>0</v>
      </c>
      <c r="AC591" t="str">
        <f t="shared" si="678"/>
        <v>Admin 4a</v>
      </c>
      <c r="AD591" s="3">
        <f t="shared" si="675"/>
        <v>0</v>
      </c>
      <c r="AE591" s="3">
        <f t="shared" si="676"/>
        <v>0</v>
      </c>
      <c r="AF591" s="3" t="e">
        <f t="shared" si="677"/>
        <v>#DIV/0!</v>
      </c>
      <c r="AG591" s="2" t="e">
        <f t="shared" si="679"/>
        <v>#DIV/0!</v>
      </c>
      <c r="AH591" s="2" t="e">
        <f t="shared" si="680"/>
        <v>#DIV/0!</v>
      </c>
      <c r="AI591" s="2" t="e">
        <f t="shared" si="681"/>
        <v>#DIV/0!</v>
      </c>
      <c r="AJ591" s="2" t="e">
        <f t="shared" si="682"/>
        <v>#DIV/0!</v>
      </c>
      <c r="AK591" t="e">
        <f t="shared" si="683"/>
        <v>#DIV/0!</v>
      </c>
      <c r="AL591" t="str">
        <f t="shared" si="684"/>
        <v>0</v>
      </c>
      <c r="AM591" t="str">
        <f t="shared" si="685"/>
        <v>0</v>
      </c>
      <c r="AN591" t="str">
        <f t="shared" si="686"/>
        <v>0</v>
      </c>
      <c r="AO591" t="str">
        <f t="shared" si="687"/>
        <v>0</v>
      </c>
      <c r="AP591" t="str">
        <f t="shared" si="688"/>
        <v>0</v>
      </c>
      <c r="AQ591" t="str">
        <f t="shared" si="689"/>
        <v>0</v>
      </c>
      <c r="AT591">
        <f t="shared" si="703"/>
        <v>0</v>
      </c>
      <c r="AU591">
        <f t="shared" si="704"/>
        <v>0</v>
      </c>
      <c r="AW591">
        <f t="shared" si="705"/>
        <v>0</v>
      </c>
      <c r="AY591">
        <f t="shared" si="690"/>
        <v>0</v>
      </c>
      <c r="AZ591">
        <f t="shared" si="691"/>
        <v>0</v>
      </c>
      <c r="BA591">
        <f t="shared" si="692"/>
        <v>0</v>
      </c>
      <c r="BB591">
        <f t="shared" si="693"/>
        <v>0</v>
      </c>
      <c r="BC591">
        <f t="shared" si="694"/>
        <v>0</v>
      </c>
      <c r="BD591">
        <f t="shared" si="695"/>
        <v>0</v>
      </c>
      <c r="BF591" t="str">
        <f t="shared" si="696"/>
        <v>0</v>
      </c>
      <c r="BG591" t="str">
        <f t="shared" si="697"/>
        <v>0</v>
      </c>
      <c r="BH591" t="str">
        <f t="shared" si="698"/>
        <v>0</v>
      </c>
      <c r="BI591" t="str">
        <f t="shared" si="699"/>
        <v>0</v>
      </c>
      <c r="BJ591" t="str">
        <f t="shared" si="700"/>
        <v>0</v>
      </c>
      <c r="BK591" t="str">
        <f t="shared" si="701"/>
        <v>0</v>
      </c>
    </row>
    <row r="592" spans="1:63" x14ac:dyDescent="0.25">
      <c r="A592" s="176" t="s">
        <v>22</v>
      </c>
      <c r="B592" s="10">
        <f t="shared" si="674"/>
        <v>51</v>
      </c>
      <c r="C592" s="10" t="str">
        <f t="shared" si="702"/>
        <v>Admin 4b - 51</v>
      </c>
      <c r="D592" s="138">
        <f>'AUP Test Results - Table 1'!D592</f>
        <v>0</v>
      </c>
      <c r="E592" s="177">
        <f>'AUP Test Results - Table 1'!E592</f>
        <v>0</v>
      </c>
      <c r="F592" s="139">
        <f>'AUP Test Results - Table 1'!F592</f>
        <v>0</v>
      </c>
      <c r="G592" s="177">
        <f>'AUP Test Results - Table 1'!G592</f>
        <v>0</v>
      </c>
      <c r="H592" s="177">
        <f>'AUP Test Results - Table 1'!H592</f>
        <v>0</v>
      </c>
      <c r="I592" s="139">
        <f>'AUP Test Results - Table 1'!I592</f>
        <v>0</v>
      </c>
      <c r="J592" s="177">
        <f>'AUP Test Results - Table 1'!J592</f>
        <v>0</v>
      </c>
      <c r="K592" s="177">
        <f>'AUP Test Results - Table 1'!K592</f>
        <v>0</v>
      </c>
      <c r="L592" s="139">
        <f>'AUP Test Results - Table 1'!L592</f>
        <v>0</v>
      </c>
      <c r="M592" s="177" t="str">
        <f>'AUP Test Results - Table 1'!M592</f>
        <v/>
      </c>
      <c r="N592" s="177">
        <f>'AUP Test Results - Table 1'!N592</f>
        <v>0</v>
      </c>
      <c r="O592" s="139">
        <f>'AUP Test Results - Table 1'!O592</f>
        <v>0</v>
      </c>
      <c r="P592" s="177" t="str">
        <f>'AUP Test Results - Table 1'!P592</f>
        <v/>
      </c>
      <c r="Q592" s="138">
        <f>'AUP Test Results - Table 1'!Q592</f>
        <v>0</v>
      </c>
      <c r="R592" s="139">
        <f>'AUP Test Results - Table 1'!R592</f>
        <v>0</v>
      </c>
      <c r="S592" s="45">
        <f>'AUP Test Results - Table 1'!S592</f>
        <v>0</v>
      </c>
      <c r="T592" s="139">
        <f>'AUP Test Results - Table 1'!T592</f>
        <v>0</v>
      </c>
      <c r="U592" s="45">
        <f>'AUP Test Results - Table 1'!U592</f>
        <v>0</v>
      </c>
      <c r="V592" s="138">
        <f>'AUP Test Results - Table 1'!V592</f>
        <v>0</v>
      </c>
      <c r="W592" s="141" t="str">
        <f>'AUP Test Results - Table 1'!W592</f>
        <v>none</v>
      </c>
      <c r="X592" s="141">
        <f>'AUP Test Results - Table 1'!X592</f>
        <v>0</v>
      </c>
      <c r="Y592" s="178">
        <f>'AUP Test Results - Table 1'!Y592</f>
        <v>0</v>
      </c>
      <c r="Z592" s="89">
        <f>'AUP Test Results - Table 1'!Z592</f>
        <v>0</v>
      </c>
      <c r="AC592" t="str">
        <f t="shared" si="678"/>
        <v>Admin 4a</v>
      </c>
      <c r="AD592" s="3">
        <f t="shared" si="675"/>
        <v>0</v>
      </c>
      <c r="AE592" s="3">
        <f t="shared" si="676"/>
        <v>0</v>
      </c>
      <c r="AF592" s="3" t="e">
        <f t="shared" si="677"/>
        <v>#DIV/0!</v>
      </c>
      <c r="AG592" s="2" t="e">
        <f t="shared" si="679"/>
        <v>#DIV/0!</v>
      </c>
      <c r="AH592" s="2" t="e">
        <f t="shared" si="680"/>
        <v>#DIV/0!</v>
      </c>
      <c r="AI592" s="2" t="e">
        <f t="shared" si="681"/>
        <v>#DIV/0!</v>
      </c>
      <c r="AJ592" s="2" t="e">
        <f t="shared" si="682"/>
        <v>#DIV/0!</v>
      </c>
      <c r="AK592" t="e">
        <f t="shared" si="683"/>
        <v>#DIV/0!</v>
      </c>
      <c r="AL592" t="str">
        <f t="shared" si="684"/>
        <v>0</v>
      </c>
      <c r="AM592" t="str">
        <f t="shared" si="685"/>
        <v>0</v>
      </c>
      <c r="AN592" t="str">
        <f t="shared" si="686"/>
        <v>0</v>
      </c>
      <c r="AO592" t="str">
        <f t="shared" si="687"/>
        <v>0</v>
      </c>
      <c r="AP592" t="str">
        <f t="shared" si="688"/>
        <v>0</v>
      </c>
      <c r="AQ592" t="str">
        <f t="shared" si="689"/>
        <v>0</v>
      </c>
      <c r="AT592">
        <f t="shared" si="703"/>
        <v>0</v>
      </c>
      <c r="AU592">
        <f t="shared" si="704"/>
        <v>0</v>
      </c>
      <c r="AW592">
        <f t="shared" si="705"/>
        <v>0</v>
      </c>
      <c r="AY592">
        <f t="shared" si="690"/>
        <v>0</v>
      </c>
      <c r="AZ592">
        <f t="shared" si="691"/>
        <v>0</v>
      </c>
      <c r="BA592">
        <f t="shared" si="692"/>
        <v>0</v>
      </c>
      <c r="BB592">
        <f t="shared" si="693"/>
        <v>0</v>
      </c>
      <c r="BC592">
        <f t="shared" si="694"/>
        <v>0</v>
      </c>
      <c r="BD592">
        <f t="shared" si="695"/>
        <v>0</v>
      </c>
      <c r="BF592" t="str">
        <f t="shared" si="696"/>
        <v>0</v>
      </c>
      <c r="BG592" t="str">
        <f t="shared" si="697"/>
        <v>0</v>
      </c>
      <c r="BH592" t="str">
        <f t="shared" si="698"/>
        <v>0</v>
      </c>
      <c r="BI592" t="str">
        <f t="shared" si="699"/>
        <v>0</v>
      </c>
      <c r="BJ592" t="str">
        <f t="shared" si="700"/>
        <v>0</v>
      </c>
      <c r="BK592" t="str">
        <f t="shared" si="701"/>
        <v>0</v>
      </c>
    </row>
    <row r="593" spans="1:63" x14ac:dyDescent="0.25">
      <c r="A593" s="176" t="s">
        <v>22</v>
      </c>
      <c r="B593" s="10">
        <f t="shared" si="674"/>
        <v>52</v>
      </c>
      <c r="C593" s="10" t="str">
        <f t="shared" si="702"/>
        <v>Admin 4b - 52</v>
      </c>
      <c r="D593" s="138">
        <f>'AUP Test Results - Table 1'!D593</f>
        <v>0</v>
      </c>
      <c r="E593" s="177">
        <f>'AUP Test Results - Table 1'!E593</f>
        <v>0</v>
      </c>
      <c r="F593" s="139">
        <f>'AUP Test Results - Table 1'!F593</f>
        <v>0</v>
      </c>
      <c r="G593" s="177">
        <f>'AUP Test Results - Table 1'!G593</f>
        <v>0</v>
      </c>
      <c r="H593" s="177">
        <f>'AUP Test Results - Table 1'!H593</f>
        <v>0</v>
      </c>
      <c r="I593" s="139">
        <f>'AUP Test Results - Table 1'!I593</f>
        <v>0</v>
      </c>
      <c r="J593" s="177">
        <f>'AUP Test Results - Table 1'!J593</f>
        <v>0</v>
      </c>
      <c r="K593" s="177">
        <f>'AUP Test Results - Table 1'!K593</f>
        <v>0</v>
      </c>
      <c r="L593" s="139">
        <f>'AUP Test Results - Table 1'!L593</f>
        <v>0</v>
      </c>
      <c r="M593" s="177" t="str">
        <f>'AUP Test Results - Table 1'!M593</f>
        <v/>
      </c>
      <c r="N593" s="177">
        <f>'AUP Test Results - Table 1'!N593</f>
        <v>0</v>
      </c>
      <c r="O593" s="139">
        <f>'AUP Test Results - Table 1'!O593</f>
        <v>0</v>
      </c>
      <c r="P593" s="177" t="str">
        <f>'AUP Test Results - Table 1'!P593</f>
        <v/>
      </c>
      <c r="Q593" s="138">
        <f>'AUP Test Results - Table 1'!Q593</f>
        <v>0</v>
      </c>
      <c r="R593" s="139">
        <f>'AUP Test Results - Table 1'!R593</f>
        <v>0</v>
      </c>
      <c r="S593" s="45">
        <f>'AUP Test Results - Table 1'!S593</f>
        <v>0</v>
      </c>
      <c r="T593" s="139">
        <f>'AUP Test Results - Table 1'!T593</f>
        <v>0</v>
      </c>
      <c r="U593" s="45">
        <f>'AUP Test Results - Table 1'!U593</f>
        <v>0</v>
      </c>
      <c r="V593" s="138">
        <f>'AUP Test Results - Table 1'!V593</f>
        <v>0</v>
      </c>
      <c r="W593" s="141" t="str">
        <f>'AUP Test Results - Table 1'!W593</f>
        <v>none</v>
      </c>
      <c r="X593" s="141">
        <f>'AUP Test Results - Table 1'!X593</f>
        <v>0</v>
      </c>
      <c r="Y593" s="178">
        <f>'AUP Test Results - Table 1'!Y593</f>
        <v>0</v>
      </c>
      <c r="Z593" s="89">
        <f>'AUP Test Results - Table 1'!Z593</f>
        <v>0</v>
      </c>
      <c r="AC593" t="str">
        <f t="shared" si="678"/>
        <v>Admin 4a</v>
      </c>
      <c r="AD593" s="3">
        <f t="shared" si="675"/>
        <v>0</v>
      </c>
      <c r="AE593" s="3">
        <f t="shared" si="676"/>
        <v>0</v>
      </c>
      <c r="AF593" s="3" t="e">
        <f t="shared" si="677"/>
        <v>#DIV/0!</v>
      </c>
      <c r="AG593" s="2" t="e">
        <f t="shared" si="679"/>
        <v>#DIV/0!</v>
      </c>
      <c r="AH593" s="2" t="e">
        <f t="shared" si="680"/>
        <v>#DIV/0!</v>
      </c>
      <c r="AI593" s="2" t="e">
        <f t="shared" si="681"/>
        <v>#DIV/0!</v>
      </c>
      <c r="AJ593" s="2" t="e">
        <f t="shared" si="682"/>
        <v>#DIV/0!</v>
      </c>
      <c r="AK593" t="e">
        <f t="shared" si="683"/>
        <v>#DIV/0!</v>
      </c>
      <c r="AL593" t="str">
        <f t="shared" si="684"/>
        <v>0</v>
      </c>
      <c r="AM593" t="str">
        <f t="shared" si="685"/>
        <v>0</v>
      </c>
      <c r="AN593" t="str">
        <f t="shared" si="686"/>
        <v>0</v>
      </c>
      <c r="AO593" t="str">
        <f t="shared" si="687"/>
        <v>0</v>
      </c>
      <c r="AP593" t="str">
        <f t="shared" si="688"/>
        <v>0</v>
      </c>
      <c r="AQ593" t="str">
        <f t="shared" si="689"/>
        <v>0</v>
      </c>
      <c r="AT593">
        <f t="shared" si="703"/>
        <v>0</v>
      </c>
      <c r="AU593">
        <f t="shared" si="704"/>
        <v>0</v>
      </c>
      <c r="AW593">
        <f t="shared" si="705"/>
        <v>0</v>
      </c>
      <c r="AY593">
        <f t="shared" si="690"/>
        <v>0</v>
      </c>
      <c r="AZ593">
        <f t="shared" si="691"/>
        <v>0</v>
      </c>
      <c r="BA593">
        <f t="shared" si="692"/>
        <v>0</v>
      </c>
      <c r="BB593">
        <f t="shared" si="693"/>
        <v>0</v>
      </c>
      <c r="BC593">
        <f t="shared" si="694"/>
        <v>0</v>
      </c>
      <c r="BD593">
        <f t="shared" si="695"/>
        <v>0</v>
      </c>
      <c r="BF593" t="str">
        <f t="shared" si="696"/>
        <v>0</v>
      </c>
      <c r="BG593" t="str">
        <f t="shared" si="697"/>
        <v>0</v>
      </c>
      <c r="BH593" t="str">
        <f t="shared" si="698"/>
        <v>0</v>
      </c>
      <c r="BI593" t="str">
        <f t="shared" si="699"/>
        <v>0</v>
      </c>
      <c r="BJ593" t="str">
        <f t="shared" si="700"/>
        <v>0</v>
      </c>
      <c r="BK593" t="str">
        <f t="shared" si="701"/>
        <v>0</v>
      </c>
    </row>
    <row r="594" spans="1:63" x14ac:dyDescent="0.25">
      <c r="A594" s="176" t="s">
        <v>22</v>
      </c>
      <c r="B594" s="10">
        <f t="shared" si="674"/>
        <v>53</v>
      </c>
      <c r="C594" s="10" t="str">
        <f t="shared" si="702"/>
        <v>Admin 4b - 53</v>
      </c>
      <c r="D594" s="138">
        <f>'AUP Test Results - Table 1'!D594</f>
        <v>0</v>
      </c>
      <c r="E594" s="177">
        <f>'AUP Test Results - Table 1'!E594</f>
        <v>0</v>
      </c>
      <c r="F594" s="139">
        <f>'AUP Test Results - Table 1'!F594</f>
        <v>0</v>
      </c>
      <c r="G594" s="177">
        <f>'AUP Test Results - Table 1'!G594</f>
        <v>0</v>
      </c>
      <c r="H594" s="177">
        <f>'AUP Test Results - Table 1'!H594</f>
        <v>0</v>
      </c>
      <c r="I594" s="139">
        <f>'AUP Test Results - Table 1'!I594</f>
        <v>0</v>
      </c>
      <c r="J594" s="177">
        <f>'AUP Test Results - Table 1'!J594</f>
        <v>0</v>
      </c>
      <c r="K594" s="177">
        <f>'AUP Test Results - Table 1'!K594</f>
        <v>0</v>
      </c>
      <c r="L594" s="139">
        <f>'AUP Test Results - Table 1'!L594</f>
        <v>0</v>
      </c>
      <c r="M594" s="177" t="str">
        <f>'AUP Test Results - Table 1'!M594</f>
        <v/>
      </c>
      <c r="N594" s="177">
        <f>'AUP Test Results - Table 1'!N594</f>
        <v>0</v>
      </c>
      <c r="O594" s="139">
        <f>'AUP Test Results - Table 1'!O594</f>
        <v>0</v>
      </c>
      <c r="P594" s="177" t="str">
        <f>'AUP Test Results - Table 1'!P594</f>
        <v/>
      </c>
      <c r="Q594" s="138">
        <f>'AUP Test Results - Table 1'!Q594</f>
        <v>0</v>
      </c>
      <c r="R594" s="139">
        <f>'AUP Test Results - Table 1'!R594</f>
        <v>0</v>
      </c>
      <c r="S594" s="45">
        <f>'AUP Test Results - Table 1'!S594</f>
        <v>0</v>
      </c>
      <c r="T594" s="139">
        <f>'AUP Test Results - Table 1'!T594</f>
        <v>0</v>
      </c>
      <c r="U594" s="45">
        <f>'AUP Test Results - Table 1'!U594</f>
        <v>0</v>
      </c>
      <c r="V594" s="138">
        <f>'AUP Test Results - Table 1'!V594</f>
        <v>0</v>
      </c>
      <c r="W594" s="141" t="str">
        <f>'AUP Test Results - Table 1'!W594</f>
        <v>none</v>
      </c>
      <c r="X594" s="141">
        <f>'AUP Test Results - Table 1'!X594</f>
        <v>0</v>
      </c>
      <c r="Y594" s="178">
        <f>'AUP Test Results - Table 1'!Y594</f>
        <v>0</v>
      </c>
      <c r="Z594" s="89">
        <f>'AUP Test Results - Table 1'!Z594</f>
        <v>0</v>
      </c>
      <c r="AC594" t="str">
        <f t="shared" si="678"/>
        <v>Admin 4a</v>
      </c>
      <c r="AD594" s="3">
        <f t="shared" si="675"/>
        <v>0</v>
      </c>
      <c r="AE594" s="3">
        <f t="shared" si="676"/>
        <v>0</v>
      </c>
      <c r="AF594" s="3" t="e">
        <f t="shared" si="677"/>
        <v>#DIV/0!</v>
      </c>
      <c r="AG594" s="2" t="e">
        <f t="shared" si="679"/>
        <v>#DIV/0!</v>
      </c>
      <c r="AH594" s="2" t="e">
        <f t="shared" si="680"/>
        <v>#DIV/0!</v>
      </c>
      <c r="AI594" s="2" t="e">
        <f t="shared" si="681"/>
        <v>#DIV/0!</v>
      </c>
      <c r="AJ594" s="2" t="e">
        <f t="shared" si="682"/>
        <v>#DIV/0!</v>
      </c>
      <c r="AK594" t="e">
        <f t="shared" si="683"/>
        <v>#DIV/0!</v>
      </c>
      <c r="AL594" t="str">
        <f t="shared" si="684"/>
        <v>0</v>
      </c>
      <c r="AM594" t="str">
        <f t="shared" si="685"/>
        <v>0</v>
      </c>
      <c r="AN594" t="str">
        <f t="shared" si="686"/>
        <v>0</v>
      </c>
      <c r="AO594" t="str">
        <f t="shared" si="687"/>
        <v>0</v>
      </c>
      <c r="AP594" t="str">
        <f t="shared" si="688"/>
        <v>0</v>
      </c>
      <c r="AQ594" t="str">
        <f t="shared" si="689"/>
        <v>0</v>
      </c>
      <c r="AT594">
        <f t="shared" si="703"/>
        <v>0</v>
      </c>
      <c r="AU594">
        <f t="shared" si="704"/>
        <v>0</v>
      </c>
      <c r="AW594">
        <f t="shared" si="705"/>
        <v>0</v>
      </c>
      <c r="AY594">
        <f t="shared" si="690"/>
        <v>0</v>
      </c>
      <c r="AZ594">
        <f t="shared" si="691"/>
        <v>0</v>
      </c>
      <c r="BA594">
        <f t="shared" si="692"/>
        <v>0</v>
      </c>
      <c r="BB594">
        <f t="shared" si="693"/>
        <v>0</v>
      </c>
      <c r="BC594">
        <f t="shared" si="694"/>
        <v>0</v>
      </c>
      <c r="BD594">
        <f t="shared" si="695"/>
        <v>0</v>
      </c>
      <c r="BF594" t="str">
        <f t="shared" si="696"/>
        <v>0</v>
      </c>
      <c r="BG594" t="str">
        <f t="shared" si="697"/>
        <v>0</v>
      </c>
      <c r="BH594" t="str">
        <f t="shared" si="698"/>
        <v>0</v>
      </c>
      <c r="BI594" t="str">
        <f t="shared" si="699"/>
        <v>0</v>
      </c>
      <c r="BJ594" t="str">
        <f t="shared" si="700"/>
        <v>0</v>
      </c>
      <c r="BK594" t="str">
        <f t="shared" si="701"/>
        <v>0</v>
      </c>
    </row>
    <row r="595" spans="1:63" x14ac:dyDescent="0.25">
      <c r="A595" s="176" t="s">
        <v>22</v>
      </c>
      <c r="B595" s="10">
        <f t="shared" si="674"/>
        <v>54</v>
      </c>
      <c r="C595" s="10" t="str">
        <f t="shared" si="702"/>
        <v>Admin 4b - 54</v>
      </c>
      <c r="D595" s="138">
        <f>'AUP Test Results - Table 1'!D595</f>
        <v>0</v>
      </c>
      <c r="E595" s="177">
        <f>'AUP Test Results - Table 1'!E595</f>
        <v>0</v>
      </c>
      <c r="F595" s="139">
        <f>'AUP Test Results - Table 1'!F595</f>
        <v>0</v>
      </c>
      <c r="G595" s="177">
        <f>'AUP Test Results - Table 1'!G595</f>
        <v>0</v>
      </c>
      <c r="H595" s="177">
        <f>'AUP Test Results - Table 1'!H595</f>
        <v>0</v>
      </c>
      <c r="I595" s="139">
        <f>'AUP Test Results - Table 1'!I595</f>
        <v>0</v>
      </c>
      <c r="J595" s="177">
        <f>'AUP Test Results - Table 1'!J595</f>
        <v>0</v>
      </c>
      <c r="K595" s="177">
        <f>'AUP Test Results - Table 1'!K595</f>
        <v>0</v>
      </c>
      <c r="L595" s="139">
        <f>'AUP Test Results - Table 1'!L595</f>
        <v>0</v>
      </c>
      <c r="M595" s="177" t="str">
        <f>'AUP Test Results - Table 1'!M595</f>
        <v/>
      </c>
      <c r="N595" s="177">
        <f>'AUP Test Results - Table 1'!N595</f>
        <v>0</v>
      </c>
      <c r="O595" s="139">
        <f>'AUP Test Results - Table 1'!O595</f>
        <v>0</v>
      </c>
      <c r="P595" s="177" t="str">
        <f>'AUP Test Results - Table 1'!P595</f>
        <v/>
      </c>
      <c r="Q595" s="138">
        <f>'AUP Test Results - Table 1'!Q595</f>
        <v>0</v>
      </c>
      <c r="R595" s="139">
        <f>'AUP Test Results - Table 1'!R595</f>
        <v>0</v>
      </c>
      <c r="S595" s="45">
        <f>'AUP Test Results - Table 1'!S595</f>
        <v>0</v>
      </c>
      <c r="T595" s="139">
        <f>'AUP Test Results - Table 1'!T595</f>
        <v>0</v>
      </c>
      <c r="U595" s="45">
        <f>'AUP Test Results - Table 1'!U595</f>
        <v>0</v>
      </c>
      <c r="V595" s="138">
        <f>'AUP Test Results - Table 1'!V595</f>
        <v>0</v>
      </c>
      <c r="W595" s="141" t="str">
        <f>'AUP Test Results - Table 1'!W595</f>
        <v>none</v>
      </c>
      <c r="X595" s="141">
        <f>'AUP Test Results - Table 1'!X595</f>
        <v>0</v>
      </c>
      <c r="Y595" s="178">
        <f>'AUP Test Results - Table 1'!Y595</f>
        <v>0</v>
      </c>
      <c r="Z595" s="89">
        <f>'AUP Test Results - Table 1'!Z595</f>
        <v>0</v>
      </c>
      <c r="AC595" t="str">
        <f t="shared" si="678"/>
        <v>Admin 4a</v>
      </c>
      <c r="AD595" s="3">
        <f t="shared" si="675"/>
        <v>0</v>
      </c>
      <c r="AE595" s="3">
        <f t="shared" si="676"/>
        <v>0</v>
      </c>
      <c r="AF595" s="3" t="e">
        <f t="shared" si="677"/>
        <v>#DIV/0!</v>
      </c>
      <c r="AG595" s="2" t="e">
        <f t="shared" si="679"/>
        <v>#DIV/0!</v>
      </c>
      <c r="AH595" s="2" t="e">
        <f t="shared" si="680"/>
        <v>#DIV/0!</v>
      </c>
      <c r="AI595" s="2" t="e">
        <f t="shared" si="681"/>
        <v>#DIV/0!</v>
      </c>
      <c r="AJ595" s="2" t="e">
        <f t="shared" si="682"/>
        <v>#DIV/0!</v>
      </c>
      <c r="AK595" t="e">
        <f t="shared" si="683"/>
        <v>#DIV/0!</v>
      </c>
      <c r="AL595" t="str">
        <f t="shared" si="684"/>
        <v>0</v>
      </c>
      <c r="AM595" t="str">
        <f t="shared" si="685"/>
        <v>0</v>
      </c>
      <c r="AN595" t="str">
        <f t="shared" si="686"/>
        <v>0</v>
      </c>
      <c r="AO595" t="str">
        <f t="shared" si="687"/>
        <v>0</v>
      </c>
      <c r="AP595" t="str">
        <f t="shared" si="688"/>
        <v>0</v>
      </c>
      <c r="AQ595" t="str">
        <f t="shared" si="689"/>
        <v>0</v>
      </c>
      <c r="AT595">
        <f t="shared" si="703"/>
        <v>0</v>
      </c>
      <c r="AU595">
        <f t="shared" si="704"/>
        <v>0</v>
      </c>
      <c r="AW595">
        <f t="shared" si="705"/>
        <v>0</v>
      </c>
      <c r="AY595">
        <f t="shared" si="690"/>
        <v>0</v>
      </c>
      <c r="AZ595">
        <f t="shared" si="691"/>
        <v>0</v>
      </c>
      <c r="BA595">
        <f t="shared" si="692"/>
        <v>0</v>
      </c>
      <c r="BB595">
        <f t="shared" si="693"/>
        <v>0</v>
      </c>
      <c r="BC595">
        <f t="shared" si="694"/>
        <v>0</v>
      </c>
      <c r="BD595">
        <f t="shared" si="695"/>
        <v>0</v>
      </c>
      <c r="BF595" t="str">
        <f t="shared" si="696"/>
        <v>0</v>
      </c>
      <c r="BG595" t="str">
        <f t="shared" si="697"/>
        <v>0</v>
      </c>
      <c r="BH595" t="str">
        <f t="shared" si="698"/>
        <v>0</v>
      </c>
      <c r="BI595" t="str">
        <f t="shared" si="699"/>
        <v>0</v>
      </c>
      <c r="BJ595" t="str">
        <f t="shared" si="700"/>
        <v>0</v>
      </c>
      <c r="BK595" t="str">
        <f t="shared" si="701"/>
        <v>0</v>
      </c>
    </row>
    <row r="596" spans="1:63" x14ac:dyDescent="0.25">
      <c r="A596" s="176" t="s">
        <v>22</v>
      </c>
      <c r="B596" s="10">
        <f t="shared" si="674"/>
        <v>55</v>
      </c>
      <c r="C596" s="10" t="str">
        <f t="shared" si="702"/>
        <v>Admin 4b - 55</v>
      </c>
      <c r="D596" s="138">
        <f>'AUP Test Results - Table 1'!D596</f>
        <v>0</v>
      </c>
      <c r="E596" s="177">
        <f>'AUP Test Results - Table 1'!E596</f>
        <v>0</v>
      </c>
      <c r="F596" s="139">
        <f>'AUP Test Results - Table 1'!F596</f>
        <v>0</v>
      </c>
      <c r="G596" s="177">
        <f>'AUP Test Results - Table 1'!G596</f>
        <v>0</v>
      </c>
      <c r="H596" s="177">
        <f>'AUP Test Results - Table 1'!H596</f>
        <v>0</v>
      </c>
      <c r="I596" s="139">
        <f>'AUP Test Results - Table 1'!I596</f>
        <v>0</v>
      </c>
      <c r="J596" s="177">
        <f>'AUP Test Results - Table 1'!J596</f>
        <v>0</v>
      </c>
      <c r="K596" s="177">
        <f>'AUP Test Results - Table 1'!K596</f>
        <v>0</v>
      </c>
      <c r="L596" s="139">
        <f>'AUP Test Results - Table 1'!L596</f>
        <v>0</v>
      </c>
      <c r="M596" s="177" t="str">
        <f>'AUP Test Results - Table 1'!M596</f>
        <v/>
      </c>
      <c r="N596" s="177">
        <f>'AUP Test Results - Table 1'!N596</f>
        <v>0</v>
      </c>
      <c r="O596" s="139">
        <f>'AUP Test Results - Table 1'!O596</f>
        <v>0</v>
      </c>
      <c r="P596" s="177" t="str">
        <f>'AUP Test Results - Table 1'!P596</f>
        <v/>
      </c>
      <c r="Q596" s="138">
        <f>'AUP Test Results - Table 1'!Q596</f>
        <v>0</v>
      </c>
      <c r="R596" s="139">
        <f>'AUP Test Results - Table 1'!R596</f>
        <v>0</v>
      </c>
      <c r="S596" s="45">
        <f>'AUP Test Results - Table 1'!S596</f>
        <v>0</v>
      </c>
      <c r="T596" s="139">
        <f>'AUP Test Results - Table 1'!T596</f>
        <v>0</v>
      </c>
      <c r="U596" s="45">
        <f>'AUP Test Results - Table 1'!U596</f>
        <v>0</v>
      </c>
      <c r="V596" s="138">
        <f>'AUP Test Results - Table 1'!V596</f>
        <v>0</v>
      </c>
      <c r="W596" s="141" t="str">
        <f>'AUP Test Results - Table 1'!W596</f>
        <v>none</v>
      </c>
      <c r="X596" s="141">
        <f>'AUP Test Results - Table 1'!X596</f>
        <v>0</v>
      </c>
      <c r="Y596" s="178">
        <f>'AUP Test Results - Table 1'!Y596</f>
        <v>0</v>
      </c>
      <c r="Z596" s="89">
        <f>'AUP Test Results - Table 1'!Z596</f>
        <v>0</v>
      </c>
      <c r="AC596" t="str">
        <f t="shared" si="678"/>
        <v>Admin 4a</v>
      </c>
      <c r="AD596" s="3">
        <f t="shared" si="675"/>
        <v>0</v>
      </c>
      <c r="AE596" s="3">
        <f t="shared" si="676"/>
        <v>0</v>
      </c>
      <c r="AF596" s="3" t="e">
        <f t="shared" si="677"/>
        <v>#DIV/0!</v>
      </c>
      <c r="AG596" s="2" t="e">
        <f t="shared" si="679"/>
        <v>#DIV/0!</v>
      </c>
      <c r="AH596" s="2" t="e">
        <f t="shared" si="680"/>
        <v>#DIV/0!</v>
      </c>
      <c r="AI596" s="2" t="e">
        <f t="shared" si="681"/>
        <v>#DIV/0!</v>
      </c>
      <c r="AJ596" s="2" t="e">
        <f t="shared" si="682"/>
        <v>#DIV/0!</v>
      </c>
      <c r="AK596" t="e">
        <f t="shared" si="683"/>
        <v>#DIV/0!</v>
      </c>
      <c r="AL596" t="str">
        <f t="shared" si="684"/>
        <v>0</v>
      </c>
      <c r="AM596" t="str">
        <f t="shared" si="685"/>
        <v>0</v>
      </c>
      <c r="AN596" t="str">
        <f t="shared" si="686"/>
        <v>0</v>
      </c>
      <c r="AO596" t="str">
        <f t="shared" si="687"/>
        <v>0</v>
      </c>
      <c r="AP596" t="str">
        <f t="shared" si="688"/>
        <v>0</v>
      </c>
      <c r="AQ596" t="str">
        <f t="shared" si="689"/>
        <v>0</v>
      </c>
      <c r="AT596">
        <f t="shared" si="703"/>
        <v>0</v>
      </c>
      <c r="AU596">
        <f t="shared" si="704"/>
        <v>0</v>
      </c>
      <c r="AW596">
        <f t="shared" si="705"/>
        <v>0</v>
      </c>
      <c r="AY596">
        <f t="shared" si="690"/>
        <v>0</v>
      </c>
      <c r="AZ596">
        <f t="shared" si="691"/>
        <v>0</v>
      </c>
      <c r="BA596">
        <f t="shared" si="692"/>
        <v>0</v>
      </c>
      <c r="BB596">
        <f t="shared" si="693"/>
        <v>0</v>
      </c>
      <c r="BC596">
        <f t="shared" si="694"/>
        <v>0</v>
      </c>
      <c r="BD596">
        <f t="shared" si="695"/>
        <v>0</v>
      </c>
      <c r="BF596" t="str">
        <f t="shared" si="696"/>
        <v>0</v>
      </c>
      <c r="BG596" t="str">
        <f t="shared" si="697"/>
        <v>0</v>
      </c>
      <c r="BH596" t="str">
        <f t="shared" si="698"/>
        <v>0</v>
      </c>
      <c r="BI596" t="str">
        <f t="shared" si="699"/>
        <v>0</v>
      </c>
      <c r="BJ596" t="str">
        <f t="shared" si="700"/>
        <v>0</v>
      </c>
      <c r="BK596" t="str">
        <f t="shared" si="701"/>
        <v>0</v>
      </c>
    </row>
    <row r="597" spans="1:63" x14ac:dyDescent="0.25">
      <c r="A597" s="176" t="s">
        <v>22</v>
      </c>
      <c r="B597" s="10">
        <f t="shared" si="674"/>
        <v>56</v>
      </c>
      <c r="C597" s="10" t="str">
        <f t="shared" si="702"/>
        <v>Admin 4b - 56</v>
      </c>
      <c r="D597" s="138">
        <f>'AUP Test Results - Table 1'!D597</f>
        <v>0</v>
      </c>
      <c r="E597" s="177">
        <f>'AUP Test Results - Table 1'!E597</f>
        <v>0</v>
      </c>
      <c r="F597" s="139">
        <f>'AUP Test Results - Table 1'!F597</f>
        <v>0</v>
      </c>
      <c r="G597" s="177">
        <f>'AUP Test Results - Table 1'!G597</f>
        <v>0</v>
      </c>
      <c r="H597" s="177">
        <f>'AUP Test Results - Table 1'!H597</f>
        <v>0</v>
      </c>
      <c r="I597" s="139">
        <f>'AUP Test Results - Table 1'!I597</f>
        <v>0</v>
      </c>
      <c r="J597" s="177">
        <f>'AUP Test Results - Table 1'!J597</f>
        <v>0</v>
      </c>
      <c r="K597" s="177">
        <f>'AUP Test Results - Table 1'!K597</f>
        <v>0</v>
      </c>
      <c r="L597" s="139">
        <f>'AUP Test Results - Table 1'!L597</f>
        <v>0</v>
      </c>
      <c r="M597" s="177" t="str">
        <f>'AUP Test Results - Table 1'!M597</f>
        <v/>
      </c>
      <c r="N597" s="177">
        <f>'AUP Test Results - Table 1'!N597</f>
        <v>0</v>
      </c>
      <c r="O597" s="139">
        <f>'AUP Test Results - Table 1'!O597</f>
        <v>0</v>
      </c>
      <c r="P597" s="177" t="str">
        <f>'AUP Test Results - Table 1'!P597</f>
        <v/>
      </c>
      <c r="Q597" s="138">
        <f>'AUP Test Results - Table 1'!Q597</f>
        <v>0</v>
      </c>
      <c r="R597" s="139">
        <f>'AUP Test Results - Table 1'!R597</f>
        <v>0</v>
      </c>
      <c r="S597" s="45">
        <f>'AUP Test Results - Table 1'!S597</f>
        <v>0</v>
      </c>
      <c r="T597" s="139">
        <f>'AUP Test Results - Table 1'!T597</f>
        <v>0</v>
      </c>
      <c r="U597" s="45">
        <f>'AUP Test Results - Table 1'!U597</f>
        <v>0</v>
      </c>
      <c r="V597" s="138">
        <f>'AUP Test Results - Table 1'!V597</f>
        <v>0</v>
      </c>
      <c r="W597" s="141" t="str">
        <f>'AUP Test Results - Table 1'!W597</f>
        <v>none</v>
      </c>
      <c r="X597" s="141">
        <f>'AUP Test Results - Table 1'!X597</f>
        <v>0</v>
      </c>
      <c r="Y597" s="178">
        <f>'AUP Test Results - Table 1'!Y597</f>
        <v>0</v>
      </c>
      <c r="Z597" s="89">
        <f>'AUP Test Results - Table 1'!Z597</f>
        <v>0</v>
      </c>
      <c r="AC597" t="str">
        <f t="shared" si="678"/>
        <v>Admin 4a</v>
      </c>
      <c r="AD597" s="3">
        <f t="shared" si="675"/>
        <v>0</v>
      </c>
      <c r="AE597" s="3">
        <f t="shared" si="676"/>
        <v>0</v>
      </c>
      <c r="AF597" s="3" t="e">
        <f t="shared" si="677"/>
        <v>#DIV/0!</v>
      </c>
      <c r="AG597" s="2" t="e">
        <f t="shared" si="679"/>
        <v>#DIV/0!</v>
      </c>
      <c r="AH597" s="2" t="e">
        <f t="shared" si="680"/>
        <v>#DIV/0!</v>
      </c>
      <c r="AI597" s="2" t="e">
        <f t="shared" si="681"/>
        <v>#DIV/0!</v>
      </c>
      <c r="AJ597" s="2" t="e">
        <f t="shared" si="682"/>
        <v>#DIV/0!</v>
      </c>
      <c r="AK597" t="e">
        <f t="shared" si="683"/>
        <v>#DIV/0!</v>
      </c>
      <c r="AL597" t="str">
        <f t="shared" si="684"/>
        <v>0</v>
      </c>
      <c r="AM597" t="str">
        <f t="shared" si="685"/>
        <v>0</v>
      </c>
      <c r="AN597" t="str">
        <f t="shared" si="686"/>
        <v>0</v>
      </c>
      <c r="AO597" t="str">
        <f t="shared" si="687"/>
        <v>0</v>
      </c>
      <c r="AP597" t="str">
        <f t="shared" si="688"/>
        <v>0</v>
      </c>
      <c r="AQ597" t="str">
        <f t="shared" si="689"/>
        <v>0</v>
      </c>
      <c r="AT597">
        <f t="shared" si="703"/>
        <v>0</v>
      </c>
      <c r="AU597">
        <f t="shared" si="704"/>
        <v>0</v>
      </c>
      <c r="AW597">
        <f t="shared" si="705"/>
        <v>0</v>
      </c>
      <c r="AY597">
        <f t="shared" si="690"/>
        <v>0</v>
      </c>
      <c r="AZ597">
        <f t="shared" si="691"/>
        <v>0</v>
      </c>
      <c r="BA597">
        <f t="shared" si="692"/>
        <v>0</v>
      </c>
      <c r="BB597">
        <f t="shared" si="693"/>
        <v>0</v>
      </c>
      <c r="BC597">
        <f t="shared" si="694"/>
        <v>0</v>
      </c>
      <c r="BD597">
        <f t="shared" si="695"/>
        <v>0</v>
      </c>
      <c r="BF597" t="str">
        <f t="shared" si="696"/>
        <v>0</v>
      </c>
      <c r="BG597" t="str">
        <f t="shared" si="697"/>
        <v>0</v>
      </c>
      <c r="BH597" t="str">
        <f t="shared" si="698"/>
        <v>0</v>
      </c>
      <c r="BI597" t="str">
        <f t="shared" si="699"/>
        <v>0</v>
      </c>
      <c r="BJ597" t="str">
        <f t="shared" si="700"/>
        <v>0</v>
      </c>
      <c r="BK597" t="str">
        <f t="shared" si="701"/>
        <v>0</v>
      </c>
    </row>
    <row r="598" spans="1:63" x14ac:dyDescent="0.25">
      <c r="A598" s="176" t="s">
        <v>22</v>
      </c>
      <c r="B598" s="10">
        <f t="shared" si="674"/>
        <v>57</v>
      </c>
      <c r="C598" s="10" t="str">
        <f t="shared" si="702"/>
        <v>Admin 4b - 57</v>
      </c>
      <c r="D598" s="138">
        <f>'AUP Test Results - Table 1'!D598</f>
        <v>0</v>
      </c>
      <c r="E598" s="177">
        <f>'AUP Test Results - Table 1'!E598</f>
        <v>0</v>
      </c>
      <c r="F598" s="139">
        <f>'AUP Test Results - Table 1'!F598</f>
        <v>0</v>
      </c>
      <c r="G598" s="177">
        <f>'AUP Test Results - Table 1'!G598</f>
        <v>0</v>
      </c>
      <c r="H598" s="177">
        <f>'AUP Test Results - Table 1'!H598</f>
        <v>0</v>
      </c>
      <c r="I598" s="139">
        <f>'AUP Test Results - Table 1'!I598</f>
        <v>0</v>
      </c>
      <c r="J598" s="177">
        <f>'AUP Test Results - Table 1'!J598</f>
        <v>0</v>
      </c>
      <c r="K598" s="177">
        <f>'AUP Test Results - Table 1'!K598</f>
        <v>0</v>
      </c>
      <c r="L598" s="139">
        <f>'AUP Test Results - Table 1'!L598</f>
        <v>0</v>
      </c>
      <c r="M598" s="177" t="str">
        <f>'AUP Test Results - Table 1'!M598</f>
        <v/>
      </c>
      <c r="N598" s="177">
        <f>'AUP Test Results - Table 1'!N598</f>
        <v>0</v>
      </c>
      <c r="O598" s="139">
        <f>'AUP Test Results - Table 1'!O598</f>
        <v>0</v>
      </c>
      <c r="P598" s="177" t="str">
        <f>'AUP Test Results - Table 1'!P598</f>
        <v/>
      </c>
      <c r="Q598" s="138">
        <f>'AUP Test Results - Table 1'!Q598</f>
        <v>0</v>
      </c>
      <c r="R598" s="139">
        <f>'AUP Test Results - Table 1'!R598</f>
        <v>0</v>
      </c>
      <c r="S598" s="45">
        <f>'AUP Test Results - Table 1'!S598</f>
        <v>0</v>
      </c>
      <c r="T598" s="139">
        <f>'AUP Test Results - Table 1'!T598</f>
        <v>0</v>
      </c>
      <c r="U598" s="45">
        <f>'AUP Test Results - Table 1'!U598</f>
        <v>0</v>
      </c>
      <c r="V598" s="138">
        <f>'AUP Test Results - Table 1'!V598</f>
        <v>0</v>
      </c>
      <c r="W598" s="141" t="str">
        <f>'AUP Test Results - Table 1'!W598</f>
        <v>none</v>
      </c>
      <c r="X598" s="141">
        <f>'AUP Test Results - Table 1'!X598</f>
        <v>0</v>
      </c>
      <c r="Y598" s="178">
        <f>'AUP Test Results - Table 1'!Y598</f>
        <v>0</v>
      </c>
      <c r="Z598" s="89">
        <f>'AUP Test Results - Table 1'!Z598</f>
        <v>0</v>
      </c>
      <c r="AC598" t="str">
        <f t="shared" si="678"/>
        <v>Admin 4a</v>
      </c>
      <c r="AD598" s="3">
        <f t="shared" si="675"/>
        <v>0</v>
      </c>
      <c r="AE598" s="3">
        <f t="shared" si="676"/>
        <v>0</v>
      </c>
      <c r="AF598" s="3" t="e">
        <f t="shared" si="677"/>
        <v>#DIV/0!</v>
      </c>
      <c r="AG598" s="2" t="e">
        <f t="shared" si="679"/>
        <v>#DIV/0!</v>
      </c>
      <c r="AH598" s="2" t="e">
        <f t="shared" si="680"/>
        <v>#DIV/0!</v>
      </c>
      <c r="AI598" s="2" t="e">
        <f t="shared" si="681"/>
        <v>#DIV/0!</v>
      </c>
      <c r="AJ598" s="2" t="e">
        <f t="shared" si="682"/>
        <v>#DIV/0!</v>
      </c>
      <c r="AK598" t="e">
        <f t="shared" si="683"/>
        <v>#DIV/0!</v>
      </c>
      <c r="AL598" t="str">
        <f t="shared" si="684"/>
        <v>0</v>
      </c>
      <c r="AM598" t="str">
        <f t="shared" si="685"/>
        <v>0</v>
      </c>
      <c r="AN598" t="str">
        <f t="shared" si="686"/>
        <v>0</v>
      </c>
      <c r="AO598" t="str">
        <f t="shared" si="687"/>
        <v>0</v>
      </c>
      <c r="AP598" t="str">
        <f t="shared" si="688"/>
        <v>0</v>
      </c>
      <c r="AQ598" t="str">
        <f t="shared" si="689"/>
        <v>0</v>
      </c>
      <c r="AT598">
        <f t="shared" si="703"/>
        <v>0</v>
      </c>
      <c r="AU598">
        <f t="shared" si="704"/>
        <v>0</v>
      </c>
      <c r="AW598">
        <f t="shared" si="705"/>
        <v>0</v>
      </c>
      <c r="AY598">
        <f t="shared" si="690"/>
        <v>0</v>
      </c>
      <c r="AZ598">
        <f t="shared" si="691"/>
        <v>0</v>
      </c>
      <c r="BA598">
        <f t="shared" si="692"/>
        <v>0</v>
      </c>
      <c r="BB598">
        <f t="shared" si="693"/>
        <v>0</v>
      </c>
      <c r="BC598">
        <f t="shared" si="694"/>
        <v>0</v>
      </c>
      <c r="BD598">
        <f t="shared" si="695"/>
        <v>0</v>
      </c>
      <c r="BF598" t="str">
        <f t="shared" si="696"/>
        <v>0</v>
      </c>
      <c r="BG598" t="str">
        <f t="shared" si="697"/>
        <v>0</v>
      </c>
      <c r="BH598" t="str">
        <f t="shared" si="698"/>
        <v>0</v>
      </c>
      <c r="BI598" t="str">
        <f t="shared" si="699"/>
        <v>0</v>
      </c>
      <c r="BJ598" t="str">
        <f t="shared" si="700"/>
        <v>0</v>
      </c>
      <c r="BK598" t="str">
        <f t="shared" si="701"/>
        <v>0</v>
      </c>
    </row>
    <row r="599" spans="1:63" x14ac:dyDescent="0.25">
      <c r="A599" s="176" t="s">
        <v>22</v>
      </c>
      <c r="B599" s="10">
        <f t="shared" si="674"/>
        <v>58</v>
      </c>
      <c r="C599" s="10" t="str">
        <f t="shared" si="702"/>
        <v>Admin 4b - 58</v>
      </c>
      <c r="D599" s="138">
        <f>'AUP Test Results - Table 1'!D599</f>
        <v>0</v>
      </c>
      <c r="E599" s="177">
        <f>'AUP Test Results - Table 1'!E599</f>
        <v>0</v>
      </c>
      <c r="F599" s="139">
        <f>'AUP Test Results - Table 1'!F599</f>
        <v>0</v>
      </c>
      <c r="G599" s="177">
        <f>'AUP Test Results - Table 1'!G599</f>
        <v>0</v>
      </c>
      <c r="H599" s="177">
        <f>'AUP Test Results - Table 1'!H599</f>
        <v>0</v>
      </c>
      <c r="I599" s="139">
        <f>'AUP Test Results - Table 1'!I599</f>
        <v>0</v>
      </c>
      <c r="J599" s="177">
        <f>'AUP Test Results - Table 1'!J599</f>
        <v>0</v>
      </c>
      <c r="K599" s="177">
        <f>'AUP Test Results - Table 1'!K599</f>
        <v>0</v>
      </c>
      <c r="L599" s="139">
        <f>'AUP Test Results - Table 1'!L599</f>
        <v>0</v>
      </c>
      <c r="M599" s="177" t="str">
        <f>'AUP Test Results - Table 1'!M599</f>
        <v/>
      </c>
      <c r="N599" s="177">
        <f>'AUP Test Results - Table 1'!N599</f>
        <v>0</v>
      </c>
      <c r="O599" s="139">
        <f>'AUP Test Results - Table 1'!O599</f>
        <v>0</v>
      </c>
      <c r="P599" s="177" t="str">
        <f>'AUP Test Results - Table 1'!P599</f>
        <v/>
      </c>
      <c r="Q599" s="138">
        <f>'AUP Test Results - Table 1'!Q599</f>
        <v>0</v>
      </c>
      <c r="R599" s="139">
        <f>'AUP Test Results - Table 1'!R599</f>
        <v>0</v>
      </c>
      <c r="S599" s="45">
        <f>'AUP Test Results - Table 1'!S599</f>
        <v>0</v>
      </c>
      <c r="T599" s="139">
        <f>'AUP Test Results - Table 1'!T599</f>
        <v>0</v>
      </c>
      <c r="U599" s="45">
        <f>'AUP Test Results - Table 1'!U599</f>
        <v>0</v>
      </c>
      <c r="V599" s="138">
        <f>'AUP Test Results - Table 1'!V599</f>
        <v>0</v>
      </c>
      <c r="W599" s="141" t="str">
        <f>'AUP Test Results - Table 1'!W599</f>
        <v>none</v>
      </c>
      <c r="X599" s="141">
        <f>'AUP Test Results - Table 1'!X599</f>
        <v>0</v>
      </c>
      <c r="Y599" s="178">
        <f>'AUP Test Results - Table 1'!Y599</f>
        <v>0</v>
      </c>
      <c r="Z599" s="89">
        <f>'AUP Test Results - Table 1'!Z599</f>
        <v>0</v>
      </c>
      <c r="AC599" t="str">
        <f t="shared" si="678"/>
        <v>Admin 4a</v>
      </c>
      <c r="AD599" s="3">
        <f t="shared" si="675"/>
        <v>0</v>
      </c>
      <c r="AE599" s="3">
        <f t="shared" si="676"/>
        <v>0</v>
      </c>
      <c r="AF599" s="3" t="e">
        <f t="shared" si="677"/>
        <v>#DIV/0!</v>
      </c>
      <c r="AG599" s="2" t="e">
        <f t="shared" si="679"/>
        <v>#DIV/0!</v>
      </c>
      <c r="AH599" s="2" t="e">
        <f t="shared" si="680"/>
        <v>#DIV/0!</v>
      </c>
      <c r="AI599" s="2" t="e">
        <f t="shared" si="681"/>
        <v>#DIV/0!</v>
      </c>
      <c r="AJ599" s="2" t="e">
        <f t="shared" si="682"/>
        <v>#DIV/0!</v>
      </c>
      <c r="AK599" t="e">
        <f t="shared" si="683"/>
        <v>#DIV/0!</v>
      </c>
      <c r="AL599" t="str">
        <f t="shared" si="684"/>
        <v>0</v>
      </c>
      <c r="AM599" t="str">
        <f t="shared" si="685"/>
        <v>0</v>
      </c>
      <c r="AN599" t="str">
        <f t="shared" si="686"/>
        <v>0</v>
      </c>
      <c r="AO599" t="str">
        <f t="shared" si="687"/>
        <v>0</v>
      </c>
      <c r="AP599" t="str">
        <f t="shared" si="688"/>
        <v>0</v>
      </c>
      <c r="AQ599" t="str">
        <f t="shared" si="689"/>
        <v>0</v>
      </c>
      <c r="AT599">
        <f t="shared" si="703"/>
        <v>0</v>
      </c>
      <c r="AU599">
        <f t="shared" si="704"/>
        <v>0</v>
      </c>
      <c r="AW599">
        <f t="shared" si="705"/>
        <v>0</v>
      </c>
      <c r="AY599">
        <f t="shared" si="690"/>
        <v>0</v>
      </c>
      <c r="AZ599">
        <f t="shared" si="691"/>
        <v>0</v>
      </c>
      <c r="BA599">
        <f t="shared" si="692"/>
        <v>0</v>
      </c>
      <c r="BB599">
        <f t="shared" si="693"/>
        <v>0</v>
      </c>
      <c r="BC599">
        <f t="shared" si="694"/>
        <v>0</v>
      </c>
      <c r="BD599">
        <f t="shared" si="695"/>
        <v>0</v>
      </c>
      <c r="BF599" t="str">
        <f t="shared" si="696"/>
        <v>0</v>
      </c>
      <c r="BG599" t="str">
        <f t="shared" si="697"/>
        <v>0</v>
      </c>
      <c r="BH599" t="str">
        <f t="shared" si="698"/>
        <v>0</v>
      </c>
      <c r="BI599" t="str">
        <f t="shared" si="699"/>
        <v>0</v>
      </c>
      <c r="BJ599" t="str">
        <f t="shared" si="700"/>
        <v>0</v>
      </c>
      <c r="BK599" t="str">
        <f t="shared" si="701"/>
        <v>0</v>
      </c>
    </row>
    <row r="600" spans="1:63" x14ac:dyDescent="0.25">
      <c r="A600" s="176" t="s">
        <v>22</v>
      </c>
      <c r="B600" s="10">
        <f t="shared" si="674"/>
        <v>59</v>
      </c>
      <c r="C600" s="10" t="str">
        <f t="shared" si="702"/>
        <v>Admin 4b - 59</v>
      </c>
      <c r="D600" s="138">
        <f>'AUP Test Results - Table 1'!D600</f>
        <v>0</v>
      </c>
      <c r="E600" s="177">
        <f>'AUP Test Results - Table 1'!E600</f>
        <v>0</v>
      </c>
      <c r="F600" s="139">
        <f>'AUP Test Results - Table 1'!F600</f>
        <v>0</v>
      </c>
      <c r="G600" s="177">
        <f>'AUP Test Results - Table 1'!G600</f>
        <v>0</v>
      </c>
      <c r="H600" s="177">
        <f>'AUP Test Results - Table 1'!H600</f>
        <v>0</v>
      </c>
      <c r="I600" s="139">
        <f>'AUP Test Results - Table 1'!I600</f>
        <v>0</v>
      </c>
      <c r="J600" s="177">
        <f>'AUP Test Results - Table 1'!J600</f>
        <v>0</v>
      </c>
      <c r="K600" s="177">
        <f>'AUP Test Results - Table 1'!K600</f>
        <v>0</v>
      </c>
      <c r="L600" s="139">
        <f>'AUP Test Results - Table 1'!L600</f>
        <v>0</v>
      </c>
      <c r="M600" s="177" t="str">
        <f>'AUP Test Results - Table 1'!M600</f>
        <v/>
      </c>
      <c r="N600" s="177">
        <f>'AUP Test Results - Table 1'!N600</f>
        <v>0</v>
      </c>
      <c r="O600" s="139">
        <f>'AUP Test Results - Table 1'!O600</f>
        <v>0</v>
      </c>
      <c r="P600" s="177" t="str">
        <f>'AUP Test Results - Table 1'!P600</f>
        <v/>
      </c>
      <c r="Q600" s="138">
        <f>'AUP Test Results - Table 1'!Q600</f>
        <v>0</v>
      </c>
      <c r="R600" s="139">
        <f>'AUP Test Results - Table 1'!R600</f>
        <v>0</v>
      </c>
      <c r="S600" s="45">
        <f>'AUP Test Results - Table 1'!S600</f>
        <v>0</v>
      </c>
      <c r="T600" s="139">
        <f>'AUP Test Results - Table 1'!T600</f>
        <v>0</v>
      </c>
      <c r="U600" s="45">
        <f>'AUP Test Results - Table 1'!U600</f>
        <v>0</v>
      </c>
      <c r="V600" s="138">
        <f>'AUP Test Results - Table 1'!V600</f>
        <v>0</v>
      </c>
      <c r="W600" s="141" t="str">
        <f>'AUP Test Results - Table 1'!W600</f>
        <v>none</v>
      </c>
      <c r="X600" s="141">
        <f>'AUP Test Results - Table 1'!X600</f>
        <v>0</v>
      </c>
      <c r="Y600" s="178">
        <f>'AUP Test Results - Table 1'!Y600</f>
        <v>0</v>
      </c>
      <c r="Z600" s="89">
        <f>'AUP Test Results - Table 1'!Z600</f>
        <v>0</v>
      </c>
      <c r="AC600" t="str">
        <f t="shared" si="678"/>
        <v>Admin 4a</v>
      </c>
      <c r="AD600" s="3">
        <f t="shared" si="675"/>
        <v>0</v>
      </c>
      <c r="AE600" s="3">
        <f t="shared" si="676"/>
        <v>0</v>
      </c>
      <c r="AF600" s="3" t="e">
        <f t="shared" si="677"/>
        <v>#DIV/0!</v>
      </c>
      <c r="AG600" s="2" t="e">
        <f t="shared" si="679"/>
        <v>#DIV/0!</v>
      </c>
      <c r="AH600" s="2" t="e">
        <f t="shared" si="680"/>
        <v>#DIV/0!</v>
      </c>
      <c r="AI600" s="2" t="e">
        <f t="shared" si="681"/>
        <v>#DIV/0!</v>
      </c>
      <c r="AJ600" s="2" t="e">
        <f t="shared" si="682"/>
        <v>#DIV/0!</v>
      </c>
      <c r="AK600" t="e">
        <f t="shared" si="683"/>
        <v>#DIV/0!</v>
      </c>
      <c r="AL600" t="str">
        <f t="shared" si="684"/>
        <v>0</v>
      </c>
      <c r="AM600" t="str">
        <f t="shared" si="685"/>
        <v>0</v>
      </c>
      <c r="AN600" t="str">
        <f t="shared" si="686"/>
        <v>0</v>
      </c>
      <c r="AO600" t="str">
        <f t="shared" si="687"/>
        <v>0</v>
      </c>
      <c r="AP600" t="str">
        <f t="shared" si="688"/>
        <v>0</v>
      </c>
      <c r="AQ600" t="str">
        <f t="shared" si="689"/>
        <v>0</v>
      </c>
      <c r="AT600">
        <f t="shared" si="703"/>
        <v>0</v>
      </c>
      <c r="AU600">
        <f t="shared" si="704"/>
        <v>0</v>
      </c>
      <c r="AW600">
        <f t="shared" si="705"/>
        <v>0</v>
      </c>
      <c r="AY600">
        <f t="shared" si="690"/>
        <v>0</v>
      </c>
      <c r="AZ600">
        <f t="shared" si="691"/>
        <v>0</v>
      </c>
      <c r="BA600">
        <f t="shared" si="692"/>
        <v>0</v>
      </c>
      <c r="BB600">
        <f t="shared" si="693"/>
        <v>0</v>
      </c>
      <c r="BC600">
        <f t="shared" si="694"/>
        <v>0</v>
      </c>
      <c r="BD600">
        <f t="shared" si="695"/>
        <v>0</v>
      </c>
      <c r="BF600" t="str">
        <f t="shared" si="696"/>
        <v>0</v>
      </c>
      <c r="BG600" t="str">
        <f t="shared" si="697"/>
        <v>0</v>
      </c>
      <c r="BH600" t="str">
        <f t="shared" si="698"/>
        <v>0</v>
      </c>
      <c r="BI600" t="str">
        <f t="shared" si="699"/>
        <v>0</v>
      </c>
      <c r="BJ600" t="str">
        <f t="shared" si="700"/>
        <v>0</v>
      </c>
      <c r="BK600" t="str">
        <f t="shared" si="701"/>
        <v>0</v>
      </c>
    </row>
    <row r="601" spans="1:63" x14ac:dyDescent="0.25">
      <c r="A601" s="176" t="s">
        <v>22</v>
      </c>
      <c r="B601" s="10">
        <f t="shared" si="674"/>
        <v>60</v>
      </c>
      <c r="C601" s="10" t="str">
        <f t="shared" si="702"/>
        <v>Admin 4b - 60</v>
      </c>
      <c r="D601" s="138">
        <f>'AUP Test Results - Table 1'!D601</f>
        <v>0</v>
      </c>
      <c r="E601" s="177">
        <f>'AUP Test Results - Table 1'!E601</f>
        <v>0</v>
      </c>
      <c r="F601" s="139">
        <f>'AUP Test Results - Table 1'!F601</f>
        <v>0</v>
      </c>
      <c r="G601" s="177">
        <f>'AUP Test Results - Table 1'!G601</f>
        <v>0</v>
      </c>
      <c r="H601" s="177">
        <f>'AUP Test Results - Table 1'!H601</f>
        <v>0</v>
      </c>
      <c r="I601" s="139">
        <f>'AUP Test Results - Table 1'!I601</f>
        <v>0</v>
      </c>
      <c r="J601" s="177">
        <f>'AUP Test Results - Table 1'!J601</f>
        <v>0</v>
      </c>
      <c r="K601" s="177">
        <f>'AUP Test Results - Table 1'!K601</f>
        <v>0</v>
      </c>
      <c r="L601" s="139">
        <f>'AUP Test Results - Table 1'!L601</f>
        <v>0</v>
      </c>
      <c r="M601" s="177" t="str">
        <f>'AUP Test Results - Table 1'!M601</f>
        <v/>
      </c>
      <c r="N601" s="177">
        <f>'AUP Test Results - Table 1'!N601</f>
        <v>0</v>
      </c>
      <c r="O601" s="139">
        <f>'AUP Test Results - Table 1'!O601</f>
        <v>0</v>
      </c>
      <c r="P601" s="177" t="str">
        <f>'AUP Test Results - Table 1'!P601</f>
        <v/>
      </c>
      <c r="Q601" s="138">
        <f>'AUP Test Results - Table 1'!Q601</f>
        <v>0</v>
      </c>
      <c r="R601" s="139">
        <f>'AUP Test Results - Table 1'!R601</f>
        <v>0</v>
      </c>
      <c r="S601" s="45">
        <f>'AUP Test Results - Table 1'!S601</f>
        <v>0</v>
      </c>
      <c r="T601" s="139">
        <f>'AUP Test Results - Table 1'!T601</f>
        <v>0</v>
      </c>
      <c r="U601" s="45">
        <f>'AUP Test Results - Table 1'!U601</f>
        <v>0</v>
      </c>
      <c r="V601" s="138">
        <f>'AUP Test Results - Table 1'!V601</f>
        <v>0</v>
      </c>
      <c r="W601" s="141" t="str">
        <f>'AUP Test Results - Table 1'!W601</f>
        <v>none</v>
      </c>
      <c r="X601" s="141">
        <f>'AUP Test Results - Table 1'!X601</f>
        <v>0</v>
      </c>
      <c r="Y601" s="178">
        <f>'AUP Test Results - Table 1'!Y601</f>
        <v>0</v>
      </c>
      <c r="Z601" s="89">
        <f>'AUP Test Results - Table 1'!Z601</f>
        <v>0</v>
      </c>
      <c r="AC601" t="str">
        <f t="shared" si="678"/>
        <v>Admin 4a</v>
      </c>
      <c r="AD601" s="3">
        <f t="shared" si="675"/>
        <v>0</v>
      </c>
      <c r="AE601" s="3">
        <f t="shared" si="676"/>
        <v>0</v>
      </c>
      <c r="AF601" s="3" t="e">
        <f t="shared" si="677"/>
        <v>#DIV/0!</v>
      </c>
      <c r="AG601" s="2" t="e">
        <f t="shared" si="679"/>
        <v>#DIV/0!</v>
      </c>
      <c r="AH601" s="2" t="e">
        <f t="shared" si="680"/>
        <v>#DIV/0!</v>
      </c>
      <c r="AI601" s="2" t="e">
        <f t="shared" si="681"/>
        <v>#DIV/0!</v>
      </c>
      <c r="AJ601" s="2" t="e">
        <f t="shared" si="682"/>
        <v>#DIV/0!</v>
      </c>
      <c r="AK601" t="e">
        <f t="shared" si="683"/>
        <v>#DIV/0!</v>
      </c>
      <c r="AL601" t="str">
        <f t="shared" si="684"/>
        <v>0</v>
      </c>
      <c r="AM601" t="str">
        <f t="shared" si="685"/>
        <v>0</v>
      </c>
      <c r="AN601" t="str">
        <f t="shared" si="686"/>
        <v>0</v>
      </c>
      <c r="AO601" t="str">
        <f t="shared" si="687"/>
        <v>0</v>
      </c>
      <c r="AP601" t="str">
        <f t="shared" si="688"/>
        <v>0</v>
      </c>
      <c r="AQ601" t="str">
        <f t="shared" si="689"/>
        <v>0</v>
      </c>
      <c r="AT601">
        <f t="shared" si="703"/>
        <v>0</v>
      </c>
      <c r="AU601">
        <f t="shared" si="704"/>
        <v>0</v>
      </c>
      <c r="AW601">
        <f t="shared" si="705"/>
        <v>0</v>
      </c>
      <c r="AY601">
        <f t="shared" si="690"/>
        <v>0</v>
      </c>
      <c r="AZ601">
        <f t="shared" si="691"/>
        <v>0</v>
      </c>
      <c r="BA601">
        <f t="shared" si="692"/>
        <v>0</v>
      </c>
      <c r="BB601">
        <f t="shared" si="693"/>
        <v>0</v>
      </c>
      <c r="BC601">
        <f t="shared" si="694"/>
        <v>0</v>
      </c>
      <c r="BD601">
        <f t="shared" si="695"/>
        <v>0</v>
      </c>
      <c r="BF601" t="str">
        <f t="shared" si="696"/>
        <v>0</v>
      </c>
      <c r="BG601" t="str">
        <f t="shared" si="697"/>
        <v>0</v>
      </c>
      <c r="BH601" t="str">
        <f t="shared" si="698"/>
        <v>0</v>
      </c>
      <c r="BI601" t="str">
        <f t="shared" si="699"/>
        <v>0</v>
      </c>
      <c r="BJ601" t="str">
        <f t="shared" si="700"/>
        <v>0</v>
      </c>
      <c r="BK601" t="str">
        <f t="shared" si="701"/>
        <v>0</v>
      </c>
    </row>
    <row r="602" spans="1:63" x14ac:dyDescent="0.25">
      <c r="A602" s="176" t="s">
        <v>23</v>
      </c>
      <c r="B602" s="10">
        <v>1</v>
      </c>
      <c r="C602" s="10" t="str">
        <f t="shared" ref="C602:C633" si="706">A602&amp;" - "&amp;B602</f>
        <v>Admin 4c - 1</v>
      </c>
      <c r="D602" s="89">
        <f>'AUP Test Results - Table 1'!D602</f>
        <v>0</v>
      </c>
      <c r="E602" s="177">
        <f>'AUP Test Results - Table 1'!E602</f>
        <v>0</v>
      </c>
      <c r="F602" s="139">
        <f>'AUP Test Results - Table 1'!F602</f>
        <v>0</v>
      </c>
      <c r="G602" s="177">
        <f>'AUP Test Results - Table 1'!G602</f>
        <v>0</v>
      </c>
      <c r="H602" s="177">
        <f>'AUP Test Results - Table 1'!H602</f>
        <v>0</v>
      </c>
      <c r="I602" s="139">
        <f>'AUP Test Results - Table 1'!I602</f>
        <v>0</v>
      </c>
      <c r="J602" s="177">
        <f>'AUP Test Results - Table 1'!J602</f>
        <v>0</v>
      </c>
      <c r="K602" s="177">
        <f>'AUP Test Results - Table 1'!K602</f>
        <v>0</v>
      </c>
      <c r="L602" s="139">
        <f>'AUP Test Results - Table 1'!L602</f>
        <v>0</v>
      </c>
      <c r="M602" s="177" t="str">
        <f>'AUP Test Results - Table 1'!M602</f>
        <v/>
      </c>
      <c r="N602" s="177">
        <f>'AUP Test Results - Table 1'!N602</f>
        <v>0</v>
      </c>
      <c r="O602" s="139">
        <f>'AUP Test Results - Table 1'!O602</f>
        <v>0</v>
      </c>
      <c r="P602" s="177" t="str">
        <f>'AUP Test Results - Table 1'!P602</f>
        <v/>
      </c>
      <c r="Q602" s="138">
        <f>'AUP Test Results - Table 1'!Q602</f>
        <v>0</v>
      </c>
      <c r="R602" s="139">
        <f>'AUP Test Results - Table 1'!R602</f>
        <v>0</v>
      </c>
      <c r="S602" s="45">
        <f>'AUP Test Results - Table 1'!S602</f>
        <v>0</v>
      </c>
      <c r="T602" s="139">
        <f>'AUP Test Results - Table 1'!T602</f>
        <v>0</v>
      </c>
      <c r="U602" s="45">
        <f>'AUP Test Results - Table 1'!U602</f>
        <v>0</v>
      </c>
      <c r="V602" s="138">
        <f>'AUP Test Results - Table 1'!V602</f>
        <v>0</v>
      </c>
      <c r="W602" s="141" t="str">
        <f>'AUP Test Results - Table 1'!W602</f>
        <v>none</v>
      </c>
      <c r="X602" s="141">
        <f>'AUP Test Results - Table 1'!X602</f>
        <v>0</v>
      </c>
      <c r="Y602" s="178">
        <f>'AUP Test Results - Table 1'!Y602</f>
        <v>0</v>
      </c>
      <c r="Z602" s="89">
        <f>'AUP Test Results - Table 1'!Z602</f>
        <v>0</v>
      </c>
      <c r="AC602" t="str">
        <f t="shared" si="678"/>
        <v>Admin 4a</v>
      </c>
      <c r="AD602" s="3">
        <f t="shared" si="675"/>
        <v>0</v>
      </c>
      <c r="AE602" s="3">
        <f t="shared" si="676"/>
        <v>0</v>
      </c>
      <c r="AF602" s="3" t="e">
        <f t="shared" si="677"/>
        <v>#DIV/0!</v>
      </c>
      <c r="AG602" s="2" t="e">
        <f t="shared" si="679"/>
        <v>#DIV/0!</v>
      </c>
      <c r="AH602" s="2" t="e">
        <f t="shared" si="680"/>
        <v>#DIV/0!</v>
      </c>
      <c r="AI602" s="2" t="e">
        <f t="shared" si="681"/>
        <v>#DIV/0!</v>
      </c>
      <c r="AJ602" s="2" t="e">
        <f t="shared" si="682"/>
        <v>#DIV/0!</v>
      </c>
      <c r="AK602" t="e">
        <f t="shared" si="683"/>
        <v>#DIV/0!</v>
      </c>
      <c r="AL602" t="str">
        <f t="shared" si="684"/>
        <v>0</v>
      </c>
      <c r="AM602" t="str">
        <f t="shared" si="685"/>
        <v>0</v>
      </c>
      <c r="AN602" t="str">
        <f t="shared" si="686"/>
        <v>0</v>
      </c>
      <c r="AO602" t="str">
        <f t="shared" si="687"/>
        <v>0</v>
      </c>
      <c r="AP602" t="str">
        <f t="shared" si="688"/>
        <v>0</v>
      </c>
      <c r="AQ602" t="str">
        <f t="shared" si="689"/>
        <v>0</v>
      </c>
      <c r="AT602">
        <f t="shared" si="703"/>
        <v>0</v>
      </c>
      <c r="AU602">
        <f t="shared" si="704"/>
        <v>0</v>
      </c>
      <c r="AW602">
        <f t="shared" si="705"/>
        <v>0</v>
      </c>
      <c r="AY602">
        <f t="shared" si="690"/>
        <v>0</v>
      </c>
      <c r="AZ602">
        <f t="shared" si="691"/>
        <v>0</v>
      </c>
      <c r="BA602">
        <f t="shared" si="692"/>
        <v>0</v>
      </c>
      <c r="BB602">
        <f t="shared" si="693"/>
        <v>0</v>
      </c>
      <c r="BC602">
        <f t="shared" si="694"/>
        <v>0</v>
      </c>
      <c r="BD602">
        <f t="shared" si="695"/>
        <v>0</v>
      </c>
      <c r="BF602" t="str">
        <f t="shared" si="696"/>
        <v>0</v>
      </c>
      <c r="BG602" t="str">
        <f t="shared" si="697"/>
        <v>0</v>
      </c>
      <c r="BH602" t="str">
        <f t="shared" si="698"/>
        <v>0</v>
      </c>
      <c r="BI602" t="str">
        <f t="shared" si="699"/>
        <v>0</v>
      </c>
      <c r="BJ602" t="str">
        <f t="shared" si="700"/>
        <v>0</v>
      </c>
      <c r="BK602" t="str">
        <f t="shared" si="701"/>
        <v>0</v>
      </c>
    </row>
    <row r="603" spans="1:63" x14ac:dyDescent="0.25">
      <c r="A603" s="176" t="s">
        <v>23</v>
      </c>
      <c r="B603" s="10">
        <f t="shared" ref="B603:B661" si="707">B602+1</f>
        <v>2</v>
      </c>
      <c r="C603" s="10" t="str">
        <f t="shared" si="706"/>
        <v>Admin 4c - 2</v>
      </c>
      <c r="D603" s="89">
        <f>'AUP Test Results - Table 1'!D603</f>
        <v>0</v>
      </c>
      <c r="E603" s="177">
        <f>'AUP Test Results - Table 1'!E603</f>
        <v>0</v>
      </c>
      <c r="F603" s="139">
        <f>'AUP Test Results - Table 1'!F603</f>
        <v>0</v>
      </c>
      <c r="G603" s="177">
        <f>'AUP Test Results - Table 1'!G603</f>
        <v>0</v>
      </c>
      <c r="H603" s="177">
        <f>'AUP Test Results - Table 1'!H603</f>
        <v>0</v>
      </c>
      <c r="I603" s="139">
        <f>'AUP Test Results - Table 1'!I603</f>
        <v>0</v>
      </c>
      <c r="J603" s="177">
        <f>'AUP Test Results - Table 1'!J603</f>
        <v>0</v>
      </c>
      <c r="K603" s="177">
        <f>'AUP Test Results - Table 1'!K603</f>
        <v>0</v>
      </c>
      <c r="L603" s="139">
        <f>'AUP Test Results - Table 1'!L603</f>
        <v>0</v>
      </c>
      <c r="M603" s="177" t="str">
        <f>'AUP Test Results - Table 1'!M603</f>
        <v/>
      </c>
      <c r="N603" s="177">
        <f>'AUP Test Results - Table 1'!N603</f>
        <v>0</v>
      </c>
      <c r="O603" s="139">
        <f>'AUP Test Results - Table 1'!O603</f>
        <v>0</v>
      </c>
      <c r="P603" s="177" t="str">
        <f>'AUP Test Results - Table 1'!P603</f>
        <v/>
      </c>
      <c r="Q603" s="138">
        <f>'AUP Test Results - Table 1'!Q603</f>
        <v>0</v>
      </c>
      <c r="R603" s="139">
        <f>'AUP Test Results - Table 1'!R603</f>
        <v>0</v>
      </c>
      <c r="S603" s="45">
        <f>'AUP Test Results - Table 1'!S603</f>
        <v>0</v>
      </c>
      <c r="T603" s="139">
        <f>'AUP Test Results - Table 1'!T603</f>
        <v>0</v>
      </c>
      <c r="U603" s="45">
        <f>'AUP Test Results - Table 1'!U603</f>
        <v>0</v>
      </c>
      <c r="V603" s="138">
        <f>'AUP Test Results - Table 1'!V603</f>
        <v>0</v>
      </c>
      <c r="W603" s="141" t="str">
        <f>'AUP Test Results - Table 1'!W603</f>
        <v>none</v>
      </c>
      <c r="X603" s="141">
        <f>'AUP Test Results - Table 1'!X603</f>
        <v>0</v>
      </c>
      <c r="Y603" s="178">
        <f>'AUP Test Results - Table 1'!Y603</f>
        <v>0</v>
      </c>
      <c r="Z603" s="89">
        <f>'AUP Test Results - Table 1'!Z603</f>
        <v>0</v>
      </c>
      <c r="AC603" t="str">
        <f t="shared" si="678"/>
        <v>Admin 4a</v>
      </c>
      <c r="AD603" s="3">
        <f t="shared" si="675"/>
        <v>0</v>
      </c>
      <c r="AE603" s="3">
        <f t="shared" si="676"/>
        <v>0</v>
      </c>
      <c r="AF603" s="3" t="e">
        <f t="shared" si="677"/>
        <v>#DIV/0!</v>
      </c>
      <c r="AG603" s="2" t="e">
        <f t="shared" si="679"/>
        <v>#DIV/0!</v>
      </c>
      <c r="AH603" s="2" t="e">
        <f t="shared" si="680"/>
        <v>#DIV/0!</v>
      </c>
      <c r="AI603" s="2" t="e">
        <f t="shared" si="681"/>
        <v>#DIV/0!</v>
      </c>
      <c r="AJ603" s="2" t="e">
        <f t="shared" si="682"/>
        <v>#DIV/0!</v>
      </c>
      <c r="AK603" t="e">
        <f t="shared" si="683"/>
        <v>#DIV/0!</v>
      </c>
      <c r="AL603" t="str">
        <f t="shared" si="684"/>
        <v>0</v>
      </c>
      <c r="AM603" t="str">
        <f t="shared" si="685"/>
        <v>0</v>
      </c>
      <c r="AN603" t="str">
        <f t="shared" si="686"/>
        <v>0</v>
      </c>
      <c r="AO603" t="str">
        <f t="shared" si="687"/>
        <v>0</v>
      </c>
      <c r="AP603" t="str">
        <f t="shared" si="688"/>
        <v>0</v>
      </c>
      <c r="AQ603" t="str">
        <f t="shared" si="689"/>
        <v>0</v>
      </c>
      <c r="AT603">
        <f t="shared" si="703"/>
        <v>0</v>
      </c>
      <c r="AU603">
        <f t="shared" si="704"/>
        <v>0</v>
      </c>
      <c r="AW603">
        <f t="shared" si="705"/>
        <v>0</v>
      </c>
      <c r="AY603">
        <f t="shared" si="690"/>
        <v>0</v>
      </c>
      <c r="AZ603">
        <f t="shared" si="691"/>
        <v>0</v>
      </c>
      <c r="BA603">
        <f t="shared" si="692"/>
        <v>0</v>
      </c>
      <c r="BB603">
        <f t="shared" si="693"/>
        <v>0</v>
      </c>
      <c r="BC603">
        <f t="shared" si="694"/>
        <v>0</v>
      </c>
      <c r="BD603">
        <f t="shared" si="695"/>
        <v>0</v>
      </c>
      <c r="BF603" t="str">
        <f t="shared" si="696"/>
        <v>0</v>
      </c>
      <c r="BG603" t="str">
        <f t="shared" si="697"/>
        <v>0</v>
      </c>
      <c r="BH603" t="str">
        <f t="shared" si="698"/>
        <v>0</v>
      </c>
      <c r="BI603" t="str">
        <f t="shared" si="699"/>
        <v>0</v>
      </c>
      <c r="BJ603" t="str">
        <f t="shared" si="700"/>
        <v>0</v>
      </c>
      <c r="BK603" t="str">
        <f t="shared" si="701"/>
        <v>0</v>
      </c>
    </row>
    <row r="604" spans="1:63" x14ac:dyDescent="0.25">
      <c r="A604" s="176" t="s">
        <v>23</v>
      </c>
      <c r="B604" s="10">
        <f t="shared" si="707"/>
        <v>3</v>
      </c>
      <c r="C604" s="10" t="str">
        <f t="shared" si="706"/>
        <v>Admin 4c - 3</v>
      </c>
      <c r="D604" s="89">
        <f>'AUP Test Results - Table 1'!D604</f>
        <v>0</v>
      </c>
      <c r="E604" s="177">
        <f>'AUP Test Results - Table 1'!E604</f>
        <v>0</v>
      </c>
      <c r="F604" s="139">
        <f>'AUP Test Results - Table 1'!F604</f>
        <v>0</v>
      </c>
      <c r="G604" s="177">
        <f>'AUP Test Results - Table 1'!G604</f>
        <v>0</v>
      </c>
      <c r="H604" s="177">
        <f>'AUP Test Results - Table 1'!H604</f>
        <v>0</v>
      </c>
      <c r="I604" s="139">
        <f>'AUP Test Results - Table 1'!I604</f>
        <v>0</v>
      </c>
      <c r="J604" s="177">
        <f>'AUP Test Results - Table 1'!J604</f>
        <v>0</v>
      </c>
      <c r="K604" s="177">
        <f>'AUP Test Results - Table 1'!K604</f>
        <v>0</v>
      </c>
      <c r="L604" s="139">
        <f>'AUP Test Results - Table 1'!L604</f>
        <v>0</v>
      </c>
      <c r="M604" s="177" t="str">
        <f>'AUP Test Results - Table 1'!M604</f>
        <v/>
      </c>
      <c r="N604" s="177">
        <f>'AUP Test Results - Table 1'!N604</f>
        <v>0</v>
      </c>
      <c r="O604" s="139">
        <f>'AUP Test Results - Table 1'!O604</f>
        <v>0</v>
      </c>
      <c r="P604" s="177" t="str">
        <f>'AUP Test Results - Table 1'!P604</f>
        <v/>
      </c>
      <c r="Q604" s="138">
        <f>'AUP Test Results - Table 1'!Q604</f>
        <v>0</v>
      </c>
      <c r="R604" s="139">
        <f>'AUP Test Results - Table 1'!R604</f>
        <v>0</v>
      </c>
      <c r="S604" s="45">
        <f>'AUP Test Results - Table 1'!S604</f>
        <v>0</v>
      </c>
      <c r="T604" s="139">
        <f>'AUP Test Results - Table 1'!T604</f>
        <v>0</v>
      </c>
      <c r="U604" s="45">
        <f>'AUP Test Results - Table 1'!U604</f>
        <v>0</v>
      </c>
      <c r="V604" s="138">
        <f>'AUP Test Results - Table 1'!V604</f>
        <v>0</v>
      </c>
      <c r="W604" s="141" t="str">
        <f>'AUP Test Results - Table 1'!W604</f>
        <v>none</v>
      </c>
      <c r="X604" s="141">
        <f>'AUP Test Results - Table 1'!X604</f>
        <v>0</v>
      </c>
      <c r="Y604" s="178">
        <f>'AUP Test Results - Table 1'!Y604</f>
        <v>0</v>
      </c>
      <c r="Z604" s="89">
        <f>'AUP Test Results - Table 1'!Z604</f>
        <v>0</v>
      </c>
      <c r="AC604" t="str">
        <f t="shared" si="678"/>
        <v>Admin 4a</v>
      </c>
      <c r="AD604" s="3">
        <f t="shared" si="675"/>
        <v>0</v>
      </c>
      <c r="AE604" s="3">
        <f t="shared" si="676"/>
        <v>0</v>
      </c>
      <c r="AF604" s="3" t="e">
        <f t="shared" si="677"/>
        <v>#DIV/0!</v>
      </c>
      <c r="AG604" s="2" t="e">
        <f t="shared" si="679"/>
        <v>#DIV/0!</v>
      </c>
      <c r="AH604" s="2" t="e">
        <f t="shared" si="680"/>
        <v>#DIV/0!</v>
      </c>
      <c r="AI604" s="2" t="e">
        <f t="shared" si="681"/>
        <v>#DIV/0!</v>
      </c>
      <c r="AJ604" s="2" t="e">
        <f t="shared" si="682"/>
        <v>#DIV/0!</v>
      </c>
      <c r="AK604" t="e">
        <f t="shared" si="683"/>
        <v>#DIV/0!</v>
      </c>
      <c r="AL604" t="str">
        <f t="shared" si="684"/>
        <v>0</v>
      </c>
      <c r="AM604" t="str">
        <f t="shared" si="685"/>
        <v>0</v>
      </c>
      <c r="AN604" t="str">
        <f t="shared" si="686"/>
        <v>0</v>
      </c>
      <c r="AO604" t="str">
        <f t="shared" si="687"/>
        <v>0</v>
      </c>
      <c r="AP604" t="str">
        <f t="shared" si="688"/>
        <v>0</v>
      </c>
      <c r="AQ604" t="str">
        <f t="shared" si="689"/>
        <v>0</v>
      </c>
      <c r="AT604">
        <f t="shared" si="703"/>
        <v>0</v>
      </c>
      <c r="AU604">
        <f t="shared" si="704"/>
        <v>0</v>
      </c>
      <c r="AW604">
        <f t="shared" si="705"/>
        <v>0</v>
      </c>
      <c r="AY604">
        <f t="shared" si="690"/>
        <v>0</v>
      </c>
      <c r="AZ604">
        <f t="shared" si="691"/>
        <v>0</v>
      </c>
      <c r="BA604">
        <f t="shared" si="692"/>
        <v>0</v>
      </c>
      <c r="BB604">
        <f t="shared" si="693"/>
        <v>0</v>
      </c>
      <c r="BC604">
        <f t="shared" si="694"/>
        <v>0</v>
      </c>
      <c r="BD604">
        <f t="shared" si="695"/>
        <v>0</v>
      </c>
      <c r="BF604" t="str">
        <f t="shared" si="696"/>
        <v>0</v>
      </c>
      <c r="BG604" t="str">
        <f t="shared" si="697"/>
        <v>0</v>
      </c>
      <c r="BH604" t="str">
        <f t="shared" si="698"/>
        <v>0</v>
      </c>
      <c r="BI604" t="str">
        <f t="shared" si="699"/>
        <v>0</v>
      </c>
      <c r="BJ604" t="str">
        <f t="shared" si="700"/>
        <v>0</v>
      </c>
      <c r="BK604" t="str">
        <f t="shared" si="701"/>
        <v>0</v>
      </c>
    </row>
    <row r="605" spans="1:63" x14ac:dyDescent="0.25">
      <c r="A605" s="176" t="s">
        <v>23</v>
      </c>
      <c r="B605" s="10">
        <f t="shared" si="707"/>
        <v>4</v>
      </c>
      <c r="C605" s="10" t="str">
        <f t="shared" si="706"/>
        <v>Admin 4c - 4</v>
      </c>
      <c r="D605" s="89">
        <f>'AUP Test Results - Table 1'!D605</f>
        <v>0</v>
      </c>
      <c r="E605" s="177">
        <f>'AUP Test Results - Table 1'!E605</f>
        <v>0</v>
      </c>
      <c r="F605" s="139">
        <f>'AUP Test Results - Table 1'!F605</f>
        <v>0</v>
      </c>
      <c r="G605" s="177">
        <f>'AUP Test Results - Table 1'!G605</f>
        <v>0</v>
      </c>
      <c r="H605" s="177">
        <f>'AUP Test Results - Table 1'!H605</f>
        <v>0</v>
      </c>
      <c r="I605" s="139">
        <f>'AUP Test Results - Table 1'!I605</f>
        <v>0</v>
      </c>
      <c r="J605" s="177">
        <f>'AUP Test Results - Table 1'!J605</f>
        <v>0</v>
      </c>
      <c r="K605" s="177">
        <f>'AUP Test Results - Table 1'!K605</f>
        <v>0</v>
      </c>
      <c r="L605" s="139">
        <f>'AUP Test Results - Table 1'!L605</f>
        <v>0</v>
      </c>
      <c r="M605" s="177" t="str">
        <f>'AUP Test Results - Table 1'!M605</f>
        <v/>
      </c>
      <c r="N605" s="177">
        <f>'AUP Test Results - Table 1'!N605</f>
        <v>0</v>
      </c>
      <c r="O605" s="139">
        <f>'AUP Test Results - Table 1'!O605</f>
        <v>0</v>
      </c>
      <c r="P605" s="177" t="str">
        <f>'AUP Test Results - Table 1'!P605</f>
        <v/>
      </c>
      <c r="Q605" s="138">
        <f>'AUP Test Results - Table 1'!Q605</f>
        <v>0</v>
      </c>
      <c r="R605" s="139">
        <f>'AUP Test Results - Table 1'!R605</f>
        <v>0</v>
      </c>
      <c r="S605" s="45">
        <f>'AUP Test Results - Table 1'!S605</f>
        <v>0</v>
      </c>
      <c r="T605" s="139">
        <f>'AUP Test Results - Table 1'!T605</f>
        <v>0</v>
      </c>
      <c r="U605" s="45">
        <f>'AUP Test Results - Table 1'!U605</f>
        <v>0</v>
      </c>
      <c r="V605" s="138">
        <f>'AUP Test Results - Table 1'!V605</f>
        <v>0</v>
      </c>
      <c r="W605" s="141" t="str">
        <f>'AUP Test Results - Table 1'!W605</f>
        <v>none</v>
      </c>
      <c r="X605" s="141">
        <f>'AUP Test Results - Table 1'!X605</f>
        <v>0</v>
      </c>
      <c r="Y605" s="178">
        <f>'AUP Test Results - Table 1'!Y605</f>
        <v>0</v>
      </c>
      <c r="Z605" s="89">
        <f>'AUP Test Results - Table 1'!Z605</f>
        <v>0</v>
      </c>
      <c r="AC605" t="str">
        <f t="shared" si="678"/>
        <v>Admin 4b</v>
      </c>
      <c r="AD605" s="3">
        <f>'IPs defined by Activity (3)'!$B$15</f>
        <v>0</v>
      </c>
      <c r="AE605">
        <f>'IPs defined by Activity (3)'!$D$15</f>
        <v>0</v>
      </c>
      <c r="AF605" s="3" t="e">
        <f>AD605/AE605</f>
        <v>#DIV/0!</v>
      </c>
      <c r="AG605" s="2" t="e">
        <f t="shared" si="679"/>
        <v>#DIV/0!</v>
      </c>
      <c r="AH605" s="2" t="e">
        <f t="shared" si="680"/>
        <v>#DIV/0!</v>
      </c>
      <c r="AI605" s="2" t="e">
        <f t="shared" si="681"/>
        <v>#DIV/0!</v>
      </c>
      <c r="AJ605" s="2" t="e">
        <f t="shared" si="682"/>
        <v>#DIV/0!</v>
      </c>
      <c r="AK605" t="e">
        <f t="shared" si="683"/>
        <v>#DIV/0!</v>
      </c>
      <c r="AL605" t="str">
        <f t="shared" si="684"/>
        <v>0</v>
      </c>
      <c r="AM605" t="str">
        <f t="shared" si="685"/>
        <v>0</v>
      </c>
      <c r="AN605" t="str">
        <f t="shared" si="686"/>
        <v>0</v>
      </c>
      <c r="AO605" t="str">
        <f t="shared" si="687"/>
        <v>0</v>
      </c>
      <c r="AP605" t="str">
        <f t="shared" si="688"/>
        <v>0</v>
      </c>
      <c r="AQ605" t="str">
        <f t="shared" si="689"/>
        <v>0</v>
      </c>
      <c r="AT605">
        <f t="shared" si="703"/>
        <v>0</v>
      </c>
      <c r="AU605">
        <f t="shared" si="704"/>
        <v>0</v>
      </c>
      <c r="AW605">
        <f t="shared" si="705"/>
        <v>0</v>
      </c>
      <c r="AY605">
        <f t="shared" si="690"/>
        <v>0</v>
      </c>
      <c r="AZ605">
        <f t="shared" si="691"/>
        <v>0</v>
      </c>
      <c r="BA605">
        <f t="shared" si="692"/>
        <v>0</v>
      </c>
      <c r="BB605">
        <f t="shared" si="693"/>
        <v>0</v>
      </c>
      <c r="BC605">
        <f t="shared" si="694"/>
        <v>0</v>
      </c>
      <c r="BD605">
        <f t="shared" si="695"/>
        <v>0</v>
      </c>
      <c r="BF605" t="str">
        <f t="shared" si="696"/>
        <v>0</v>
      </c>
      <c r="BG605" t="str">
        <f t="shared" si="697"/>
        <v>0</v>
      </c>
      <c r="BH605" t="str">
        <f t="shared" si="698"/>
        <v>0</v>
      </c>
      <c r="BI605" t="str">
        <f t="shared" si="699"/>
        <v>0</v>
      </c>
      <c r="BJ605" t="str">
        <f t="shared" si="700"/>
        <v>0</v>
      </c>
      <c r="BK605" t="str">
        <f t="shared" si="701"/>
        <v>0</v>
      </c>
    </row>
    <row r="606" spans="1:63" x14ac:dyDescent="0.25">
      <c r="A606" s="176" t="s">
        <v>23</v>
      </c>
      <c r="B606" s="10">
        <f t="shared" si="707"/>
        <v>5</v>
      </c>
      <c r="C606" s="10" t="str">
        <f t="shared" si="706"/>
        <v>Admin 4c - 5</v>
      </c>
      <c r="D606" s="89">
        <f>'AUP Test Results - Table 1'!D606</f>
        <v>0</v>
      </c>
      <c r="E606" s="177">
        <f>'AUP Test Results - Table 1'!E606</f>
        <v>0</v>
      </c>
      <c r="F606" s="139">
        <f>'AUP Test Results - Table 1'!F606</f>
        <v>0</v>
      </c>
      <c r="G606" s="177">
        <f>'AUP Test Results - Table 1'!G606</f>
        <v>0</v>
      </c>
      <c r="H606" s="177">
        <f>'AUP Test Results - Table 1'!H606</f>
        <v>0</v>
      </c>
      <c r="I606" s="139">
        <f>'AUP Test Results - Table 1'!I606</f>
        <v>0</v>
      </c>
      <c r="J606" s="177">
        <f>'AUP Test Results - Table 1'!J606</f>
        <v>0</v>
      </c>
      <c r="K606" s="177">
        <f>'AUP Test Results - Table 1'!K606</f>
        <v>0</v>
      </c>
      <c r="L606" s="139">
        <f>'AUP Test Results - Table 1'!L606</f>
        <v>0</v>
      </c>
      <c r="M606" s="177" t="str">
        <f>'AUP Test Results - Table 1'!M606</f>
        <v/>
      </c>
      <c r="N606" s="177">
        <f>'AUP Test Results - Table 1'!N606</f>
        <v>0</v>
      </c>
      <c r="O606" s="139">
        <f>'AUP Test Results - Table 1'!O606</f>
        <v>0</v>
      </c>
      <c r="P606" s="177" t="str">
        <f>'AUP Test Results - Table 1'!P606</f>
        <v/>
      </c>
      <c r="Q606" s="138">
        <f>'AUP Test Results - Table 1'!Q606</f>
        <v>0</v>
      </c>
      <c r="R606" s="139">
        <f>'AUP Test Results - Table 1'!R606</f>
        <v>0</v>
      </c>
      <c r="S606" s="45">
        <f>'AUP Test Results - Table 1'!S606</f>
        <v>0</v>
      </c>
      <c r="T606" s="139">
        <f>'AUP Test Results - Table 1'!T606</f>
        <v>0</v>
      </c>
      <c r="U606" s="45">
        <f>'AUP Test Results - Table 1'!U606</f>
        <v>0</v>
      </c>
      <c r="V606" s="138">
        <f>'AUP Test Results - Table 1'!V606</f>
        <v>0</v>
      </c>
      <c r="W606" s="141" t="str">
        <f>'AUP Test Results - Table 1'!W606</f>
        <v>none</v>
      </c>
      <c r="X606" s="141">
        <f>'AUP Test Results - Table 1'!X606</f>
        <v>0</v>
      </c>
      <c r="Y606" s="178">
        <f>'AUP Test Results - Table 1'!Y606</f>
        <v>0</v>
      </c>
      <c r="Z606" s="89">
        <f>'AUP Test Results - Table 1'!Z606</f>
        <v>0</v>
      </c>
      <c r="AC606" t="str">
        <f t="shared" si="678"/>
        <v>Admin 4b</v>
      </c>
      <c r="AD606" s="3">
        <f>AD605</f>
        <v>0</v>
      </c>
      <c r="AE606" s="3">
        <f t="shared" ref="AE606:AF606" si="708">AE605</f>
        <v>0</v>
      </c>
      <c r="AF606" s="3" t="e">
        <f t="shared" si="708"/>
        <v>#DIV/0!</v>
      </c>
      <c r="AG606" s="2" t="e">
        <f t="shared" si="679"/>
        <v>#DIV/0!</v>
      </c>
      <c r="AH606" s="2" t="e">
        <f t="shared" si="680"/>
        <v>#DIV/0!</v>
      </c>
      <c r="AI606" s="2" t="e">
        <f t="shared" si="681"/>
        <v>#DIV/0!</v>
      </c>
      <c r="AJ606" s="2" t="e">
        <f t="shared" si="682"/>
        <v>#DIV/0!</v>
      </c>
      <c r="AK606" t="e">
        <f t="shared" si="683"/>
        <v>#DIV/0!</v>
      </c>
      <c r="AL606" t="str">
        <f t="shared" si="684"/>
        <v>0</v>
      </c>
      <c r="AM606" t="str">
        <f t="shared" si="685"/>
        <v>0</v>
      </c>
      <c r="AN606" t="str">
        <f t="shared" si="686"/>
        <v>0</v>
      </c>
      <c r="AO606" t="str">
        <f t="shared" si="687"/>
        <v>0</v>
      </c>
      <c r="AP606" t="str">
        <f t="shared" si="688"/>
        <v>0</v>
      </c>
      <c r="AQ606" t="str">
        <f t="shared" si="689"/>
        <v>0</v>
      </c>
      <c r="AT606">
        <f t="shared" si="703"/>
        <v>0</v>
      </c>
      <c r="AU606">
        <f t="shared" si="704"/>
        <v>0</v>
      </c>
      <c r="AW606">
        <f t="shared" si="705"/>
        <v>0</v>
      </c>
      <c r="AY606">
        <f t="shared" si="690"/>
        <v>0</v>
      </c>
      <c r="AZ606">
        <f t="shared" si="691"/>
        <v>0</v>
      </c>
      <c r="BA606">
        <f t="shared" si="692"/>
        <v>0</v>
      </c>
      <c r="BB606">
        <f t="shared" si="693"/>
        <v>0</v>
      </c>
      <c r="BC606">
        <f t="shared" si="694"/>
        <v>0</v>
      </c>
      <c r="BD606">
        <f t="shared" si="695"/>
        <v>0</v>
      </c>
      <c r="BF606" t="str">
        <f t="shared" si="696"/>
        <v>0</v>
      </c>
      <c r="BG606" t="str">
        <f t="shared" si="697"/>
        <v>0</v>
      </c>
      <c r="BH606" t="str">
        <f t="shared" si="698"/>
        <v>0</v>
      </c>
      <c r="BI606" t="str">
        <f t="shared" si="699"/>
        <v>0</v>
      </c>
      <c r="BJ606" t="str">
        <f t="shared" si="700"/>
        <v>0</v>
      </c>
      <c r="BK606" t="str">
        <f t="shared" si="701"/>
        <v>0</v>
      </c>
    </row>
    <row r="607" spans="1:63" x14ac:dyDescent="0.25">
      <c r="A607" s="176" t="s">
        <v>23</v>
      </c>
      <c r="B607" s="10">
        <f t="shared" si="707"/>
        <v>6</v>
      </c>
      <c r="C607" s="10" t="str">
        <f t="shared" si="706"/>
        <v>Admin 4c - 6</v>
      </c>
      <c r="D607" s="89">
        <f>'AUP Test Results - Table 1'!D607</f>
        <v>0</v>
      </c>
      <c r="E607" s="177">
        <f>'AUP Test Results - Table 1'!E607</f>
        <v>0</v>
      </c>
      <c r="F607" s="139">
        <f>'AUP Test Results - Table 1'!F607</f>
        <v>0</v>
      </c>
      <c r="G607" s="177">
        <f>'AUP Test Results - Table 1'!G607</f>
        <v>0</v>
      </c>
      <c r="H607" s="177">
        <f>'AUP Test Results - Table 1'!H607</f>
        <v>0</v>
      </c>
      <c r="I607" s="139">
        <f>'AUP Test Results - Table 1'!I607</f>
        <v>0</v>
      </c>
      <c r="J607" s="177">
        <f>'AUP Test Results - Table 1'!J607</f>
        <v>0</v>
      </c>
      <c r="K607" s="177">
        <f>'AUP Test Results - Table 1'!K607</f>
        <v>0</v>
      </c>
      <c r="L607" s="139">
        <f>'AUP Test Results - Table 1'!L607</f>
        <v>0</v>
      </c>
      <c r="M607" s="177" t="str">
        <f>'AUP Test Results - Table 1'!M607</f>
        <v/>
      </c>
      <c r="N607" s="177">
        <f>'AUP Test Results - Table 1'!N607</f>
        <v>0</v>
      </c>
      <c r="O607" s="139">
        <f>'AUP Test Results - Table 1'!O607</f>
        <v>0</v>
      </c>
      <c r="P607" s="177" t="str">
        <f>'AUP Test Results - Table 1'!P607</f>
        <v/>
      </c>
      <c r="Q607" s="138">
        <f>'AUP Test Results - Table 1'!Q607</f>
        <v>0</v>
      </c>
      <c r="R607" s="139">
        <f>'AUP Test Results - Table 1'!R607</f>
        <v>0</v>
      </c>
      <c r="S607" s="45">
        <f>'AUP Test Results - Table 1'!S607</f>
        <v>0</v>
      </c>
      <c r="T607" s="139">
        <f>'AUP Test Results - Table 1'!T607</f>
        <v>0</v>
      </c>
      <c r="U607" s="45">
        <f>'AUP Test Results - Table 1'!U607</f>
        <v>0</v>
      </c>
      <c r="V607" s="138">
        <f>'AUP Test Results - Table 1'!V607</f>
        <v>0</v>
      </c>
      <c r="W607" s="141" t="str">
        <f>'AUP Test Results - Table 1'!W607</f>
        <v>none</v>
      </c>
      <c r="X607" s="141">
        <f>'AUP Test Results - Table 1'!X607</f>
        <v>0</v>
      </c>
      <c r="Y607" s="178">
        <f>'AUP Test Results - Table 1'!Y607</f>
        <v>0</v>
      </c>
      <c r="Z607" s="89">
        <f>'AUP Test Results - Table 1'!Z607</f>
        <v>0</v>
      </c>
      <c r="AC607" t="str">
        <f t="shared" si="678"/>
        <v>Admin 4b</v>
      </c>
      <c r="AD607" s="3">
        <f t="shared" ref="AD607:AD664" si="709">AD606</f>
        <v>0</v>
      </c>
      <c r="AE607" s="3">
        <f t="shared" ref="AE607:AE664" si="710">AE606</f>
        <v>0</v>
      </c>
      <c r="AF607" s="3" t="e">
        <f t="shared" ref="AF607:AF664" si="711">AF606</f>
        <v>#DIV/0!</v>
      </c>
      <c r="AG607" s="2" t="e">
        <f t="shared" si="679"/>
        <v>#DIV/0!</v>
      </c>
      <c r="AH607" s="2" t="e">
        <f t="shared" si="680"/>
        <v>#DIV/0!</v>
      </c>
      <c r="AI607" s="2" t="e">
        <f t="shared" si="681"/>
        <v>#DIV/0!</v>
      </c>
      <c r="AJ607" s="2" t="e">
        <f t="shared" si="682"/>
        <v>#DIV/0!</v>
      </c>
      <c r="AK607" t="e">
        <f t="shared" si="683"/>
        <v>#DIV/0!</v>
      </c>
      <c r="AL607" t="str">
        <f t="shared" si="684"/>
        <v>0</v>
      </c>
      <c r="AM607" t="str">
        <f t="shared" si="685"/>
        <v>0</v>
      </c>
      <c r="AN607" t="str">
        <f t="shared" si="686"/>
        <v>0</v>
      </c>
      <c r="AO607" t="str">
        <f t="shared" si="687"/>
        <v>0</v>
      </c>
      <c r="AP607" t="str">
        <f t="shared" si="688"/>
        <v>0</v>
      </c>
      <c r="AQ607" t="str">
        <f t="shared" si="689"/>
        <v>0</v>
      </c>
      <c r="AT607">
        <f t="shared" si="703"/>
        <v>0</v>
      </c>
      <c r="AU607">
        <f t="shared" si="704"/>
        <v>0</v>
      </c>
      <c r="AW607">
        <f t="shared" si="705"/>
        <v>0</v>
      </c>
      <c r="AY607">
        <f t="shared" si="690"/>
        <v>0</v>
      </c>
      <c r="AZ607">
        <f t="shared" si="691"/>
        <v>0</v>
      </c>
      <c r="BA607">
        <f t="shared" si="692"/>
        <v>0</v>
      </c>
      <c r="BB607">
        <f t="shared" si="693"/>
        <v>0</v>
      </c>
      <c r="BC607">
        <f t="shared" si="694"/>
        <v>0</v>
      </c>
      <c r="BD607">
        <f t="shared" si="695"/>
        <v>0</v>
      </c>
      <c r="BF607" t="str">
        <f t="shared" si="696"/>
        <v>0</v>
      </c>
      <c r="BG607" t="str">
        <f t="shared" si="697"/>
        <v>0</v>
      </c>
      <c r="BH607" t="str">
        <f t="shared" si="698"/>
        <v>0</v>
      </c>
      <c r="BI607" t="str">
        <f t="shared" si="699"/>
        <v>0</v>
      </c>
      <c r="BJ607" t="str">
        <f t="shared" si="700"/>
        <v>0</v>
      </c>
      <c r="BK607" t="str">
        <f t="shared" si="701"/>
        <v>0</v>
      </c>
    </row>
    <row r="608" spans="1:63" x14ac:dyDescent="0.25">
      <c r="A608" s="176" t="s">
        <v>23</v>
      </c>
      <c r="B608" s="10">
        <f t="shared" si="707"/>
        <v>7</v>
      </c>
      <c r="C608" s="10" t="str">
        <f t="shared" si="706"/>
        <v>Admin 4c - 7</v>
      </c>
      <c r="D608" s="89">
        <f>'AUP Test Results - Table 1'!D608</f>
        <v>0</v>
      </c>
      <c r="E608" s="177">
        <f>'AUP Test Results - Table 1'!E608</f>
        <v>0</v>
      </c>
      <c r="F608" s="139">
        <f>'AUP Test Results - Table 1'!F608</f>
        <v>0</v>
      </c>
      <c r="G608" s="177">
        <f>'AUP Test Results - Table 1'!G608</f>
        <v>0</v>
      </c>
      <c r="H608" s="177">
        <f>'AUP Test Results - Table 1'!H608</f>
        <v>0</v>
      </c>
      <c r="I608" s="139">
        <f>'AUP Test Results - Table 1'!I608</f>
        <v>0</v>
      </c>
      <c r="J608" s="177">
        <f>'AUP Test Results - Table 1'!J608</f>
        <v>0</v>
      </c>
      <c r="K608" s="177">
        <f>'AUP Test Results - Table 1'!K608</f>
        <v>0</v>
      </c>
      <c r="L608" s="139">
        <f>'AUP Test Results - Table 1'!L608</f>
        <v>0</v>
      </c>
      <c r="M608" s="177" t="str">
        <f>'AUP Test Results - Table 1'!M608</f>
        <v/>
      </c>
      <c r="N608" s="177">
        <f>'AUP Test Results - Table 1'!N608</f>
        <v>0</v>
      </c>
      <c r="O608" s="139">
        <f>'AUP Test Results - Table 1'!O608</f>
        <v>0</v>
      </c>
      <c r="P608" s="177" t="str">
        <f>'AUP Test Results - Table 1'!P608</f>
        <v/>
      </c>
      <c r="Q608" s="138">
        <f>'AUP Test Results - Table 1'!Q608</f>
        <v>0</v>
      </c>
      <c r="R608" s="139">
        <f>'AUP Test Results - Table 1'!R608</f>
        <v>0</v>
      </c>
      <c r="S608" s="45">
        <f>'AUP Test Results - Table 1'!S608</f>
        <v>0</v>
      </c>
      <c r="T608" s="139">
        <f>'AUP Test Results - Table 1'!T608</f>
        <v>0</v>
      </c>
      <c r="U608" s="45">
        <f>'AUP Test Results - Table 1'!U608</f>
        <v>0</v>
      </c>
      <c r="V608" s="138">
        <f>'AUP Test Results - Table 1'!V608</f>
        <v>0</v>
      </c>
      <c r="W608" s="141" t="str">
        <f>'AUP Test Results - Table 1'!W608</f>
        <v>none</v>
      </c>
      <c r="X608" s="141">
        <f>'AUP Test Results - Table 1'!X608</f>
        <v>0</v>
      </c>
      <c r="Y608" s="178">
        <f>'AUP Test Results - Table 1'!Y608</f>
        <v>0</v>
      </c>
      <c r="Z608" s="89">
        <f>'AUP Test Results - Table 1'!Z608</f>
        <v>0</v>
      </c>
      <c r="AC608" t="str">
        <f t="shared" si="678"/>
        <v>Admin 4b</v>
      </c>
      <c r="AD608" s="3">
        <f t="shared" si="709"/>
        <v>0</v>
      </c>
      <c r="AE608" s="3">
        <f t="shared" si="710"/>
        <v>0</v>
      </c>
      <c r="AF608" s="3" t="e">
        <f t="shared" si="711"/>
        <v>#DIV/0!</v>
      </c>
      <c r="AG608" s="2" t="e">
        <f t="shared" si="679"/>
        <v>#DIV/0!</v>
      </c>
      <c r="AH608" s="2" t="e">
        <f t="shared" si="680"/>
        <v>#DIV/0!</v>
      </c>
      <c r="AI608" s="2" t="e">
        <f t="shared" si="681"/>
        <v>#DIV/0!</v>
      </c>
      <c r="AJ608" s="2" t="e">
        <f t="shared" si="682"/>
        <v>#DIV/0!</v>
      </c>
      <c r="AK608" t="e">
        <f t="shared" si="683"/>
        <v>#DIV/0!</v>
      </c>
      <c r="AL608" t="str">
        <f t="shared" si="684"/>
        <v>0</v>
      </c>
      <c r="AM608" t="str">
        <f t="shared" si="685"/>
        <v>0</v>
      </c>
      <c r="AN608" t="str">
        <f t="shared" si="686"/>
        <v>0</v>
      </c>
      <c r="AO608" t="str">
        <f t="shared" si="687"/>
        <v>0</v>
      </c>
      <c r="AP608" t="str">
        <f t="shared" si="688"/>
        <v>0</v>
      </c>
      <c r="AQ608" t="str">
        <f t="shared" si="689"/>
        <v>0</v>
      </c>
      <c r="AT608">
        <f t="shared" si="703"/>
        <v>0</v>
      </c>
      <c r="AU608">
        <f t="shared" si="704"/>
        <v>0</v>
      </c>
      <c r="AW608">
        <f t="shared" si="705"/>
        <v>0</v>
      </c>
      <c r="AY608">
        <f t="shared" si="690"/>
        <v>0</v>
      </c>
      <c r="AZ608">
        <f t="shared" si="691"/>
        <v>0</v>
      </c>
      <c r="BA608">
        <f t="shared" si="692"/>
        <v>0</v>
      </c>
      <c r="BB608">
        <f t="shared" si="693"/>
        <v>0</v>
      </c>
      <c r="BC608">
        <f t="shared" si="694"/>
        <v>0</v>
      </c>
      <c r="BD608">
        <f t="shared" si="695"/>
        <v>0</v>
      </c>
      <c r="BF608" t="str">
        <f t="shared" si="696"/>
        <v>0</v>
      </c>
      <c r="BG608" t="str">
        <f t="shared" si="697"/>
        <v>0</v>
      </c>
      <c r="BH608" t="str">
        <f t="shared" si="698"/>
        <v>0</v>
      </c>
      <c r="BI608" t="str">
        <f t="shared" si="699"/>
        <v>0</v>
      </c>
      <c r="BJ608" t="str">
        <f t="shared" si="700"/>
        <v>0</v>
      </c>
      <c r="BK608" t="str">
        <f t="shared" si="701"/>
        <v>0</v>
      </c>
    </row>
    <row r="609" spans="1:63" x14ac:dyDescent="0.25">
      <c r="A609" s="176" t="s">
        <v>23</v>
      </c>
      <c r="B609" s="10">
        <f t="shared" si="707"/>
        <v>8</v>
      </c>
      <c r="C609" s="10" t="str">
        <f t="shared" si="706"/>
        <v>Admin 4c - 8</v>
      </c>
      <c r="D609" s="89">
        <f>'AUP Test Results - Table 1'!D609</f>
        <v>0</v>
      </c>
      <c r="E609" s="177">
        <f>'AUP Test Results - Table 1'!E609</f>
        <v>0</v>
      </c>
      <c r="F609" s="139">
        <f>'AUP Test Results - Table 1'!F609</f>
        <v>0</v>
      </c>
      <c r="G609" s="177">
        <f>'AUP Test Results - Table 1'!G609</f>
        <v>0</v>
      </c>
      <c r="H609" s="177">
        <f>'AUP Test Results - Table 1'!H609</f>
        <v>0</v>
      </c>
      <c r="I609" s="139">
        <f>'AUP Test Results - Table 1'!I609</f>
        <v>0</v>
      </c>
      <c r="J609" s="177">
        <f>'AUP Test Results - Table 1'!J609</f>
        <v>0</v>
      </c>
      <c r="K609" s="177">
        <f>'AUP Test Results - Table 1'!K609</f>
        <v>0</v>
      </c>
      <c r="L609" s="139">
        <f>'AUP Test Results - Table 1'!L609</f>
        <v>0</v>
      </c>
      <c r="M609" s="177" t="str">
        <f>'AUP Test Results - Table 1'!M609</f>
        <v/>
      </c>
      <c r="N609" s="177">
        <f>'AUP Test Results - Table 1'!N609</f>
        <v>0</v>
      </c>
      <c r="O609" s="139">
        <f>'AUP Test Results - Table 1'!O609</f>
        <v>0</v>
      </c>
      <c r="P609" s="177" t="str">
        <f>'AUP Test Results - Table 1'!P609</f>
        <v/>
      </c>
      <c r="Q609" s="138">
        <f>'AUP Test Results - Table 1'!Q609</f>
        <v>0</v>
      </c>
      <c r="R609" s="139">
        <f>'AUP Test Results - Table 1'!R609</f>
        <v>0</v>
      </c>
      <c r="S609" s="45">
        <f>'AUP Test Results - Table 1'!S609</f>
        <v>0</v>
      </c>
      <c r="T609" s="139">
        <f>'AUP Test Results - Table 1'!T609</f>
        <v>0</v>
      </c>
      <c r="U609" s="45">
        <f>'AUP Test Results - Table 1'!U609</f>
        <v>0</v>
      </c>
      <c r="V609" s="138">
        <f>'AUP Test Results - Table 1'!V609</f>
        <v>0</v>
      </c>
      <c r="W609" s="141" t="str">
        <f>'AUP Test Results - Table 1'!W609</f>
        <v>none</v>
      </c>
      <c r="X609" s="141">
        <f>'AUP Test Results - Table 1'!X609</f>
        <v>0</v>
      </c>
      <c r="Y609" s="178">
        <f>'AUP Test Results - Table 1'!Y609</f>
        <v>0</v>
      </c>
      <c r="Z609" s="89">
        <f>'AUP Test Results - Table 1'!Z609</f>
        <v>0</v>
      </c>
      <c r="AC609" t="str">
        <f t="shared" si="678"/>
        <v>Admin 4b</v>
      </c>
      <c r="AD609" s="3">
        <f t="shared" si="709"/>
        <v>0</v>
      </c>
      <c r="AE609" s="3">
        <f t="shared" si="710"/>
        <v>0</v>
      </c>
      <c r="AF609" s="3" t="e">
        <f t="shared" si="711"/>
        <v>#DIV/0!</v>
      </c>
      <c r="AG609" s="2" t="e">
        <f t="shared" si="679"/>
        <v>#DIV/0!</v>
      </c>
      <c r="AH609" s="2" t="e">
        <f t="shared" si="680"/>
        <v>#DIV/0!</v>
      </c>
      <c r="AI609" s="2" t="e">
        <f t="shared" si="681"/>
        <v>#DIV/0!</v>
      </c>
      <c r="AJ609" s="2" t="e">
        <f t="shared" si="682"/>
        <v>#DIV/0!</v>
      </c>
      <c r="AK609" t="e">
        <f t="shared" si="683"/>
        <v>#DIV/0!</v>
      </c>
      <c r="AL609" t="str">
        <f t="shared" si="684"/>
        <v>0</v>
      </c>
      <c r="AM609" t="str">
        <f t="shared" si="685"/>
        <v>0</v>
      </c>
      <c r="AN609" t="str">
        <f t="shared" si="686"/>
        <v>0</v>
      </c>
      <c r="AO609" t="str">
        <f t="shared" si="687"/>
        <v>0</v>
      </c>
      <c r="AP609" t="str">
        <f t="shared" si="688"/>
        <v>0</v>
      </c>
      <c r="AQ609" t="str">
        <f t="shared" si="689"/>
        <v>0</v>
      </c>
      <c r="AT609">
        <f t="shared" si="703"/>
        <v>0</v>
      </c>
      <c r="AU609">
        <f t="shared" si="704"/>
        <v>0</v>
      </c>
      <c r="AW609">
        <f t="shared" si="705"/>
        <v>0</v>
      </c>
      <c r="AY609">
        <f t="shared" si="690"/>
        <v>0</v>
      </c>
      <c r="AZ609">
        <f t="shared" si="691"/>
        <v>0</v>
      </c>
      <c r="BA609">
        <f t="shared" si="692"/>
        <v>0</v>
      </c>
      <c r="BB609">
        <f t="shared" si="693"/>
        <v>0</v>
      </c>
      <c r="BC609">
        <f t="shared" si="694"/>
        <v>0</v>
      </c>
      <c r="BD609">
        <f t="shared" si="695"/>
        <v>0</v>
      </c>
      <c r="BF609" t="str">
        <f t="shared" si="696"/>
        <v>0</v>
      </c>
      <c r="BG609" t="str">
        <f t="shared" si="697"/>
        <v>0</v>
      </c>
      <c r="BH609" t="str">
        <f t="shared" si="698"/>
        <v>0</v>
      </c>
      <c r="BI609" t="str">
        <f t="shared" si="699"/>
        <v>0</v>
      </c>
      <c r="BJ609" t="str">
        <f t="shared" si="700"/>
        <v>0</v>
      </c>
      <c r="BK609" t="str">
        <f t="shared" si="701"/>
        <v>0</v>
      </c>
    </row>
    <row r="610" spans="1:63" x14ac:dyDescent="0.25">
      <c r="A610" s="176" t="s">
        <v>23</v>
      </c>
      <c r="B610" s="10">
        <f t="shared" si="707"/>
        <v>9</v>
      </c>
      <c r="C610" s="10" t="str">
        <f t="shared" si="706"/>
        <v>Admin 4c - 9</v>
      </c>
      <c r="D610" s="89">
        <f>'AUP Test Results - Table 1'!D610</f>
        <v>0</v>
      </c>
      <c r="E610" s="177">
        <f>'AUP Test Results - Table 1'!E610</f>
        <v>0</v>
      </c>
      <c r="F610" s="139">
        <f>'AUP Test Results - Table 1'!F610</f>
        <v>0</v>
      </c>
      <c r="G610" s="177">
        <f>'AUP Test Results - Table 1'!G610</f>
        <v>0</v>
      </c>
      <c r="H610" s="177">
        <f>'AUP Test Results - Table 1'!H610</f>
        <v>0</v>
      </c>
      <c r="I610" s="139">
        <f>'AUP Test Results - Table 1'!I610</f>
        <v>0</v>
      </c>
      <c r="J610" s="177">
        <f>'AUP Test Results - Table 1'!J610</f>
        <v>0</v>
      </c>
      <c r="K610" s="177">
        <f>'AUP Test Results - Table 1'!K610</f>
        <v>0</v>
      </c>
      <c r="L610" s="139">
        <f>'AUP Test Results - Table 1'!L610</f>
        <v>0</v>
      </c>
      <c r="M610" s="177" t="str">
        <f>'AUP Test Results - Table 1'!M610</f>
        <v/>
      </c>
      <c r="N610" s="177">
        <f>'AUP Test Results - Table 1'!N610</f>
        <v>0</v>
      </c>
      <c r="O610" s="139">
        <f>'AUP Test Results - Table 1'!O610</f>
        <v>0</v>
      </c>
      <c r="P610" s="177" t="str">
        <f>'AUP Test Results - Table 1'!P610</f>
        <v/>
      </c>
      <c r="Q610" s="138">
        <f>'AUP Test Results - Table 1'!Q610</f>
        <v>0</v>
      </c>
      <c r="R610" s="139">
        <f>'AUP Test Results - Table 1'!R610</f>
        <v>0</v>
      </c>
      <c r="S610" s="45">
        <f>'AUP Test Results - Table 1'!S610</f>
        <v>0</v>
      </c>
      <c r="T610" s="139">
        <f>'AUP Test Results - Table 1'!T610</f>
        <v>0</v>
      </c>
      <c r="U610" s="45">
        <f>'AUP Test Results - Table 1'!U610</f>
        <v>0</v>
      </c>
      <c r="V610" s="138">
        <f>'AUP Test Results - Table 1'!V610</f>
        <v>0</v>
      </c>
      <c r="W610" s="141" t="str">
        <f>'AUP Test Results - Table 1'!W610</f>
        <v>none</v>
      </c>
      <c r="X610" s="141">
        <f>'AUP Test Results - Table 1'!X610</f>
        <v>0</v>
      </c>
      <c r="Y610" s="178">
        <f>'AUP Test Results - Table 1'!Y610</f>
        <v>0</v>
      </c>
      <c r="Z610" s="89">
        <f>'AUP Test Results - Table 1'!Z610</f>
        <v>0</v>
      </c>
      <c r="AC610" t="str">
        <f t="shared" si="678"/>
        <v>Admin 4b</v>
      </c>
      <c r="AD610" s="3">
        <f t="shared" si="709"/>
        <v>0</v>
      </c>
      <c r="AE610" s="3">
        <f t="shared" si="710"/>
        <v>0</v>
      </c>
      <c r="AF610" s="3" t="e">
        <f t="shared" si="711"/>
        <v>#DIV/0!</v>
      </c>
      <c r="AG610" s="2" t="e">
        <f t="shared" si="679"/>
        <v>#DIV/0!</v>
      </c>
      <c r="AH610" s="2" t="e">
        <f t="shared" si="680"/>
        <v>#DIV/0!</v>
      </c>
      <c r="AI610" s="2" t="e">
        <f t="shared" si="681"/>
        <v>#DIV/0!</v>
      </c>
      <c r="AJ610" s="2" t="e">
        <f t="shared" si="682"/>
        <v>#DIV/0!</v>
      </c>
      <c r="AK610" t="e">
        <f t="shared" si="683"/>
        <v>#DIV/0!</v>
      </c>
      <c r="AL610" t="str">
        <f t="shared" si="684"/>
        <v>0</v>
      </c>
      <c r="AM610" t="str">
        <f t="shared" si="685"/>
        <v>0</v>
      </c>
      <c r="AN610" t="str">
        <f t="shared" si="686"/>
        <v>0</v>
      </c>
      <c r="AO610" t="str">
        <f t="shared" si="687"/>
        <v>0</v>
      </c>
      <c r="AP610" t="str">
        <f t="shared" si="688"/>
        <v>0</v>
      </c>
      <c r="AQ610" t="str">
        <f t="shared" si="689"/>
        <v>0</v>
      </c>
      <c r="AT610">
        <f t="shared" si="703"/>
        <v>0</v>
      </c>
      <c r="AU610">
        <f t="shared" si="704"/>
        <v>0</v>
      </c>
      <c r="AW610">
        <f t="shared" si="705"/>
        <v>0</v>
      </c>
      <c r="AY610">
        <f t="shared" si="690"/>
        <v>0</v>
      </c>
      <c r="AZ610">
        <f t="shared" si="691"/>
        <v>0</v>
      </c>
      <c r="BA610">
        <f t="shared" si="692"/>
        <v>0</v>
      </c>
      <c r="BB610">
        <f t="shared" si="693"/>
        <v>0</v>
      </c>
      <c r="BC610">
        <f t="shared" si="694"/>
        <v>0</v>
      </c>
      <c r="BD610">
        <f t="shared" si="695"/>
        <v>0</v>
      </c>
      <c r="BF610" t="str">
        <f t="shared" si="696"/>
        <v>0</v>
      </c>
      <c r="BG610" t="str">
        <f t="shared" si="697"/>
        <v>0</v>
      </c>
      <c r="BH610" t="str">
        <f t="shared" si="698"/>
        <v>0</v>
      </c>
      <c r="BI610" t="str">
        <f t="shared" si="699"/>
        <v>0</v>
      </c>
      <c r="BJ610" t="str">
        <f t="shared" si="700"/>
        <v>0</v>
      </c>
      <c r="BK610" t="str">
        <f t="shared" si="701"/>
        <v>0</v>
      </c>
    </row>
    <row r="611" spans="1:63" x14ac:dyDescent="0.25">
      <c r="A611" s="176" t="s">
        <v>23</v>
      </c>
      <c r="B611" s="10">
        <f t="shared" si="707"/>
        <v>10</v>
      </c>
      <c r="C611" s="10" t="str">
        <f t="shared" si="706"/>
        <v>Admin 4c - 10</v>
      </c>
      <c r="D611" s="89">
        <f>'AUP Test Results - Table 1'!D611</f>
        <v>0</v>
      </c>
      <c r="E611" s="177">
        <f>'AUP Test Results - Table 1'!E611</f>
        <v>0</v>
      </c>
      <c r="F611" s="139">
        <f>'AUP Test Results - Table 1'!F611</f>
        <v>0</v>
      </c>
      <c r="G611" s="177">
        <f>'AUP Test Results - Table 1'!G611</f>
        <v>0</v>
      </c>
      <c r="H611" s="177">
        <f>'AUP Test Results - Table 1'!H611</f>
        <v>0</v>
      </c>
      <c r="I611" s="139">
        <f>'AUP Test Results - Table 1'!I611</f>
        <v>0</v>
      </c>
      <c r="J611" s="177">
        <f>'AUP Test Results - Table 1'!J611</f>
        <v>0</v>
      </c>
      <c r="K611" s="177">
        <f>'AUP Test Results - Table 1'!K611</f>
        <v>0</v>
      </c>
      <c r="L611" s="139">
        <f>'AUP Test Results - Table 1'!L611</f>
        <v>0</v>
      </c>
      <c r="M611" s="177" t="str">
        <f>'AUP Test Results - Table 1'!M611</f>
        <v/>
      </c>
      <c r="N611" s="177">
        <f>'AUP Test Results - Table 1'!N611</f>
        <v>0</v>
      </c>
      <c r="O611" s="139">
        <f>'AUP Test Results - Table 1'!O611</f>
        <v>0</v>
      </c>
      <c r="P611" s="177" t="str">
        <f>'AUP Test Results - Table 1'!P611</f>
        <v/>
      </c>
      <c r="Q611" s="138">
        <f>'AUP Test Results - Table 1'!Q611</f>
        <v>0</v>
      </c>
      <c r="R611" s="139">
        <f>'AUP Test Results - Table 1'!R611</f>
        <v>0</v>
      </c>
      <c r="S611" s="45">
        <f>'AUP Test Results - Table 1'!S611</f>
        <v>0</v>
      </c>
      <c r="T611" s="139">
        <f>'AUP Test Results - Table 1'!T611</f>
        <v>0</v>
      </c>
      <c r="U611" s="45">
        <f>'AUP Test Results - Table 1'!U611</f>
        <v>0</v>
      </c>
      <c r="V611" s="138">
        <f>'AUP Test Results - Table 1'!V611</f>
        <v>0</v>
      </c>
      <c r="W611" s="141" t="str">
        <f>'AUP Test Results - Table 1'!W611</f>
        <v>none</v>
      </c>
      <c r="X611" s="141">
        <f>'AUP Test Results - Table 1'!X611</f>
        <v>0</v>
      </c>
      <c r="Y611" s="178">
        <f>'AUP Test Results - Table 1'!Y611</f>
        <v>0</v>
      </c>
      <c r="Z611" s="89">
        <f>'AUP Test Results - Table 1'!Z611</f>
        <v>0</v>
      </c>
      <c r="AC611" t="str">
        <f t="shared" si="678"/>
        <v>Admin 4b</v>
      </c>
      <c r="AD611" s="3">
        <f t="shared" si="709"/>
        <v>0</v>
      </c>
      <c r="AE611" s="3">
        <f t="shared" si="710"/>
        <v>0</v>
      </c>
      <c r="AF611" s="3" t="e">
        <f t="shared" si="711"/>
        <v>#DIV/0!</v>
      </c>
      <c r="AG611" s="2" t="e">
        <f t="shared" si="679"/>
        <v>#DIV/0!</v>
      </c>
      <c r="AH611" s="2" t="e">
        <f t="shared" si="680"/>
        <v>#DIV/0!</v>
      </c>
      <c r="AI611" s="2" t="e">
        <f t="shared" si="681"/>
        <v>#DIV/0!</v>
      </c>
      <c r="AJ611" s="2" t="e">
        <f t="shared" si="682"/>
        <v>#DIV/0!</v>
      </c>
      <c r="AK611" t="e">
        <f t="shared" si="683"/>
        <v>#DIV/0!</v>
      </c>
      <c r="AL611" t="str">
        <f t="shared" si="684"/>
        <v>0</v>
      </c>
      <c r="AM611" t="str">
        <f t="shared" si="685"/>
        <v>0</v>
      </c>
      <c r="AN611" t="str">
        <f t="shared" si="686"/>
        <v>0</v>
      </c>
      <c r="AO611" t="str">
        <f t="shared" si="687"/>
        <v>0</v>
      </c>
      <c r="AP611" t="str">
        <f t="shared" si="688"/>
        <v>0</v>
      </c>
      <c r="AQ611" t="str">
        <f t="shared" si="689"/>
        <v>0</v>
      </c>
      <c r="AT611">
        <f t="shared" si="703"/>
        <v>0</v>
      </c>
      <c r="AU611">
        <f t="shared" si="704"/>
        <v>0</v>
      </c>
      <c r="AW611">
        <f t="shared" si="705"/>
        <v>0</v>
      </c>
      <c r="AY611">
        <f t="shared" si="690"/>
        <v>0</v>
      </c>
      <c r="AZ611">
        <f t="shared" si="691"/>
        <v>0</v>
      </c>
      <c r="BA611">
        <f t="shared" si="692"/>
        <v>0</v>
      </c>
      <c r="BB611">
        <f t="shared" si="693"/>
        <v>0</v>
      </c>
      <c r="BC611">
        <f t="shared" si="694"/>
        <v>0</v>
      </c>
      <c r="BD611">
        <f t="shared" si="695"/>
        <v>0</v>
      </c>
      <c r="BF611" t="str">
        <f t="shared" si="696"/>
        <v>0</v>
      </c>
      <c r="BG611" t="str">
        <f t="shared" si="697"/>
        <v>0</v>
      </c>
      <c r="BH611" t="str">
        <f t="shared" si="698"/>
        <v>0</v>
      </c>
      <c r="BI611" t="str">
        <f t="shared" si="699"/>
        <v>0</v>
      </c>
      <c r="BJ611" t="str">
        <f t="shared" si="700"/>
        <v>0</v>
      </c>
      <c r="BK611" t="str">
        <f t="shared" si="701"/>
        <v>0</v>
      </c>
    </row>
    <row r="612" spans="1:63" x14ac:dyDescent="0.25">
      <c r="A612" s="176" t="s">
        <v>23</v>
      </c>
      <c r="B612" s="10">
        <f t="shared" si="707"/>
        <v>11</v>
      </c>
      <c r="C612" s="10" t="str">
        <f t="shared" si="706"/>
        <v>Admin 4c - 11</v>
      </c>
      <c r="D612" s="89">
        <f>'AUP Test Results - Table 1'!D612</f>
        <v>0</v>
      </c>
      <c r="E612" s="177">
        <f>'AUP Test Results - Table 1'!E612</f>
        <v>0</v>
      </c>
      <c r="F612" s="139">
        <f>'AUP Test Results - Table 1'!F612</f>
        <v>0</v>
      </c>
      <c r="G612" s="177">
        <f>'AUP Test Results - Table 1'!G612</f>
        <v>0</v>
      </c>
      <c r="H612" s="177">
        <f>'AUP Test Results - Table 1'!H612</f>
        <v>0</v>
      </c>
      <c r="I612" s="139">
        <f>'AUP Test Results - Table 1'!I612</f>
        <v>0</v>
      </c>
      <c r="J612" s="177">
        <f>'AUP Test Results - Table 1'!J612</f>
        <v>0</v>
      </c>
      <c r="K612" s="177">
        <f>'AUP Test Results - Table 1'!K612</f>
        <v>0</v>
      </c>
      <c r="L612" s="139">
        <f>'AUP Test Results - Table 1'!L612</f>
        <v>0</v>
      </c>
      <c r="M612" s="177" t="str">
        <f>'AUP Test Results - Table 1'!M612</f>
        <v/>
      </c>
      <c r="N612" s="177">
        <f>'AUP Test Results - Table 1'!N612</f>
        <v>0</v>
      </c>
      <c r="O612" s="139">
        <f>'AUP Test Results - Table 1'!O612</f>
        <v>0</v>
      </c>
      <c r="P612" s="177" t="str">
        <f>'AUP Test Results - Table 1'!P612</f>
        <v/>
      </c>
      <c r="Q612" s="138">
        <f>'AUP Test Results - Table 1'!Q612</f>
        <v>0</v>
      </c>
      <c r="R612" s="139">
        <f>'AUP Test Results - Table 1'!R612</f>
        <v>0</v>
      </c>
      <c r="S612" s="45">
        <f>'AUP Test Results - Table 1'!S612</f>
        <v>0</v>
      </c>
      <c r="T612" s="139">
        <f>'AUP Test Results - Table 1'!T612</f>
        <v>0</v>
      </c>
      <c r="U612" s="45">
        <f>'AUP Test Results - Table 1'!U612</f>
        <v>0</v>
      </c>
      <c r="V612" s="138">
        <f>'AUP Test Results - Table 1'!V612</f>
        <v>0</v>
      </c>
      <c r="W612" s="141" t="str">
        <f>'AUP Test Results - Table 1'!W612</f>
        <v>none</v>
      </c>
      <c r="X612" s="141">
        <f>'AUP Test Results - Table 1'!X612</f>
        <v>0</v>
      </c>
      <c r="Y612" s="178">
        <f>'AUP Test Results - Table 1'!Y612</f>
        <v>0</v>
      </c>
      <c r="Z612" s="89">
        <f>'AUP Test Results - Table 1'!Z612</f>
        <v>0</v>
      </c>
      <c r="AC612" t="str">
        <f t="shared" si="678"/>
        <v>Admin 4b</v>
      </c>
      <c r="AD612" s="3">
        <f t="shared" si="709"/>
        <v>0</v>
      </c>
      <c r="AE612" s="3">
        <f t="shared" si="710"/>
        <v>0</v>
      </c>
      <c r="AF612" s="3" t="e">
        <f t="shared" si="711"/>
        <v>#DIV/0!</v>
      </c>
      <c r="AG612" s="2" t="e">
        <f t="shared" si="679"/>
        <v>#DIV/0!</v>
      </c>
      <c r="AH612" s="2" t="e">
        <f t="shared" si="680"/>
        <v>#DIV/0!</v>
      </c>
      <c r="AI612" s="2" t="e">
        <f t="shared" si="681"/>
        <v>#DIV/0!</v>
      </c>
      <c r="AJ612" s="2" t="e">
        <f t="shared" si="682"/>
        <v>#DIV/0!</v>
      </c>
      <c r="AK612" t="e">
        <f t="shared" si="683"/>
        <v>#DIV/0!</v>
      </c>
      <c r="AL612" t="str">
        <f t="shared" si="684"/>
        <v>0</v>
      </c>
      <c r="AM612" t="str">
        <f t="shared" si="685"/>
        <v>0</v>
      </c>
      <c r="AN612" t="str">
        <f t="shared" si="686"/>
        <v>0</v>
      </c>
      <c r="AO612" t="str">
        <f t="shared" si="687"/>
        <v>0</v>
      </c>
      <c r="AP612" t="str">
        <f t="shared" si="688"/>
        <v>0</v>
      </c>
      <c r="AQ612" t="str">
        <f t="shared" si="689"/>
        <v>0</v>
      </c>
      <c r="AT612">
        <f t="shared" si="703"/>
        <v>0</v>
      </c>
      <c r="AU612">
        <f t="shared" si="704"/>
        <v>0</v>
      </c>
      <c r="AW612">
        <f t="shared" si="705"/>
        <v>0</v>
      </c>
      <c r="AY612">
        <f t="shared" si="690"/>
        <v>0</v>
      </c>
      <c r="AZ612">
        <f t="shared" si="691"/>
        <v>0</v>
      </c>
      <c r="BA612">
        <f t="shared" si="692"/>
        <v>0</v>
      </c>
      <c r="BB612">
        <f t="shared" si="693"/>
        <v>0</v>
      </c>
      <c r="BC612">
        <f t="shared" si="694"/>
        <v>0</v>
      </c>
      <c r="BD612">
        <f t="shared" si="695"/>
        <v>0</v>
      </c>
      <c r="BF612" t="str">
        <f t="shared" si="696"/>
        <v>0</v>
      </c>
      <c r="BG612" t="str">
        <f t="shared" si="697"/>
        <v>0</v>
      </c>
      <c r="BH612" t="str">
        <f t="shared" si="698"/>
        <v>0</v>
      </c>
      <c r="BI612" t="str">
        <f t="shared" si="699"/>
        <v>0</v>
      </c>
      <c r="BJ612" t="str">
        <f t="shared" si="700"/>
        <v>0</v>
      </c>
      <c r="BK612" t="str">
        <f t="shared" si="701"/>
        <v>0</v>
      </c>
    </row>
    <row r="613" spans="1:63" x14ac:dyDescent="0.25">
      <c r="A613" s="176" t="s">
        <v>23</v>
      </c>
      <c r="B613" s="10">
        <f t="shared" si="707"/>
        <v>12</v>
      </c>
      <c r="C613" s="10" t="str">
        <f t="shared" si="706"/>
        <v>Admin 4c - 12</v>
      </c>
      <c r="D613" s="89">
        <f>'AUP Test Results - Table 1'!D613</f>
        <v>0</v>
      </c>
      <c r="E613" s="177">
        <f>'AUP Test Results - Table 1'!E613</f>
        <v>0</v>
      </c>
      <c r="F613" s="139">
        <f>'AUP Test Results - Table 1'!F613</f>
        <v>0</v>
      </c>
      <c r="G613" s="177">
        <f>'AUP Test Results - Table 1'!G613</f>
        <v>0</v>
      </c>
      <c r="H613" s="177">
        <f>'AUP Test Results - Table 1'!H613</f>
        <v>0</v>
      </c>
      <c r="I613" s="139">
        <f>'AUP Test Results - Table 1'!I613</f>
        <v>0</v>
      </c>
      <c r="J613" s="177">
        <f>'AUP Test Results - Table 1'!J613</f>
        <v>0</v>
      </c>
      <c r="K613" s="177">
        <f>'AUP Test Results - Table 1'!K613</f>
        <v>0</v>
      </c>
      <c r="L613" s="139">
        <f>'AUP Test Results - Table 1'!L613</f>
        <v>0</v>
      </c>
      <c r="M613" s="177" t="str">
        <f>'AUP Test Results - Table 1'!M613</f>
        <v/>
      </c>
      <c r="N613" s="177">
        <f>'AUP Test Results - Table 1'!N613</f>
        <v>0</v>
      </c>
      <c r="O613" s="139">
        <f>'AUP Test Results - Table 1'!O613</f>
        <v>0</v>
      </c>
      <c r="P613" s="177" t="str">
        <f>'AUP Test Results - Table 1'!P613</f>
        <v/>
      </c>
      <c r="Q613" s="138">
        <f>'AUP Test Results - Table 1'!Q613</f>
        <v>0</v>
      </c>
      <c r="R613" s="139">
        <f>'AUP Test Results - Table 1'!R613</f>
        <v>0</v>
      </c>
      <c r="S613" s="45">
        <f>'AUP Test Results - Table 1'!S613</f>
        <v>0</v>
      </c>
      <c r="T613" s="139">
        <f>'AUP Test Results - Table 1'!T613</f>
        <v>0</v>
      </c>
      <c r="U613" s="45">
        <f>'AUP Test Results - Table 1'!U613</f>
        <v>0</v>
      </c>
      <c r="V613" s="138">
        <f>'AUP Test Results - Table 1'!V613</f>
        <v>0</v>
      </c>
      <c r="W613" s="141" t="str">
        <f>'AUP Test Results - Table 1'!W613</f>
        <v>none</v>
      </c>
      <c r="X613" s="141">
        <f>'AUP Test Results - Table 1'!X613</f>
        <v>0</v>
      </c>
      <c r="Y613" s="178">
        <f>'AUP Test Results - Table 1'!Y613</f>
        <v>0</v>
      </c>
      <c r="Z613" s="89">
        <f>'AUP Test Results - Table 1'!Z613</f>
        <v>0</v>
      </c>
      <c r="AC613" t="str">
        <f t="shared" si="678"/>
        <v>Admin 4b</v>
      </c>
      <c r="AD613" s="3">
        <f t="shared" si="709"/>
        <v>0</v>
      </c>
      <c r="AE613" s="3">
        <f t="shared" si="710"/>
        <v>0</v>
      </c>
      <c r="AF613" s="3" t="e">
        <f t="shared" si="711"/>
        <v>#DIV/0!</v>
      </c>
      <c r="AG613" s="2" t="e">
        <f t="shared" si="679"/>
        <v>#DIV/0!</v>
      </c>
      <c r="AH613" s="2" t="e">
        <f t="shared" si="680"/>
        <v>#DIV/0!</v>
      </c>
      <c r="AI613" s="2" t="e">
        <f t="shared" si="681"/>
        <v>#DIV/0!</v>
      </c>
      <c r="AJ613" s="2" t="e">
        <f t="shared" si="682"/>
        <v>#DIV/0!</v>
      </c>
      <c r="AK613" t="e">
        <f t="shared" si="683"/>
        <v>#DIV/0!</v>
      </c>
      <c r="AL613" t="str">
        <f t="shared" si="684"/>
        <v>0</v>
      </c>
      <c r="AM613" t="str">
        <f t="shared" si="685"/>
        <v>0</v>
      </c>
      <c r="AN613" t="str">
        <f t="shared" si="686"/>
        <v>0</v>
      </c>
      <c r="AO613" t="str">
        <f t="shared" si="687"/>
        <v>0</v>
      </c>
      <c r="AP613" t="str">
        <f t="shared" si="688"/>
        <v>0</v>
      </c>
      <c r="AQ613" t="str">
        <f t="shared" si="689"/>
        <v>0</v>
      </c>
      <c r="AT613">
        <f t="shared" si="703"/>
        <v>0</v>
      </c>
      <c r="AU613">
        <f t="shared" si="704"/>
        <v>0</v>
      </c>
      <c r="AW613">
        <f t="shared" si="705"/>
        <v>0</v>
      </c>
      <c r="AY613">
        <f t="shared" si="690"/>
        <v>0</v>
      </c>
      <c r="AZ613">
        <f t="shared" si="691"/>
        <v>0</v>
      </c>
      <c r="BA613">
        <f t="shared" si="692"/>
        <v>0</v>
      </c>
      <c r="BB613">
        <f t="shared" si="693"/>
        <v>0</v>
      </c>
      <c r="BC613">
        <f t="shared" si="694"/>
        <v>0</v>
      </c>
      <c r="BD613">
        <f t="shared" si="695"/>
        <v>0</v>
      </c>
      <c r="BF613" t="str">
        <f t="shared" si="696"/>
        <v>0</v>
      </c>
      <c r="BG613" t="str">
        <f t="shared" si="697"/>
        <v>0</v>
      </c>
      <c r="BH613" t="str">
        <f t="shared" si="698"/>
        <v>0</v>
      </c>
      <c r="BI613" t="str">
        <f t="shared" si="699"/>
        <v>0</v>
      </c>
      <c r="BJ613" t="str">
        <f t="shared" si="700"/>
        <v>0</v>
      </c>
      <c r="BK613" t="str">
        <f t="shared" si="701"/>
        <v>0</v>
      </c>
    </row>
    <row r="614" spans="1:63" x14ac:dyDescent="0.25">
      <c r="A614" s="176" t="s">
        <v>23</v>
      </c>
      <c r="B614" s="10">
        <f t="shared" si="707"/>
        <v>13</v>
      </c>
      <c r="C614" s="10" t="str">
        <f t="shared" si="706"/>
        <v>Admin 4c - 13</v>
      </c>
      <c r="D614" s="89">
        <f>'AUP Test Results - Table 1'!D614</f>
        <v>0</v>
      </c>
      <c r="E614" s="177">
        <f>'AUP Test Results - Table 1'!E614</f>
        <v>0</v>
      </c>
      <c r="F614" s="139">
        <f>'AUP Test Results - Table 1'!F614</f>
        <v>0</v>
      </c>
      <c r="G614" s="177">
        <f>'AUP Test Results - Table 1'!G614</f>
        <v>0</v>
      </c>
      <c r="H614" s="177">
        <f>'AUP Test Results - Table 1'!H614</f>
        <v>0</v>
      </c>
      <c r="I614" s="139">
        <f>'AUP Test Results - Table 1'!I614</f>
        <v>0</v>
      </c>
      <c r="J614" s="177">
        <f>'AUP Test Results - Table 1'!J614</f>
        <v>0</v>
      </c>
      <c r="K614" s="177">
        <f>'AUP Test Results - Table 1'!K614</f>
        <v>0</v>
      </c>
      <c r="L614" s="139">
        <f>'AUP Test Results - Table 1'!L614</f>
        <v>0</v>
      </c>
      <c r="M614" s="177" t="str">
        <f>'AUP Test Results - Table 1'!M614</f>
        <v/>
      </c>
      <c r="N614" s="177">
        <f>'AUP Test Results - Table 1'!N614</f>
        <v>0</v>
      </c>
      <c r="O614" s="139">
        <f>'AUP Test Results - Table 1'!O614</f>
        <v>0</v>
      </c>
      <c r="P614" s="177" t="str">
        <f>'AUP Test Results - Table 1'!P614</f>
        <v/>
      </c>
      <c r="Q614" s="138">
        <f>'AUP Test Results - Table 1'!Q614</f>
        <v>0</v>
      </c>
      <c r="R614" s="139">
        <f>'AUP Test Results - Table 1'!R614</f>
        <v>0</v>
      </c>
      <c r="S614" s="45">
        <f>'AUP Test Results - Table 1'!S614</f>
        <v>0</v>
      </c>
      <c r="T614" s="139">
        <f>'AUP Test Results - Table 1'!T614</f>
        <v>0</v>
      </c>
      <c r="U614" s="45">
        <f>'AUP Test Results - Table 1'!U614</f>
        <v>0</v>
      </c>
      <c r="V614" s="138">
        <f>'AUP Test Results - Table 1'!V614</f>
        <v>0</v>
      </c>
      <c r="W614" s="141" t="str">
        <f>'AUP Test Results - Table 1'!W614</f>
        <v>none</v>
      </c>
      <c r="X614" s="141">
        <f>'AUP Test Results - Table 1'!X614</f>
        <v>0</v>
      </c>
      <c r="Y614" s="178">
        <f>'AUP Test Results - Table 1'!Y614</f>
        <v>0</v>
      </c>
      <c r="Z614" s="89">
        <f>'AUP Test Results - Table 1'!Z614</f>
        <v>0</v>
      </c>
      <c r="AC614" t="str">
        <f t="shared" si="678"/>
        <v>Admin 4b</v>
      </c>
      <c r="AD614" s="3">
        <f t="shared" si="709"/>
        <v>0</v>
      </c>
      <c r="AE614" s="3">
        <f t="shared" si="710"/>
        <v>0</v>
      </c>
      <c r="AF614" s="3" t="e">
        <f t="shared" si="711"/>
        <v>#DIV/0!</v>
      </c>
      <c r="AG614" s="2" t="e">
        <f t="shared" si="679"/>
        <v>#DIV/0!</v>
      </c>
      <c r="AH614" s="2" t="e">
        <f t="shared" si="680"/>
        <v>#DIV/0!</v>
      </c>
      <c r="AI614" s="2" t="e">
        <f t="shared" si="681"/>
        <v>#DIV/0!</v>
      </c>
      <c r="AJ614" s="2" t="e">
        <f t="shared" si="682"/>
        <v>#DIV/0!</v>
      </c>
      <c r="AK614" t="e">
        <f t="shared" si="683"/>
        <v>#DIV/0!</v>
      </c>
      <c r="AL614" t="str">
        <f t="shared" si="684"/>
        <v>0</v>
      </c>
      <c r="AM614" t="str">
        <f t="shared" si="685"/>
        <v>0</v>
      </c>
      <c r="AN614" t="str">
        <f t="shared" si="686"/>
        <v>0</v>
      </c>
      <c r="AO614" t="str">
        <f t="shared" si="687"/>
        <v>0</v>
      </c>
      <c r="AP614" t="str">
        <f t="shared" si="688"/>
        <v>0</v>
      </c>
      <c r="AQ614" t="str">
        <f t="shared" si="689"/>
        <v>0</v>
      </c>
      <c r="AT614">
        <f t="shared" si="703"/>
        <v>0</v>
      </c>
      <c r="AU614">
        <f t="shared" si="704"/>
        <v>0</v>
      </c>
      <c r="AW614">
        <f t="shared" si="705"/>
        <v>0</v>
      </c>
      <c r="AY614">
        <f t="shared" si="690"/>
        <v>0</v>
      </c>
      <c r="AZ614">
        <f t="shared" si="691"/>
        <v>0</v>
      </c>
      <c r="BA614">
        <f t="shared" si="692"/>
        <v>0</v>
      </c>
      <c r="BB614">
        <f t="shared" si="693"/>
        <v>0</v>
      </c>
      <c r="BC614">
        <f t="shared" si="694"/>
        <v>0</v>
      </c>
      <c r="BD614">
        <f t="shared" si="695"/>
        <v>0</v>
      </c>
      <c r="BF614" t="str">
        <f t="shared" si="696"/>
        <v>0</v>
      </c>
      <c r="BG614" t="str">
        <f t="shared" si="697"/>
        <v>0</v>
      </c>
      <c r="BH614" t="str">
        <f t="shared" si="698"/>
        <v>0</v>
      </c>
      <c r="BI614" t="str">
        <f t="shared" si="699"/>
        <v>0</v>
      </c>
      <c r="BJ614" t="str">
        <f t="shared" si="700"/>
        <v>0</v>
      </c>
      <c r="BK614" t="str">
        <f t="shared" si="701"/>
        <v>0</v>
      </c>
    </row>
    <row r="615" spans="1:63" x14ac:dyDescent="0.25">
      <c r="A615" s="176" t="s">
        <v>23</v>
      </c>
      <c r="B615" s="10">
        <f t="shared" si="707"/>
        <v>14</v>
      </c>
      <c r="C615" s="10" t="str">
        <f t="shared" si="706"/>
        <v>Admin 4c - 14</v>
      </c>
      <c r="D615" s="89">
        <f>'AUP Test Results - Table 1'!D615</f>
        <v>0</v>
      </c>
      <c r="E615" s="177">
        <f>'AUP Test Results - Table 1'!E615</f>
        <v>0</v>
      </c>
      <c r="F615" s="139">
        <f>'AUP Test Results - Table 1'!F615</f>
        <v>0</v>
      </c>
      <c r="G615" s="177">
        <f>'AUP Test Results - Table 1'!G615</f>
        <v>0</v>
      </c>
      <c r="H615" s="177">
        <f>'AUP Test Results - Table 1'!H615</f>
        <v>0</v>
      </c>
      <c r="I615" s="139">
        <f>'AUP Test Results - Table 1'!I615</f>
        <v>0</v>
      </c>
      <c r="J615" s="177">
        <f>'AUP Test Results - Table 1'!J615</f>
        <v>0</v>
      </c>
      <c r="K615" s="177">
        <f>'AUP Test Results - Table 1'!K615</f>
        <v>0</v>
      </c>
      <c r="L615" s="139">
        <f>'AUP Test Results - Table 1'!L615</f>
        <v>0</v>
      </c>
      <c r="M615" s="177" t="str">
        <f>'AUP Test Results - Table 1'!M615</f>
        <v/>
      </c>
      <c r="N615" s="177">
        <f>'AUP Test Results - Table 1'!N615</f>
        <v>0</v>
      </c>
      <c r="O615" s="139">
        <f>'AUP Test Results - Table 1'!O615</f>
        <v>0</v>
      </c>
      <c r="P615" s="177" t="str">
        <f>'AUP Test Results - Table 1'!P615</f>
        <v/>
      </c>
      <c r="Q615" s="138">
        <f>'AUP Test Results - Table 1'!Q615</f>
        <v>0</v>
      </c>
      <c r="R615" s="139">
        <f>'AUP Test Results - Table 1'!R615</f>
        <v>0</v>
      </c>
      <c r="S615" s="45">
        <f>'AUP Test Results - Table 1'!S615</f>
        <v>0</v>
      </c>
      <c r="T615" s="139">
        <f>'AUP Test Results - Table 1'!T615</f>
        <v>0</v>
      </c>
      <c r="U615" s="45">
        <f>'AUP Test Results - Table 1'!U615</f>
        <v>0</v>
      </c>
      <c r="V615" s="138">
        <f>'AUP Test Results - Table 1'!V615</f>
        <v>0</v>
      </c>
      <c r="W615" s="141" t="str">
        <f>'AUP Test Results - Table 1'!W615</f>
        <v>none</v>
      </c>
      <c r="X615" s="141">
        <f>'AUP Test Results - Table 1'!X615</f>
        <v>0</v>
      </c>
      <c r="Y615" s="178">
        <f>'AUP Test Results - Table 1'!Y615</f>
        <v>0</v>
      </c>
      <c r="Z615" s="89">
        <f>'AUP Test Results - Table 1'!Z615</f>
        <v>0</v>
      </c>
      <c r="AC615" t="str">
        <f t="shared" si="678"/>
        <v>Admin 4b</v>
      </c>
      <c r="AD615" s="3">
        <f t="shared" si="709"/>
        <v>0</v>
      </c>
      <c r="AE615" s="3">
        <f t="shared" si="710"/>
        <v>0</v>
      </c>
      <c r="AF615" s="3" t="e">
        <f t="shared" si="711"/>
        <v>#DIV/0!</v>
      </c>
      <c r="AG615" s="2" t="e">
        <f t="shared" si="679"/>
        <v>#DIV/0!</v>
      </c>
      <c r="AH615" s="2" t="e">
        <f t="shared" si="680"/>
        <v>#DIV/0!</v>
      </c>
      <c r="AI615" s="2" t="e">
        <f t="shared" si="681"/>
        <v>#DIV/0!</v>
      </c>
      <c r="AJ615" s="2" t="e">
        <f t="shared" si="682"/>
        <v>#DIV/0!</v>
      </c>
      <c r="AK615" t="e">
        <f t="shared" si="683"/>
        <v>#DIV/0!</v>
      </c>
      <c r="AL615" t="str">
        <f t="shared" si="684"/>
        <v>0</v>
      </c>
      <c r="AM615" t="str">
        <f t="shared" si="685"/>
        <v>0</v>
      </c>
      <c r="AN615" t="str">
        <f t="shared" si="686"/>
        <v>0</v>
      </c>
      <c r="AO615" t="str">
        <f t="shared" si="687"/>
        <v>0</v>
      </c>
      <c r="AP615" t="str">
        <f t="shared" si="688"/>
        <v>0</v>
      </c>
      <c r="AQ615" t="str">
        <f t="shared" si="689"/>
        <v>0</v>
      </c>
      <c r="AT615">
        <f t="shared" si="703"/>
        <v>0</v>
      </c>
      <c r="AU615">
        <f t="shared" si="704"/>
        <v>0</v>
      </c>
      <c r="AW615">
        <f t="shared" si="705"/>
        <v>0</v>
      </c>
      <c r="AY615">
        <f t="shared" si="690"/>
        <v>0</v>
      </c>
      <c r="AZ615">
        <f t="shared" si="691"/>
        <v>0</v>
      </c>
      <c r="BA615">
        <f t="shared" si="692"/>
        <v>0</v>
      </c>
      <c r="BB615">
        <f t="shared" si="693"/>
        <v>0</v>
      </c>
      <c r="BC615">
        <f t="shared" si="694"/>
        <v>0</v>
      </c>
      <c r="BD615">
        <f t="shared" si="695"/>
        <v>0</v>
      </c>
      <c r="BF615" t="str">
        <f t="shared" si="696"/>
        <v>0</v>
      </c>
      <c r="BG615" t="str">
        <f t="shared" si="697"/>
        <v>0</v>
      </c>
      <c r="BH615" t="str">
        <f t="shared" si="698"/>
        <v>0</v>
      </c>
      <c r="BI615" t="str">
        <f t="shared" si="699"/>
        <v>0</v>
      </c>
      <c r="BJ615" t="str">
        <f t="shared" si="700"/>
        <v>0</v>
      </c>
      <c r="BK615" t="str">
        <f t="shared" si="701"/>
        <v>0</v>
      </c>
    </row>
    <row r="616" spans="1:63" x14ac:dyDescent="0.25">
      <c r="A616" s="176" t="s">
        <v>23</v>
      </c>
      <c r="B616" s="10">
        <f t="shared" si="707"/>
        <v>15</v>
      </c>
      <c r="C616" s="10" t="str">
        <f t="shared" si="706"/>
        <v>Admin 4c - 15</v>
      </c>
      <c r="D616" s="89">
        <f>'AUP Test Results - Table 1'!D616</f>
        <v>0</v>
      </c>
      <c r="E616" s="177">
        <f>'AUP Test Results - Table 1'!E616</f>
        <v>0</v>
      </c>
      <c r="F616" s="139">
        <f>'AUP Test Results - Table 1'!F616</f>
        <v>0</v>
      </c>
      <c r="G616" s="177">
        <f>'AUP Test Results - Table 1'!G616</f>
        <v>0</v>
      </c>
      <c r="H616" s="177">
        <f>'AUP Test Results - Table 1'!H616</f>
        <v>0</v>
      </c>
      <c r="I616" s="139">
        <f>'AUP Test Results - Table 1'!I616</f>
        <v>0</v>
      </c>
      <c r="J616" s="177">
        <f>'AUP Test Results - Table 1'!J616</f>
        <v>0</v>
      </c>
      <c r="K616" s="177">
        <f>'AUP Test Results - Table 1'!K616</f>
        <v>0</v>
      </c>
      <c r="L616" s="139">
        <f>'AUP Test Results - Table 1'!L616</f>
        <v>0</v>
      </c>
      <c r="M616" s="177" t="str">
        <f>'AUP Test Results - Table 1'!M616</f>
        <v/>
      </c>
      <c r="N616" s="177">
        <f>'AUP Test Results - Table 1'!N616</f>
        <v>0</v>
      </c>
      <c r="O616" s="139">
        <f>'AUP Test Results - Table 1'!O616</f>
        <v>0</v>
      </c>
      <c r="P616" s="177" t="str">
        <f>'AUP Test Results - Table 1'!P616</f>
        <v/>
      </c>
      <c r="Q616" s="138">
        <f>'AUP Test Results - Table 1'!Q616</f>
        <v>0</v>
      </c>
      <c r="R616" s="139">
        <f>'AUP Test Results - Table 1'!R616</f>
        <v>0</v>
      </c>
      <c r="S616" s="45">
        <f>'AUP Test Results - Table 1'!S616</f>
        <v>0</v>
      </c>
      <c r="T616" s="139">
        <f>'AUP Test Results - Table 1'!T616</f>
        <v>0</v>
      </c>
      <c r="U616" s="45">
        <f>'AUP Test Results - Table 1'!U616</f>
        <v>0</v>
      </c>
      <c r="V616" s="138">
        <f>'AUP Test Results - Table 1'!V616</f>
        <v>0</v>
      </c>
      <c r="W616" s="141" t="str">
        <f>'AUP Test Results - Table 1'!W616</f>
        <v>none</v>
      </c>
      <c r="X616" s="141">
        <f>'AUP Test Results - Table 1'!X616</f>
        <v>0</v>
      </c>
      <c r="Y616" s="178">
        <f>'AUP Test Results - Table 1'!Y616</f>
        <v>0</v>
      </c>
      <c r="Z616" s="89">
        <f>'AUP Test Results - Table 1'!Z616</f>
        <v>0</v>
      </c>
      <c r="AC616" t="str">
        <f t="shared" si="678"/>
        <v>Admin 4b</v>
      </c>
      <c r="AD616" s="3">
        <f t="shared" si="709"/>
        <v>0</v>
      </c>
      <c r="AE616" s="3">
        <f t="shared" si="710"/>
        <v>0</v>
      </c>
      <c r="AF616" s="3" t="e">
        <f t="shared" si="711"/>
        <v>#DIV/0!</v>
      </c>
      <c r="AG616" s="2" t="e">
        <f t="shared" si="679"/>
        <v>#DIV/0!</v>
      </c>
      <c r="AH616" s="2" t="e">
        <f t="shared" si="680"/>
        <v>#DIV/0!</v>
      </c>
      <c r="AI616" s="2" t="e">
        <f t="shared" si="681"/>
        <v>#DIV/0!</v>
      </c>
      <c r="AJ616" s="2" t="e">
        <f t="shared" si="682"/>
        <v>#DIV/0!</v>
      </c>
      <c r="AK616" t="e">
        <f t="shared" si="683"/>
        <v>#DIV/0!</v>
      </c>
      <c r="AL616" t="str">
        <f t="shared" si="684"/>
        <v>0</v>
      </c>
      <c r="AM616" t="str">
        <f t="shared" si="685"/>
        <v>0</v>
      </c>
      <c r="AN616" t="str">
        <f t="shared" si="686"/>
        <v>0</v>
      </c>
      <c r="AO616" t="str">
        <f t="shared" si="687"/>
        <v>0</v>
      </c>
      <c r="AP616" t="str">
        <f t="shared" si="688"/>
        <v>0</v>
      </c>
      <c r="AQ616" t="str">
        <f t="shared" si="689"/>
        <v>0</v>
      </c>
      <c r="AT616">
        <f t="shared" si="703"/>
        <v>0</v>
      </c>
      <c r="AU616">
        <f t="shared" si="704"/>
        <v>0</v>
      </c>
      <c r="AW616">
        <f t="shared" si="705"/>
        <v>0</v>
      </c>
      <c r="AY616">
        <f t="shared" si="690"/>
        <v>0</v>
      </c>
      <c r="AZ616">
        <f t="shared" si="691"/>
        <v>0</v>
      </c>
      <c r="BA616">
        <f t="shared" si="692"/>
        <v>0</v>
      </c>
      <c r="BB616">
        <f t="shared" si="693"/>
        <v>0</v>
      </c>
      <c r="BC616">
        <f t="shared" si="694"/>
        <v>0</v>
      </c>
      <c r="BD616">
        <f t="shared" si="695"/>
        <v>0</v>
      </c>
      <c r="BF616" t="str">
        <f t="shared" si="696"/>
        <v>0</v>
      </c>
      <c r="BG616" t="str">
        <f t="shared" si="697"/>
        <v>0</v>
      </c>
      <c r="BH616" t="str">
        <f t="shared" si="698"/>
        <v>0</v>
      </c>
      <c r="BI616" t="str">
        <f t="shared" si="699"/>
        <v>0</v>
      </c>
      <c r="BJ616" t="str">
        <f t="shared" si="700"/>
        <v>0</v>
      </c>
      <c r="BK616" t="str">
        <f t="shared" si="701"/>
        <v>0</v>
      </c>
    </row>
    <row r="617" spans="1:63" x14ac:dyDescent="0.25">
      <c r="A617" s="176" t="s">
        <v>23</v>
      </c>
      <c r="B617" s="10">
        <f t="shared" si="707"/>
        <v>16</v>
      </c>
      <c r="C617" s="10" t="str">
        <f t="shared" si="706"/>
        <v>Admin 4c - 16</v>
      </c>
      <c r="D617" s="89">
        <f>'AUP Test Results - Table 1'!D617</f>
        <v>0</v>
      </c>
      <c r="E617" s="177">
        <f>'AUP Test Results - Table 1'!E617</f>
        <v>0</v>
      </c>
      <c r="F617" s="139">
        <f>'AUP Test Results - Table 1'!F617</f>
        <v>0</v>
      </c>
      <c r="G617" s="177">
        <f>'AUP Test Results - Table 1'!G617</f>
        <v>0</v>
      </c>
      <c r="H617" s="177">
        <f>'AUP Test Results - Table 1'!H617</f>
        <v>0</v>
      </c>
      <c r="I617" s="139">
        <f>'AUP Test Results - Table 1'!I617</f>
        <v>0</v>
      </c>
      <c r="J617" s="177">
        <f>'AUP Test Results - Table 1'!J617</f>
        <v>0</v>
      </c>
      <c r="K617" s="177">
        <f>'AUP Test Results - Table 1'!K617</f>
        <v>0</v>
      </c>
      <c r="L617" s="139">
        <f>'AUP Test Results - Table 1'!L617</f>
        <v>0</v>
      </c>
      <c r="M617" s="177" t="str">
        <f>'AUP Test Results - Table 1'!M617</f>
        <v/>
      </c>
      <c r="N617" s="177">
        <f>'AUP Test Results - Table 1'!N617</f>
        <v>0</v>
      </c>
      <c r="O617" s="139">
        <f>'AUP Test Results - Table 1'!O617</f>
        <v>0</v>
      </c>
      <c r="P617" s="177" t="str">
        <f>'AUP Test Results - Table 1'!P617</f>
        <v/>
      </c>
      <c r="Q617" s="138">
        <f>'AUP Test Results - Table 1'!Q617</f>
        <v>0</v>
      </c>
      <c r="R617" s="139">
        <f>'AUP Test Results - Table 1'!R617</f>
        <v>0</v>
      </c>
      <c r="S617" s="45">
        <f>'AUP Test Results - Table 1'!S617</f>
        <v>0</v>
      </c>
      <c r="T617" s="139">
        <f>'AUP Test Results - Table 1'!T617</f>
        <v>0</v>
      </c>
      <c r="U617" s="45">
        <f>'AUP Test Results - Table 1'!U617</f>
        <v>0</v>
      </c>
      <c r="V617" s="138">
        <f>'AUP Test Results - Table 1'!V617</f>
        <v>0</v>
      </c>
      <c r="W617" s="141" t="str">
        <f>'AUP Test Results - Table 1'!W617</f>
        <v>none</v>
      </c>
      <c r="X617" s="141">
        <f>'AUP Test Results - Table 1'!X617</f>
        <v>0</v>
      </c>
      <c r="Y617" s="178">
        <f>'AUP Test Results - Table 1'!Y617</f>
        <v>0</v>
      </c>
      <c r="Z617" s="89">
        <f>'AUP Test Results - Table 1'!Z617</f>
        <v>0</v>
      </c>
      <c r="AC617" t="str">
        <f t="shared" ref="AC617:AC664" si="712">A554</f>
        <v>Admin 4b</v>
      </c>
      <c r="AD617" s="3">
        <f t="shared" si="709"/>
        <v>0</v>
      </c>
      <c r="AE617" s="3">
        <f t="shared" si="710"/>
        <v>0</v>
      </c>
      <c r="AF617" s="3" t="e">
        <f t="shared" si="711"/>
        <v>#DIV/0!</v>
      </c>
      <c r="AG617" s="2" t="e">
        <f t="shared" ref="AG617:AG664" si="713">V554*$AF617</f>
        <v>#DIV/0!</v>
      </c>
      <c r="AH617" s="2" t="e">
        <f t="shared" ref="AH617:AH664" si="714">R554*$AF617</f>
        <v>#DIV/0!</v>
      </c>
      <c r="AI617" s="2" t="e">
        <f t="shared" ref="AI617:AI664" si="715">Q554*$AF617</f>
        <v>#DIV/0!</v>
      </c>
      <c r="AJ617" s="2" t="e">
        <f t="shared" ref="AJ617:AJ664" si="716">T554*$AF617</f>
        <v>#DIV/0!</v>
      </c>
      <c r="AK617" t="e">
        <f t="shared" ref="AK617:AK664" si="717">O554*$AF617</f>
        <v>#DIV/0!</v>
      </c>
      <c r="AL617" t="str">
        <f t="shared" ref="AL617:AL664" si="718">IF(AY617=1,$AF617*$V554,"0")</f>
        <v>0</v>
      </c>
      <c r="AM617" t="str">
        <f t="shared" ref="AM617:AM664" si="719">IF(AZ617=1,$AF617*$V554,"0")</f>
        <v>0</v>
      </c>
      <c r="AN617" t="str">
        <f t="shared" ref="AN617:AN664" si="720">IF(BA617=1,$AF617*$V554,"0")</f>
        <v>0</v>
      </c>
      <c r="AO617" t="str">
        <f t="shared" ref="AO617:AO664" si="721">IF(BB617=1,$AF617*$V554,"0")</f>
        <v>0</v>
      </c>
      <c r="AP617" t="str">
        <f t="shared" ref="AP617:AP664" si="722">IF(BC617=1,$AF617*$V554,"0")</f>
        <v>0</v>
      </c>
      <c r="AQ617" t="str">
        <f t="shared" ref="AQ617:AQ664" si="723">IF(BD617=1,$AF617*$X554,"0")</f>
        <v>0</v>
      </c>
      <c r="AT617">
        <f t="shared" si="703"/>
        <v>0</v>
      </c>
      <c r="AU617">
        <f t="shared" si="704"/>
        <v>0</v>
      </c>
      <c r="AW617">
        <f t="shared" si="705"/>
        <v>0</v>
      </c>
      <c r="AY617">
        <f t="shared" ref="AY617:AY664" si="724">COUNTIF($W554:$W554,"SR")</f>
        <v>0</v>
      </c>
      <c r="AZ617">
        <f t="shared" ref="AZ617:AZ664" si="725">COUNTIF($W554:$W554,"UD")</f>
        <v>0</v>
      </c>
      <c r="BA617">
        <f t="shared" ref="BA617:BA664" si="726">COUNTIF($W554:$W554,"FA")</f>
        <v>0</v>
      </c>
      <c r="BB617">
        <f t="shared" ref="BB617:BB664" si="727">COUNTIF($W554:$W554,"DI")</f>
        <v>0</v>
      </c>
      <c r="BC617">
        <f t="shared" ref="BC617:BC664" si="728">COUNTIF($W554:$W554,"IA")</f>
        <v>0</v>
      </c>
      <c r="BD617">
        <f t="shared" ref="BD617:BD664" si="729">COUNTIF($X554:$X554,"&gt;.00")</f>
        <v>0</v>
      </c>
      <c r="BF617" t="str">
        <f t="shared" ref="BF617:BF664" si="730">IF(BA617=1,$AF617*F554,"0")</f>
        <v>0</v>
      </c>
      <c r="BG617" t="str">
        <f t="shared" ref="BG617:BG664" si="731">IF(BA617=1,$AF617*I554,"0")</f>
        <v>0</v>
      </c>
      <c r="BH617" t="str">
        <f t="shared" ref="BH617:BH664" si="732">IF(BB617=1,$AF617*F554,"0")</f>
        <v>0</v>
      </c>
      <c r="BI617" t="str">
        <f t="shared" ref="BI617:BI664" si="733">IF(BB617=1,$AF617*I554,"0")</f>
        <v>0</v>
      </c>
      <c r="BJ617" t="str">
        <f t="shared" ref="BJ617:BJ664" si="734">IF(BC617=1,$AF617*F554,"0")</f>
        <v>0</v>
      </c>
      <c r="BK617" t="str">
        <f t="shared" ref="BK617:BK664" si="735">IF(BC617=1,$AF617*I554,"0")</f>
        <v>0</v>
      </c>
    </row>
    <row r="618" spans="1:63" x14ac:dyDescent="0.25">
      <c r="A618" s="176" t="s">
        <v>23</v>
      </c>
      <c r="B618" s="10">
        <f t="shared" si="707"/>
        <v>17</v>
      </c>
      <c r="C618" s="10" t="str">
        <f t="shared" si="706"/>
        <v>Admin 4c - 17</v>
      </c>
      <c r="D618" s="89">
        <f>'AUP Test Results - Table 1'!D618</f>
        <v>0</v>
      </c>
      <c r="E618" s="177">
        <f>'AUP Test Results - Table 1'!E618</f>
        <v>0</v>
      </c>
      <c r="F618" s="139">
        <f>'AUP Test Results - Table 1'!F618</f>
        <v>0</v>
      </c>
      <c r="G618" s="177">
        <f>'AUP Test Results - Table 1'!G618</f>
        <v>0</v>
      </c>
      <c r="H618" s="177">
        <f>'AUP Test Results - Table 1'!H618</f>
        <v>0</v>
      </c>
      <c r="I618" s="139">
        <f>'AUP Test Results - Table 1'!I618</f>
        <v>0</v>
      </c>
      <c r="J618" s="177">
        <f>'AUP Test Results - Table 1'!J618</f>
        <v>0</v>
      </c>
      <c r="K618" s="177">
        <f>'AUP Test Results - Table 1'!K618</f>
        <v>0</v>
      </c>
      <c r="L618" s="139">
        <f>'AUP Test Results - Table 1'!L618</f>
        <v>0</v>
      </c>
      <c r="M618" s="177" t="str">
        <f>'AUP Test Results - Table 1'!M618</f>
        <v/>
      </c>
      <c r="N618" s="177">
        <f>'AUP Test Results - Table 1'!N618</f>
        <v>0</v>
      </c>
      <c r="O618" s="139">
        <f>'AUP Test Results - Table 1'!O618</f>
        <v>0</v>
      </c>
      <c r="P618" s="177" t="str">
        <f>'AUP Test Results - Table 1'!P618</f>
        <v/>
      </c>
      <c r="Q618" s="138">
        <f>'AUP Test Results - Table 1'!Q618</f>
        <v>0</v>
      </c>
      <c r="R618" s="139">
        <f>'AUP Test Results - Table 1'!R618</f>
        <v>0</v>
      </c>
      <c r="S618" s="45">
        <f>'AUP Test Results - Table 1'!S618</f>
        <v>0</v>
      </c>
      <c r="T618" s="139">
        <f>'AUP Test Results - Table 1'!T618</f>
        <v>0</v>
      </c>
      <c r="U618" s="45">
        <f>'AUP Test Results - Table 1'!U618</f>
        <v>0</v>
      </c>
      <c r="V618" s="138">
        <f>'AUP Test Results - Table 1'!V618</f>
        <v>0</v>
      </c>
      <c r="W618" s="141" t="str">
        <f>'AUP Test Results - Table 1'!W618</f>
        <v>none</v>
      </c>
      <c r="X618" s="141">
        <f>'AUP Test Results - Table 1'!X618</f>
        <v>0</v>
      </c>
      <c r="Y618" s="178">
        <f>'AUP Test Results - Table 1'!Y618</f>
        <v>0</v>
      </c>
      <c r="Z618" s="89">
        <f>'AUP Test Results - Table 1'!Z618</f>
        <v>0</v>
      </c>
      <c r="AC618" t="str">
        <f t="shared" si="712"/>
        <v>Admin 4b</v>
      </c>
      <c r="AD618" s="3">
        <f t="shared" si="709"/>
        <v>0</v>
      </c>
      <c r="AE618" s="3">
        <f t="shared" si="710"/>
        <v>0</v>
      </c>
      <c r="AF618" s="3" t="e">
        <f t="shared" si="711"/>
        <v>#DIV/0!</v>
      </c>
      <c r="AG618" s="2" t="e">
        <f t="shared" si="713"/>
        <v>#DIV/0!</v>
      </c>
      <c r="AH618" s="2" t="e">
        <f t="shared" si="714"/>
        <v>#DIV/0!</v>
      </c>
      <c r="AI618" s="2" t="e">
        <f t="shared" si="715"/>
        <v>#DIV/0!</v>
      </c>
      <c r="AJ618" s="2" t="e">
        <f t="shared" si="716"/>
        <v>#DIV/0!</v>
      </c>
      <c r="AK618" t="e">
        <f t="shared" si="717"/>
        <v>#DIV/0!</v>
      </c>
      <c r="AL618" t="str">
        <f t="shared" si="718"/>
        <v>0</v>
      </c>
      <c r="AM618" t="str">
        <f t="shared" si="719"/>
        <v>0</v>
      </c>
      <c r="AN618" t="str">
        <f t="shared" si="720"/>
        <v>0</v>
      </c>
      <c r="AO618" t="str">
        <f t="shared" si="721"/>
        <v>0</v>
      </c>
      <c r="AP618" t="str">
        <f t="shared" si="722"/>
        <v>0</v>
      </c>
      <c r="AQ618" t="str">
        <f t="shared" si="723"/>
        <v>0</v>
      </c>
      <c r="AT618">
        <f t="shared" si="703"/>
        <v>0</v>
      </c>
      <c r="AU618">
        <f t="shared" si="704"/>
        <v>0</v>
      </c>
      <c r="AW618">
        <f t="shared" si="705"/>
        <v>0</v>
      </c>
      <c r="AY618">
        <f t="shared" si="724"/>
        <v>0</v>
      </c>
      <c r="AZ618">
        <f t="shared" si="725"/>
        <v>0</v>
      </c>
      <c r="BA618">
        <f t="shared" si="726"/>
        <v>0</v>
      </c>
      <c r="BB618">
        <f t="shared" si="727"/>
        <v>0</v>
      </c>
      <c r="BC618">
        <f t="shared" si="728"/>
        <v>0</v>
      </c>
      <c r="BD618">
        <f t="shared" si="729"/>
        <v>0</v>
      </c>
      <c r="BF618" t="str">
        <f t="shared" si="730"/>
        <v>0</v>
      </c>
      <c r="BG618" t="str">
        <f t="shared" si="731"/>
        <v>0</v>
      </c>
      <c r="BH618" t="str">
        <f t="shared" si="732"/>
        <v>0</v>
      </c>
      <c r="BI618" t="str">
        <f t="shared" si="733"/>
        <v>0</v>
      </c>
      <c r="BJ618" t="str">
        <f t="shared" si="734"/>
        <v>0</v>
      </c>
      <c r="BK618" t="str">
        <f t="shared" si="735"/>
        <v>0</v>
      </c>
    </row>
    <row r="619" spans="1:63" x14ac:dyDescent="0.25">
      <c r="A619" s="176" t="s">
        <v>23</v>
      </c>
      <c r="B619" s="10">
        <f t="shared" si="707"/>
        <v>18</v>
      </c>
      <c r="C619" s="10" t="str">
        <f t="shared" si="706"/>
        <v>Admin 4c - 18</v>
      </c>
      <c r="D619" s="89">
        <f>'AUP Test Results - Table 1'!D619</f>
        <v>0</v>
      </c>
      <c r="E619" s="177">
        <f>'AUP Test Results - Table 1'!E619</f>
        <v>0</v>
      </c>
      <c r="F619" s="139">
        <f>'AUP Test Results - Table 1'!F619</f>
        <v>0</v>
      </c>
      <c r="G619" s="177">
        <f>'AUP Test Results - Table 1'!G619</f>
        <v>0</v>
      </c>
      <c r="H619" s="177">
        <f>'AUP Test Results - Table 1'!H619</f>
        <v>0</v>
      </c>
      <c r="I619" s="139">
        <f>'AUP Test Results - Table 1'!I619</f>
        <v>0</v>
      </c>
      <c r="J619" s="177">
        <f>'AUP Test Results - Table 1'!J619</f>
        <v>0</v>
      </c>
      <c r="K619" s="177">
        <f>'AUP Test Results - Table 1'!K619</f>
        <v>0</v>
      </c>
      <c r="L619" s="139">
        <f>'AUP Test Results - Table 1'!L619</f>
        <v>0</v>
      </c>
      <c r="M619" s="177" t="str">
        <f>'AUP Test Results - Table 1'!M619</f>
        <v/>
      </c>
      <c r="N619" s="177">
        <f>'AUP Test Results - Table 1'!N619</f>
        <v>0</v>
      </c>
      <c r="O619" s="139">
        <f>'AUP Test Results - Table 1'!O619</f>
        <v>0</v>
      </c>
      <c r="P619" s="177" t="str">
        <f>'AUP Test Results - Table 1'!P619</f>
        <v/>
      </c>
      <c r="Q619" s="138">
        <f>'AUP Test Results - Table 1'!Q619</f>
        <v>0</v>
      </c>
      <c r="R619" s="139">
        <f>'AUP Test Results - Table 1'!R619</f>
        <v>0</v>
      </c>
      <c r="S619" s="45">
        <f>'AUP Test Results - Table 1'!S619</f>
        <v>0</v>
      </c>
      <c r="T619" s="139">
        <f>'AUP Test Results - Table 1'!T619</f>
        <v>0</v>
      </c>
      <c r="U619" s="45">
        <f>'AUP Test Results - Table 1'!U619</f>
        <v>0</v>
      </c>
      <c r="V619" s="138">
        <f>'AUP Test Results - Table 1'!V619</f>
        <v>0</v>
      </c>
      <c r="W619" s="141" t="str">
        <f>'AUP Test Results - Table 1'!W619</f>
        <v>none</v>
      </c>
      <c r="X619" s="141">
        <f>'AUP Test Results - Table 1'!X619</f>
        <v>0</v>
      </c>
      <c r="Y619" s="178">
        <f>'AUP Test Results - Table 1'!Y619</f>
        <v>0</v>
      </c>
      <c r="Z619" s="89">
        <f>'AUP Test Results - Table 1'!Z619</f>
        <v>0</v>
      </c>
      <c r="AC619" t="str">
        <f t="shared" si="712"/>
        <v>Admin 4b</v>
      </c>
      <c r="AD619" s="3">
        <f t="shared" si="709"/>
        <v>0</v>
      </c>
      <c r="AE619" s="3">
        <f t="shared" si="710"/>
        <v>0</v>
      </c>
      <c r="AF619" s="3" t="e">
        <f t="shared" si="711"/>
        <v>#DIV/0!</v>
      </c>
      <c r="AG619" s="2" t="e">
        <f t="shared" si="713"/>
        <v>#DIV/0!</v>
      </c>
      <c r="AH619" s="2" t="e">
        <f t="shared" si="714"/>
        <v>#DIV/0!</v>
      </c>
      <c r="AI619" s="2" t="e">
        <f t="shared" si="715"/>
        <v>#DIV/0!</v>
      </c>
      <c r="AJ619" s="2" t="e">
        <f t="shared" si="716"/>
        <v>#DIV/0!</v>
      </c>
      <c r="AK619" t="e">
        <f t="shared" si="717"/>
        <v>#DIV/0!</v>
      </c>
      <c r="AL619" t="str">
        <f t="shared" si="718"/>
        <v>0</v>
      </c>
      <c r="AM619" t="str">
        <f t="shared" si="719"/>
        <v>0</v>
      </c>
      <c r="AN619" t="str">
        <f t="shared" si="720"/>
        <v>0</v>
      </c>
      <c r="AO619" t="str">
        <f t="shared" si="721"/>
        <v>0</v>
      </c>
      <c r="AP619" t="str">
        <f t="shared" si="722"/>
        <v>0</v>
      </c>
      <c r="AQ619" t="str">
        <f t="shared" si="723"/>
        <v>0</v>
      </c>
      <c r="AT619">
        <f t="shared" si="703"/>
        <v>0</v>
      </c>
      <c r="AU619">
        <f t="shared" si="704"/>
        <v>0</v>
      </c>
      <c r="AW619">
        <f t="shared" si="705"/>
        <v>0</v>
      </c>
      <c r="AY619">
        <f t="shared" si="724"/>
        <v>0</v>
      </c>
      <c r="AZ619">
        <f t="shared" si="725"/>
        <v>0</v>
      </c>
      <c r="BA619">
        <f t="shared" si="726"/>
        <v>0</v>
      </c>
      <c r="BB619">
        <f t="shared" si="727"/>
        <v>0</v>
      </c>
      <c r="BC619">
        <f t="shared" si="728"/>
        <v>0</v>
      </c>
      <c r="BD619">
        <f t="shared" si="729"/>
        <v>0</v>
      </c>
      <c r="BF619" t="str">
        <f t="shared" si="730"/>
        <v>0</v>
      </c>
      <c r="BG619" t="str">
        <f t="shared" si="731"/>
        <v>0</v>
      </c>
      <c r="BH619" t="str">
        <f t="shared" si="732"/>
        <v>0</v>
      </c>
      <c r="BI619" t="str">
        <f t="shared" si="733"/>
        <v>0</v>
      </c>
      <c r="BJ619" t="str">
        <f t="shared" si="734"/>
        <v>0</v>
      </c>
      <c r="BK619" t="str">
        <f t="shared" si="735"/>
        <v>0</v>
      </c>
    </row>
    <row r="620" spans="1:63" x14ac:dyDescent="0.25">
      <c r="A620" s="176" t="s">
        <v>23</v>
      </c>
      <c r="B620" s="10">
        <f t="shared" si="707"/>
        <v>19</v>
      </c>
      <c r="C620" s="10" t="str">
        <f t="shared" si="706"/>
        <v>Admin 4c - 19</v>
      </c>
      <c r="D620" s="89">
        <f>'AUP Test Results - Table 1'!D620</f>
        <v>0</v>
      </c>
      <c r="E620" s="177">
        <f>'AUP Test Results - Table 1'!E620</f>
        <v>0</v>
      </c>
      <c r="F620" s="139">
        <f>'AUP Test Results - Table 1'!F620</f>
        <v>0</v>
      </c>
      <c r="G620" s="177">
        <f>'AUP Test Results - Table 1'!G620</f>
        <v>0</v>
      </c>
      <c r="H620" s="177">
        <f>'AUP Test Results - Table 1'!H620</f>
        <v>0</v>
      </c>
      <c r="I620" s="139">
        <f>'AUP Test Results - Table 1'!I620</f>
        <v>0</v>
      </c>
      <c r="J620" s="177">
        <f>'AUP Test Results - Table 1'!J620</f>
        <v>0</v>
      </c>
      <c r="K620" s="177">
        <f>'AUP Test Results - Table 1'!K620</f>
        <v>0</v>
      </c>
      <c r="L620" s="139">
        <f>'AUP Test Results - Table 1'!L620</f>
        <v>0</v>
      </c>
      <c r="M620" s="177" t="str">
        <f>'AUP Test Results - Table 1'!M620</f>
        <v/>
      </c>
      <c r="N620" s="177">
        <f>'AUP Test Results - Table 1'!N620</f>
        <v>0</v>
      </c>
      <c r="O620" s="139">
        <f>'AUP Test Results - Table 1'!O620</f>
        <v>0</v>
      </c>
      <c r="P620" s="177" t="str">
        <f>'AUP Test Results - Table 1'!P620</f>
        <v/>
      </c>
      <c r="Q620" s="138">
        <f>'AUP Test Results - Table 1'!Q620</f>
        <v>0</v>
      </c>
      <c r="R620" s="139">
        <f>'AUP Test Results - Table 1'!R620</f>
        <v>0</v>
      </c>
      <c r="S620" s="45">
        <f>'AUP Test Results - Table 1'!S620</f>
        <v>0</v>
      </c>
      <c r="T620" s="139">
        <f>'AUP Test Results - Table 1'!T620</f>
        <v>0</v>
      </c>
      <c r="U620" s="45">
        <f>'AUP Test Results - Table 1'!U620</f>
        <v>0</v>
      </c>
      <c r="V620" s="138">
        <f>'AUP Test Results - Table 1'!V620</f>
        <v>0</v>
      </c>
      <c r="W620" s="141" t="str">
        <f>'AUP Test Results - Table 1'!W620</f>
        <v>none</v>
      </c>
      <c r="X620" s="141">
        <f>'AUP Test Results - Table 1'!X620</f>
        <v>0</v>
      </c>
      <c r="Y620" s="178">
        <f>'AUP Test Results - Table 1'!Y620</f>
        <v>0</v>
      </c>
      <c r="Z620" s="89">
        <f>'AUP Test Results - Table 1'!Z620</f>
        <v>0</v>
      </c>
      <c r="AC620" t="str">
        <f t="shared" si="712"/>
        <v>Admin 4b</v>
      </c>
      <c r="AD620" s="3">
        <f t="shared" si="709"/>
        <v>0</v>
      </c>
      <c r="AE620" s="3">
        <f t="shared" si="710"/>
        <v>0</v>
      </c>
      <c r="AF620" s="3" t="e">
        <f t="shared" si="711"/>
        <v>#DIV/0!</v>
      </c>
      <c r="AG620" s="2" t="e">
        <f t="shared" si="713"/>
        <v>#DIV/0!</v>
      </c>
      <c r="AH620" s="2" t="e">
        <f t="shared" si="714"/>
        <v>#DIV/0!</v>
      </c>
      <c r="AI620" s="2" t="e">
        <f t="shared" si="715"/>
        <v>#DIV/0!</v>
      </c>
      <c r="AJ620" s="2" t="e">
        <f t="shared" si="716"/>
        <v>#DIV/0!</v>
      </c>
      <c r="AK620" t="e">
        <f t="shared" si="717"/>
        <v>#DIV/0!</v>
      </c>
      <c r="AL620" t="str">
        <f t="shared" si="718"/>
        <v>0</v>
      </c>
      <c r="AM620" t="str">
        <f t="shared" si="719"/>
        <v>0</v>
      </c>
      <c r="AN620" t="str">
        <f t="shared" si="720"/>
        <v>0</v>
      </c>
      <c r="AO620" t="str">
        <f t="shared" si="721"/>
        <v>0</v>
      </c>
      <c r="AP620" t="str">
        <f t="shared" si="722"/>
        <v>0</v>
      </c>
      <c r="AQ620" t="str">
        <f t="shared" si="723"/>
        <v>0</v>
      </c>
      <c r="AT620">
        <f t="shared" si="703"/>
        <v>0</v>
      </c>
      <c r="AU620">
        <f t="shared" si="704"/>
        <v>0</v>
      </c>
      <c r="AW620">
        <f t="shared" si="705"/>
        <v>0</v>
      </c>
      <c r="AY620">
        <f t="shared" si="724"/>
        <v>0</v>
      </c>
      <c r="AZ620">
        <f t="shared" si="725"/>
        <v>0</v>
      </c>
      <c r="BA620">
        <f t="shared" si="726"/>
        <v>0</v>
      </c>
      <c r="BB620">
        <f t="shared" si="727"/>
        <v>0</v>
      </c>
      <c r="BC620">
        <f t="shared" si="728"/>
        <v>0</v>
      </c>
      <c r="BD620">
        <f t="shared" si="729"/>
        <v>0</v>
      </c>
      <c r="BF620" t="str">
        <f t="shared" si="730"/>
        <v>0</v>
      </c>
      <c r="BG620" t="str">
        <f t="shared" si="731"/>
        <v>0</v>
      </c>
      <c r="BH620" t="str">
        <f t="shared" si="732"/>
        <v>0</v>
      </c>
      <c r="BI620" t="str">
        <f t="shared" si="733"/>
        <v>0</v>
      </c>
      <c r="BJ620" t="str">
        <f t="shared" si="734"/>
        <v>0</v>
      </c>
      <c r="BK620" t="str">
        <f t="shared" si="735"/>
        <v>0</v>
      </c>
    </row>
    <row r="621" spans="1:63" x14ac:dyDescent="0.25">
      <c r="A621" s="176" t="s">
        <v>23</v>
      </c>
      <c r="B621" s="10">
        <f t="shared" si="707"/>
        <v>20</v>
      </c>
      <c r="C621" s="10" t="str">
        <f t="shared" si="706"/>
        <v>Admin 4c - 20</v>
      </c>
      <c r="D621" s="89">
        <f>'AUP Test Results - Table 1'!D621</f>
        <v>0</v>
      </c>
      <c r="E621" s="177">
        <f>'AUP Test Results - Table 1'!E621</f>
        <v>0</v>
      </c>
      <c r="F621" s="139">
        <f>'AUP Test Results - Table 1'!F621</f>
        <v>0</v>
      </c>
      <c r="G621" s="177">
        <f>'AUP Test Results - Table 1'!G621</f>
        <v>0</v>
      </c>
      <c r="H621" s="177">
        <f>'AUP Test Results - Table 1'!H621</f>
        <v>0</v>
      </c>
      <c r="I621" s="139">
        <f>'AUP Test Results - Table 1'!I621</f>
        <v>0</v>
      </c>
      <c r="J621" s="177">
        <f>'AUP Test Results - Table 1'!J621</f>
        <v>0</v>
      </c>
      <c r="K621" s="177">
        <f>'AUP Test Results - Table 1'!K621</f>
        <v>0</v>
      </c>
      <c r="L621" s="139">
        <f>'AUP Test Results - Table 1'!L621</f>
        <v>0</v>
      </c>
      <c r="M621" s="177" t="str">
        <f>'AUP Test Results - Table 1'!M621</f>
        <v/>
      </c>
      <c r="N621" s="177">
        <f>'AUP Test Results - Table 1'!N621</f>
        <v>0</v>
      </c>
      <c r="O621" s="139">
        <f>'AUP Test Results - Table 1'!O621</f>
        <v>0</v>
      </c>
      <c r="P621" s="177" t="str">
        <f>'AUP Test Results - Table 1'!P621</f>
        <v/>
      </c>
      <c r="Q621" s="138">
        <f>'AUP Test Results - Table 1'!Q621</f>
        <v>0</v>
      </c>
      <c r="R621" s="139">
        <f>'AUP Test Results - Table 1'!R621</f>
        <v>0</v>
      </c>
      <c r="S621" s="45">
        <f>'AUP Test Results - Table 1'!S621</f>
        <v>0</v>
      </c>
      <c r="T621" s="139">
        <f>'AUP Test Results - Table 1'!T621</f>
        <v>0</v>
      </c>
      <c r="U621" s="45">
        <f>'AUP Test Results - Table 1'!U621</f>
        <v>0</v>
      </c>
      <c r="V621" s="138">
        <f>'AUP Test Results - Table 1'!V621</f>
        <v>0</v>
      </c>
      <c r="W621" s="141" t="str">
        <f>'AUP Test Results - Table 1'!W621</f>
        <v>none</v>
      </c>
      <c r="X621" s="141">
        <f>'AUP Test Results - Table 1'!X621</f>
        <v>0</v>
      </c>
      <c r="Y621" s="178">
        <f>'AUP Test Results - Table 1'!Y621</f>
        <v>0</v>
      </c>
      <c r="Z621" s="89">
        <f>'AUP Test Results - Table 1'!Z621</f>
        <v>0</v>
      </c>
      <c r="AC621" t="str">
        <f t="shared" si="712"/>
        <v>Admin 4b</v>
      </c>
      <c r="AD621" s="3">
        <f t="shared" si="709"/>
        <v>0</v>
      </c>
      <c r="AE621" s="3">
        <f t="shared" si="710"/>
        <v>0</v>
      </c>
      <c r="AF621" s="3" t="e">
        <f t="shared" si="711"/>
        <v>#DIV/0!</v>
      </c>
      <c r="AG621" s="2" t="e">
        <f t="shared" si="713"/>
        <v>#DIV/0!</v>
      </c>
      <c r="AH621" s="2" t="e">
        <f t="shared" si="714"/>
        <v>#DIV/0!</v>
      </c>
      <c r="AI621" s="2" t="e">
        <f t="shared" si="715"/>
        <v>#DIV/0!</v>
      </c>
      <c r="AJ621" s="2" t="e">
        <f t="shared" si="716"/>
        <v>#DIV/0!</v>
      </c>
      <c r="AK621" t="e">
        <f t="shared" si="717"/>
        <v>#DIV/0!</v>
      </c>
      <c r="AL621" t="str">
        <f t="shared" si="718"/>
        <v>0</v>
      </c>
      <c r="AM621" t="str">
        <f t="shared" si="719"/>
        <v>0</v>
      </c>
      <c r="AN621" t="str">
        <f t="shared" si="720"/>
        <v>0</v>
      </c>
      <c r="AO621" t="str">
        <f t="shared" si="721"/>
        <v>0</v>
      </c>
      <c r="AP621" t="str">
        <f t="shared" si="722"/>
        <v>0</v>
      </c>
      <c r="AQ621" t="str">
        <f t="shared" si="723"/>
        <v>0</v>
      </c>
      <c r="AT621">
        <f t="shared" si="703"/>
        <v>0</v>
      </c>
      <c r="AU621">
        <f t="shared" si="704"/>
        <v>0</v>
      </c>
      <c r="AW621">
        <f t="shared" si="705"/>
        <v>0</v>
      </c>
      <c r="AY621">
        <f t="shared" si="724"/>
        <v>0</v>
      </c>
      <c r="AZ621">
        <f t="shared" si="725"/>
        <v>0</v>
      </c>
      <c r="BA621">
        <f t="shared" si="726"/>
        <v>0</v>
      </c>
      <c r="BB621">
        <f t="shared" si="727"/>
        <v>0</v>
      </c>
      <c r="BC621">
        <f t="shared" si="728"/>
        <v>0</v>
      </c>
      <c r="BD621">
        <f t="shared" si="729"/>
        <v>0</v>
      </c>
      <c r="BF621" t="str">
        <f t="shared" si="730"/>
        <v>0</v>
      </c>
      <c r="BG621" t="str">
        <f t="shared" si="731"/>
        <v>0</v>
      </c>
      <c r="BH621" t="str">
        <f t="shared" si="732"/>
        <v>0</v>
      </c>
      <c r="BI621" t="str">
        <f t="shared" si="733"/>
        <v>0</v>
      </c>
      <c r="BJ621" t="str">
        <f t="shared" si="734"/>
        <v>0</v>
      </c>
      <c r="BK621" t="str">
        <f t="shared" si="735"/>
        <v>0</v>
      </c>
    </row>
    <row r="622" spans="1:63" x14ac:dyDescent="0.25">
      <c r="A622" s="176" t="s">
        <v>23</v>
      </c>
      <c r="B622" s="10">
        <f t="shared" si="707"/>
        <v>21</v>
      </c>
      <c r="C622" s="10" t="str">
        <f t="shared" si="706"/>
        <v>Admin 4c - 21</v>
      </c>
      <c r="D622" s="89">
        <f>'AUP Test Results - Table 1'!D622</f>
        <v>0</v>
      </c>
      <c r="E622" s="177">
        <f>'AUP Test Results - Table 1'!E622</f>
        <v>0</v>
      </c>
      <c r="F622" s="139">
        <f>'AUP Test Results - Table 1'!F622</f>
        <v>0</v>
      </c>
      <c r="G622" s="177">
        <f>'AUP Test Results - Table 1'!G622</f>
        <v>0</v>
      </c>
      <c r="H622" s="177">
        <f>'AUP Test Results - Table 1'!H622</f>
        <v>0</v>
      </c>
      <c r="I622" s="139">
        <f>'AUP Test Results - Table 1'!I622</f>
        <v>0</v>
      </c>
      <c r="J622" s="177">
        <f>'AUP Test Results - Table 1'!J622</f>
        <v>0</v>
      </c>
      <c r="K622" s="177">
        <f>'AUP Test Results - Table 1'!K622</f>
        <v>0</v>
      </c>
      <c r="L622" s="139">
        <f>'AUP Test Results - Table 1'!L622</f>
        <v>0</v>
      </c>
      <c r="M622" s="177" t="str">
        <f>'AUP Test Results - Table 1'!M622</f>
        <v/>
      </c>
      <c r="N622" s="177">
        <f>'AUP Test Results - Table 1'!N622</f>
        <v>0</v>
      </c>
      <c r="O622" s="139">
        <f>'AUP Test Results - Table 1'!O622</f>
        <v>0</v>
      </c>
      <c r="P622" s="177" t="str">
        <f>'AUP Test Results - Table 1'!P622</f>
        <v/>
      </c>
      <c r="Q622" s="138">
        <f>'AUP Test Results - Table 1'!Q622</f>
        <v>0</v>
      </c>
      <c r="R622" s="139">
        <f>'AUP Test Results - Table 1'!R622</f>
        <v>0</v>
      </c>
      <c r="S622" s="45">
        <f>'AUP Test Results - Table 1'!S622</f>
        <v>0</v>
      </c>
      <c r="T622" s="139">
        <f>'AUP Test Results - Table 1'!T622</f>
        <v>0</v>
      </c>
      <c r="U622" s="45">
        <f>'AUP Test Results - Table 1'!U622</f>
        <v>0</v>
      </c>
      <c r="V622" s="138">
        <f>'AUP Test Results - Table 1'!V622</f>
        <v>0</v>
      </c>
      <c r="W622" s="141" t="str">
        <f>'AUP Test Results - Table 1'!W622</f>
        <v>none</v>
      </c>
      <c r="X622" s="141">
        <f>'AUP Test Results - Table 1'!X622</f>
        <v>0</v>
      </c>
      <c r="Y622" s="178">
        <f>'AUP Test Results - Table 1'!Y622</f>
        <v>0</v>
      </c>
      <c r="Z622" s="89">
        <f>'AUP Test Results - Table 1'!Z622</f>
        <v>0</v>
      </c>
      <c r="AC622" t="str">
        <f t="shared" si="712"/>
        <v>Admin 4b</v>
      </c>
      <c r="AD622" s="3">
        <f t="shared" si="709"/>
        <v>0</v>
      </c>
      <c r="AE622" s="3">
        <f t="shared" si="710"/>
        <v>0</v>
      </c>
      <c r="AF622" s="3" t="e">
        <f t="shared" si="711"/>
        <v>#DIV/0!</v>
      </c>
      <c r="AG622" s="2" t="e">
        <f t="shared" si="713"/>
        <v>#DIV/0!</v>
      </c>
      <c r="AH622" s="2" t="e">
        <f t="shared" si="714"/>
        <v>#DIV/0!</v>
      </c>
      <c r="AI622" s="2" t="e">
        <f t="shared" si="715"/>
        <v>#DIV/0!</v>
      </c>
      <c r="AJ622" s="2" t="e">
        <f t="shared" si="716"/>
        <v>#DIV/0!</v>
      </c>
      <c r="AK622" t="e">
        <f t="shared" si="717"/>
        <v>#DIV/0!</v>
      </c>
      <c r="AL622" t="str">
        <f t="shared" si="718"/>
        <v>0</v>
      </c>
      <c r="AM622" t="str">
        <f t="shared" si="719"/>
        <v>0</v>
      </c>
      <c r="AN622" t="str">
        <f t="shared" si="720"/>
        <v>0</v>
      </c>
      <c r="AO622" t="str">
        <f t="shared" si="721"/>
        <v>0</v>
      </c>
      <c r="AP622" t="str">
        <f t="shared" si="722"/>
        <v>0</v>
      </c>
      <c r="AQ622" t="str">
        <f t="shared" si="723"/>
        <v>0</v>
      </c>
      <c r="AT622">
        <f t="shared" si="703"/>
        <v>0</v>
      </c>
      <c r="AU622">
        <f t="shared" si="704"/>
        <v>0</v>
      </c>
      <c r="AW622">
        <f t="shared" si="705"/>
        <v>0</v>
      </c>
      <c r="AY622">
        <f t="shared" si="724"/>
        <v>0</v>
      </c>
      <c r="AZ622">
        <f t="shared" si="725"/>
        <v>0</v>
      </c>
      <c r="BA622">
        <f t="shared" si="726"/>
        <v>0</v>
      </c>
      <c r="BB622">
        <f t="shared" si="727"/>
        <v>0</v>
      </c>
      <c r="BC622">
        <f t="shared" si="728"/>
        <v>0</v>
      </c>
      <c r="BD622">
        <f t="shared" si="729"/>
        <v>0</v>
      </c>
      <c r="BF622" t="str">
        <f t="shared" si="730"/>
        <v>0</v>
      </c>
      <c r="BG622" t="str">
        <f t="shared" si="731"/>
        <v>0</v>
      </c>
      <c r="BH622" t="str">
        <f t="shared" si="732"/>
        <v>0</v>
      </c>
      <c r="BI622" t="str">
        <f t="shared" si="733"/>
        <v>0</v>
      </c>
      <c r="BJ622" t="str">
        <f t="shared" si="734"/>
        <v>0</v>
      </c>
      <c r="BK622" t="str">
        <f t="shared" si="735"/>
        <v>0</v>
      </c>
    </row>
    <row r="623" spans="1:63" x14ac:dyDescent="0.25">
      <c r="A623" s="176" t="s">
        <v>23</v>
      </c>
      <c r="B623" s="10">
        <f t="shared" si="707"/>
        <v>22</v>
      </c>
      <c r="C623" s="10" t="str">
        <f t="shared" si="706"/>
        <v>Admin 4c - 22</v>
      </c>
      <c r="D623" s="89">
        <f>'AUP Test Results - Table 1'!D623</f>
        <v>0</v>
      </c>
      <c r="E623" s="177">
        <f>'AUP Test Results - Table 1'!E623</f>
        <v>0</v>
      </c>
      <c r="F623" s="139">
        <f>'AUP Test Results - Table 1'!F623</f>
        <v>0</v>
      </c>
      <c r="G623" s="177">
        <f>'AUP Test Results - Table 1'!G623</f>
        <v>0</v>
      </c>
      <c r="H623" s="177">
        <f>'AUP Test Results - Table 1'!H623</f>
        <v>0</v>
      </c>
      <c r="I623" s="139">
        <f>'AUP Test Results - Table 1'!I623</f>
        <v>0</v>
      </c>
      <c r="J623" s="177">
        <f>'AUP Test Results - Table 1'!J623</f>
        <v>0</v>
      </c>
      <c r="K623" s="177">
        <f>'AUP Test Results - Table 1'!K623</f>
        <v>0</v>
      </c>
      <c r="L623" s="139">
        <f>'AUP Test Results - Table 1'!L623</f>
        <v>0</v>
      </c>
      <c r="M623" s="177" t="str">
        <f>'AUP Test Results - Table 1'!M623</f>
        <v/>
      </c>
      <c r="N623" s="177">
        <f>'AUP Test Results - Table 1'!N623</f>
        <v>0</v>
      </c>
      <c r="O623" s="139">
        <f>'AUP Test Results - Table 1'!O623</f>
        <v>0</v>
      </c>
      <c r="P623" s="177" t="str">
        <f>'AUP Test Results - Table 1'!P623</f>
        <v/>
      </c>
      <c r="Q623" s="138">
        <f>'AUP Test Results - Table 1'!Q623</f>
        <v>0</v>
      </c>
      <c r="R623" s="139">
        <f>'AUP Test Results - Table 1'!R623</f>
        <v>0</v>
      </c>
      <c r="S623" s="45">
        <f>'AUP Test Results - Table 1'!S623</f>
        <v>0</v>
      </c>
      <c r="T623" s="139">
        <f>'AUP Test Results - Table 1'!T623</f>
        <v>0</v>
      </c>
      <c r="U623" s="45">
        <f>'AUP Test Results - Table 1'!U623</f>
        <v>0</v>
      </c>
      <c r="V623" s="138">
        <f>'AUP Test Results - Table 1'!V623</f>
        <v>0</v>
      </c>
      <c r="W623" s="141" t="str">
        <f>'AUP Test Results - Table 1'!W623</f>
        <v>none</v>
      </c>
      <c r="X623" s="141">
        <f>'AUP Test Results - Table 1'!X623</f>
        <v>0</v>
      </c>
      <c r="Y623" s="178">
        <f>'AUP Test Results - Table 1'!Y623</f>
        <v>0</v>
      </c>
      <c r="Z623" s="89">
        <f>'AUP Test Results - Table 1'!Z623</f>
        <v>0</v>
      </c>
      <c r="AC623" t="str">
        <f t="shared" si="712"/>
        <v>Admin 4b</v>
      </c>
      <c r="AD623" s="3">
        <f t="shared" si="709"/>
        <v>0</v>
      </c>
      <c r="AE623" s="3">
        <f t="shared" si="710"/>
        <v>0</v>
      </c>
      <c r="AF623" s="3" t="e">
        <f t="shared" si="711"/>
        <v>#DIV/0!</v>
      </c>
      <c r="AG623" s="2" t="e">
        <f t="shared" si="713"/>
        <v>#DIV/0!</v>
      </c>
      <c r="AH623" s="2" t="e">
        <f t="shared" si="714"/>
        <v>#DIV/0!</v>
      </c>
      <c r="AI623" s="2" t="e">
        <f t="shared" si="715"/>
        <v>#DIV/0!</v>
      </c>
      <c r="AJ623" s="2" t="e">
        <f t="shared" si="716"/>
        <v>#DIV/0!</v>
      </c>
      <c r="AK623" t="e">
        <f t="shared" si="717"/>
        <v>#DIV/0!</v>
      </c>
      <c r="AL623" t="str">
        <f t="shared" si="718"/>
        <v>0</v>
      </c>
      <c r="AM623" t="str">
        <f t="shared" si="719"/>
        <v>0</v>
      </c>
      <c r="AN623" t="str">
        <f t="shared" si="720"/>
        <v>0</v>
      </c>
      <c r="AO623" t="str">
        <f t="shared" si="721"/>
        <v>0</v>
      </c>
      <c r="AP623" t="str">
        <f t="shared" si="722"/>
        <v>0</v>
      </c>
      <c r="AQ623" t="str">
        <f t="shared" si="723"/>
        <v>0</v>
      </c>
      <c r="AT623">
        <f t="shared" si="703"/>
        <v>0</v>
      </c>
      <c r="AU623">
        <f t="shared" si="704"/>
        <v>0</v>
      </c>
      <c r="AW623">
        <f t="shared" si="705"/>
        <v>0</v>
      </c>
      <c r="AY623">
        <f t="shared" si="724"/>
        <v>0</v>
      </c>
      <c r="AZ623">
        <f t="shared" si="725"/>
        <v>0</v>
      </c>
      <c r="BA623">
        <f t="shared" si="726"/>
        <v>0</v>
      </c>
      <c r="BB623">
        <f t="shared" si="727"/>
        <v>0</v>
      </c>
      <c r="BC623">
        <f t="shared" si="728"/>
        <v>0</v>
      </c>
      <c r="BD623">
        <f t="shared" si="729"/>
        <v>0</v>
      </c>
      <c r="BF623" t="str">
        <f t="shared" si="730"/>
        <v>0</v>
      </c>
      <c r="BG623" t="str">
        <f t="shared" si="731"/>
        <v>0</v>
      </c>
      <c r="BH623" t="str">
        <f t="shared" si="732"/>
        <v>0</v>
      </c>
      <c r="BI623" t="str">
        <f t="shared" si="733"/>
        <v>0</v>
      </c>
      <c r="BJ623" t="str">
        <f t="shared" si="734"/>
        <v>0</v>
      </c>
      <c r="BK623" t="str">
        <f t="shared" si="735"/>
        <v>0</v>
      </c>
    </row>
    <row r="624" spans="1:63" x14ac:dyDescent="0.25">
      <c r="A624" s="176" t="s">
        <v>23</v>
      </c>
      <c r="B624" s="10">
        <f t="shared" si="707"/>
        <v>23</v>
      </c>
      <c r="C624" s="10" t="str">
        <f t="shared" si="706"/>
        <v>Admin 4c - 23</v>
      </c>
      <c r="D624" s="89">
        <f>'AUP Test Results - Table 1'!D624</f>
        <v>0</v>
      </c>
      <c r="E624" s="177">
        <f>'AUP Test Results - Table 1'!E624</f>
        <v>0</v>
      </c>
      <c r="F624" s="139">
        <f>'AUP Test Results - Table 1'!F624</f>
        <v>0</v>
      </c>
      <c r="G624" s="177">
        <f>'AUP Test Results - Table 1'!G624</f>
        <v>0</v>
      </c>
      <c r="H624" s="177">
        <f>'AUP Test Results - Table 1'!H624</f>
        <v>0</v>
      </c>
      <c r="I624" s="139">
        <f>'AUP Test Results - Table 1'!I624</f>
        <v>0</v>
      </c>
      <c r="J624" s="177">
        <f>'AUP Test Results - Table 1'!J624</f>
        <v>0</v>
      </c>
      <c r="K624" s="177">
        <f>'AUP Test Results - Table 1'!K624</f>
        <v>0</v>
      </c>
      <c r="L624" s="139">
        <f>'AUP Test Results - Table 1'!L624</f>
        <v>0</v>
      </c>
      <c r="M624" s="177" t="str">
        <f>'AUP Test Results - Table 1'!M624</f>
        <v/>
      </c>
      <c r="N624" s="177">
        <f>'AUP Test Results - Table 1'!N624</f>
        <v>0</v>
      </c>
      <c r="O624" s="139">
        <f>'AUP Test Results - Table 1'!O624</f>
        <v>0</v>
      </c>
      <c r="P624" s="177" t="str">
        <f>'AUP Test Results - Table 1'!P624</f>
        <v/>
      </c>
      <c r="Q624" s="138">
        <f>'AUP Test Results - Table 1'!Q624</f>
        <v>0</v>
      </c>
      <c r="R624" s="139">
        <f>'AUP Test Results - Table 1'!R624</f>
        <v>0</v>
      </c>
      <c r="S624" s="45">
        <f>'AUP Test Results - Table 1'!S624</f>
        <v>0</v>
      </c>
      <c r="T624" s="139">
        <f>'AUP Test Results - Table 1'!T624</f>
        <v>0</v>
      </c>
      <c r="U624" s="45">
        <f>'AUP Test Results - Table 1'!U624</f>
        <v>0</v>
      </c>
      <c r="V624" s="138">
        <f>'AUP Test Results - Table 1'!V624</f>
        <v>0</v>
      </c>
      <c r="W624" s="141" t="str">
        <f>'AUP Test Results - Table 1'!W624</f>
        <v>none</v>
      </c>
      <c r="X624" s="141">
        <f>'AUP Test Results - Table 1'!X624</f>
        <v>0</v>
      </c>
      <c r="Y624" s="178">
        <f>'AUP Test Results - Table 1'!Y624</f>
        <v>0</v>
      </c>
      <c r="Z624" s="89">
        <f>'AUP Test Results - Table 1'!Z624</f>
        <v>0</v>
      </c>
      <c r="AC624" t="str">
        <f t="shared" si="712"/>
        <v>Admin 4b</v>
      </c>
      <c r="AD624" s="3">
        <f t="shared" si="709"/>
        <v>0</v>
      </c>
      <c r="AE624" s="3">
        <f t="shared" si="710"/>
        <v>0</v>
      </c>
      <c r="AF624" s="3" t="e">
        <f t="shared" si="711"/>
        <v>#DIV/0!</v>
      </c>
      <c r="AG624" s="2" t="e">
        <f t="shared" si="713"/>
        <v>#DIV/0!</v>
      </c>
      <c r="AH624" s="2" t="e">
        <f t="shared" si="714"/>
        <v>#DIV/0!</v>
      </c>
      <c r="AI624" s="2" t="e">
        <f t="shared" si="715"/>
        <v>#DIV/0!</v>
      </c>
      <c r="AJ624" s="2" t="e">
        <f t="shared" si="716"/>
        <v>#DIV/0!</v>
      </c>
      <c r="AK624" t="e">
        <f t="shared" si="717"/>
        <v>#DIV/0!</v>
      </c>
      <c r="AL624" t="str">
        <f t="shared" si="718"/>
        <v>0</v>
      </c>
      <c r="AM624" t="str">
        <f t="shared" si="719"/>
        <v>0</v>
      </c>
      <c r="AN624" t="str">
        <f t="shared" si="720"/>
        <v>0</v>
      </c>
      <c r="AO624" t="str">
        <f t="shared" si="721"/>
        <v>0</v>
      </c>
      <c r="AP624" t="str">
        <f t="shared" si="722"/>
        <v>0</v>
      </c>
      <c r="AQ624" t="str">
        <f t="shared" si="723"/>
        <v>0</v>
      </c>
      <c r="AT624">
        <f t="shared" si="703"/>
        <v>0</v>
      </c>
      <c r="AU624">
        <f t="shared" si="704"/>
        <v>0</v>
      </c>
      <c r="AW624">
        <f t="shared" si="705"/>
        <v>0</v>
      </c>
      <c r="AY624">
        <f t="shared" si="724"/>
        <v>0</v>
      </c>
      <c r="AZ624">
        <f t="shared" si="725"/>
        <v>0</v>
      </c>
      <c r="BA624">
        <f t="shared" si="726"/>
        <v>0</v>
      </c>
      <c r="BB624">
        <f t="shared" si="727"/>
        <v>0</v>
      </c>
      <c r="BC624">
        <f t="shared" si="728"/>
        <v>0</v>
      </c>
      <c r="BD624">
        <f t="shared" si="729"/>
        <v>0</v>
      </c>
      <c r="BF624" t="str">
        <f t="shared" si="730"/>
        <v>0</v>
      </c>
      <c r="BG624" t="str">
        <f t="shared" si="731"/>
        <v>0</v>
      </c>
      <c r="BH624" t="str">
        <f t="shared" si="732"/>
        <v>0</v>
      </c>
      <c r="BI624" t="str">
        <f t="shared" si="733"/>
        <v>0</v>
      </c>
      <c r="BJ624" t="str">
        <f t="shared" si="734"/>
        <v>0</v>
      </c>
      <c r="BK624" t="str">
        <f t="shared" si="735"/>
        <v>0</v>
      </c>
    </row>
    <row r="625" spans="1:63" x14ac:dyDescent="0.25">
      <c r="A625" s="176" t="s">
        <v>23</v>
      </c>
      <c r="B625" s="10">
        <f t="shared" si="707"/>
        <v>24</v>
      </c>
      <c r="C625" s="10" t="str">
        <f t="shared" si="706"/>
        <v>Admin 4c - 24</v>
      </c>
      <c r="D625" s="89">
        <f>'AUP Test Results - Table 1'!D625</f>
        <v>0</v>
      </c>
      <c r="E625" s="177">
        <f>'AUP Test Results - Table 1'!E625</f>
        <v>0</v>
      </c>
      <c r="F625" s="139">
        <f>'AUP Test Results - Table 1'!F625</f>
        <v>0</v>
      </c>
      <c r="G625" s="177">
        <f>'AUP Test Results - Table 1'!G625</f>
        <v>0</v>
      </c>
      <c r="H625" s="177">
        <f>'AUP Test Results - Table 1'!H625</f>
        <v>0</v>
      </c>
      <c r="I625" s="139">
        <f>'AUP Test Results - Table 1'!I625</f>
        <v>0</v>
      </c>
      <c r="J625" s="177">
        <f>'AUP Test Results - Table 1'!J625</f>
        <v>0</v>
      </c>
      <c r="K625" s="177">
        <f>'AUP Test Results - Table 1'!K625</f>
        <v>0</v>
      </c>
      <c r="L625" s="139">
        <f>'AUP Test Results - Table 1'!L625</f>
        <v>0</v>
      </c>
      <c r="M625" s="177" t="str">
        <f>'AUP Test Results - Table 1'!M625</f>
        <v/>
      </c>
      <c r="N625" s="177">
        <f>'AUP Test Results - Table 1'!N625</f>
        <v>0</v>
      </c>
      <c r="O625" s="139">
        <f>'AUP Test Results - Table 1'!O625</f>
        <v>0</v>
      </c>
      <c r="P625" s="177" t="str">
        <f>'AUP Test Results - Table 1'!P625</f>
        <v/>
      </c>
      <c r="Q625" s="138">
        <f>'AUP Test Results - Table 1'!Q625</f>
        <v>0</v>
      </c>
      <c r="R625" s="139">
        <f>'AUP Test Results - Table 1'!R625</f>
        <v>0</v>
      </c>
      <c r="S625" s="45">
        <f>'AUP Test Results - Table 1'!S625</f>
        <v>0</v>
      </c>
      <c r="T625" s="139">
        <f>'AUP Test Results - Table 1'!T625</f>
        <v>0</v>
      </c>
      <c r="U625" s="45">
        <f>'AUP Test Results - Table 1'!U625</f>
        <v>0</v>
      </c>
      <c r="V625" s="138">
        <f>'AUP Test Results - Table 1'!V625</f>
        <v>0</v>
      </c>
      <c r="W625" s="141" t="str">
        <f>'AUP Test Results - Table 1'!W625</f>
        <v>none</v>
      </c>
      <c r="X625" s="141">
        <f>'AUP Test Results - Table 1'!X625</f>
        <v>0</v>
      </c>
      <c r="Y625" s="178">
        <f>'AUP Test Results - Table 1'!Y625</f>
        <v>0</v>
      </c>
      <c r="Z625" s="89">
        <f>'AUP Test Results - Table 1'!Z625</f>
        <v>0</v>
      </c>
      <c r="AC625" t="str">
        <f t="shared" si="712"/>
        <v>Admin 4b</v>
      </c>
      <c r="AD625" s="3">
        <f t="shared" si="709"/>
        <v>0</v>
      </c>
      <c r="AE625" s="3">
        <f t="shared" si="710"/>
        <v>0</v>
      </c>
      <c r="AF625" s="3" t="e">
        <f t="shared" si="711"/>
        <v>#DIV/0!</v>
      </c>
      <c r="AG625" s="2" t="e">
        <f t="shared" si="713"/>
        <v>#DIV/0!</v>
      </c>
      <c r="AH625" s="2" t="e">
        <f t="shared" si="714"/>
        <v>#DIV/0!</v>
      </c>
      <c r="AI625" s="2" t="e">
        <f t="shared" si="715"/>
        <v>#DIV/0!</v>
      </c>
      <c r="AJ625" s="2" t="e">
        <f t="shared" si="716"/>
        <v>#DIV/0!</v>
      </c>
      <c r="AK625" t="e">
        <f t="shared" si="717"/>
        <v>#DIV/0!</v>
      </c>
      <c r="AL625" t="str">
        <f t="shared" si="718"/>
        <v>0</v>
      </c>
      <c r="AM625" t="str">
        <f t="shared" si="719"/>
        <v>0</v>
      </c>
      <c r="AN625" t="str">
        <f t="shared" si="720"/>
        <v>0</v>
      </c>
      <c r="AO625" t="str">
        <f t="shared" si="721"/>
        <v>0</v>
      </c>
      <c r="AP625" t="str">
        <f t="shared" si="722"/>
        <v>0</v>
      </c>
      <c r="AQ625" t="str">
        <f t="shared" si="723"/>
        <v>0</v>
      </c>
      <c r="AT625">
        <f t="shared" si="703"/>
        <v>0</v>
      </c>
      <c r="AU625">
        <f t="shared" si="704"/>
        <v>0</v>
      </c>
      <c r="AW625">
        <f t="shared" si="705"/>
        <v>0</v>
      </c>
      <c r="AY625">
        <f t="shared" si="724"/>
        <v>0</v>
      </c>
      <c r="AZ625">
        <f t="shared" si="725"/>
        <v>0</v>
      </c>
      <c r="BA625">
        <f t="shared" si="726"/>
        <v>0</v>
      </c>
      <c r="BB625">
        <f t="shared" si="727"/>
        <v>0</v>
      </c>
      <c r="BC625">
        <f t="shared" si="728"/>
        <v>0</v>
      </c>
      <c r="BD625">
        <f t="shared" si="729"/>
        <v>0</v>
      </c>
      <c r="BF625" t="str">
        <f t="shared" si="730"/>
        <v>0</v>
      </c>
      <c r="BG625" t="str">
        <f t="shared" si="731"/>
        <v>0</v>
      </c>
      <c r="BH625" t="str">
        <f t="shared" si="732"/>
        <v>0</v>
      </c>
      <c r="BI625" t="str">
        <f t="shared" si="733"/>
        <v>0</v>
      </c>
      <c r="BJ625" t="str">
        <f t="shared" si="734"/>
        <v>0</v>
      </c>
      <c r="BK625" t="str">
        <f t="shared" si="735"/>
        <v>0</v>
      </c>
    </row>
    <row r="626" spans="1:63" x14ac:dyDescent="0.25">
      <c r="A626" s="176" t="s">
        <v>23</v>
      </c>
      <c r="B626" s="10">
        <f t="shared" si="707"/>
        <v>25</v>
      </c>
      <c r="C626" s="10" t="str">
        <f t="shared" si="706"/>
        <v>Admin 4c - 25</v>
      </c>
      <c r="D626" s="89">
        <f>'AUP Test Results - Table 1'!D626</f>
        <v>0</v>
      </c>
      <c r="E626" s="177">
        <f>'AUP Test Results - Table 1'!E626</f>
        <v>0</v>
      </c>
      <c r="F626" s="139">
        <f>'AUP Test Results - Table 1'!F626</f>
        <v>0</v>
      </c>
      <c r="G626" s="177">
        <f>'AUP Test Results - Table 1'!G626</f>
        <v>0</v>
      </c>
      <c r="H626" s="177">
        <f>'AUP Test Results - Table 1'!H626</f>
        <v>0</v>
      </c>
      <c r="I626" s="139">
        <f>'AUP Test Results - Table 1'!I626</f>
        <v>0</v>
      </c>
      <c r="J626" s="177">
        <f>'AUP Test Results - Table 1'!J626</f>
        <v>0</v>
      </c>
      <c r="K626" s="177">
        <f>'AUP Test Results - Table 1'!K626</f>
        <v>0</v>
      </c>
      <c r="L626" s="139">
        <f>'AUP Test Results - Table 1'!L626</f>
        <v>0</v>
      </c>
      <c r="M626" s="177" t="str">
        <f>'AUP Test Results - Table 1'!M626</f>
        <v/>
      </c>
      <c r="N626" s="177">
        <f>'AUP Test Results - Table 1'!N626</f>
        <v>0</v>
      </c>
      <c r="O626" s="139">
        <f>'AUP Test Results - Table 1'!O626</f>
        <v>0</v>
      </c>
      <c r="P626" s="177" t="str">
        <f>'AUP Test Results - Table 1'!P626</f>
        <v/>
      </c>
      <c r="Q626" s="138">
        <f>'AUP Test Results - Table 1'!Q626</f>
        <v>0</v>
      </c>
      <c r="R626" s="139">
        <f>'AUP Test Results - Table 1'!R626</f>
        <v>0</v>
      </c>
      <c r="S626" s="45">
        <f>'AUP Test Results - Table 1'!S626</f>
        <v>0</v>
      </c>
      <c r="T626" s="139">
        <f>'AUP Test Results - Table 1'!T626</f>
        <v>0</v>
      </c>
      <c r="U626" s="45">
        <f>'AUP Test Results - Table 1'!U626</f>
        <v>0</v>
      </c>
      <c r="V626" s="138">
        <f>'AUP Test Results - Table 1'!V626</f>
        <v>0</v>
      </c>
      <c r="W626" s="141" t="str">
        <f>'AUP Test Results - Table 1'!W626</f>
        <v>none</v>
      </c>
      <c r="X626" s="141">
        <f>'AUP Test Results - Table 1'!X626</f>
        <v>0</v>
      </c>
      <c r="Y626" s="178">
        <f>'AUP Test Results - Table 1'!Y626</f>
        <v>0</v>
      </c>
      <c r="Z626" s="89">
        <f>'AUP Test Results - Table 1'!Z626</f>
        <v>0</v>
      </c>
      <c r="AC626" t="str">
        <f t="shared" si="712"/>
        <v>Admin 4b</v>
      </c>
      <c r="AD626" s="3">
        <f t="shared" si="709"/>
        <v>0</v>
      </c>
      <c r="AE626" s="3">
        <f t="shared" si="710"/>
        <v>0</v>
      </c>
      <c r="AF626" s="3" t="e">
        <f t="shared" si="711"/>
        <v>#DIV/0!</v>
      </c>
      <c r="AG626" s="2" t="e">
        <f t="shared" si="713"/>
        <v>#DIV/0!</v>
      </c>
      <c r="AH626" s="2" t="e">
        <f t="shared" si="714"/>
        <v>#DIV/0!</v>
      </c>
      <c r="AI626" s="2" t="e">
        <f t="shared" si="715"/>
        <v>#DIV/0!</v>
      </c>
      <c r="AJ626" s="2" t="e">
        <f t="shared" si="716"/>
        <v>#DIV/0!</v>
      </c>
      <c r="AK626" t="e">
        <f t="shared" si="717"/>
        <v>#DIV/0!</v>
      </c>
      <c r="AL626" t="str">
        <f t="shared" si="718"/>
        <v>0</v>
      </c>
      <c r="AM626" t="str">
        <f t="shared" si="719"/>
        <v>0</v>
      </c>
      <c r="AN626" t="str">
        <f t="shared" si="720"/>
        <v>0</v>
      </c>
      <c r="AO626" t="str">
        <f t="shared" si="721"/>
        <v>0</v>
      </c>
      <c r="AP626" t="str">
        <f t="shared" si="722"/>
        <v>0</v>
      </c>
      <c r="AQ626" t="str">
        <f t="shared" si="723"/>
        <v>0</v>
      </c>
      <c r="AT626">
        <f t="shared" si="703"/>
        <v>0</v>
      </c>
      <c r="AU626">
        <f t="shared" si="704"/>
        <v>0</v>
      </c>
      <c r="AW626">
        <f t="shared" si="705"/>
        <v>0</v>
      </c>
      <c r="AY626">
        <f t="shared" si="724"/>
        <v>0</v>
      </c>
      <c r="AZ626">
        <f t="shared" si="725"/>
        <v>0</v>
      </c>
      <c r="BA626">
        <f t="shared" si="726"/>
        <v>0</v>
      </c>
      <c r="BB626">
        <f t="shared" si="727"/>
        <v>0</v>
      </c>
      <c r="BC626">
        <f t="shared" si="728"/>
        <v>0</v>
      </c>
      <c r="BD626">
        <f t="shared" si="729"/>
        <v>0</v>
      </c>
      <c r="BF626" t="str">
        <f t="shared" si="730"/>
        <v>0</v>
      </c>
      <c r="BG626" t="str">
        <f t="shared" si="731"/>
        <v>0</v>
      </c>
      <c r="BH626" t="str">
        <f t="shared" si="732"/>
        <v>0</v>
      </c>
      <c r="BI626" t="str">
        <f t="shared" si="733"/>
        <v>0</v>
      </c>
      <c r="BJ626" t="str">
        <f t="shared" si="734"/>
        <v>0</v>
      </c>
      <c r="BK626" t="str">
        <f t="shared" si="735"/>
        <v>0</v>
      </c>
    </row>
    <row r="627" spans="1:63" x14ac:dyDescent="0.25">
      <c r="A627" s="176" t="s">
        <v>23</v>
      </c>
      <c r="B627" s="10">
        <f t="shared" si="707"/>
        <v>26</v>
      </c>
      <c r="C627" s="10" t="str">
        <f t="shared" si="706"/>
        <v>Admin 4c - 26</v>
      </c>
      <c r="D627" s="89">
        <f>'AUP Test Results - Table 1'!D627</f>
        <v>0</v>
      </c>
      <c r="E627" s="177">
        <f>'AUP Test Results - Table 1'!E627</f>
        <v>0</v>
      </c>
      <c r="F627" s="139">
        <f>'AUP Test Results - Table 1'!F627</f>
        <v>0</v>
      </c>
      <c r="G627" s="177">
        <f>'AUP Test Results - Table 1'!G627</f>
        <v>0</v>
      </c>
      <c r="H627" s="177">
        <f>'AUP Test Results - Table 1'!H627</f>
        <v>0</v>
      </c>
      <c r="I627" s="139">
        <f>'AUP Test Results - Table 1'!I627</f>
        <v>0</v>
      </c>
      <c r="J627" s="177">
        <f>'AUP Test Results - Table 1'!J627</f>
        <v>0</v>
      </c>
      <c r="K627" s="177">
        <f>'AUP Test Results - Table 1'!K627</f>
        <v>0</v>
      </c>
      <c r="L627" s="139">
        <f>'AUP Test Results - Table 1'!L627</f>
        <v>0</v>
      </c>
      <c r="M627" s="177" t="str">
        <f>'AUP Test Results - Table 1'!M627</f>
        <v/>
      </c>
      <c r="N627" s="177">
        <f>'AUP Test Results - Table 1'!N627</f>
        <v>0</v>
      </c>
      <c r="O627" s="139">
        <f>'AUP Test Results - Table 1'!O627</f>
        <v>0</v>
      </c>
      <c r="P627" s="177" t="str">
        <f>'AUP Test Results - Table 1'!P627</f>
        <v/>
      </c>
      <c r="Q627" s="138">
        <f>'AUP Test Results - Table 1'!Q627</f>
        <v>0</v>
      </c>
      <c r="R627" s="139">
        <f>'AUP Test Results - Table 1'!R627</f>
        <v>0</v>
      </c>
      <c r="S627" s="45">
        <f>'AUP Test Results - Table 1'!S627</f>
        <v>0</v>
      </c>
      <c r="T627" s="139">
        <f>'AUP Test Results - Table 1'!T627</f>
        <v>0</v>
      </c>
      <c r="U627" s="45">
        <f>'AUP Test Results - Table 1'!U627</f>
        <v>0</v>
      </c>
      <c r="V627" s="138">
        <f>'AUP Test Results - Table 1'!V627</f>
        <v>0</v>
      </c>
      <c r="W627" s="141" t="str">
        <f>'AUP Test Results - Table 1'!W627</f>
        <v>none</v>
      </c>
      <c r="X627" s="141">
        <f>'AUP Test Results - Table 1'!X627</f>
        <v>0</v>
      </c>
      <c r="Y627" s="178">
        <f>'AUP Test Results - Table 1'!Y627</f>
        <v>0</v>
      </c>
      <c r="Z627" s="89">
        <f>'AUP Test Results - Table 1'!Z627</f>
        <v>0</v>
      </c>
      <c r="AC627" t="str">
        <f t="shared" si="712"/>
        <v>Admin 4b</v>
      </c>
      <c r="AD627" s="3">
        <f t="shared" si="709"/>
        <v>0</v>
      </c>
      <c r="AE627" s="3">
        <f t="shared" si="710"/>
        <v>0</v>
      </c>
      <c r="AF627" s="3" t="e">
        <f t="shared" si="711"/>
        <v>#DIV/0!</v>
      </c>
      <c r="AG627" s="2" t="e">
        <f t="shared" si="713"/>
        <v>#DIV/0!</v>
      </c>
      <c r="AH627" s="2" t="e">
        <f t="shared" si="714"/>
        <v>#DIV/0!</v>
      </c>
      <c r="AI627" s="2" t="e">
        <f t="shared" si="715"/>
        <v>#DIV/0!</v>
      </c>
      <c r="AJ627" s="2" t="e">
        <f t="shared" si="716"/>
        <v>#DIV/0!</v>
      </c>
      <c r="AK627" t="e">
        <f t="shared" si="717"/>
        <v>#DIV/0!</v>
      </c>
      <c r="AL627" t="str">
        <f t="shared" si="718"/>
        <v>0</v>
      </c>
      <c r="AM627" t="str">
        <f t="shared" si="719"/>
        <v>0</v>
      </c>
      <c r="AN627" t="str">
        <f t="shared" si="720"/>
        <v>0</v>
      </c>
      <c r="AO627" t="str">
        <f t="shared" si="721"/>
        <v>0</v>
      </c>
      <c r="AP627" t="str">
        <f t="shared" si="722"/>
        <v>0</v>
      </c>
      <c r="AQ627" t="str">
        <f t="shared" si="723"/>
        <v>0</v>
      </c>
      <c r="AT627">
        <f t="shared" si="703"/>
        <v>0</v>
      </c>
      <c r="AU627">
        <f t="shared" si="704"/>
        <v>0</v>
      </c>
      <c r="AW627">
        <f t="shared" si="705"/>
        <v>0</v>
      </c>
      <c r="AY627">
        <f t="shared" si="724"/>
        <v>0</v>
      </c>
      <c r="AZ627">
        <f t="shared" si="725"/>
        <v>0</v>
      </c>
      <c r="BA627">
        <f t="shared" si="726"/>
        <v>0</v>
      </c>
      <c r="BB627">
        <f t="shared" si="727"/>
        <v>0</v>
      </c>
      <c r="BC627">
        <f t="shared" si="728"/>
        <v>0</v>
      </c>
      <c r="BD627">
        <f t="shared" si="729"/>
        <v>0</v>
      </c>
      <c r="BF627" t="str">
        <f t="shared" si="730"/>
        <v>0</v>
      </c>
      <c r="BG627" t="str">
        <f t="shared" si="731"/>
        <v>0</v>
      </c>
      <c r="BH627" t="str">
        <f t="shared" si="732"/>
        <v>0</v>
      </c>
      <c r="BI627" t="str">
        <f t="shared" si="733"/>
        <v>0</v>
      </c>
      <c r="BJ627" t="str">
        <f t="shared" si="734"/>
        <v>0</v>
      </c>
      <c r="BK627" t="str">
        <f t="shared" si="735"/>
        <v>0</v>
      </c>
    </row>
    <row r="628" spans="1:63" x14ac:dyDescent="0.25">
      <c r="A628" s="176" t="s">
        <v>23</v>
      </c>
      <c r="B628" s="10">
        <f t="shared" si="707"/>
        <v>27</v>
      </c>
      <c r="C628" s="10" t="str">
        <f t="shared" si="706"/>
        <v>Admin 4c - 27</v>
      </c>
      <c r="D628" s="89">
        <f>'AUP Test Results - Table 1'!D628</f>
        <v>0</v>
      </c>
      <c r="E628" s="177">
        <f>'AUP Test Results - Table 1'!E628</f>
        <v>0</v>
      </c>
      <c r="F628" s="139">
        <f>'AUP Test Results - Table 1'!F628</f>
        <v>0</v>
      </c>
      <c r="G628" s="177">
        <f>'AUP Test Results - Table 1'!G628</f>
        <v>0</v>
      </c>
      <c r="H628" s="177">
        <f>'AUP Test Results - Table 1'!H628</f>
        <v>0</v>
      </c>
      <c r="I628" s="139">
        <f>'AUP Test Results - Table 1'!I628</f>
        <v>0</v>
      </c>
      <c r="J628" s="177">
        <f>'AUP Test Results - Table 1'!J628</f>
        <v>0</v>
      </c>
      <c r="K628" s="177">
        <f>'AUP Test Results - Table 1'!K628</f>
        <v>0</v>
      </c>
      <c r="L628" s="139">
        <f>'AUP Test Results - Table 1'!L628</f>
        <v>0</v>
      </c>
      <c r="M628" s="177" t="str">
        <f>'AUP Test Results - Table 1'!M628</f>
        <v/>
      </c>
      <c r="N628" s="177">
        <f>'AUP Test Results - Table 1'!N628</f>
        <v>0</v>
      </c>
      <c r="O628" s="139">
        <f>'AUP Test Results - Table 1'!O628</f>
        <v>0</v>
      </c>
      <c r="P628" s="177" t="str">
        <f>'AUP Test Results - Table 1'!P628</f>
        <v/>
      </c>
      <c r="Q628" s="138">
        <f>'AUP Test Results - Table 1'!Q628</f>
        <v>0</v>
      </c>
      <c r="R628" s="139">
        <f>'AUP Test Results - Table 1'!R628</f>
        <v>0</v>
      </c>
      <c r="S628" s="45">
        <f>'AUP Test Results - Table 1'!S628</f>
        <v>0</v>
      </c>
      <c r="T628" s="139">
        <f>'AUP Test Results - Table 1'!T628</f>
        <v>0</v>
      </c>
      <c r="U628" s="45">
        <f>'AUP Test Results - Table 1'!U628</f>
        <v>0</v>
      </c>
      <c r="V628" s="138">
        <f>'AUP Test Results - Table 1'!V628</f>
        <v>0</v>
      </c>
      <c r="W628" s="141" t="str">
        <f>'AUP Test Results - Table 1'!W628</f>
        <v>none</v>
      </c>
      <c r="X628" s="141">
        <f>'AUP Test Results - Table 1'!X628</f>
        <v>0</v>
      </c>
      <c r="Y628" s="178">
        <f>'AUP Test Results - Table 1'!Y628</f>
        <v>0</v>
      </c>
      <c r="Z628" s="89">
        <f>'AUP Test Results - Table 1'!Z628</f>
        <v>0</v>
      </c>
      <c r="AC628" t="str">
        <f t="shared" si="712"/>
        <v>Admin 4b</v>
      </c>
      <c r="AD628" s="3">
        <f t="shared" si="709"/>
        <v>0</v>
      </c>
      <c r="AE628" s="3">
        <f t="shared" si="710"/>
        <v>0</v>
      </c>
      <c r="AF628" s="3" t="e">
        <f t="shared" si="711"/>
        <v>#DIV/0!</v>
      </c>
      <c r="AG628" s="2" t="e">
        <f t="shared" si="713"/>
        <v>#DIV/0!</v>
      </c>
      <c r="AH628" s="2" t="e">
        <f t="shared" si="714"/>
        <v>#DIV/0!</v>
      </c>
      <c r="AI628" s="2" t="e">
        <f t="shared" si="715"/>
        <v>#DIV/0!</v>
      </c>
      <c r="AJ628" s="2" t="e">
        <f t="shared" si="716"/>
        <v>#DIV/0!</v>
      </c>
      <c r="AK628" t="e">
        <f t="shared" si="717"/>
        <v>#DIV/0!</v>
      </c>
      <c r="AL628" t="str">
        <f t="shared" si="718"/>
        <v>0</v>
      </c>
      <c r="AM628" t="str">
        <f t="shared" si="719"/>
        <v>0</v>
      </c>
      <c r="AN628" t="str">
        <f t="shared" si="720"/>
        <v>0</v>
      </c>
      <c r="AO628" t="str">
        <f t="shared" si="721"/>
        <v>0</v>
      </c>
      <c r="AP628" t="str">
        <f t="shared" si="722"/>
        <v>0</v>
      </c>
      <c r="AQ628" t="str">
        <f t="shared" si="723"/>
        <v>0</v>
      </c>
      <c r="AT628">
        <f t="shared" si="703"/>
        <v>0</v>
      </c>
      <c r="AU628">
        <f t="shared" si="704"/>
        <v>0</v>
      </c>
      <c r="AW628">
        <f t="shared" si="705"/>
        <v>0</v>
      </c>
      <c r="AY628">
        <f t="shared" si="724"/>
        <v>0</v>
      </c>
      <c r="AZ628">
        <f t="shared" si="725"/>
        <v>0</v>
      </c>
      <c r="BA628">
        <f t="shared" si="726"/>
        <v>0</v>
      </c>
      <c r="BB628">
        <f t="shared" si="727"/>
        <v>0</v>
      </c>
      <c r="BC628">
        <f t="shared" si="728"/>
        <v>0</v>
      </c>
      <c r="BD628">
        <f t="shared" si="729"/>
        <v>0</v>
      </c>
      <c r="BF628" t="str">
        <f t="shared" si="730"/>
        <v>0</v>
      </c>
      <c r="BG628" t="str">
        <f t="shared" si="731"/>
        <v>0</v>
      </c>
      <c r="BH628" t="str">
        <f t="shared" si="732"/>
        <v>0</v>
      </c>
      <c r="BI628" t="str">
        <f t="shared" si="733"/>
        <v>0</v>
      </c>
      <c r="BJ628" t="str">
        <f t="shared" si="734"/>
        <v>0</v>
      </c>
      <c r="BK628" t="str">
        <f t="shared" si="735"/>
        <v>0</v>
      </c>
    </row>
    <row r="629" spans="1:63" x14ac:dyDescent="0.25">
      <c r="A629" s="176" t="s">
        <v>23</v>
      </c>
      <c r="B629" s="10">
        <f t="shared" si="707"/>
        <v>28</v>
      </c>
      <c r="C629" s="10" t="str">
        <f t="shared" si="706"/>
        <v>Admin 4c - 28</v>
      </c>
      <c r="D629" s="89">
        <f>'AUP Test Results - Table 1'!D629</f>
        <v>0</v>
      </c>
      <c r="E629" s="177">
        <f>'AUP Test Results - Table 1'!E629</f>
        <v>0</v>
      </c>
      <c r="F629" s="139">
        <f>'AUP Test Results - Table 1'!F629</f>
        <v>0</v>
      </c>
      <c r="G629" s="177">
        <f>'AUP Test Results - Table 1'!G629</f>
        <v>0</v>
      </c>
      <c r="H629" s="177">
        <f>'AUP Test Results - Table 1'!H629</f>
        <v>0</v>
      </c>
      <c r="I629" s="139">
        <f>'AUP Test Results - Table 1'!I629</f>
        <v>0</v>
      </c>
      <c r="J629" s="177">
        <f>'AUP Test Results - Table 1'!J629</f>
        <v>0</v>
      </c>
      <c r="K629" s="177">
        <f>'AUP Test Results - Table 1'!K629</f>
        <v>0</v>
      </c>
      <c r="L629" s="139">
        <f>'AUP Test Results - Table 1'!L629</f>
        <v>0</v>
      </c>
      <c r="M629" s="177" t="str">
        <f>'AUP Test Results - Table 1'!M629</f>
        <v/>
      </c>
      <c r="N629" s="177">
        <f>'AUP Test Results - Table 1'!N629</f>
        <v>0</v>
      </c>
      <c r="O629" s="139">
        <f>'AUP Test Results - Table 1'!O629</f>
        <v>0</v>
      </c>
      <c r="P629" s="177" t="str">
        <f>'AUP Test Results - Table 1'!P629</f>
        <v/>
      </c>
      <c r="Q629" s="138">
        <f>'AUP Test Results - Table 1'!Q629</f>
        <v>0</v>
      </c>
      <c r="R629" s="139">
        <f>'AUP Test Results - Table 1'!R629</f>
        <v>0</v>
      </c>
      <c r="S629" s="45">
        <f>'AUP Test Results - Table 1'!S629</f>
        <v>0</v>
      </c>
      <c r="T629" s="139">
        <f>'AUP Test Results - Table 1'!T629</f>
        <v>0</v>
      </c>
      <c r="U629" s="45">
        <f>'AUP Test Results - Table 1'!U629</f>
        <v>0</v>
      </c>
      <c r="V629" s="138">
        <f>'AUP Test Results - Table 1'!V629</f>
        <v>0</v>
      </c>
      <c r="W629" s="141" t="str">
        <f>'AUP Test Results - Table 1'!W629</f>
        <v>none</v>
      </c>
      <c r="X629" s="141">
        <f>'AUP Test Results - Table 1'!X629</f>
        <v>0</v>
      </c>
      <c r="Y629" s="178">
        <f>'AUP Test Results - Table 1'!Y629</f>
        <v>0</v>
      </c>
      <c r="Z629" s="89">
        <f>'AUP Test Results - Table 1'!Z629</f>
        <v>0</v>
      </c>
      <c r="AC629" t="str">
        <f t="shared" si="712"/>
        <v>Admin 4b</v>
      </c>
      <c r="AD629" s="3">
        <f t="shared" si="709"/>
        <v>0</v>
      </c>
      <c r="AE629" s="3">
        <f t="shared" si="710"/>
        <v>0</v>
      </c>
      <c r="AF629" s="3" t="e">
        <f t="shared" si="711"/>
        <v>#DIV/0!</v>
      </c>
      <c r="AG629" s="2" t="e">
        <f t="shared" si="713"/>
        <v>#DIV/0!</v>
      </c>
      <c r="AH629" s="2" t="e">
        <f t="shared" si="714"/>
        <v>#DIV/0!</v>
      </c>
      <c r="AI629" s="2" t="e">
        <f t="shared" si="715"/>
        <v>#DIV/0!</v>
      </c>
      <c r="AJ629" s="2" t="e">
        <f t="shared" si="716"/>
        <v>#DIV/0!</v>
      </c>
      <c r="AK629" t="e">
        <f t="shared" si="717"/>
        <v>#DIV/0!</v>
      </c>
      <c r="AL629" t="str">
        <f t="shared" si="718"/>
        <v>0</v>
      </c>
      <c r="AM629" t="str">
        <f t="shared" si="719"/>
        <v>0</v>
      </c>
      <c r="AN629" t="str">
        <f t="shared" si="720"/>
        <v>0</v>
      </c>
      <c r="AO629" t="str">
        <f t="shared" si="721"/>
        <v>0</v>
      </c>
      <c r="AP629" t="str">
        <f t="shared" si="722"/>
        <v>0</v>
      </c>
      <c r="AQ629" t="str">
        <f t="shared" si="723"/>
        <v>0</v>
      </c>
      <c r="AT629">
        <f t="shared" si="703"/>
        <v>0</v>
      </c>
      <c r="AU629">
        <f t="shared" si="704"/>
        <v>0</v>
      </c>
      <c r="AW629">
        <f t="shared" si="705"/>
        <v>0</v>
      </c>
      <c r="AY629">
        <f t="shared" si="724"/>
        <v>0</v>
      </c>
      <c r="AZ629">
        <f t="shared" si="725"/>
        <v>0</v>
      </c>
      <c r="BA629">
        <f t="shared" si="726"/>
        <v>0</v>
      </c>
      <c r="BB629">
        <f t="shared" si="727"/>
        <v>0</v>
      </c>
      <c r="BC629">
        <f t="shared" si="728"/>
        <v>0</v>
      </c>
      <c r="BD629">
        <f t="shared" si="729"/>
        <v>0</v>
      </c>
      <c r="BF629" t="str">
        <f t="shared" si="730"/>
        <v>0</v>
      </c>
      <c r="BG629" t="str">
        <f t="shared" si="731"/>
        <v>0</v>
      </c>
      <c r="BH629" t="str">
        <f t="shared" si="732"/>
        <v>0</v>
      </c>
      <c r="BI629" t="str">
        <f t="shared" si="733"/>
        <v>0</v>
      </c>
      <c r="BJ629" t="str">
        <f t="shared" si="734"/>
        <v>0</v>
      </c>
      <c r="BK629" t="str">
        <f t="shared" si="735"/>
        <v>0</v>
      </c>
    </row>
    <row r="630" spans="1:63" x14ac:dyDescent="0.25">
      <c r="A630" s="176" t="s">
        <v>23</v>
      </c>
      <c r="B630" s="10">
        <f t="shared" si="707"/>
        <v>29</v>
      </c>
      <c r="C630" s="10" t="str">
        <f t="shared" si="706"/>
        <v>Admin 4c - 29</v>
      </c>
      <c r="D630" s="89">
        <f>'AUP Test Results - Table 1'!D630</f>
        <v>0</v>
      </c>
      <c r="E630" s="177">
        <f>'AUP Test Results - Table 1'!E630</f>
        <v>0</v>
      </c>
      <c r="F630" s="139">
        <f>'AUP Test Results - Table 1'!F630</f>
        <v>0</v>
      </c>
      <c r="G630" s="177">
        <f>'AUP Test Results - Table 1'!G630</f>
        <v>0</v>
      </c>
      <c r="H630" s="177">
        <f>'AUP Test Results - Table 1'!H630</f>
        <v>0</v>
      </c>
      <c r="I630" s="139">
        <f>'AUP Test Results - Table 1'!I630</f>
        <v>0</v>
      </c>
      <c r="J630" s="177">
        <f>'AUP Test Results - Table 1'!J630</f>
        <v>0</v>
      </c>
      <c r="K630" s="177">
        <f>'AUP Test Results - Table 1'!K630</f>
        <v>0</v>
      </c>
      <c r="L630" s="139">
        <f>'AUP Test Results - Table 1'!L630</f>
        <v>0</v>
      </c>
      <c r="M630" s="177" t="str">
        <f>'AUP Test Results - Table 1'!M630</f>
        <v/>
      </c>
      <c r="N630" s="177">
        <f>'AUP Test Results - Table 1'!N630</f>
        <v>0</v>
      </c>
      <c r="O630" s="139">
        <f>'AUP Test Results - Table 1'!O630</f>
        <v>0</v>
      </c>
      <c r="P630" s="177" t="str">
        <f>'AUP Test Results - Table 1'!P630</f>
        <v/>
      </c>
      <c r="Q630" s="138">
        <f>'AUP Test Results - Table 1'!Q630</f>
        <v>0</v>
      </c>
      <c r="R630" s="139">
        <f>'AUP Test Results - Table 1'!R630</f>
        <v>0</v>
      </c>
      <c r="S630" s="45">
        <f>'AUP Test Results - Table 1'!S630</f>
        <v>0</v>
      </c>
      <c r="T630" s="139">
        <f>'AUP Test Results - Table 1'!T630</f>
        <v>0</v>
      </c>
      <c r="U630" s="45">
        <f>'AUP Test Results - Table 1'!U630</f>
        <v>0</v>
      </c>
      <c r="V630" s="138">
        <f>'AUP Test Results - Table 1'!V630</f>
        <v>0</v>
      </c>
      <c r="W630" s="141" t="str">
        <f>'AUP Test Results - Table 1'!W630</f>
        <v>none</v>
      </c>
      <c r="X630" s="141">
        <f>'AUP Test Results - Table 1'!X630</f>
        <v>0</v>
      </c>
      <c r="Y630" s="178">
        <f>'AUP Test Results - Table 1'!Y630</f>
        <v>0</v>
      </c>
      <c r="Z630" s="89">
        <f>'AUP Test Results - Table 1'!Z630</f>
        <v>0</v>
      </c>
      <c r="AC630" t="str">
        <f t="shared" si="712"/>
        <v>Admin 4b</v>
      </c>
      <c r="AD630" s="3">
        <f t="shared" si="709"/>
        <v>0</v>
      </c>
      <c r="AE630" s="3">
        <f t="shared" si="710"/>
        <v>0</v>
      </c>
      <c r="AF630" s="3" t="e">
        <f t="shared" si="711"/>
        <v>#DIV/0!</v>
      </c>
      <c r="AG630" s="2" t="e">
        <f t="shared" si="713"/>
        <v>#DIV/0!</v>
      </c>
      <c r="AH630" s="2" t="e">
        <f t="shared" si="714"/>
        <v>#DIV/0!</v>
      </c>
      <c r="AI630" s="2" t="e">
        <f t="shared" si="715"/>
        <v>#DIV/0!</v>
      </c>
      <c r="AJ630" s="2" t="e">
        <f t="shared" si="716"/>
        <v>#DIV/0!</v>
      </c>
      <c r="AK630" t="e">
        <f t="shared" si="717"/>
        <v>#DIV/0!</v>
      </c>
      <c r="AL630" t="str">
        <f t="shared" si="718"/>
        <v>0</v>
      </c>
      <c r="AM630" t="str">
        <f t="shared" si="719"/>
        <v>0</v>
      </c>
      <c r="AN630" t="str">
        <f t="shared" si="720"/>
        <v>0</v>
      </c>
      <c r="AO630" t="str">
        <f t="shared" si="721"/>
        <v>0</v>
      </c>
      <c r="AP630" t="str">
        <f t="shared" si="722"/>
        <v>0</v>
      </c>
      <c r="AQ630" t="str">
        <f t="shared" si="723"/>
        <v>0</v>
      </c>
      <c r="AT630">
        <f t="shared" si="703"/>
        <v>0</v>
      </c>
      <c r="AU630">
        <f t="shared" si="704"/>
        <v>0</v>
      </c>
      <c r="AW630">
        <f t="shared" si="705"/>
        <v>0</v>
      </c>
      <c r="AY630">
        <f t="shared" si="724"/>
        <v>0</v>
      </c>
      <c r="AZ630">
        <f t="shared" si="725"/>
        <v>0</v>
      </c>
      <c r="BA630">
        <f t="shared" si="726"/>
        <v>0</v>
      </c>
      <c r="BB630">
        <f t="shared" si="727"/>
        <v>0</v>
      </c>
      <c r="BC630">
        <f t="shared" si="728"/>
        <v>0</v>
      </c>
      <c r="BD630">
        <f t="shared" si="729"/>
        <v>0</v>
      </c>
      <c r="BF630" t="str">
        <f t="shared" si="730"/>
        <v>0</v>
      </c>
      <c r="BG630" t="str">
        <f t="shared" si="731"/>
        <v>0</v>
      </c>
      <c r="BH630" t="str">
        <f t="shared" si="732"/>
        <v>0</v>
      </c>
      <c r="BI630" t="str">
        <f t="shared" si="733"/>
        <v>0</v>
      </c>
      <c r="BJ630" t="str">
        <f t="shared" si="734"/>
        <v>0</v>
      </c>
      <c r="BK630" t="str">
        <f t="shared" si="735"/>
        <v>0</v>
      </c>
    </row>
    <row r="631" spans="1:63" x14ac:dyDescent="0.25">
      <c r="A631" s="176" t="s">
        <v>23</v>
      </c>
      <c r="B631" s="10">
        <f t="shared" si="707"/>
        <v>30</v>
      </c>
      <c r="C631" s="10" t="str">
        <f t="shared" si="706"/>
        <v>Admin 4c - 30</v>
      </c>
      <c r="D631" s="89">
        <f>'AUP Test Results - Table 1'!D631</f>
        <v>0</v>
      </c>
      <c r="E631" s="177">
        <f>'AUP Test Results - Table 1'!E631</f>
        <v>0</v>
      </c>
      <c r="F631" s="139">
        <f>'AUP Test Results - Table 1'!F631</f>
        <v>0</v>
      </c>
      <c r="G631" s="177">
        <f>'AUP Test Results - Table 1'!G631</f>
        <v>0</v>
      </c>
      <c r="H631" s="177">
        <f>'AUP Test Results - Table 1'!H631</f>
        <v>0</v>
      </c>
      <c r="I631" s="139">
        <f>'AUP Test Results - Table 1'!I631</f>
        <v>0</v>
      </c>
      <c r="J631" s="177">
        <f>'AUP Test Results - Table 1'!J631</f>
        <v>0</v>
      </c>
      <c r="K631" s="177">
        <f>'AUP Test Results - Table 1'!K631</f>
        <v>0</v>
      </c>
      <c r="L631" s="139">
        <f>'AUP Test Results - Table 1'!L631</f>
        <v>0</v>
      </c>
      <c r="M631" s="177" t="str">
        <f>'AUP Test Results - Table 1'!M631</f>
        <v/>
      </c>
      <c r="N631" s="177">
        <f>'AUP Test Results - Table 1'!N631</f>
        <v>0</v>
      </c>
      <c r="O631" s="139">
        <f>'AUP Test Results - Table 1'!O631</f>
        <v>0</v>
      </c>
      <c r="P631" s="177" t="str">
        <f>'AUP Test Results - Table 1'!P631</f>
        <v/>
      </c>
      <c r="Q631" s="138">
        <f>'AUP Test Results - Table 1'!Q631</f>
        <v>0</v>
      </c>
      <c r="R631" s="139">
        <f>'AUP Test Results - Table 1'!R631</f>
        <v>0</v>
      </c>
      <c r="S631" s="45">
        <f>'AUP Test Results - Table 1'!S631</f>
        <v>0</v>
      </c>
      <c r="T631" s="139">
        <f>'AUP Test Results - Table 1'!T631</f>
        <v>0</v>
      </c>
      <c r="U631" s="45">
        <f>'AUP Test Results - Table 1'!U631</f>
        <v>0</v>
      </c>
      <c r="V631" s="138">
        <f>'AUP Test Results - Table 1'!V631</f>
        <v>0</v>
      </c>
      <c r="W631" s="141" t="str">
        <f>'AUP Test Results - Table 1'!W631</f>
        <v>none</v>
      </c>
      <c r="X631" s="141">
        <f>'AUP Test Results - Table 1'!X631</f>
        <v>0</v>
      </c>
      <c r="Y631" s="178">
        <f>'AUP Test Results - Table 1'!Y631</f>
        <v>0</v>
      </c>
      <c r="Z631" s="89">
        <f>'AUP Test Results - Table 1'!Z631</f>
        <v>0</v>
      </c>
      <c r="AC631" t="str">
        <f t="shared" si="712"/>
        <v>Admin 4b</v>
      </c>
      <c r="AD631" s="3">
        <f t="shared" si="709"/>
        <v>0</v>
      </c>
      <c r="AE631" s="3">
        <f t="shared" si="710"/>
        <v>0</v>
      </c>
      <c r="AF631" s="3" t="e">
        <f t="shared" si="711"/>
        <v>#DIV/0!</v>
      </c>
      <c r="AG631" s="2" t="e">
        <f t="shared" si="713"/>
        <v>#DIV/0!</v>
      </c>
      <c r="AH631" s="2" t="e">
        <f t="shared" si="714"/>
        <v>#DIV/0!</v>
      </c>
      <c r="AI631" s="2" t="e">
        <f t="shared" si="715"/>
        <v>#DIV/0!</v>
      </c>
      <c r="AJ631" s="2" t="e">
        <f t="shared" si="716"/>
        <v>#DIV/0!</v>
      </c>
      <c r="AK631" t="e">
        <f t="shared" si="717"/>
        <v>#DIV/0!</v>
      </c>
      <c r="AL631" t="str">
        <f t="shared" si="718"/>
        <v>0</v>
      </c>
      <c r="AM631" t="str">
        <f t="shared" si="719"/>
        <v>0</v>
      </c>
      <c r="AN631" t="str">
        <f t="shared" si="720"/>
        <v>0</v>
      </c>
      <c r="AO631" t="str">
        <f t="shared" si="721"/>
        <v>0</v>
      </c>
      <c r="AP631" t="str">
        <f t="shared" si="722"/>
        <v>0</v>
      </c>
      <c r="AQ631" t="str">
        <f t="shared" si="723"/>
        <v>0</v>
      </c>
      <c r="AT631">
        <f t="shared" si="703"/>
        <v>0</v>
      </c>
      <c r="AU631">
        <f t="shared" si="704"/>
        <v>0</v>
      </c>
      <c r="AW631">
        <f t="shared" si="705"/>
        <v>0</v>
      </c>
      <c r="AY631">
        <f t="shared" si="724"/>
        <v>0</v>
      </c>
      <c r="AZ631">
        <f t="shared" si="725"/>
        <v>0</v>
      </c>
      <c r="BA631">
        <f t="shared" si="726"/>
        <v>0</v>
      </c>
      <c r="BB631">
        <f t="shared" si="727"/>
        <v>0</v>
      </c>
      <c r="BC631">
        <f t="shared" si="728"/>
        <v>0</v>
      </c>
      <c r="BD631">
        <f t="shared" si="729"/>
        <v>0</v>
      </c>
      <c r="BF631" t="str">
        <f t="shared" si="730"/>
        <v>0</v>
      </c>
      <c r="BG631" t="str">
        <f t="shared" si="731"/>
        <v>0</v>
      </c>
      <c r="BH631" t="str">
        <f t="shared" si="732"/>
        <v>0</v>
      </c>
      <c r="BI631" t="str">
        <f t="shared" si="733"/>
        <v>0</v>
      </c>
      <c r="BJ631" t="str">
        <f t="shared" si="734"/>
        <v>0</v>
      </c>
      <c r="BK631" t="str">
        <f t="shared" si="735"/>
        <v>0</v>
      </c>
    </row>
    <row r="632" spans="1:63" x14ac:dyDescent="0.25">
      <c r="A632" s="176" t="s">
        <v>23</v>
      </c>
      <c r="B632" s="10">
        <f t="shared" si="707"/>
        <v>31</v>
      </c>
      <c r="C632" s="10" t="str">
        <f t="shared" si="706"/>
        <v>Admin 4c - 31</v>
      </c>
      <c r="D632" s="89">
        <f>'AUP Test Results - Table 1'!D632</f>
        <v>0</v>
      </c>
      <c r="E632" s="177">
        <f>'AUP Test Results - Table 1'!E632</f>
        <v>0</v>
      </c>
      <c r="F632" s="139">
        <f>'AUP Test Results - Table 1'!F632</f>
        <v>0</v>
      </c>
      <c r="G632" s="177">
        <f>'AUP Test Results - Table 1'!G632</f>
        <v>0</v>
      </c>
      <c r="H632" s="177">
        <f>'AUP Test Results - Table 1'!H632</f>
        <v>0</v>
      </c>
      <c r="I632" s="139">
        <f>'AUP Test Results - Table 1'!I632</f>
        <v>0</v>
      </c>
      <c r="J632" s="177">
        <f>'AUP Test Results - Table 1'!J632</f>
        <v>0</v>
      </c>
      <c r="K632" s="177">
        <f>'AUP Test Results - Table 1'!K632</f>
        <v>0</v>
      </c>
      <c r="L632" s="139">
        <f>'AUP Test Results - Table 1'!L632</f>
        <v>0</v>
      </c>
      <c r="M632" s="177" t="str">
        <f>'AUP Test Results - Table 1'!M632</f>
        <v/>
      </c>
      <c r="N632" s="177">
        <f>'AUP Test Results - Table 1'!N632</f>
        <v>0</v>
      </c>
      <c r="O632" s="139">
        <f>'AUP Test Results - Table 1'!O632</f>
        <v>0</v>
      </c>
      <c r="P632" s="177" t="str">
        <f>'AUP Test Results - Table 1'!P632</f>
        <v/>
      </c>
      <c r="Q632" s="138">
        <f>'AUP Test Results - Table 1'!Q632</f>
        <v>0</v>
      </c>
      <c r="R632" s="139">
        <f>'AUP Test Results - Table 1'!R632</f>
        <v>0</v>
      </c>
      <c r="S632" s="45">
        <f>'AUP Test Results - Table 1'!S632</f>
        <v>0</v>
      </c>
      <c r="T632" s="139">
        <f>'AUP Test Results - Table 1'!T632</f>
        <v>0</v>
      </c>
      <c r="U632" s="45">
        <f>'AUP Test Results - Table 1'!U632</f>
        <v>0</v>
      </c>
      <c r="V632" s="138">
        <f>'AUP Test Results - Table 1'!V632</f>
        <v>0</v>
      </c>
      <c r="W632" s="141" t="str">
        <f>'AUP Test Results - Table 1'!W632</f>
        <v>none</v>
      </c>
      <c r="X632" s="141">
        <f>'AUP Test Results - Table 1'!X632</f>
        <v>0</v>
      </c>
      <c r="Y632" s="178">
        <f>'AUP Test Results - Table 1'!Y632</f>
        <v>0</v>
      </c>
      <c r="Z632" s="89">
        <f>'AUP Test Results - Table 1'!Z632</f>
        <v>0</v>
      </c>
      <c r="AC632" t="str">
        <f t="shared" si="712"/>
        <v>Admin 4b</v>
      </c>
      <c r="AD632" s="3">
        <f t="shared" si="709"/>
        <v>0</v>
      </c>
      <c r="AE632" s="3">
        <f t="shared" si="710"/>
        <v>0</v>
      </c>
      <c r="AF632" s="3" t="e">
        <f t="shared" si="711"/>
        <v>#DIV/0!</v>
      </c>
      <c r="AG632" s="2" t="e">
        <f t="shared" si="713"/>
        <v>#DIV/0!</v>
      </c>
      <c r="AH632" s="2" t="e">
        <f t="shared" si="714"/>
        <v>#DIV/0!</v>
      </c>
      <c r="AI632" s="2" t="e">
        <f t="shared" si="715"/>
        <v>#DIV/0!</v>
      </c>
      <c r="AJ632" s="2" t="e">
        <f t="shared" si="716"/>
        <v>#DIV/0!</v>
      </c>
      <c r="AK632" t="e">
        <f t="shared" si="717"/>
        <v>#DIV/0!</v>
      </c>
      <c r="AL632" t="str">
        <f t="shared" si="718"/>
        <v>0</v>
      </c>
      <c r="AM632" t="str">
        <f t="shared" si="719"/>
        <v>0</v>
      </c>
      <c r="AN632" t="str">
        <f t="shared" si="720"/>
        <v>0</v>
      </c>
      <c r="AO632" t="str">
        <f t="shared" si="721"/>
        <v>0</v>
      </c>
      <c r="AP632" t="str">
        <f t="shared" si="722"/>
        <v>0</v>
      </c>
      <c r="AQ632" t="str">
        <f t="shared" si="723"/>
        <v>0</v>
      </c>
      <c r="AT632">
        <f t="shared" si="703"/>
        <v>0</v>
      </c>
      <c r="AU632">
        <f t="shared" si="704"/>
        <v>0</v>
      </c>
      <c r="AW632">
        <f t="shared" si="705"/>
        <v>0</v>
      </c>
      <c r="AY632">
        <f t="shared" si="724"/>
        <v>0</v>
      </c>
      <c r="AZ632">
        <f t="shared" si="725"/>
        <v>0</v>
      </c>
      <c r="BA632">
        <f t="shared" si="726"/>
        <v>0</v>
      </c>
      <c r="BB632">
        <f t="shared" si="727"/>
        <v>0</v>
      </c>
      <c r="BC632">
        <f t="shared" si="728"/>
        <v>0</v>
      </c>
      <c r="BD632">
        <f t="shared" si="729"/>
        <v>0</v>
      </c>
      <c r="BF632" t="str">
        <f t="shared" si="730"/>
        <v>0</v>
      </c>
      <c r="BG632" t="str">
        <f t="shared" si="731"/>
        <v>0</v>
      </c>
      <c r="BH632" t="str">
        <f t="shared" si="732"/>
        <v>0</v>
      </c>
      <c r="BI632" t="str">
        <f t="shared" si="733"/>
        <v>0</v>
      </c>
      <c r="BJ632" t="str">
        <f t="shared" si="734"/>
        <v>0</v>
      </c>
      <c r="BK632" t="str">
        <f t="shared" si="735"/>
        <v>0</v>
      </c>
    </row>
    <row r="633" spans="1:63" x14ac:dyDescent="0.25">
      <c r="A633" s="176" t="s">
        <v>23</v>
      </c>
      <c r="B633" s="10">
        <f t="shared" si="707"/>
        <v>32</v>
      </c>
      <c r="C633" s="10" t="str">
        <f t="shared" si="706"/>
        <v>Admin 4c - 32</v>
      </c>
      <c r="D633" s="89">
        <f>'AUP Test Results - Table 1'!D633</f>
        <v>0</v>
      </c>
      <c r="E633" s="177">
        <f>'AUP Test Results - Table 1'!E633</f>
        <v>0</v>
      </c>
      <c r="F633" s="139">
        <f>'AUP Test Results - Table 1'!F633</f>
        <v>0</v>
      </c>
      <c r="G633" s="177">
        <f>'AUP Test Results - Table 1'!G633</f>
        <v>0</v>
      </c>
      <c r="H633" s="177">
        <f>'AUP Test Results - Table 1'!H633</f>
        <v>0</v>
      </c>
      <c r="I633" s="139">
        <f>'AUP Test Results - Table 1'!I633</f>
        <v>0</v>
      </c>
      <c r="J633" s="177">
        <f>'AUP Test Results - Table 1'!J633</f>
        <v>0</v>
      </c>
      <c r="K633" s="177">
        <f>'AUP Test Results - Table 1'!K633</f>
        <v>0</v>
      </c>
      <c r="L633" s="139">
        <f>'AUP Test Results - Table 1'!L633</f>
        <v>0</v>
      </c>
      <c r="M633" s="177" t="str">
        <f>'AUP Test Results - Table 1'!M633</f>
        <v/>
      </c>
      <c r="N633" s="177">
        <f>'AUP Test Results - Table 1'!N633</f>
        <v>0</v>
      </c>
      <c r="O633" s="139">
        <f>'AUP Test Results - Table 1'!O633</f>
        <v>0</v>
      </c>
      <c r="P633" s="177" t="str">
        <f>'AUP Test Results - Table 1'!P633</f>
        <v/>
      </c>
      <c r="Q633" s="138">
        <f>'AUP Test Results - Table 1'!Q633</f>
        <v>0</v>
      </c>
      <c r="R633" s="139">
        <f>'AUP Test Results - Table 1'!R633</f>
        <v>0</v>
      </c>
      <c r="S633" s="45">
        <f>'AUP Test Results - Table 1'!S633</f>
        <v>0</v>
      </c>
      <c r="T633" s="139">
        <f>'AUP Test Results - Table 1'!T633</f>
        <v>0</v>
      </c>
      <c r="U633" s="45">
        <f>'AUP Test Results - Table 1'!U633</f>
        <v>0</v>
      </c>
      <c r="V633" s="138">
        <f>'AUP Test Results - Table 1'!V633</f>
        <v>0</v>
      </c>
      <c r="W633" s="141" t="str">
        <f>'AUP Test Results - Table 1'!W633</f>
        <v>none</v>
      </c>
      <c r="X633" s="141">
        <f>'AUP Test Results - Table 1'!X633</f>
        <v>0</v>
      </c>
      <c r="Y633" s="178">
        <f>'AUP Test Results - Table 1'!Y633</f>
        <v>0</v>
      </c>
      <c r="Z633" s="89">
        <f>'AUP Test Results - Table 1'!Z633</f>
        <v>0</v>
      </c>
      <c r="AC633" t="str">
        <f t="shared" si="712"/>
        <v>Admin 4b</v>
      </c>
      <c r="AD633" s="3">
        <f t="shared" si="709"/>
        <v>0</v>
      </c>
      <c r="AE633" s="3">
        <f t="shared" si="710"/>
        <v>0</v>
      </c>
      <c r="AF633" s="3" t="e">
        <f t="shared" si="711"/>
        <v>#DIV/0!</v>
      </c>
      <c r="AG633" s="2" t="e">
        <f t="shared" si="713"/>
        <v>#DIV/0!</v>
      </c>
      <c r="AH633" s="2" t="e">
        <f t="shared" si="714"/>
        <v>#DIV/0!</v>
      </c>
      <c r="AI633" s="2" t="e">
        <f t="shared" si="715"/>
        <v>#DIV/0!</v>
      </c>
      <c r="AJ633" s="2" t="e">
        <f t="shared" si="716"/>
        <v>#DIV/0!</v>
      </c>
      <c r="AK633" t="e">
        <f t="shared" si="717"/>
        <v>#DIV/0!</v>
      </c>
      <c r="AL633" t="str">
        <f t="shared" si="718"/>
        <v>0</v>
      </c>
      <c r="AM633" t="str">
        <f t="shared" si="719"/>
        <v>0</v>
      </c>
      <c r="AN633" t="str">
        <f t="shared" si="720"/>
        <v>0</v>
      </c>
      <c r="AO633" t="str">
        <f t="shared" si="721"/>
        <v>0</v>
      </c>
      <c r="AP633" t="str">
        <f t="shared" si="722"/>
        <v>0</v>
      </c>
      <c r="AQ633" t="str">
        <f t="shared" si="723"/>
        <v>0</v>
      </c>
      <c r="AT633">
        <f t="shared" si="703"/>
        <v>0</v>
      </c>
      <c r="AU633">
        <f t="shared" si="704"/>
        <v>0</v>
      </c>
      <c r="AW633">
        <f t="shared" si="705"/>
        <v>0</v>
      </c>
      <c r="AY633">
        <f t="shared" si="724"/>
        <v>0</v>
      </c>
      <c r="AZ633">
        <f t="shared" si="725"/>
        <v>0</v>
      </c>
      <c r="BA633">
        <f t="shared" si="726"/>
        <v>0</v>
      </c>
      <c r="BB633">
        <f t="shared" si="727"/>
        <v>0</v>
      </c>
      <c r="BC633">
        <f t="shared" si="728"/>
        <v>0</v>
      </c>
      <c r="BD633">
        <f t="shared" si="729"/>
        <v>0</v>
      </c>
      <c r="BF633" t="str">
        <f t="shared" si="730"/>
        <v>0</v>
      </c>
      <c r="BG633" t="str">
        <f t="shared" si="731"/>
        <v>0</v>
      </c>
      <c r="BH633" t="str">
        <f t="shared" si="732"/>
        <v>0</v>
      </c>
      <c r="BI633" t="str">
        <f t="shared" si="733"/>
        <v>0</v>
      </c>
      <c r="BJ633" t="str">
        <f t="shared" si="734"/>
        <v>0</v>
      </c>
      <c r="BK633" t="str">
        <f t="shared" si="735"/>
        <v>0</v>
      </c>
    </row>
    <row r="634" spans="1:63" x14ac:dyDescent="0.25">
      <c r="A634" s="176" t="s">
        <v>23</v>
      </c>
      <c r="B634" s="10">
        <f t="shared" si="707"/>
        <v>33</v>
      </c>
      <c r="C634" s="10" t="str">
        <f t="shared" ref="C634:C661" si="736">A634&amp;" - "&amp;B634</f>
        <v>Admin 4c - 33</v>
      </c>
      <c r="D634" s="89">
        <f>'AUP Test Results - Table 1'!D634</f>
        <v>0</v>
      </c>
      <c r="E634" s="177">
        <f>'AUP Test Results - Table 1'!E634</f>
        <v>0</v>
      </c>
      <c r="F634" s="139">
        <f>'AUP Test Results - Table 1'!F634</f>
        <v>0</v>
      </c>
      <c r="G634" s="177">
        <f>'AUP Test Results - Table 1'!G634</f>
        <v>0</v>
      </c>
      <c r="H634" s="177">
        <f>'AUP Test Results - Table 1'!H634</f>
        <v>0</v>
      </c>
      <c r="I634" s="139">
        <f>'AUP Test Results - Table 1'!I634</f>
        <v>0</v>
      </c>
      <c r="J634" s="177">
        <f>'AUP Test Results - Table 1'!J634</f>
        <v>0</v>
      </c>
      <c r="K634" s="177">
        <f>'AUP Test Results - Table 1'!K634</f>
        <v>0</v>
      </c>
      <c r="L634" s="139">
        <f>'AUP Test Results - Table 1'!L634</f>
        <v>0</v>
      </c>
      <c r="M634" s="177" t="str">
        <f>'AUP Test Results - Table 1'!M634</f>
        <v/>
      </c>
      <c r="N634" s="177">
        <f>'AUP Test Results - Table 1'!N634</f>
        <v>0</v>
      </c>
      <c r="O634" s="139">
        <f>'AUP Test Results - Table 1'!O634</f>
        <v>0</v>
      </c>
      <c r="P634" s="177" t="str">
        <f>'AUP Test Results - Table 1'!P634</f>
        <v/>
      </c>
      <c r="Q634" s="138">
        <f>'AUP Test Results - Table 1'!Q634</f>
        <v>0</v>
      </c>
      <c r="R634" s="139">
        <f>'AUP Test Results - Table 1'!R634</f>
        <v>0</v>
      </c>
      <c r="S634" s="45">
        <f>'AUP Test Results - Table 1'!S634</f>
        <v>0</v>
      </c>
      <c r="T634" s="139">
        <f>'AUP Test Results - Table 1'!T634</f>
        <v>0</v>
      </c>
      <c r="U634" s="45">
        <f>'AUP Test Results - Table 1'!U634</f>
        <v>0</v>
      </c>
      <c r="V634" s="138">
        <f>'AUP Test Results - Table 1'!V634</f>
        <v>0</v>
      </c>
      <c r="W634" s="141" t="str">
        <f>'AUP Test Results - Table 1'!W634</f>
        <v>none</v>
      </c>
      <c r="X634" s="141">
        <f>'AUP Test Results - Table 1'!X634</f>
        <v>0</v>
      </c>
      <c r="Y634" s="178">
        <f>'AUP Test Results - Table 1'!Y634</f>
        <v>0</v>
      </c>
      <c r="Z634" s="89">
        <f>'AUP Test Results - Table 1'!Z634</f>
        <v>0</v>
      </c>
      <c r="AC634" t="str">
        <f t="shared" si="712"/>
        <v>Admin 4b</v>
      </c>
      <c r="AD634" s="3">
        <f t="shared" si="709"/>
        <v>0</v>
      </c>
      <c r="AE634" s="3">
        <f t="shared" si="710"/>
        <v>0</v>
      </c>
      <c r="AF634" s="3" t="e">
        <f t="shared" si="711"/>
        <v>#DIV/0!</v>
      </c>
      <c r="AG634" s="2" t="e">
        <f t="shared" si="713"/>
        <v>#DIV/0!</v>
      </c>
      <c r="AH634" s="2" t="e">
        <f t="shared" si="714"/>
        <v>#DIV/0!</v>
      </c>
      <c r="AI634" s="2" t="e">
        <f t="shared" si="715"/>
        <v>#DIV/0!</v>
      </c>
      <c r="AJ634" s="2" t="e">
        <f t="shared" si="716"/>
        <v>#DIV/0!</v>
      </c>
      <c r="AK634" t="e">
        <f t="shared" si="717"/>
        <v>#DIV/0!</v>
      </c>
      <c r="AL634" t="str">
        <f t="shared" si="718"/>
        <v>0</v>
      </c>
      <c r="AM634" t="str">
        <f t="shared" si="719"/>
        <v>0</v>
      </c>
      <c r="AN634" t="str">
        <f t="shared" si="720"/>
        <v>0</v>
      </c>
      <c r="AO634" t="str">
        <f t="shared" si="721"/>
        <v>0</v>
      </c>
      <c r="AP634" t="str">
        <f t="shared" si="722"/>
        <v>0</v>
      </c>
      <c r="AQ634" t="str">
        <f t="shared" si="723"/>
        <v>0</v>
      </c>
      <c r="AT634">
        <f t="shared" si="703"/>
        <v>0</v>
      </c>
      <c r="AU634">
        <f t="shared" si="704"/>
        <v>0</v>
      </c>
      <c r="AW634">
        <f t="shared" si="705"/>
        <v>0</v>
      </c>
      <c r="AY634">
        <f t="shared" si="724"/>
        <v>0</v>
      </c>
      <c r="AZ634">
        <f t="shared" si="725"/>
        <v>0</v>
      </c>
      <c r="BA634">
        <f t="shared" si="726"/>
        <v>0</v>
      </c>
      <c r="BB634">
        <f t="shared" si="727"/>
        <v>0</v>
      </c>
      <c r="BC634">
        <f t="shared" si="728"/>
        <v>0</v>
      </c>
      <c r="BD634">
        <f t="shared" si="729"/>
        <v>0</v>
      </c>
      <c r="BF634" t="str">
        <f t="shared" si="730"/>
        <v>0</v>
      </c>
      <c r="BG634" t="str">
        <f t="shared" si="731"/>
        <v>0</v>
      </c>
      <c r="BH634" t="str">
        <f t="shared" si="732"/>
        <v>0</v>
      </c>
      <c r="BI634" t="str">
        <f t="shared" si="733"/>
        <v>0</v>
      </c>
      <c r="BJ634" t="str">
        <f t="shared" si="734"/>
        <v>0</v>
      </c>
      <c r="BK634" t="str">
        <f t="shared" si="735"/>
        <v>0</v>
      </c>
    </row>
    <row r="635" spans="1:63" x14ac:dyDescent="0.25">
      <c r="A635" s="176" t="s">
        <v>23</v>
      </c>
      <c r="B635" s="10">
        <f t="shared" si="707"/>
        <v>34</v>
      </c>
      <c r="C635" s="10" t="str">
        <f t="shared" si="736"/>
        <v>Admin 4c - 34</v>
      </c>
      <c r="D635" s="89">
        <f>'AUP Test Results - Table 1'!D635</f>
        <v>0</v>
      </c>
      <c r="E635" s="177">
        <f>'AUP Test Results - Table 1'!E635</f>
        <v>0</v>
      </c>
      <c r="F635" s="139">
        <f>'AUP Test Results - Table 1'!F635</f>
        <v>0</v>
      </c>
      <c r="G635" s="177">
        <f>'AUP Test Results - Table 1'!G635</f>
        <v>0</v>
      </c>
      <c r="H635" s="177">
        <f>'AUP Test Results - Table 1'!H635</f>
        <v>0</v>
      </c>
      <c r="I635" s="139">
        <f>'AUP Test Results - Table 1'!I635</f>
        <v>0</v>
      </c>
      <c r="J635" s="177">
        <f>'AUP Test Results - Table 1'!J635</f>
        <v>0</v>
      </c>
      <c r="K635" s="177">
        <f>'AUP Test Results - Table 1'!K635</f>
        <v>0</v>
      </c>
      <c r="L635" s="139">
        <f>'AUP Test Results - Table 1'!L635</f>
        <v>0</v>
      </c>
      <c r="M635" s="177" t="str">
        <f>'AUP Test Results - Table 1'!M635</f>
        <v/>
      </c>
      <c r="N635" s="177">
        <f>'AUP Test Results - Table 1'!N635</f>
        <v>0</v>
      </c>
      <c r="O635" s="139">
        <f>'AUP Test Results - Table 1'!O635</f>
        <v>0</v>
      </c>
      <c r="P635" s="177" t="str">
        <f>'AUP Test Results - Table 1'!P635</f>
        <v/>
      </c>
      <c r="Q635" s="138">
        <f>'AUP Test Results - Table 1'!Q635</f>
        <v>0</v>
      </c>
      <c r="R635" s="139">
        <f>'AUP Test Results - Table 1'!R635</f>
        <v>0</v>
      </c>
      <c r="S635" s="45">
        <f>'AUP Test Results - Table 1'!S635</f>
        <v>0</v>
      </c>
      <c r="T635" s="139">
        <f>'AUP Test Results - Table 1'!T635</f>
        <v>0</v>
      </c>
      <c r="U635" s="45">
        <f>'AUP Test Results - Table 1'!U635</f>
        <v>0</v>
      </c>
      <c r="V635" s="138">
        <f>'AUP Test Results - Table 1'!V635</f>
        <v>0</v>
      </c>
      <c r="W635" s="141" t="str">
        <f>'AUP Test Results - Table 1'!W635</f>
        <v>none</v>
      </c>
      <c r="X635" s="141">
        <f>'AUP Test Results - Table 1'!X635</f>
        <v>0</v>
      </c>
      <c r="Y635" s="178">
        <f>'AUP Test Results - Table 1'!Y635</f>
        <v>0</v>
      </c>
      <c r="Z635" s="89">
        <f>'AUP Test Results - Table 1'!Z635</f>
        <v>0</v>
      </c>
      <c r="AC635" t="str">
        <f t="shared" si="712"/>
        <v>Admin 4b</v>
      </c>
      <c r="AD635" s="3">
        <f t="shared" si="709"/>
        <v>0</v>
      </c>
      <c r="AE635" s="3">
        <f t="shared" si="710"/>
        <v>0</v>
      </c>
      <c r="AF635" s="3" t="e">
        <f t="shared" si="711"/>
        <v>#DIV/0!</v>
      </c>
      <c r="AG635" s="2" t="e">
        <f t="shared" si="713"/>
        <v>#DIV/0!</v>
      </c>
      <c r="AH635" s="2" t="e">
        <f t="shared" si="714"/>
        <v>#DIV/0!</v>
      </c>
      <c r="AI635" s="2" t="e">
        <f t="shared" si="715"/>
        <v>#DIV/0!</v>
      </c>
      <c r="AJ635" s="2" t="e">
        <f t="shared" si="716"/>
        <v>#DIV/0!</v>
      </c>
      <c r="AK635" t="e">
        <f t="shared" si="717"/>
        <v>#DIV/0!</v>
      </c>
      <c r="AL635" t="str">
        <f t="shared" si="718"/>
        <v>0</v>
      </c>
      <c r="AM635" t="str">
        <f t="shared" si="719"/>
        <v>0</v>
      </c>
      <c r="AN635" t="str">
        <f t="shared" si="720"/>
        <v>0</v>
      </c>
      <c r="AO635" t="str">
        <f t="shared" si="721"/>
        <v>0</v>
      </c>
      <c r="AP635" t="str">
        <f t="shared" si="722"/>
        <v>0</v>
      </c>
      <c r="AQ635" t="str">
        <f t="shared" si="723"/>
        <v>0</v>
      </c>
      <c r="AT635">
        <f t="shared" si="703"/>
        <v>0</v>
      </c>
      <c r="AU635">
        <f t="shared" si="704"/>
        <v>0</v>
      </c>
      <c r="AW635">
        <f t="shared" si="705"/>
        <v>0</v>
      </c>
      <c r="AY635">
        <f t="shared" si="724"/>
        <v>0</v>
      </c>
      <c r="AZ635">
        <f t="shared" si="725"/>
        <v>0</v>
      </c>
      <c r="BA635">
        <f t="shared" si="726"/>
        <v>0</v>
      </c>
      <c r="BB635">
        <f t="shared" si="727"/>
        <v>0</v>
      </c>
      <c r="BC635">
        <f t="shared" si="728"/>
        <v>0</v>
      </c>
      <c r="BD635">
        <f t="shared" si="729"/>
        <v>0</v>
      </c>
      <c r="BF635" t="str">
        <f t="shared" si="730"/>
        <v>0</v>
      </c>
      <c r="BG635" t="str">
        <f t="shared" si="731"/>
        <v>0</v>
      </c>
      <c r="BH635" t="str">
        <f t="shared" si="732"/>
        <v>0</v>
      </c>
      <c r="BI635" t="str">
        <f t="shared" si="733"/>
        <v>0</v>
      </c>
      <c r="BJ635" t="str">
        <f t="shared" si="734"/>
        <v>0</v>
      </c>
      <c r="BK635" t="str">
        <f t="shared" si="735"/>
        <v>0</v>
      </c>
    </row>
    <row r="636" spans="1:63" x14ac:dyDescent="0.25">
      <c r="A636" s="176" t="s">
        <v>23</v>
      </c>
      <c r="B636" s="10">
        <f t="shared" si="707"/>
        <v>35</v>
      </c>
      <c r="C636" s="10" t="str">
        <f t="shared" si="736"/>
        <v>Admin 4c - 35</v>
      </c>
      <c r="D636" s="89">
        <f>'AUP Test Results - Table 1'!D636</f>
        <v>0</v>
      </c>
      <c r="E636" s="177">
        <f>'AUP Test Results - Table 1'!E636</f>
        <v>0</v>
      </c>
      <c r="F636" s="139">
        <f>'AUP Test Results - Table 1'!F636</f>
        <v>0</v>
      </c>
      <c r="G636" s="177">
        <f>'AUP Test Results - Table 1'!G636</f>
        <v>0</v>
      </c>
      <c r="H636" s="177">
        <f>'AUP Test Results - Table 1'!H636</f>
        <v>0</v>
      </c>
      <c r="I636" s="139">
        <f>'AUP Test Results - Table 1'!I636</f>
        <v>0</v>
      </c>
      <c r="J636" s="177">
        <f>'AUP Test Results - Table 1'!J636</f>
        <v>0</v>
      </c>
      <c r="K636" s="177">
        <f>'AUP Test Results - Table 1'!K636</f>
        <v>0</v>
      </c>
      <c r="L636" s="139">
        <f>'AUP Test Results - Table 1'!L636</f>
        <v>0</v>
      </c>
      <c r="M636" s="177" t="str">
        <f>'AUP Test Results - Table 1'!M636</f>
        <v/>
      </c>
      <c r="N636" s="177">
        <f>'AUP Test Results - Table 1'!N636</f>
        <v>0</v>
      </c>
      <c r="O636" s="139">
        <f>'AUP Test Results - Table 1'!O636</f>
        <v>0</v>
      </c>
      <c r="P636" s="177" t="str">
        <f>'AUP Test Results - Table 1'!P636</f>
        <v/>
      </c>
      <c r="Q636" s="138">
        <f>'AUP Test Results - Table 1'!Q636</f>
        <v>0</v>
      </c>
      <c r="R636" s="139">
        <f>'AUP Test Results - Table 1'!R636</f>
        <v>0</v>
      </c>
      <c r="S636" s="45">
        <f>'AUP Test Results - Table 1'!S636</f>
        <v>0</v>
      </c>
      <c r="T636" s="139">
        <f>'AUP Test Results - Table 1'!T636</f>
        <v>0</v>
      </c>
      <c r="U636" s="45">
        <f>'AUP Test Results - Table 1'!U636</f>
        <v>0</v>
      </c>
      <c r="V636" s="138">
        <f>'AUP Test Results - Table 1'!V636</f>
        <v>0</v>
      </c>
      <c r="W636" s="141" t="str">
        <f>'AUP Test Results - Table 1'!W636</f>
        <v>none</v>
      </c>
      <c r="X636" s="141">
        <f>'AUP Test Results - Table 1'!X636</f>
        <v>0</v>
      </c>
      <c r="Y636" s="178">
        <f>'AUP Test Results - Table 1'!Y636</f>
        <v>0</v>
      </c>
      <c r="Z636" s="89">
        <f>'AUP Test Results - Table 1'!Z636</f>
        <v>0</v>
      </c>
      <c r="AC636" t="str">
        <f t="shared" si="712"/>
        <v>Admin 4b</v>
      </c>
      <c r="AD636" s="3">
        <f t="shared" si="709"/>
        <v>0</v>
      </c>
      <c r="AE636" s="3">
        <f t="shared" si="710"/>
        <v>0</v>
      </c>
      <c r="AF636" s="3" t="e">
        <f t="shared" si="711"/>
        <v>#DIV/0!</v>
      </c>
      <c r="AG636" s="2" t="e">
        <f t="shared" si="713"/>
        <v>#DIV/0!</v>
      </c>
      <c r="AH636" s="2" t="e">
        <f t="shared" si="714"/>
        <v>#DIV/0!</v>
      </c>
      <c r="AI636" s="2" t="e">
        <f t="shared" si="715"/>
        <v>#DIV/0!</v>
      </c>
      <c r="AJ636" s="2" t="e">
        <f t="shared" si="716"/>
        <v>#DIV/0!</v>
      </c>
      <c r="AK636" t="e">
        <f t="shared" si="717"/>
        <v>#DIV/0!</v>
      </c>
      <c r="AL636" t="str">
        <f t="shared" si="718"/>
        <v>0</v>
      </c>
      <c r="AM636" t="str">
        <f t="shared" si="719"/>
        <v>0</v>
      </c>
      <c r="AN636" t="str">
        <f t="shared" si="720"/>
        <v>0</v>
      </c>
      <c r="AO636" t="str">
        <f t="shared" si="721"/>
        <v>0</v>
      </c>
      <c r="AP636" t="str">
        <f t="shared" si="722"/>
        <v>0</v>
      </c>
      <c r="AQ636" t="str">
        <f t="shared" si="723"/>
        <v>0</v>
      </c>
      <c r="AT636">
        <f t="shared" si="703"/>
        <v>0</v>
      </c>
      <c r="AU636">
        <f t="shared" si="704"/>
        <v>0</v>
      </c>
      <c r="AW636">
        <f t="shared" si="705"/>
        <v>0</v>
      </c>
      <c r="AY636">
        <f t="shared" si="724"/>
        <v>0</v>
      </c>
      <c r="AZ636">
        <f t="shared" si="725"/>
        <v>0</v>
      </c>
      <c r="BA636">
        <f t="shared" si="726"/>
        <v>0</v>
      </c>
      <c r="BB636">
        <f t="shared" si="727"/>
        <v>0</v>
      </c>
      <c r="BC636">
        <f t="shared" si="728"/>
        <v>0</v>
      </c>
      <c r="BD636">
        <f t="shared" si="729"/>
        <v>0</v>
      </c>
      <c r="BF636" t="str">
        <f t="shared" si="730"/>
        <v>0</v>
      </c>
      <c r="BG636" t="str">
        <f t="shared" si="731"/>
        <v>0</v>
      </c>
      <c r="BH636" t="str">
        <f t="shared" si="732"/>
        <v>0</v>
      </c>
      <c r="BI636" t="str">
        <f t="shared" si="733"/>
        <v>0</v>
      </c>
      <c r="BJ636" t="str">
        <f t="shared" si="734"/>
        <v>0</v>
      </c>
      <c r="BK636" t="str">
        <f t="shared" si="735"/>
        <v>0</v>
      </c>
    </row>
    <row r="637" spans="1:63" x14ac:dyDescent="0.25">
      <c r="A637" s="176" t="s">
        <v>23</v>
      </c>
      <c r="B637" s="10">
        <f t="shared" si="707"/>
        <v>36</v>
      </c>
      <c r="C637" s="10" t="str">
        <f t="shared" si="736"/>
        <v>Admin 4c - 36</v>
      </c>
      <c r="D637" s="89">
        <f>'AUP Test Results - Table 1'!D637</f>
        <v>0</v>
      </c>
      <c r="E637" s="177">
        <f>'AUP Test Results - Table 1'!E637</f>
        <v>0</v>
      </c>
      <c r="F637" s="139">
        <f>'AUP Test Results - Table 1'!F637</f>
        <v>0</v>
      </c>
      <c r="G637" s="177">
        <f>'AUP Test Results - Table 1'!G637</f>
        <v>0</v>
      </c>
      <c r="H637" s="177">
        <f>'AUP Test Results - Table 1'!H637</f>
        <v>0</v>
      </c>
      <c r="I637" s="139">
        <f>'AUP Test Results - Table 1'!I637</f>
        <v>0</v>
      </c>
      <c r="J637" s="177">
        <f>'AUP Test Results - Table 1'!J637</f>
        <v>0</v>
      </c>
      <c r="K637" s="177">
        <f>'AUP Test Results - Table 1'!K637</f>
        <v>0</v>
      </c>
      <c r="L637" s="139">
        <f>'AUP Test Results - Table 1'!L637</f>
        <v>0</v>
      </c>
      <c r="M637" s="177" t="str">
        <f>'AUP Test Results - Table 1'!M637</f>
        <v/>
      </c>
      <c r="N637" s="177">
        <f>'AUP Test Results - Table 1'!N637</f>
        <v>0</v>
      </c>
      <c r="O637" s="139">
        <f>'AUP Test Results - Table 1'!O637</f>
        <v>0</v>
      </c>
      <c r="P637" s="177" t="str">
        <f>'AUP Test Results - Table 1'!P637</f>
        <v/>
      </c>
      <c r="Q637" s="138">
        <f>'AUP Test Results - Table 1'!Q637</f>
        <v>0</v>
      </c>
      <c r="R637" s="139">
        <f>'AUP Test Results - Table 1'!R637</f>
        <v>0</v>
      </c>
      <c r="S637" s="45">
        <f>'AUP Test Results - Table 1'!S637</f>
        <v>0</v>
      </c>
      <c r="T637" s="139">
        <f>'AUP Test Results - Table 1'!T637</f>
        <v>0</v>
      </c>
      <c r="U637" s="45">
        <f>'AUP Test Results - Table 1'!U637</f>
        <v>0</v>
      </c>
      <c r="V637" s="138">
        <f>'AUP Test Results - Table 1'!V637</f>
        <v>0</v>
      </c>
      <c r="W637" s="141" t="str">
        <f>'AUP Test Results - Table 1'!W637</f>
        <v>none</v>
      </c>
      <c r="X637" s="141">
        <f>'AUP Test Results - Table 1'!X637</f>
        <v>0</v>
      </c>
      <c r="Y637" s="178">
        <f>'AUP Test Results - Table 1'!Y637</f>
        <v>0</v>
      </c>
      <c r="Z637" s="89">
        <f>'AUP Test Results - Table 1'!Z637</f>
        <v>0</v>
      </c>
      <c r="AC637" t="str">
        <f t="shared" si="712"/>
        <v>Admin 4b</v>
      </c>
      <c r="AD637" s="3">
        <f t="shared" si="709"/>
        <v>0</v>
      </c>
      <c r="AE637" s="3">
        <f t="shared" si="710"/>
        <v>0</v>
      </c>
      <c r="AF637" s="3" t="e">
        <f t="shared" si="711"/>
        <v>#DIV/0!</v>
      </c>
      <c r="AG637" s="2" t="e">
        <f t="shared" si="713"/>
        <v>#DIV/0!</v>
      </c>
      <c r="AH637" s="2" t="e">
        <f t="shared" si="714"/>
        <v>#DIV/0!</v>
      </c>
      <c r="AI637" s="2" t="e">
        <f t="shared" si="715"/>
        <v>#DIV/0!</v>
      </c>
      <c r="AJ637" s="2" t="e">
        <f t="shared" si="716"/>
        <v>#DIV/0!</v>
      </c>
      <c r="AK637" t="e">
        <f t="shared" si="717"/>
        <v>#DIV/0!</v>
      </c>
      <c r="AL637" t="str">
        <f t="shared" si="718"/>
        <v>0</v>
      </c>
      <c r="AM637" t="str">
        <f t="shared" si="719"/>
        <v>0</v>
      </c>
      <c r="AN637" t="str">
        <f t="shared" si="720"/>
        <v>0</v>
      </c>
      <c r="AO637" t="str">
        <f t="shared" si="721"/>
        <v>0</v>
      </c>
      <c r="AP637" t="str">
        <f t="shared" si="722"/>
        <v>0</v>
      </c>
      <c r="AQ637" t="str">
        <f t="shared" si="723"/>
        <v>0</v>
      </c>
      <c r="AT637">
        <f t="shared" si="703"/>
        <v>0</v>
      </c>
      <c r="AU637">
        <f t="shared" si="704"/>
        <v>0</v>
      </c>
      <c r="AW637">
        <f t="shared" si="705"/>
        <v>0</v>
      </c>
      <c r="AY637">
        <f t="shared" si="724"/>
        <v>0</v>
      </c>
      <c r="AZ637">
        <f t="shared" si="725"/>
        <v>0</v>
      </c>
      <c r="BA637">
        <f t="shared" si="726"/>
        <v>0</v>
      </c>
      <c r="BB637">
        <f t="shared" si="727"/>
        <v>0</v>
      </c>
      <c r="BC637">
        <f t="shared" si="728"/>
        <v>0</v>
      </c>
      <c r="BD637">
        <f t="shared" si="729"/>
        <v>0</v>
      </c>
      <c r="BF637" t="str">
        <f t="shared" si="730"/>
        <v>0</v>
      </c>
      <c r="BG637" t="str">
        <f t="shared" si="731"/>
        <v>0</v>
      </c>
      <c r="BH637" t="str">
        <f t="shared" si="732"/>
        <v>0</v>
      </c>
      <c r="BI637" t="str">
        <f t="shared" si="733"/>
        <v>0</v>
      </c>
      <c r="BJ637" t="str">
        <f t="shared" si="734"/>
        <v>0</v>
      </c>
      <c r="BK637" t="str">
        <f t="shared" si="735"/>
        <v>0</v>
      </c>
    </row>
    <row r="638" spans="1:63" x14ac:dyDescent="0.25">
      <c r="A638" s="176" t="s">
        <v>23</v>
      </c>
      <c r="B638" s="10">
        <f t="shared" si="707"/>
        <v>37</v>
      </c>
      <c r="C638" s="10" t="str">
        <f t="shared" si="736"/>
        <v>Admin 4c - 37</v>
      </c>
      <c r="D638" s="89">
        <f>'AUP Test Results - Table 1'!D638</f>
        <v>0</v>
      </c>
      <c r="E638" s="177">
        <f>'AUP Test Results - Table 1'!E638</f>
        <v>0</v>
      </c>
      <c r="F638" s="139">
        <f>'AUP Test Results - Table 1'!F638</f>
        <v>0</v>
      </c>
      <c r="G638" s="177">
        <f>'AUP Test Results - Table 1'!G638</f>
        <v>0</v>
      </c>
      <c r="H638" s="177">
        <f>'AUP Test Results - Table 1'!H638</f>
        <v>0</v>
      </c>
      <c r="I638" s="139">
        <f>'AUP Test Results - Table 1'!I638</f>
        <v>0</v>
      </c>
      <c r="J638" s="177">
        <f>'AUP Test Results - Table 1'!J638</f>
        <v>0</v>
      </c>
      <c r="K638" s="177">
        <f>'AUP Test Results - Table 1'!K638</f>
        <v>0</v>
      </c>
      <c r="L638" s="139">
        <f>'AUP Test Results - Table 1'!L638</f>
        <v>0</v>
      </c>
      <c r="M638" s="177" t="str">
        <f>'AUP Test Results - Table 1'!M638</f>
        <v/>
      </c>
      <c r="N638" s="177">
        <f>'AUP Test Results - Table 1'!N638</f>
        <v>0</v>
      </c>
      <c r="O638" s="139">
        <f>'AUP Test Results - Table 1'!O638</f>
        <v>0</v>
      </c>
      <c r="P638" s="177" t="str">
        <f>'AUP Test Results - Table 1'!P638</f>
        <v/>
      </c>
      <c r="Q638" s="138">
        <f>'AUP Test Results - Table 1'!Q638</f>
        <v>0</v>
      </c>
      <c r="R638" s="139">
        <f>'AUP Test Results - Table 1'!R638</f>
        <v>0</v>
      </c>
      <c r="S638" s="45">
        <f>'AUP Test Results - Table 1'!S638</f>
        <v>0</v>
      </c>
      <c r="T638" s="139">
        <f>'AUP Test Results - Table 1'!T638</f>
        <v>0</v>
      </c>
      <c r="U638" s="45">
        <f>'AUP Test Results - Table 1'!U638</f>
        <v>0</v>
      </c>
      <c r="V638" s="138">
        <f>'AUP Test Results - Table 1'!V638</f>
        <v>0</v>
      </c>
      <c r="W638" s="141" t="str">
        <f>'AUP Test Results - Table 1'!W638</f>
        <v>none</v>
      </c>
      <c r="X638" s="141">
        <f>'AUP Test Results - Table 1'!X638</f>
        <v>0</v>
      </c>
      <c r="Y638" s="178">
        <f>'AUP Test Results - Table 1'!Y638</f>
        <v>0</v>
      </c>
      <c r="Z638" s="89">
        <f>'AUP Test Results - Table 1'!Z638</f>
        <v>0</v>
      </c>
      <c r="AC638" t="str">
        <f t="shared" si="712"/>
        <v>Admin 4b</v>
      </c>
      <c r="AD638" s="3">
        <f t="shared" si="709"/>
        <v>0</v>
      </c>
      <c r="AE638" s="3">
        <f t="shared" si="710"/>
        <v>0</v>
      </c>
      <c r="AF638" s="3" t="e">
        <f t="shared" si="711"/>
        <v>#DIV/0!</v>
      </c>
      <c r="AG638" s="2" t="e">
        <f t="shared" si="713"/>
        <v>#DIV/0!</v>
      </c>
      <c r="AH638" s="2" t="e">
        <f t="shared" si="714"/>
        <v>#DIV/0!</v>
      </c>
      <c r="AI638" s="2" t="e">
        <f t="shared" si="715"/>
        <v>#DIV/0!</v>
      </c>
      <c r="AJ638" s="2" t="e">
        <f t="shared" si="716"/>
        <v>#DIV/0!</v>
      </c>
      <c r="AK638" t="e">
        <f t="shared" si="717"/>
        <v>#DIV/0!</v>
      </c>
      <c r="AL638" t="str">
        <f t="shared" si="718"/>
        <v>0</v>
      </c>
      <c r="AM638" t="str">
        <f t="shared" si="719"/>
        <v>0</v>
      </c>
      <c r="AN638" t="str">
        <f t="shared" si="720"/>
        <v>0</v>
      </c>
      <c r="AO638" t="str">
        <f t="shared" si="721"/>
        <v>0</v>
      </c>
      <c r="AP638" t="str">
        <f t="shared" si="722"/>
        <v>0</v>
      </c>
      <c r="AQ638" t="str">
        <f t="shared" si="723"/>
        <v>0</v>
      </c>
      <c r="AT638">
        <f t="shared" si="703"/>
        <v>0</v>
      </c>
      <c r="AU638">
        <f t="shared" si="704"/>
        <v>0</v>
      </c>
      <c r="AW638">
        <f t="shared" si="705"/>
        <v>0</v>
      </c>
      <c r="AY638">
        <f t="shared" si="724"/>
        <v>0</v>
      </c>
      <c r="AZ638">
        <f t="shared" si="725"/>
        <v>0</v>
      </c>
      <c r="BA638">
        <f t="shared" si="726"/>
        <v>0</v>
      </c>
      <c r="BB638">
        <f t="shared" si="727"/>
        <v>0</v>
      </c>
      <c r="BC638">
        <f t="shared" si="728"/>
        <v>0</v>
      </c>
      <c r="BD638">
        <f t="shared" si="729"/>
        <v>0</v>
      </c>
      <c r="BF638" t="str">
        <f t="shared" si="730"/>
        <v>0</v>
      </c>
      <c r="BG638" t="str">
        <f t="shared" si="731"/>
        <v>0</v>
      </c>
      <c r="BH638" t="str">
        <f t="shared" si="732"/>
        <v>0</v>
      </c>
      <c r="BI638" t="str">
        <f t="shared" si="733"/>
        <v>0</v>
      </c>
      <c r="BJ638" t="str">
        <f t="shared" si="734"/>
        <v>0</v>
      </c>
      <c r="BK638" t="str">
        <f t="shared" si="735"/>
        <v>0</v>
      </c>
    </row>
    <row r="639" spans="1:63" x14ac:dyDescent="0.25">
      <c r="A639" s="176" t="s">
        <v>23</v>
      </c>
      <c r="B639" s="10">
        <f t="shared" si="707"/>
        <v>38</v>
      </c>
      <c r="C639" s="10" t="str">
        <f t="shared" si="736"/>
        <v>Admin 4c - 38</v>
      </c>
      <c r="D639" s="89">
        <f>'AUP Test Results - Table 1'!D639</f>
        <v>0</v>
      </c>
      <c r="E639" s="177">
        <f>'AUP Test Results - Table 1'!E639</f>
        <v>0</v>
      </c>
      <c r="F639" s="139">
        <f>'AUP Test Results - Table 1'!F639</f>
        <v>0</v>
      </c>
      <c r="G639" s="177">
        <f>'AUP Test Results - Table 1'!G639</f>
        <v>0</v>
      </c>
      <c r="H639" s="177">
        <f>'AUP Test Results - Table 1'!H639</f>
        <v>0</v>
      </c>
      <c r="I639" s="139">
        <f>'AUP Test Results - Table 1'!I639</f>
        <v>0</v>
      </c>
      <c r="J639" s="177">
        <f>'AUP Test Results - Table 1'!J639</f>
        <v>0</v>
      </c>
      <c r="K639" s="177">
        <f>'AUP Test Results - Table 1'!K639</f>
        <v>0</v>
      </c>
      <c r="L639" s="139">
        <f>'AUP Test Results - Table 1'!L639</f>
        <v>0</v>
      </c>
      <c r="M639" s="177" t="str">
        <f>'AUP Test Results - Table 1'!M639</f>
        <v/>
      </c>
      <c r="N639" s="177">
        <f>'AUP Test Results - Table 1'!N639</f>
        <v>0</v>
      </c>
      <c r="O639" s="139">
        <f>'AUP Test Results - Table 1'!O639</f>
        <v>0</v>
      </c>
      <c r="P639" s="177" t="str">
        <f>'AUP Test Results - Table 1'!P639</f>
        <v/>
      </c>
      <c r="Q639" s="138">
        <f>'AUP Test Results - Table 1'!Q639</f>
        <v>0</v>
      </c>
      <c r="R639" s="139">
        <f>'AUP Test Results - Table 1'!R639</f>
        <v>0</v>
      </c>
      <c r="S639" s="45">
        <f>'AUP Test Results - Table 1'!S639</f>
        <v>0</v>
      </c>
      <c r="T639" s="139">
        <f>'AUP Test Results - Table 1'!T639</f>
        <v>0</v>
      </c>
      <c r="U639" s="45">
        <f>'AUP Test Results - Table 1'!U639</f>
        <v>0</v>
      </c>
      <c r="V639" s="138">
        <f>'AUP Test Results - Table 1'!V639</f>
        <v>0</v>
      </c>
      <c r="W639" s="141" t="str">
        <f>'AUP Test Results - Table 1'!W639</f>
        <v>none</v>
      </c>
      <c r="X639" s="141">
        <f>'AUP Test Results - Table 1'!X639</f>
        <v>0</v>
      </c>
      <c r="Y639" s="178">
        <f>'AUP Test Results - Table 1'!Y639</f>
        <v>0</v>
      </c>
      <c r="Z639" s="89">
        <f>'AUP Test Results - Table 1'!Z639</f>
        <v>0</v>
      </c>
      <c r="AC639" t="str">
        <f t="shared" si="712"/>
        <v>Admin 4b</v>
      </c>
      <c r="AD639" s="3">
        <f t="shared" si="709"/>
        <v>0</v>
      </c>
      <c r="AE639" s="3">
        <f t="shared" si="710"/>
        <v>0</v>
      </c>
      <c r="AF639" s="3" t="e">
        <f t="shared" si="711"/>
        <v>#DIV/0!</v>
      </c>
      <c r="AG639" s="2" t="e">
        <f t="shared" si="713"/>
        <v>#DIV/0!</v>
      </c>
      <c r="AH639" s="2" t="e">
        <f t="shared" si="714"/>
        <v>#DIV/0!</v>
      </c>
      <c r="AI639" s="2" t="e">
        <f t="shared" si="715"/>
        <v>#DIV/0!</v>
      </c>
      <c r="AJ639" s="2" t="e">
        <f t="shared" si="716"/>
        <v>#DIV/0!</v>
      </c>
      <c r="AK639" t="e">
        <f t="shared" si="717"/>
        <v>#DIV/0!</v>
      </c>
      <c r="AL639" t="str">
        <f t="shared" si="718"/>
        <v>0</v>
      </c>
      <c r="AM639" t="str">
        <f t="shared" si="719"/>
        <v>0</v>
      </c>
      <c r="AN639" t="str">
        <f t="shared" si="720"/>
        <v>0</v>
      </c>
      <c r="AO639" t="str">
        <f t="shared" si="721"/>
        <v>0</v>
      </c>
      <c r="AP639" t="str">
        <f t="shared" si="722"/>
        <v>0</v>
      </c>
      <c r="AQ639" t="str">
        <f t="shared" si="723"/>
        <v>0</v>
      </c>
      <c r="AT639">
        <f t="shared" si="703"/>
        <v>0</v>
      </c>
      <c r="AU639">
        <f t="shared" si="704"/>
        <v>0</v>
      </c>
      <c r="AW639">
        <f t="shared" si="705"/>
        <v>0</v>
      </c>
      <c r="AY639">
        <f t="shared" si="724"/>
        <v>0</v>
      </c>
      <c r="AZ639">
        <f t="shared" si="725"/>
        <v>0</v>
      </c>
      <c r="BA639">
        <f t="shared" si="726"/>
        <v>0</v>
      </c>
      <c r="BB639">
        <f t="shared" si="727"/>
        <v>0</v>
      </c>
      <c r="BC639">
        <f t="shared" si="728"/>
        <v>0</v>
      </c>
      <c r="BD639">
        <f t="shared" si="729"/>
        <v>0</v>
      </c>
      <c r="BF639" t="str">
        <f t="shared" si="730"/>
        <v>0</v>
      </c>
      <c r="BG639" t="str">
        <f t="shared" si="731"/>
        <v>0</v>
      </c>
      <c r="BH639" t="str">
        <f t="shared" si="732"/>
        <v>0</v>
      </c>
      <c r="BI639" t="str">
        <f t="shared" si="733"/>
        <v>0</v>
      </c>
      <c r="BJ639" t="str">
        <f t="shared" si="734"/>
        <v>0</v>
      </c>
      <c r="BK639" t="str">
        <f t="shared" si="735"/>
        <v>0</v>
      </c>
    </row>
    <row r="640" spans="1:63" x14ac:dyDescent="0.25">
      <c r="A640" s="176" t="s">
        <v>23</v>
      </c>
      <c r="B640" s="10">
        <f t="shared" si="707"/>
        <v>39</v>
      </c>
      <c r="C640" s="10" t="str">
        <f t="shared" si="736"/>
        <v>Admin 4c - 39</v>
      </c>
      <c r="D640" s="89">
        <f>'AUP Test Results - Table 1'!D640</f>
        <v>0</v>
      </c>
      <c r="E640" s="177">
        <f>'AUP Test Results - Table 1'!E640</f>
        <v>0</v>
      </c>
      <c r="F640" s="139">
        <f>'AUP Test Results - Table 1'!F640</f>
        <v>0</v>
      </c>
      <c r="G640" s="177">
        <f>'AUP Test Results - Table 1'!G640</f>
        <v>0</v>
      </c>
      <c r="H640" s="177">
        <f>'AUP Test Results - Table 1'!H640</f>
        <v>0</v>
      </c>
      <c r="I640" s="139">
        <f>'AUP Test Results - Table 1'!I640</f>
        <v>0</v>
      </c>
      <c r="J640" s="177">
        <f>'AUP Test Results - Table 1'!J640</f>
        <v>0</v>
      </c>
      <c r="K640" s="177">
        <f>'AUP Test Results - Table 1'!K640</f>
        <v>0</v>
      </c>
      <c r="L640" s="139">
        <f>'AUP Test Results - Table 1'!L640</f>
        <v>0</v>
      </c>
      <c r="M640" s="177" t="str">
        <f>'AUP Test Results - Table 1'!M640</f>
        <v/>
      </c>
      <c r="N640" s="177">
        <f>'AUP Test Results - Table 1'!N640</f>
        <v>0</v>
      </c>
      <c r="O640" s="139">
        <f>'AUP Test Results - Table 1'!O640</f>
        <v>0</v>
      </c>
      <c r="P640" s="177" t="str">
        <f>'AUP Test Results - Table 1'!P640</f>
        <v/>
      </c>
      <c r="Q640" s="138">
        <f>'AUP Test Results - Table 1'!Q640</f>
        <v>0</v>
      </c>
      <c r="R640" s="139">
        <f>'AUP Test Results - Table 1'!R640</f>
        <v>0</v>
      </c>
      <c r="S640" s="45">
        <f>'AUP Test Results - Table 1'!S640</f>
        <v>0</v>
      </c>
      <c r="T640" s="139">
        <f>'AUP Test Results - Table 1'!T640</f>
        <v>0</v>
      </c>
      <c r="U640" s="45">
        <f>'AUP Test Results - Table 1'!U640</f>
        <v>0</v>
      </c>
      <c r="V640" s="138">
        <f>'AUP Test Results - Table 1'!V640</f>
        <v>0</v>
      </c>
      <c r="W640" s="141" t="str">
        <f>'AUP Test Results - Table 1'!W640</f>
        <v>none</v>
      </c>
      <c r="X640" s="141">
        <f>'AUP Test Results - Table 1'!X640</f>
        <v>0</v>
      </c>
      <c r="Y640" s="178">
        <f>'AUP Test Results - Table 1'!Y640</f>
        <v>0</v>
      </c>
      <c r="Z640" s="89">
        <f>'AUP Test Results - Table 1'!Z640</f>
        <v>0</v>
      </c>
      <c r="AC640" t="str">
        <f t="shared" si="712"/>
        <v>Admin 4b</v>
      </c>
      <c r="AD640" s="3">
        <f t="shared" si="709"/>
        <v>0</v>
      </c>
      <c r="AE640" s="3">
        <f t="shared" si="710"/>
        <v>0</v>
      </c>
      <c r="AF640" s="3" t="e">
        <f t="shared" si="711"/>
        <v>#DIV/0!</v>
      </c>
      <c r="AG640" s="2" t="e">
        <f t="shared" si="713"/>
        <v>#DIV/0!</v>
      </c>
      <c r="AH640" s="2" t="e">
        <f t="shared" si="714"/>
        <v>#DIV/0!</v>
      </c>
      <c r="AI640" s="2" t="e">
        <f t="shared" si="715"/>
        <v>#DIV/0!</v>
      </c>
      <c r="AJ640" s="2" t="e">
        <f t="shared" si="716"/>
        <v>#DIV/0!</v>
      </c>
      <c r="AK640" t="e">
        <f t="shared" si="717"/>
        <v>#DIV/0!</v>
      </c>
      <c r="AL640" t="str">
        <f t="shared" si="718"/>
        <v>0</v>
      </c>
      <c r="AM640" t="str">
        <f t="shared" si="719"/>
        <v>0</v>
      </c>
      <c r="AN640" t="str">
        <f t="shared" si="720"/>
        <v>0</v>
      </c>
      <c r="AO640" t="str">
        <f t="shared" si="721"/>
        <v>0</v>
      </c>
      <c r="AP640" t="str">
        <f t="shared" si="722"/>
        <v>0</v>
      </c>
      <c r="AQ640" t="str">
        <f t="shared" si="723"/>
        <v>0</v>
      </c>
      <c r="AT640">
        <f t="shared" si="703"/>
        <v>0</v>
      </c>
      <c r="AU640">
        <f t="shared" si="704"/>
        <v>0</v>
      </c>
      <c r="AW640">
        <f t="shared" si="705"/>
        <v>0</v>
      </c>
      <c r="AY640">
        <f t="shared" si="724"/>
        <v>0</v>
      </c>
      <c r="AZ640">
        <f t="shared" si="725"/>
        <v>0</v>
      </c>
      <c r="BA640">
        <f t="shared" si="726"/>
        <v>0</v>
      </c>
      <c r="BB640">
        <f t="shared" si="727"/>
        <v>0</v>
      </c>
      <c r="BC640">
        <f t="shared" si="728"/>
        <v>0</v>
      </c>
      <c r="BD640">
        <f t="shared" si="729"/>
        <v>0</v>
      </c>
      <c r="BF640" t="str">
        <f t="shared" si="730"/>
        <v>0</v>
      </c>
      <c r="BG640" t="str">
        <f t="shared" si="731"/>
        <v>0</v>
      </c>
      <c r="BH640" t="str">
        <f t="shared" si="732"/>
        <v>0</v>
      </c>
      <c r="BI640" t="str">
        <f t="shared" si="733"/>
        <v>0</v>
      </c>
      <c r="BJ640" t="str">
        <f t="shared" si="734"/>
        <v>0</v>
      </c>
      <c r="BK640" t="str">
        <f t="shared" si="735"/>
        <v>0</v>
      </c>
    </row>
    <row r="641" spans="1:63" x14ac:dyDescent="0.25">
      <c r="A641" s="176" t="s">
        <v>23</v>
      </c>
      <c r="B641" s="10">
        <f t="shared" si="707"/>
        <v>40</v>
      </c>
      <c r="C641" s="10" t="str">
        <f t="shared" si="736"/>
        <v>Admin 4c - 40</v>
      </c>
      <c r="D641" s="89">
        <f>'AUP Test Results - Table 1'!D641</f>
        <v>0</v>
      </c>
      <c r="E641" s="177">
        <f>'AUP Test Results - Table 1'!E641</f>
        <v>0</v>
      </c>
      <c r="F641" s="139">
        <f>'AUP Test Results - Table 1'!F641</f>
        <v>0</v>
      </c>
      <c r="G641" s="177">
        <f>'AUP Test Results - Table 1'!G641</f>
        <v>0</v>
      </c>
      <c r="H641" s="177">
        <f>'AUP Test Results - Table 1'!H641</f>
        <v>0</v>
      </c>
      <c r="I641" s="139">
        <f>'AUP Test Results - Table 1'!I641</f>
        <v>0</v>
      </c>
      <c r="J641" s="177">
        <f>'AUP Test Results - Table 1'!J641</f>
        <v>0</v>
      </c>
      <c r="K641" s="177">
        <f>'AUP Test Results - Table 1'!K641</f>
        <v>0</v>
      </c>
      <c r="L641" s="139">
        <f>'AUP Test Results - Table 1'!L641</f>
        <v>0</v>
      </c>
      <c r="M641" s="177" t="str">
        <f>'AUP Test Results - Table 1'!M641</f>
        <v/>
      </c>
      <c r="N641" s="177">
        <f>'AUP Test Results - Table 1'!N641</f>
        <v>0</v>
      </c>
      <c r="O641" s="139">
        <f>'AUP Test Results - Table 1'!O641</f>
        <v>0</v>
      </c>
      <c r="P641" s="177" t="str">
        <f>'AUP Test Results - Table 1'!P641</f>
        <v/>
      </c>
      <c r="Q641" s="138">
        <f>'AUP Test Results - Table 1'!Q641</f>
        <v>0</v>
      </c>
      <c r="R641" s="139">
        <f>'AUP Test Results - Table 1'!R641</f>
        <v>0</v>
      </c>
      <c r="S641" s="45">
        <f>'AUP Test Results - Table 1'!S641</f>
        <v>0</v>
      </c>
      <c r="T641" s="139">
        <f>'AUP Test Results - Table 1'!T641</f>
        <v>0</v>
      </c>
      <c r="U641" s="45">
        <f>'AUP Test Results - Table 1'!U641</f>
        <v>0</v>
      </c>
      <c r="V641" s="138">
        <f>'AUP Test Results - Table 1'!V641</f>
        <v>0</v>
      </c>
      <c r="W641" s="141" t="str">
        <f>'AUP Test Results - Table 1'!W641</f>
        <v>none</v>
      </c>
      <c r="X641" s="141">
        <f>'AUP Test Results - Table 1'!X641</f>
        <v>0</v>
      </c>
      <c r="Y641" s="178">
        <f>'AUP Test Results - Table 1'!Y641</f>
        <v>0</v>
      </c>
      <c r="Z641" s="89">
        <f>'AUP Test Results - Table 1'!Z641</f>
        <v>0</v>
      </c>
      <c r="AC641" t="str">
        <f t="shared" si="712"/>
        <v>Admin 4b</v>
      </c>
      <c r="AD641" s="3">
        <f t="shared" si="709"/>
        <v>0</v>
      </c>
      <c r="AE641" s="3">
        <f t="shared" si="710"/>
        <v>0</v>
      </c>
      <c r="AF641" s="3" t="e">
        <f t="shared" si="711"/>
        <v>#DIV/0!</v>
      </c>
      <c r="AG641" s="2" t="e">
        <f t="shared" si="713"/>
        <v>#DIV/0!</v>
      </c>
      <c r="AH641" s="2" t="e">
        <f t="shared" si="714"/>
        <v>#DIV/0!</v>
      </c>
      <c r="AI641" s="2" t="e">
        <f t="shared" si="715"/>
        <v>#DIV/0!</v>
      </c>
      <c r="AJ641" s="2" t="e">
        <f t="shared" si="716"/>
        <v>#DIV/0!</v>
      </c>
      <c r="AK641" t="e">
        <f t="shared" si="717"/>
        <v>#DIV/0!</v>
      </c>
      <c r="AL641" t="str">
        <f t="shared" si="718"/>
        <v>0</v>
      </c>
      <c r="AM641" t="str">
        <f t="shared" si="719"/>
        <v>0</v>
      </c>
      <c r="AN641" t="str">
        <f t="shared" si="720"/>
        <v>0</v>
      </c>
      <c r="AO641" t="str">
        <f t="shared" si="721"/>
        <v>0</v>
      </c>
      <c r="AP641" t="str">
        <f t="shared" si="722"/>
        <v>0</v>
      </c>
      <c r="AQ641" t="str">
        <f t="shared" si="723"/>
        <v>0</v>
      </c>
      <c r="AT641">
        <f t="shared" si="703"/>
        <v>0</v>
      </c>
      <c r="AU641">
        <f t="shared" si="704"/>
        <v>0</v>
      </c>
      <c r="AW641">
        <f t="shared" si="705"/>
        <v>0</v>
      </c>
      <c r="AY641">
        <f t="shared" si="724"/>
        <v>0</v>
      </c>
      <c r="AZ641">
        <f t="shared" si="725"/>
        <v>0</v>
      </c>
      <c r="BA641">
        <f t="shared" si="726"/>
        <v>0</v>
      </c>
      <c r="BB641">
        <f t="shared" si="727"/>
        <v>0</v>
      </c>
      <c r="BC641">
        <f t="shared" si="728"/>
        <v>0</v>
      </c>
      <c r="BD641">
        <f t="shared" si="729"/>
        <v>0</v>
      </c>
      <c r="BF641" t="str">
        <f t="shared" si="730"/>
        <v>0</v>
      </c>
      <c r="BG641" t="str">
        <f t="shared" si="731"/>
        <v>0</v>
      </c>
      <c r="BH641" t="str">
        <f t="shared" si="732"/>
        <v>0</v>
      </c>
      <c r="BI641" t="str">
        <f t="shared" si="733"/>
        <v>0</v>
      </c>
      <c r="BJ641" t="str">
        <f t="shared" si="734"/>
        <v>0</v>
      </c>
      <c r="BK641" t="str">
        <f t="shared" si="735"/>
        <v>0</v>
      </c>
    </row>
    <row r="642" spans="1:63" x14ac:dyDescent="0.25">
      <c r="A642" s="176" t="s">
        <v>23</v>
      </c>
      <c r="B642" s="10">
        <f t="shared" si="707"/>
        <v>41</v>
      </c>
      <c r="C642" s="10" t="str">
        <f t="shared" si="736"/>
        <v>Admin 4c - 41</v>
      </c>
      <c r="D642" s="89">
        <f>'AUP Test Results - Table 1'!D642</f>
        <v>0</v>
      </c>
      <c r="E642" s="177">
        <f>'AUP Test Results - Table 1'!E642</f>
        <v>0</v>
      </c>
      <c r="F642" s="139">
        <f>'AUP Test Results - Table 1'!F642</f>
        <v>0</v>
      </c>
      <c r="G642" s="177">
        <f>'AUP Test Results - Table 1'!G642</f>
        <v>0</v>
      </c>
      <c r="H642" s="177">
        <f>'AUP Test Results - Table 1'!H642</f>
        <v>0</v>
      </c>
      <c r="I642" s="139">
        <f>'AUP Test Results - Table 1'!I642</f>
        <v>0</v>
      </c>
      <c r="J642" s="177">
        <f>'AUP Test Results - Table 1'!J642</f>
        <v>0</v>
      </c>
      <c r="K642" s="177">
        <f>'AUP Test Results - Table 1'!K642</f>
        <v>0</v>
      </c>
      <c r="L642" s="139">
        <f>'AUP Test Results - Table 1'!L642</f>
        <v>0</v>
      </c>
      <c r="M642" s="177" t="str">
        <f>'AUP Test Results - Table 1'!M642</f>
        <v/>
      </c>
      <c r="N642" s="177">
        <f>'AUP Test Results - Table 1'!N642</f>
        <v>0</v>
      </c>
      <c r="O642" s="139">
        <f>'AUP Test Results - Table 1'!O642</f>
        <v>0</v>
      </c>
      <c r="P642" s="177" t="str">
        <f>'AUP Test Results - Table 1'!P642</f>
        <v/>
      </c>
      <c r="Q642" s="138">
        <f>'AUP Test Results - Table 1'!Q642</f>
        <v>0</v>
      </c>
      <c r="R642" s="139">
        <f>'AUP Test Results - Table 1'!R642</f>
        <v>0</v>
      </c>
      <c r="S642" s="45">
        <f>'AUP Test Results - Table 1'!S642</f>
        <v>0</v>
      </c>
      <c r="T642" s="139">
        <f>'AUP Test Results - Table 1'!T642</f>
        <v>0</v>
      </c>
      <c r="U642" s="45">
        <f>'AUP Test Results - Table 1'!U642</f>
        <v>0</v>
      </c>
      <c r="V642" s="138">
        <f>'AUP Test Results - Table 1'!V642</f>
        <v>0</v>
      </c>
      <c r="W642" s="141" t="str">
        <f>'AUP Test Results - Table 1'!W642</f>
        <v>none</v>
      </c>
      <c r="X642" s="141">
        <f>'AUP Test Results - Table 1'!X642</f>
        <v>0</v>
      </c>
      <c r="Y642" s="178">
        <f>'AUP Test Results - Table 1'!Y642</f>
        <v>0</v>
      </c>
      <c r="Z642" s="89">
        <f>'AUP Test Results - Table 1'!Z642</f>
        <v>0</v>
      </c>
      <c r="AC642" t="str">
        <f t="shared" si="712"/>
        <v>Admin 4b</v>
      </c>
      <c r="AD642" s="3">
        <f t="shared" si="709"/>
        <v>0</v>
      </c>
      <c r="AE642" s="3">
        <f t="shared" si="710"/>
        <v>0</v>
      </c>
      <c r="AF642" s="3" t="e">
        <f t="shared" si="711"/>
        <v>#DIV/0!</v>
      </c>
      <c r="AG642" s="2" t="e">
        <f t="shared" si="713"/>
        <v>#DIV/0!</v>
      </c>
      <c r="AH642" s="2" t="e">
        <f t="shared" si="714"/>
        <v>#DIV/0!</v>
      </c>
      <c r="AI642" s="2" t="e">
        <f t="shared" si="715"/>
        <v>#DIV/0!</v>
      </c>
      <c r="AJ642" s="2" t="e">
        <f t="shared" si="716"/>
        <v>#DIV/0!</v>
      </c>
      <c r="AK642" t="e">
        <f t="shared" si="717"/>
        <v>#DIV/0!</v>
      </c>
      <c r="AL642" t="str">
        <f t="shared" si="718"/>
        <v>0</v>
      </c>
      <c r="AM642" t="str">
        <f t="shared" si="719"/>
        <v>0</v>
      </c>
      <c r="AN642" t="str">
        <f t="shared" si="720"/>
        <v>0</v>
      </c>
      <c r="AO642" t="str">
        <f t="shared" si="721"/>
        <v>0</v>
      </c>
      <c r="AP642" t="str">
        <f t="shared" si="722"/>
        <v>0</v>
      </c>
      <c r="AQ642" t="str">
        <f t="shared" si="723"/>
        <v>0</v>
      </c>
      <c r="AT642">
        <f t="shared" si="703"/>
        <v>0</v>
      </c>
      <c r="AU642">
        <f t="shared" si="704"/>
        <v>0</v>
      </c>
      <c r="AW642">
        <f t="shared" si="705"/>
        <v>0</v>
      </c>
      <c r="AY642">
        <f t="shared" si="724"/>
        <v>0</v>
      </c>
      <c r="AZ642">
        <f t="shared" si="725"/>
        <v>0</v>
      </c>
      <c r="BA642">
        <f t="shared" si="726"/>
        <v>0</v>
      </c>
      <c r="BB642">
        <f t="shared" si="727"/>
        <v>0</v>
      </c>
      <c r="BC642">
        <f t="shared" si="728"/>
        <v>0</v>
      </c>
      <c r="BD642">
        <f t="shared" si="729"/>
        <v>0</v>
      </c>
      <c r="BF642" t="str">
        <f t="shared" si="730"/>
        <v>0</v>
      </c>
      <c r="BG642" t="str">
        <f t="shared" si="731"/>
        <v>0</v>
      </c>
      <c r="BH642" t="str">
        <f t="shared" si="732"/>
        <v>0</v>
      </c>
      <c r="BI642" t="str">
        <f t="shared" si="733"/>
        <v>0</v>
      </c>
      <c r="BJ642" t="str">
        <f t="shared" si="734"/>
        <v>0</v>
      </c>
      <c r="BK642" t="str">
        <f t="shared" si="735"/>
        <v>0</v>
      </c>
    </row>
    <row r="643" spans="1:63" x14ac:dyDescent="0.25">
      <c r="A643" s="176" t="s">
        <v>23</v>
      </c>
      <c r="B643" s="10">
        <f t="shared" si="707"/>
        <v>42</v>
      </c>
      <c r="C643" s="10" t="str">
        <f t="shared" si="736"/>
        <v>Admin 4c - 42</v>
      </c>
      <c r="D643" s="89">
        <f>'AUP Test Results - Table 1'!D643</f>
        <v>0</v>
      </c>
      <c r="E643" s="177">
        <f>'AUP Test Results - Table 1'!E643</f>
        <v>0</v>
      </c>
      <c r="F643" s="139">
        <f>'AUP Test Results - Table 1'!F643</f>
        <v>0</v>
      </c>
      <c r="G643" s="177">
        <f>'AUP Test Results - Table 1'!G643</f>
        <v>0</v>
      </c>
      <c r="H643" s="177">
        <f>'AUP Test Results - Table 1'!H643</f>
        <v>0</v>
      </c>
      <c r="I643" s="139">
        <f>'AUP Test Results - Table 1'!I643</f>
        <v>0</v>
      </c>
      <c r="J643" s="177">
        <f>'AUP Test Results - Table 1'!J643</f>
        <v>0</v>
      </c>
      <c r="K643" s="177">
        <f>'AUP Test Results - Table 1'!K643</f>
        <v>0</v>
      </c>
      <c r="L643" s="139">
        <f>'AUP Test Results - Table 1'!L643</f>
        <v>0</v>
      </c>
      <c r="M643" s="177" t="str">
        <f>'AUP Test Results - Table 1'!M643</f>
        <v/>
      </c>
      <c r="N643" s="177">
        <f>'AUP Test Results - Table 1'!N643</f>
        <v>0</v>
      </c>
      <c r="O643" s="139">
        <f>'AUP Test Results - Table 1'!O643</f>
        <v>0</v>
      </c>
      <c r="P643" s="177" t="str">
        <f>'AUP Test Results - Table 1'!P643</f>
        <v/>
      </c>
      <c r="Q643" s="138">
        <f>'AUP Test Results - Table 1'!Q643</f>
        <v>0</v>
      </c>
      <c r="R643" s="139">
        <f>'AUP Test Results - Table 1'!R643</f>
        <v>0</v>
      </c>
      <c r="S643" s="45">
        <f>'AUP Test Results - Table 1'!S643</f>
        <v>0</v>
      </c>
      <c r="T643" s="139">
        <f>'AUP Test Results - Table 1'!T643</f>
        <v>0</v>
      </c>
      <c r="U643" s="45">
        <f>'AUP Test Results - Table 1'!U643</f>
        <v>0</v>
      </c>
      <c r="V643" s="138">
        <f>'AUP Test Results - Table 1'!V643</f>
        <v>0</v>
      </c>
      <c r="W643" s="141" t="str">
        <f>'AUP Test Results - Table 1'!W643</f>
        <v>none</v>
      </c>
      <c r="X643" s="141">
        <f>'AUP Test Results - Table 1'!X643</f>
        <v>0</v>
      </c>
      <c r="Y643" s="178">
        <f>'AUP Test Results - Table 1'!Y643</f>
        <v>0</v>
      </c>
      <c r="Z643" s="89">
        <f>'AUP Test Results - Table 1'!Z643</f>
        <v>0</v>
      </c>
      <c r="AC643" t="str">
        <f t="shared" si="712"/>
        <v>Admin 4b</v>
      </c>
      <c r="AD643" s="3">
        <f t="shared" si="709"/>
        <v>0</v>
      </c>
      <c r="AE643" s="3">
        <f t="shared" si="710"/>
        <v>0</v>
      </c>
      <c r="AF643" s="3" t="e">
        <f t="shared" si="711"/>
        <v>#DIV/0!</v>
      </c>
      <c r="AG643" s="2" t="e">
        <f t="shared" si="713"/>
        <v>#DIV/0!</v>
      </c>
      <c r="AH643" s="2" t="e">
        <f t="shared" si="714"/>
        <v>#DIV/0!</v>
      </c>
      <c r="AI643" s="2" t="e">
        <f t="shared" si="715"/>
        <v>#DIV/0!</v>
      </c>
      <c r="AJ643" s="2" t="e">
        <f t="shared" si="716"/>
        <v>#DIV/0!</v>
      </c>
      <c r="AK643" t="e">
        <f t="shared" si="717"/>
        <v>#DIV/0!</v>
      </c>
      <c r="AL643" t="str">
        <f t="shared" si="718"/>
        <v>0</v>
      </c>
      <c r="AM643" t="str">
        <f t="shared" si="719"/>
        <v>0</v>
      </c>
      <c r="AN643" t="str">
        <f t="shared" si="720"/>
        <v>0</v>
      </c>
      <c r="AO643" t="str">
        <f t="shared" si="721"/>
        <v>0</v>
      </c>
      <c r="AP643" t="str">
        <f t="shared" si="722"/>
        <v>0</v>
      </c>
      <c r="AQ643" t="str">
        <f t="shared" si="723"/>
        <v>0</v>
      </c>
      <c r="AT643">
        <f t="shared" si="703"/>
        <v>0</v>
      </c>
      <c r="AU643">
        <f t="shared" si="704"/>
        <v>0</v>
      </c>
      <c r="AW643">
        <f t="shared" si="705"/>
        <v>0</v>
      </c>
      <c r="AY643">
        <f t="shared" si="724"/>
        <v>0</v>
      </c>
      <c r="AZ643">
        <f t="shared" si="725"/>
        <v>0</v>
      </c>
      <c r="BA643">
        <f t="shared" si="726"/>
        <v>0</v>
      </c>
      <c r="BB643">
        <f t="shared" si="727"/>
        <v>0</v>
      </c>
      <c r="BC643">
        <f t="shared" si="728"/>
        <v>0</v>
      </c>
      <c r="BD643">
        <f t="shared" si="729"/>
        <v>0</v>
      </c>
      <c r="BF643" t="str">
        <f t="shared" si="730"/>
        <v>0</v>
      </c>
      <c r="BG643" t="str">
        <f t="shared" si="731"/>
        <v>0</v>
      </c>
      <c r="BH643" t="str">
        <f t="shared" si="732"/>
        <v>0</v>
      </c>
      <c r="BI643" t="str">
        <f t="shared" si="733"/>
        <v>0</v>
      </c>
      <c r="BJ643" t="str">
        <f t="shared" si="734"/>
        <v>0</v>
      </c>
      <c r="BK643" t="str">
        <f t="shared" si="735"/>
        <v>0</v>
      </c>
    </row>
    <row r="644" spans="1:63" x14ac:dyDescent="0.25">
      <c r="A644" s="176" t="s">
        <v>23</v>
      </c>
      <c r="B644" s="10">
        <f t="shared" si="707"/>
        <v>43</v>
      </c>
      <c r="C644" s="10" t="str">
        <f t="shared" si="736"/>
        <v>Admin 4c - 43</v>
      </c>
      <c r="D644" s="89">
        <f>'AUP Test Results - Table 1'!D644</f>
        <v>0</v>
      </c>
      <c r="E644" s="177">
        <f>'AUP Test Results - Table 1'!E644</f>
        <v>0</v>
      </c>
      <c r="F644" s="139">
        <f>'AUP Test Results - Table 1'!F644</f>
        <v>0</v>
      </c>
      <c r="G644" s="177">
        <f>'AUP Test Results - Table 1'!G644</f>
        <v>0</v>
      </c>
      <c r="H644" s="177">
        <f>'AUP Test Results - Table 1'!H644</f>
        <v>0</v>
      </c>
      <c r="I644" s="139">
        <f>'AUP Test Results - Table 1'!I644</f>
        <v>0</v>
      </c>
      <c r="J644" s="177">
        <f>'AUP Test Results - Table 1'!J644</f>
        <v>0</v>
      </c>
      <c r="K644" s="177">
        <f>'AUP Test Results - Table 1'!K644</f>
        <v>0</v>
      </c>
      <c r="L644" s="139">
        <f>'AUP Test Results - Table 1'!L644</f>
        <v>0</v>
      </c>
      <c r="M644" s="177" t="str">
        <f>'AUP Test Results - Table 1'!M644</f>
        <v/>
      </c>
      <c r="N644" s="177">
        <f>'AUP Test Results - Table 1'!N644</f>
        <v>0</v>
      </c>
      <c r="O644" s="139">
        <f>'AUP Test Results - Table 1'!O644</f>
        <v>0</v>
      </c>
      <c r="P644" s="177" t="str">
        <f>'AUP Test Results - Table 1'!P644</f>
        <v/>
      </c>
      <c r="Q644" s="138">
        <f>'AUP Test Results - Table 1'!Q644</f>
        <v>0</v>
      </c>
      <c r="R644" s="139">
        <f>'AUP Test Results - Table 1'!R644</f>
        <v>0</v>
      </c>
      <c r="S644" s="45">
        <f>'AUP Test Results - Table 1'!S644</f>
        <v>0</v>
      </c>
      <c r="T644" s="139">
        <f>'AUP Test Results - Table 1'!T644</f>
        <v>0</v>
      </c>
      <c r="U644" s="45">
        <f>'AUP Test Results - Table 1'!U644</f>
        <v>0</v>
      </c>
      <c r="V644" s="138">
        <f>'AUP Test Results - Table 1'!V644</f>
        <v>0</v>
      </c>
      <c r="W644" s="141" t="str">
        <f>'AUP Test Results - Table 1'!W644</f>
        <v>none</v>
      </c>
      <c r="X644" s="141">
        <f>'AUP Test Results - Table 1'!X644</f>
        <v>0</v>
      </c>
      <c r="Y644" s="178">
        <f>'AUP Test Results - Table 1'!Y644</f>
        <v>0</v>
      </c>
      <c r="Z644" s="89">
        <f>'AUP Test Results - Table 1'!Z644</f>
        <v>0</v>
      </c>
      <c r="AC644" t="str">
        <f t="shared" si="712"/>
        <v>Admin 4b</v>
      </c>
      <c r="AD644" s="3">
        <f t="shared" si="709"/>
        <v>0</v>
      </c>
      <c r="AE644" s="3">
        <f t="shared" si="710"/>
        <v>0</v>
      </c>
      <c r="AF644" s="3" t="e">
        <f t="shared" si="711"/>
        <v>#DIV/0!</v>
      </c>
      <c r="AG644" s="2" t="e">
        <f t="shared" si="713"/>
        <v>#DIV/0!</v>
      </c>
      <c r="AH644" s="2" t="e">
        <f t="shared" si="714"/>
        <v>#DIV/0!</v>
      </c>
      <c r="AI644" s="2" t="e">
        <f t="shared" si="715"/>
        <v>#DIV/0!</v>
      </c>
      <c r="AJ644" s="2" t="e">
        <f t="shared" si="716"/>
        <v>#DIV/0!</v>
      </c>
      <c r="AK644" t="e">
        <f t="shared" si="717"/>
        <v>#DIV/0!</v>
      </c>
      <c r="AL644" t="str">
        <f t="shared" si="718"/>
        <v>0</v>
      </c>
      <c r="AM644" t="str">
        <f t="shared" si="719"/>
        <v>0</v>
      </c>
      <c r="AN644" t="str">
        <f t="shared" si="720"/>
        <v>0</v>
      </c>
      <c r="AO644" t="str">
        <f t="shared" si="721"/>
        <v>0</v>
      </c>
      <c r="AP644" t="str">
        <f t="shared" si="722"/>
        <v>0</v>
      </c>
      <c r="AQ644" t="str">
        <f t="shared" si="723"/>
        <v>0</v>
      </c>
      <c r="AT644">
        <f t="shared" si="703"/>
        <v>0</v>
      </c>
      <c r="AU644">
        <f t="shared" si="704"/>
        <v>0</v>
      </c>
      <c r="AW644">
        <f t="shared" si="705"/>
        <v>0</v>
      </c>
      <c r="AY644">
        <f t="shared" si="724"/>
        <v>0</v>
      </c>
      <c r="AZ644">
        <f t="shared" si="725"/>
        <v>0</v>
      </c>
      <c r="BA644">
        <f t="shared" si="726"/>
        <v>0</v>
      </c>
      <c r="BB644">
        <f t="shared" si="727"/>
        <v>0</v>
      </c>
      <c r="BC644">
        <f t="shared" si="728"/>
        <v>0</v>
      </c>
      <c r="BD644">
        <f t="shared" si="729"/>
        <v>0</v>
      </c>
      <c r="BF644" t="str">
        <f t="shared" si="730"/>
        <v>0</v>
      </c>
      <c r="BG644" t="str">
        <f t="shared" si="731"/>
        <v>0</v>
      </c>
      <c r="BH644" t="str">
        <f t="shared" si="732"/>
        <v>0</v>
      </c>
      <c r="BI644" t="str">
        <f t="shared" si="733"/>
        <v>0</v>
      </c>
      <c r="BJ644" t="str">
        <f t="shared" si="734"/>
        <v>0</v>
      </c>
      <c r="BK644" t="str">
        <f t="shared" si="735"/>
        <v>0</v>
      </c>
    </row>
    <row r="645" spans="1:63" x14ac:dyDescent="0.25">
      <c r="A645" s="176" t="s">
        <v>23</v>
      </c>
      <c r="B645" s="10">
        <f t="shared" si="707"/>
        <v>44</v>
      </c>
      <c r="C645" s="10" t="str">
        <f t="shared" si="736"/>
        <v>Admin 4c - 44</v>
      </c>
      <c r="D645" s="89">
        <f>'AUP Test Results - Table 1'!D645</f>
        <v>0</v>
      </c>
      <c r="E645" s="177">
        <f>'AUP Test Results - Table 1'!E645</f>
        <v>0</v>
      </c>
      <c r="F645" s="139">
        <f>'AUP Test Results - Table 1'!F645</f>
        <v>0</v>
      </c>
      <c r="G645" s="177">
        <f>'AUP Test Results - Table 1'!G645</f>
        <v>0</v>
      </c>
      <c r="H645" s="177">
        <f>'AUP Test Results - Table 1'!H645</f>
        <v>0</v>
      </c>
      <c r="I645" s="139">
        <f>'AUP Test Results - Table 1'!I645</f>
        <v>0</v>
      </c>
      <c r="J645" s="177">
        <f>'AUP Test Results - Table 1'!J645</f>
        <v>0</v>
      </c>
      <c r="K645" s="177">
        <f>'AUP Test Results - Table 1'!K645</f>
        <v>0</v>
      </c>
      <c r="L645" s="139">
        <f>'AUP Test Results - Table 1'!L645</f>
        <v>0</v>
      </c>
      <c r="M645" s="177" t="str">
        <f>'AUP Test Results - Table 1'!M645</f>
        <v/>
      </c>
      <c r="N645" s="177">
        <f>'AUP Test Results - Table 1'!N645</f>
        <v>0</v>
      </c>
      <c r="O645" s="139">
        <f>'AUP Test Results - Table 1'!O645</f>
        <v>0</v>
      </c>
      <c r="P645" s="177" t="str">
        <f>'AUP Test Results - Table 1'!P645</f>
        <v/>
      </c>
      <c r="Q645" s="138">
        <f>'AUP Test Results - Table 1'!Q645</f>
        <v>0</v>
      </c>
      <c r="R645" s="139">
        <f>'AUP Test Results - Table 1'!R645</f>
        <v>0</v>
      </c>
      <c r="S645" s="45">
        <f>'AUP Test Results - Table 1'!S645</f>
        <v>0</v>
      </c>
      <c r="T645" s="139">
        <f>'AUP Test Results - Table 1'!T645</f>
        <v>0</v>
      </c>
      <c r="U645" s="45">
        <f>'AUP Test Results - Table 1'!U645</f>
        <v>0</v>
      </c>
      <c r="V645" s="138">
        <f>'AUP Test Results - Table 1'!V645</f>
        <v>0</v>
      </c>
      <c r="W645" s="141" t="str">
        <f>'AUP Test Results - Table 1'!W645</f>
        <v>none</v>
      </c>
      <c r="X645" s="141">
        <f>'AUP Test Results - Table 1'!X645</f>
        <v>0</v>
      </c>
      <c r="Y645" s="178">
        <f>'AUP Test Results - Table 1'!Y645</f>
        <v>0</v>
      </c>
      <c r="Z645" s="89">
        <f>'AUP Test Results - Table 1'!Z645</f>
        <v>0</v>
      </c>
      <c r="AC645" t="str">
        <f t="shared" si="712"/>
        <v>Admin 4b</v>
      </c>
      <c r="AD645" s="3">
        <f t="shared" si="709"/>
        <v>0</v>
      </c>
      <c r="AE645" s="3">
        <f t="shared" si="710"/>
        <v>0</v>
      </c>
      <c r="AF645" s="3" t="e">
        <f t="shared" si="711"/>
        <v>#DIV/0!</v>
      </c>
      <c r="AG645" s="2" t="e">
        <f t="shared" si="713"/>
        <v>#DIV/0!</v>
      </c>
      <c r="AH645" s="2" t="e">
        <f t="shared" si="714"/>
        <v>#DIV/0!</v>
      </c>
      <c r="AI645" s="2" t="e">
        <f t="shared" si="715"/>
        <v>#DIV/0!</v>
      </c>
      <c r="AJ645" s="2" t="e">
        <f t="shared" si="716"/>
        <v>#DIV/0!</v>
      </c>
      <c r="AK645" t="e">
        <f t="shared" si="717"/>
        <v>#DIV/0!</v>
      </c>
      <c r="AL645" t="str">
        <f t="shared" si="718"/>
        <v>0</v>
      </c>
      <c r="AM645" t="str">
        <f t="shared" si="719"/>
        <v>0</v>
      </c>
      <c r="AN645" t="str">
        <f t="shared" si="720"/>
        <v>0</v>
      </c>
      <c r="AO645" t="str">
        <f t="shared" si="721"/>
        <v>0</v>
      </c>
      <c r="AP645" t="str">
        <f t="shared" si="722"/>
        <v>0</v>
      </c>
      <c r="AQ645" t="str">
        <f t="shared" si="723"/>
        <v>0</v>
      </c>
      <c r="AT645">
        <f t="shared" si="703"/>
        <v>0</v>
      </c>
      <c r="AU645">
        <f t="shared" si="704"/>
        <v>0</v>
      </c>
      <c r="AW645">
        <f t="shared" si="705"/>
        <v>0</v>
      </c>
      <c r="AY645">
        <f t="shared" si="724"/>
        <v>0</v>
      </c>
      <c r="AZ645">
        <f t="shared" si="725"/>
        <v>0</v>
      </c>
      <c r="BA645">
        <f t="shared" si="726"/>
        <v>0</v>
      </c>
      <c r="BB645">
        <f t="shared" si="727"/>
        <v>0</v>
      </c>
      <c r="BC645">
        <f t="shared" si="728"/>
        <v>0</v>
      </c>
      <c r="BD645">
        <f t="shared" si="729"/>
        <v>0</v>
      </c>
      <c r="BF645" t="str">
        <f t="shared" si="730"/>
        <v>0</v>
      </c>
      <c r="BG645" t="str">
        <f t="shared" si="731"/>
        <v>0</v>
      </c>
      <c r="BH645" t="str">
        <f t="shared" si="732"/>
        <v>0</v>
      </c>
      <c r="BI645" t="str">
        <f t="shared" si="733"/>
        <v>0</v>
      </c>
      <c r="BJ645" t="str">
        <f t="shared" si="734"/>
        <v>0</v>
      </c>
      <c r="BK645" t="str">
        <f t="shared" si="735"/>
        <v>0</v>
      </c>
    </row>
    <row r="646" spans="1:63" x14ac:dyDescent="0.25">
      <c r="A646" s="176" t="s">
        <v>23</v>
      </c>
      <c r="B646" s="10">
        <f t="shared" si="707"/>
        <v>45</v>
      </c>
      <c r="C646" s="10" t="str">
        <f t="shared" si="736"/>
        <v>Admin 4c - 45</v>
      </c>
      <c r="D646" s="89">
        <f>'AUP Test Results - Table 1'!D646</f>
        <v>0</v>
      </c>
      <c r="E646" s="177">
        <f>'AUP Test Results - Table 1'!E646</f>
        <v>0</v>
      </c>
      <c r="F646" s="139">
        <f>'AUP Test Results - Table 1'!F646</f>
        <v>0</v>
      </c>
      <c r="G646" s="177">
        <f>'AUP Test Results - Table 1'!G646</f>
        <v>0</v>
      </c>
      <c r="H646" s="177">
        <f>'AUP Test Results - Table 1'!H646</f>
        <v>0</v>
      </c>
      <c r="I646" s="139">
        <f>'AUP Test Results - Table 1'!I646</f>
        <v>0</v>
      </c>
      <c r="J646" s="177">
        <f>'AUP Test Results - Table 1'!J646</f>
        <v>0</v>
      </c>
      <c r="K646" s="177">
        <f>'AUP Test Results - Table 1'!K646</f>
        <v>0</v>
      </c>
      <c r="L646" s="139">
        <f>'AUP Test Results - Table 1'!L646</f>
        <v>0</v>
      </c>
      <c r="M646" s="177" t="str">
        <f>'AUP Test Results - Table 1'!M646</f>
        <v/>
      </c>
      <c r="N646" s="177">
        <f>'AUP Test Results - Table 1'!N646</f>
        <v>0</v>
      </c>
      <c r="O646" s="139">
        <f>'AUP Test Results - Table 1'!O646</f>
        <v>0</v>
      </c>
      <c r="P646" s="177" t="str">
        <f>'AUP Test Results - Table 1'!P646</f>
        <v/>
      </c>
      <c r="Q646" s="138">
        <f>'AUP Test Results - Table 1'!Q646</f>
        <v>0</v>
      </c>
      <c r="R646" s="139">
        <f>'AUP Test Results - Table 1'!R646</f>
        <v>0</v>
      </c>
      <c r="S646" s="45">
        <f>'AUP Test Results - Table 1'!S646</f>
        <v>0</v>
      </c>
      <c r="T646" s="139">
        <f>'AUP Test Results - Table 1'!T646</f>
        <v>0</v>
      </c>
      <c r="U646" s="45">
        <f>'AUP Test Results - Table 1'!U646</f>
        <v>0</v>
      </c>
      <c r="V646" s="138">
        <f>'AUP Test Results - Table 1'!V646</f>
        <v>0</v>
      </c>
      <c r="W646" s="141" t="str">
        <f>'AUP Test Results - Table 1'!W646</f>
        <v>none</v>
      </c>
      <c r="X646" s="141">
        <f>'AUP Test Results - Table 1'!X646</f>
        <v>0</v>
      </c>
      <c r="Y646" s="178">
        <f>'AUP Test Results - Table 1'!Y646</f>
        <v>0</v>
      </c>
      <c r="Z646" s="89">
        <f>'AUP Test Results - Table 1'!Z646</f>
        <v>0</v>
      </c>
      <c r="AC646" t="str">
        <f t="shared" si="712"/>
        <v>Admin 4b</v>
      </c>
      <c r="AD646" s="3">
        <f t="shared" si="709"/>
        <v>0</v>
      </c>
      <c r="AE646" s="3">
        <f t="shared" si="710"/>
        <v>0</v>
      </c>
      <c r="AF646" s="3" t="e">
        <f t="shared" si="711"/>
        <v>#DIV/0!</v>
      </c>
      <c r="AG646" s="2" t="e">
        <f t="shared" si="713"/>
        <v>#DIV/0!</v>
      </c>
      <c r="AH646" s="2" t="e">
        <f t="shared" si="714"/>
        <v>#DIV/0!</v>
      </c>
      <c r="AI646" s="2" t="e">
        <f t="shared" si="715"/>
        <v>#DIV/0!</v>
      </c>
      <c r="AJ646" s="2" t="e">
        <f t="shared" si="716"/>
        <v>#DIV/0!</v>
      </c>
      <c r="AK646" t="e">
        <f t="shared" si="717"/>
        <v>#DIV/0!</v>
      </c>
      <c r="AL646" t="str">
        <f t="shared" si="718"/>
        <v>0</v>
      </c>
      <c r="AM646" t="str">
        <f t="shared" si="719"/>
        <v>0</v>
      </c>
      <c r="AN646" t="str">
        <f t="shared" si="720"/>
        <v>0</v>
      </c>
      <c r="AO646" t="str">
        <f t="shared" si="721"/>
        <v>0</v>
      </c>
      <c r="AP646" t="str">
        <f t="shared" si="722"/>
        <v>0</v>
      </c>
      <c r="AQ646" t="str">
        <f t="shared" si="723"/>
        <v>0</v>
      </c>
      <c r="AT646">
        <f t="shared" ref="AT646:AT709" si="737">COUNTIF(AH646:AH646,"&gt;0")</f>
        <v>0</v>
      </c>
      <c r="AU646">
        <f t="shared" ref="AU646:AU709" si="738">COUNTIF(AI646:AI646,"&gt;0")</f>
        <v>0</v>
      </c>
      <c r="AW646">
        <f t="shared" ref="AW646:AW709" si="739">COUNTIF(AK646:AK646,"&gt;0")</f>
        <v>0</v>
      </c>
      <c r="AY646">
        <f t="shared" si="724"/>
        <v>0</v>
      </c>
      <c r="AZ646">
        <f t="shared" si="725"/>
        <v>0</v>
      </c>
      <c r="BA646">
        <f t="shared" si="726"/>
        <v>0</v>
      </c>
      <c r="BB646">
        <f t="shared" si="727"/>
        <v>0</v>
      </c>
      <c r="BC646">
        <f t="shared" si="728"/>
        <v>0</v>
      </c>
      <c r="BD646">
        <f t="shared" si="729"/>
        <v>0</v>
      </c>
      <c r="BF646" t="str">
        <f t="shared" si="730"/>
        <v>0</v>
      </c>
      <c r="BG646" t="str">
        <f t="shared" si="731"/>
        <v>0</v>
      </c>
      <c r="BH646" t="str">
        <f t="shared" si="732"/>
        <v>0</v>
      </c>
      <c r="BI646" t="str">
        <f t="shared" si="733"/>
        <v>0</v>
      </c>
      <c r="BJ646" t="str">
        <f t="shared" si="734"/>
        <v>0</v>
      </c>
      <c r="BK646" t="str">
        <f t="shared" si="735"/>
        <v>0</v>
      </c>
    </row>
    <row r="647" spans="1:63" x14ac:dyDescent="0.25">
      <c r="A647" s="176" t="s">
        <v>23</v>
      </c>
      <c r="B647" s="10">
        <f t="shared" si="707"/>
        <v>46</v>
      </c>
      <c r="C647" s="10" t="str">
        <f t="shared" si="736"/>
        <v>Admin 4c - 46</v>
      </c>
      <c r="D647" s="89">
        <f>'AUP Test Results - Table 1'!D647</f>
        <v>0</v>
      </c>
      <c r="E647" s="177">
        <f>'AUP Test Results - Table 1'!E647</f>
        <v>0</v>
      </c>
      <c r="F647" s="139">
        <f>'AUP Test Results - Table 1'!F647</f>
        <v>0</v>
      </c>
      <c r="G647" s="177">
        <f>'AUP Test Results - Table 1'!G647</f>
        <v>0</v>
      </c>
      <c r="H647" s="177">
        <f>'AUP Test Results - Table 1'!H647</f>
        <v>0</v>
      </c>
      <c r="I647" s="139">
        <f>'AUP Test Results - Table 1'!I647</f>
        <v>0</v>
      </c>
      <c r="J647" s="177">
        <f>'AUP Test Results - Table 1'!J647</f>
        <v>0</v>
      </c>
      <c r="K647" s="177">
        <f>'AUP Test Results - Table 1'!K647</f>
        <v>0</v>
      </c>
      <c r="L647" s="139">
        <f>'AUP Test Results - Table 1'!L647</f>
        <v>0</v>
      </c>
      <c r="M647" s="177" t="str">
        <f>'AUP Test Results - Table 1'!M647</f>
        <v/>
      </c>
      <c r="N647" s="177">
        <f>'AUP Test Results - Table 1'!N647</f>
        <v>0</v>
      </c>
      <c r="O647" s="139">
        <f>'AUP Test Results - Table 1'!O647</f>
        <v>0</v>
      </c>
      <c r="P647" s="177" t="str">
        <f>'AUP Test Results - Table 1'!P647</f>
        <v/>
      </c>
      <c r="Q647" s="138">
        <f>'AUP Test Results - Table 1'!Q647</f>
        <v>0</v>
      </c>
      <c r="R647" s="139">
        <f>'AUP Test Results - Table 1'!R647</f>
        <v>0</v>
      </c>
      <c r="S647" s="45">
        <f>'AUP Test Results - Table 1'!S647</f>
        <v>0</v>
      </c>
      <c r="T647" s="139">
        <f>'AUP Test Results - Table 1'!T647</f>
        <v>0</v>
      </c>
      <c r="U647" s="45">
        <f>'AUP Test Results - Table 1'!U647</f>
        <v>0</v>
      </c>
      <c r="V647" s="138">
        <f>'AUP Test Results - Table 1'!V647</f>
        <v>0</v>
      </c>
      <c r="W647" s="141" t="str">
        <f>'AUP Test Results - Table 1'!W647</f>
        <v>none</v>
      </c>
      <c r="X647" s="141">
        <f>'AUP Test Results - Table 1'!X647</f>
        <v>0</v>
      </c>
      <c r="Y647" s="178">
        <f>'AUP Test Results - Table 1'!Y647</f>
        <v>0</v>
      </c>
      <c r="Z647" s="89">
        <f>'AUP Test Results - Table 1'!Z647</f>
        <v>0</v>
      </c>
      <c r="AC647" t="str">
        <f t="shared" si="712"/>
        <v>Admin 4b</v>
      </c>
      <c r="AD647" s="3">
        <f t="shared" si="709"/>
        <v>0</v>
      </c>
      <c r="AE647" s="3">
        <f t="shared" si="710"/>
        <v>0</v>
      </c>
      <c r="AF647" s="3" t="e">
        <f t="shared" si="711"/>
        <v>#DIV/0!</v>
      </c>
      <c r="AG647" s="2" t="e">
        <f t="shared" si="713"/>
        <v>#DIV/0!</v>
      </c>
      <c r="AH647" s="2" t="e">
        <f t="shared" si="714"/>
        <v>#DIV/0!</v>
      </c>
      <c r="AI647" s="2" t="e">
        <f t="shared" si="715"/>
        <v>#DIV/0!</v>
      </c>
      <c r="AJ647" s="2" t="e">
        <f t="shared" si="716"/>
        <v>#DIV/0!</v>
      </c>
      <c r="AK647" t="e">
        <f t="shared" si="717"/>
        <v>#DIV/0!</v>
      </c>
      <c r="AL647" t="str">
        <f t="shared" si="718"/>
        <v>0</v>
      </c>
      <c r="AM647" t="str">
        <f t="shared" si="719"/>
        <v>0</v>
      </c>
      <c r="AN647" t="str">
        <f t="shared" si="720"/>
        <v>0</v>
      </c>
      <c r="AO647" t="str">
        <f t="shared" si="721"/>
        <v>0</v>
      </c>
      <c r="AP647" t="str">
        <f t="shared" si="722"/>
        <v>0</v>
      </c>
      <c r="AQ647" t="str">
        <f t="shared" si="723"/>
        <v>0</v>
      </c>
      <c r="AT647">
        <f t="shared" si="737"/>
        <v>0</v>
      </c>
      <c r="AU647">
        <f t="shared" si="738"/>
        <v>0</v>
      </c>
      <c r="AW647">
        <f t="shared" si="739"/>
        <v>0</v>
      </c>
      <c r="AY647">
        <f t="shared" si="724"/>
        <v>0</v>
      </c>
      <c r="AZ647">
        <f t="shared" si="725"/>
        <v>0</v>
      </c>
      <c r="BA647">
        <f t="shared" si="726"/>
        <v>0</v>
      </c>
      <c r="BB647">
        <f t="shared" si="727"/>
        <v>0</v>
      </c>
      <c r="BC647">
        <f t="shared" si="728"/>
        <v>0</v>
      </c>
      <c r="BD647">
        <f t="shared" si="729"/>
        <v>0</v>
      </c>
      <c r="BF647" t="str">
        <f t="shared" si="730"/>
        <v>0</v>
      </c>
      <c r="BG647" t="str">
        <f t="shared" si="731"/>
        <v>0</v>
      </c>
      <c r="BH647" t="str">
        <f t="shared" si="732"/>
        <v>0</v>
      </c>
      <c r="BI647" t="str">
        <f t="shared" si="733"/>
        <v>0</v>
      </c>
      <c r="BJ647" t="str">
        <f t="shared" si="734"/>
        <v>0</v>
      </c>
      <c r="BK647" t="str">
        <f t="shared" si="735"/>
        <v>0</v>
      </c>
    </row>
    <row r="648" spans="1:63" x14ac:dyDescent="0.25">
      <c r="A648" s="176" t="s">
        <v>23</v>
      </c>
      <c r="B648" s="10">
        <f t="shared" si="707"/>
        <v>47</v>
      </c>
      <c r="C648" s="10" t="str">
        <f t="shared" si="736"/>
        <v>Admin 4c - 47</v>
      </c>
      <c r="D648" s="89">
        <f>'AUP Test Results - Table 1'!D648</f>
        <v>0</v>
      </c>
      <c r="E648" s="177">
        <f>'AUP Test Results - Table 1'!E648</f>
        <v>0</v>
      </c>
      <c r="F648" s="139">
        <f>'AUP Test Results - Table 1'!F648</f>
        <v>0</v>
      </c>
      <c r="G648" s="177">
        <f>'AUP Test Results - Table 1'!G648</f>
        <v>0</v>
      </c>
      <c r="H648" s="177">
        <f>'AUP Test Results - Table 1'!H648</f>
        <v>0</v>
      </c>
      <c r="I648" s="139">
        <f>'AUP Test Results - Table 1'!I648</f>
        <v>0</v>
      </c>
      <c r="J648" s="177">
        <f>'AUP Test Results - Table 1'!J648</f>
        <v>0</v>
      </c>
      <c r="K648" s="177">
        <f>'AUP Test Results - Table 1'!K648</f>
        <v>0</v>
      </c>
      <c r="L648" s="139">
        <f>'AUP Test Results - Table 1'!L648</f>
        <v>0</v>
      </c>
      <c r="M648" s="177" t="str">
        <f>'AUP Test Results - Table 1'!M648</f>
        <v/>
      </c>
      <c r="N648" s="177">
        <f>'AUP Test Results - Table 1'!N648</f>
        <v>0</v>
      </c>
      <c r="O648" s="139">
        <f>'AUP Test Results - Table 1'!O648</f>
        <v>0</v>
      </c>
      <c r="P648" s="177" t="str">
        <f>'AUP Test Results - Table 1'!P648</f>
        <v/>
      </c>
      <c r="Q648" s="138">
        <f>'AUP Test Results - Table 1'!Q648</f>
        <v>0</v>
      </c>
      <c r="R648" s="139">
        <f>'AUP Test Results - Table 1'!R648</f>
        <v>0</v>
      </c>
      <c r="S648" s="45">
        <f>'AUP Test Results - Table 1'!S648</f>
        <v>0</v>
      </c>
      <c r="T648" s="139">
        <f>'AUP Test Results - Table 1'!T648</f>
        <v>0</v>
      </c>
      <c r="U648" s="45">
        <f>'AUP Test Results - Table 1'!U648</f>
        <v>0</v>
      </c>
      <c r="V648" s="138">
        <f>'AUP Test Results - Table 1'!V648</f>
        <v>0</v>
      </c>
      <c r="W648" s="141" t="str">
        <f>'AUP Test Results - Table 1'!W648</f>
        <v>none</v>
      </c>
      <c r="X648" s="141">
        <f>'AUP Test Results - Table 1'!X648</f>
        <v>0</v>
      </c>
      <c r="Y648" s="178">
        <f>'AUP Test Results - Table 1'!Y648</f>
        <v>0</v>
      </c>
      <c r="Z648" s="89">
        <f>'AUP Test Results - Table 1'!Z648</f>
        <v>0</v>
      </c>
      <c r="AC648" t="str">
        <f t="shared" si="712"/>
        <v>Admin 4b</v>
      </c>
      <c r="AD648" s="3">
        <f t="shared" si="709"/>
        <v>0</v>
      </c>
      <c r="AE648" s="3">
        <f t="shared" si="710"/>
        <v>0</v>
      </c>
      <c r="AF648" s="3" t="e">
        <f t="shared" si="711"/>
        <v>#DIV/0!</v>
      </c>
      <c r="AG648" s="2" t="e">
        <f t="shared" si="713"/>
        <v>#DIV/0!</v>
      </c>
      <c r="AH648" s="2" t="e">
        <f t="shared" si="714"/>
        <v>#DIV/0!</v>
      </c>
      <c r="AI648" s="2" t="e">
        <f t="shared" si="715"/>
        <v>#DIV/0!</v>
      </c>
      <c r="AJ648" s="2" t="e">
        <f t="shared" si="716"/>
        <v>#DIV/0!</v>
      </c>
      <c r="AK648" t="e">
        <f t="shared" si="717"/>
        <v>#DIV/0!</v>
      </c>
      <c r="AL648" t="str">
        <f t="shared" si="718"/>
        <v>0</v>
      </c>
      <c r="AM648" t="str">
        <f t="shared" si="719"/>
        <v>0</v>
      </c>
      <c r="AN648" t="str">
        <f t="shared" si="720"/>
        <v>0</v>
      </c>
      <c r="AO648" t="str">
        <f t="shared" si="721"/>
        <v>0</v>
      </c>
      <c r="AP648" t="str">
        <f t="shared" si="722"/>
        <v>0</v>
      </c>
      <c r="AQ648" t="str">
        <f t="shared" si="723"/>
        <v>0</v>
      </c>
      <c r="AT648">
        <f t="shared" si="737"/>
        <v>0</v>
      </c>
      <c r="AU648">
        <f t="shared" si="738"/>
        <v>0</v>
      </c>
      <c r="AW648">
        <f t="shared" si="739"/>
        <v>0</v>
      </c>
      <c r="AY648">
        <f t="shared" si="724"/>
        <v>0</v>
      </c>
      <c r="AZ648">
        <f t="shared" si="725"/>
        <v>0</v>
      </c>
      <c r="BA648">
        <f t="shared" si="726"/>
        <v>0</v>
      </c>
      <c r="BB648">
        <f t="shared" si="727"/>
        <v>0</v>
      </c>
      <c r="BC648">
        <f t="shared" si="728"/>
        <v>0</v>
      </c>
      <c r="BD648">
        <f t="shared" si="729"/>
        <v>0</v>
      </c>
      <c r="BF648" t="str">
        <f t="shared" si="730"/>
        <v>0</v>
      </c>
      <c r="BG648" t="str">
        <f t="shared" si="731"/>
        <v>0</v>
      </c>
      <c r="BH648" t="str">
        <f t="shared" si="732"/>
        <v>0</v>
      </c>
      <c r="BI648" t="str">
        <f t="shared" si="733"/>
        <v>0</v>
      </c>
      <c r="BJ648" t="str">
        <f t="shared" si="734"/>
        <v>0</v>
      </c>
      <c r="BK648" t="str">
        <f t="shared" si="735"/>
        <v>0</v>
      </c>
    </row>
    <row r="649" spans="1:63" x14ac:dyDescent="0.25">
      <c r="A649" s="176" t="s">
        <v>23</v>
      </c>
      <c r="B649" s="10">
        <f t="shared" si="707"/>
        <v>48</v>
      </c>
      <c r="C649" s="10" t="str">
        <f t="shared" si="736"/>
        <v>Admin 4c - 48</v>
      </c>
      <c r="D649" s="89">
        <f>'AUP Test Results - Table 1'!D649</f>
        <v>0</v>
      </c>
      <c r="E649" s="177">
        <f>'AUP Test Results - Table 1'!E649</f>
        <v>0</v>
      </c>
      <c r="F649" s="139">
        <f>'AUP Test Results - Table 1'!F649</f>
        <v>0</v>
      </c>
      <c r="G649" s="177">
        <f>'AUP Test Results - Table 1'!G649</f>
        <v>0</v>
      </c>
      <c r="H649" s="177">
        <f>'AUP Test Results - Table 1'!H649</f>
        <v>0</v>
      </c>
      <c r="I649" s="139">
        <f>'AUP Test Results - Table 1'!I649</f>
        <v>0</v>
      </c>
      <c r="J649" s="177">
        <f>'AUP Test Results - Table 1'!J649</f>
        <v>0</v>
      </c>
      <c r="K649" s="177">
        <f>'AUP Test Results - Table 1'!K649</f>
        <v>0</v>
      </c>
      <c r="L649" s="139">
        <f>'AUP Test Results - Table 1'!L649</f>
        <v>0</v>
      </c>
      <c r="M649" s="177" t="str">
        <f>'AUP Test Results - Table 1'!M649</f>
        <v/>
      </c>
      <c r="N649" s="177">
        <f>'AUP Test Results - Table 1'!N649</f>
        <v>0</v>
      </c>
      <c r="O649" s="139">
        <f>'AUP Test Results - Table 1'!O649</f>
        <v>0</v>
      </c>
      <c r="P649" s="177" t="str">
        <f>'AUP Test Results - Table 1'!P649</f>
        <v/>
      </c>
      <c r="Q649" s="138">
        <f>'AUP Test Results - Table 1'!Q649</f>
        <v>0</v>
      </c>
      <c r="R649" s="139">
        <f>'AUP Test Results - Table 1'!R649</f>
        <v>0</v>
      </c>
      <c r="S649" s="45">
        <f>'AUP Test Results - Table 1'!S649</f>
        <v>0</v>
      </c>
      <c r="T649" s="139">
        <f>'AUP Test Results - Table 1'!T649</f>
        <v>0</v>
      </c>
      <c r="U649" s="45">
        <f>'AUP Test Results - Table 1'!U649</f>
        <v>0</v>
      </c>
      <c r="V649" s="138">
        <f>'AUP Test Results - Table 1'!V649</f>
        <v>0</v>
      </c>
      <c r="W649" s="141" t="str">
        <f>'AUP Test Results - Table 1'!W649</f>
        <v>none</v>
      </c>
      <c r="X649" s="141">
        <f>'AUP Test Results - Table 1'!X649</f>
        <v>0</v>
      </c>
      <c r="Y649" s="178">
        <f>'AUP Test Results - Table 1'!Y649</f>
        <v>0</v>
      </c>
      <c r="Z649" s="89">
        <f>'AUP Test Results - Table 1'!Z649</f>
        <v>0</v>
      </c>
      <c r="AC649" t="str">
        <f t="shared" si="712"/>
        <v>Admin 4b</v>
      </c>
      <c r="AD649" s="3">
        <f t="shared" si="709"/>
        <v>0</v>
      </c>
      <c r="AE649" s="3">
        <f t="shared" si="710"/>
        <v>0</v>
      </c>
      <c r="AF649" s="3" t="e">
        <f t="shared" si="711"/>
        <v>#DIV/0!</v>
      </c>
      <c r="AG649" s="2" t="e">
        <f t="shared" si="713"/>
        <v>#DIV/0!</v>
      </c>
      <c r="AH649" s="2" t="e">
        <f t="shared" si="714"/>
        <v>#DIV/0!</v>
      </c>
      <c r="AI649" s="2" t="e">
        <f t="shared" si="715"/>
        <v>#DIV/0!</v>
      </c>
      <c r="AJ649" s="2" t="e">
        <f t="shared" si="716"/>
        <v>#DIV/0!</v>
      </c>
      <c r="AK649" t="e">
        <f t="shared" si="717"/>
        <v>#DIV/0!</v>
      </c>
      <c r="AL649" t="str">
        <f t="shared" si="718"/>
        <v>0</v>
      </c>
      <c r="AM649" t="str">
        <f t="shared" si="719"/>
        <v>0</v>
      </c>
      <c r="AN649" t="str">
        <f t="shared" si="720"/>
        <v>0</v>
      </c>
      <c r="AO649" t="str">
        <f t="shared" si="721"/>
        <v>0</v>
      </c>
      <c r="AP649" t="str">
        <f t="shared" si="722"/>
        <v>0</v>
      </c>
      <c r="AQ649" t="str">
        <f t="shared" si="723"/>
        <v>0</v>
      </c>
      <c r="AT649">
        <f t="shared" si="737"/>
        <v>0</v>
      </c>
      <c r="AU649">
        <f t="shared" si="738"/>
        <v>0</v>
      </c>
      <c r="AW649">
        <f t="shared" si="739"/>
        <v>0</v>
      </c>
      <c r="AY649">
        <f t="shared" si="724"/>
        <v>0</v>
      </c>
      <c r="AZ649">
        <f t="shared" si="725"/>
        <v>0</v>
      </c>
      <c r="BA649">
        <f t="shared" si="726"/>
        <v>0</v>
      </c>
      <c r="BB649">
        <f t="shared" si="727"/>
        <v>0</v>
      </c>
      <c r="BC649">
        <f t="shared" si="728"/>
        <v>0</v>
      </c>
      <c r="BD649">
        <f t="shared" si="729"/>
        <v>0</v>
      </c>
      <c r="BF649" t="str">
        <f t="shared" si="730"/>
        <v>0</v>
      </c>
      <c r="BG649" t="str">
        <f t="shared" si="731"/>
        <v>0</v>
      </c>
      <c r="BH649" t="str">
        <f t="shared" si="732"/>
        <v>0</v>
      </c>
      <c r="BI649" t="str">
        <f t="shared" si="733"/>
        <v>0</v>
      </c>
      <c r="BJ649" t="str">
        <f t="shared" si="734"/>
        <v>0</v>
      </c>
      <c r="BK649" t="str">
        <f t="shared" si="735"/>
        <v>0</v>
      </c>
    </row>
    <row r="650" spans="1:63" x14ac:dyDescent="0.25">
      <c r="A650" s="176" t="s">
        <v>23</v>
      </c>
      <c r="B650" s="10">
        <f t="shared" si="707"/>
        <v>49</v>
      </c>
      <c r="C650" s="10" t="str">
        <f t="shared" si="736"/>
        <v>Admin 4c - 49</v>
      </c>
      <c r="D650" s="89">
        <f>'AUP Test Results - Table 1'!D650</f>
        <v>0</v>
      </c>
      <c r="E650" s="177">
        <f>'AUP Test Results - Table 1'!E650</f>
        <v>0</v>
      </c>
      <c r="F650" s="139">
        <f>'AUP Test Results - Table 1'!F650</f>
        <v>0</v>
      </c>
      <c r="G650" s="177">
        <f>'AUP Test Results - Table 1'!G650</f>
        <v>0</v>
      </c>
      <c r="H650" s="177">
        <f>'AUP Test Results - Table 1'!H650</f>
        <v>0</v>
      </c>
      <c r="I650" s="139">
        <f>'AUP Test Results - Table 1'!I650</f>
        <v>0</v>
      </c>
      <c r="J650" s="177">
        <f>'AUP Test Results - Table 1'!J650</f>
        <v>0</v>
      </c>
      <c r="K650" s="177">
        <f>'AUP Test Results - Table 1'!K650</f>
        <v>0</v>
      </c>
      <c r="L650" s="139">
        <f>'AUP Test Results - Table 1'!L650</f>
        <v>0</v>
      </c>
      <c r="M650" s="177" t="str">
        <f>'AUP Test Results - Table 1'!M650</f>
        <v/>
      </c>
      <c r="N650" s="177">
        <f>'AUP Test Results - Table 1'!N650</f>
        <v>0</v>
      </c>
      <c r="O650" s="139">
        <f>'AUP Test Results - Table 1'!O650</f>
        <v>0</v>
      </c>
      <c r="P650" s="177" t="str">
        <f>'AUP Test Results - Table 1'!P650</f>
        <v/>
      </c>
      <c r="Q650" s="138">
        <f>'AUP Test Results - Table 1'!Q650</f>
        <v>0</v>
      </c>
      <c r="R650" s="139">
        <f>'AUP Test Results - Table 1'!R650</f>
        <v>0</v>
      </c>
      <c r="S650" s="45">
        <f>'AUP Test Results - Table 1'!S650</f>
        <v>0</v>
      </c>
      <c r="T650" s="139">
        <f>'AUP Test Results - Table 1'!T650</f>
        <v>0</v>
      </c>
      <c r="U650" s="45">
        <f>'AUP Test Results - Table 1'!U650</f>
        <v>0</v>
      </c>
      <c r="V650" s="138">
        <f>'AUP Test Results - Table 1'!V650</f>
        <v>0</v>
      </c>
      <c r="W650" s="141" t="str">
        <f>'AUP Test Results - Table 1'!W650</f>
        <v>none</v>
      </c>
      <c r="X650" s="141">
        <f>'AUP Test Results - Table 1'!X650</f>
        <v>0</v>
      </c>
      <c r="Y650" s="178">
        <f>'AUP Test Results - Table 1'!Y650</f>
        <v>0</v>
      </c>
      <c r="Z650" s="89">
        <f>'AUP Test Results - Table 1'!Z650</f>
        <v>0</v>
      </c>
      <c r="AC650" t="str">
        <f t="shared" si="712"/>
        <v>Admin 4b</v>
      </c>
      <c r="AD650" s="3">
        <f t="shared" si="709"/>
        <v>0</v>
      </c>
      <c r="AE650" s="3">
        <f t="shared" si="710"/>
        <v>0</v>
      </c>
      <c r="AF650" s="3" t="e">
        <f t="shared" si="711"/>
        <v>#DIV/0!</v>
      </c>
      <c r="AG650" s="2" t="e">
        <f t="shared" si="713"/>
        <v>#DIV/0!</v>
      </c>
      <c r="AH650" s="2" t="e">
        <f t="shared" si="714"/>
        <v>#DIV/0!</v>
      </c>
      <c r="AI650" s="2" t="e">
        <f t="shared" si="715"/>
        <v>#DIV/0!</v>
      </c>
      <c r="AJ650" s="2" t="e">
        <f t="shared" si="716"/>
        <v>#DIV/0!</v>
      </c>
      <c r="AK650" t="e">
        <f t="shared" si="717"/>
        <v>#DIV/0!</v>
      </c>
      <c r="AL650" t="str">
        <f t="shared" si="718"/>
        <v>0</v>
      </c>
      <c r="AM650" t="str">
        <f t="shared" si="719"/>
        <v>0</v>
      </c>
      <c r="AN650" t="str">
        <f t="shared" si="720"/>
        <v>0</v>
      </c>
      <c r="AO650" t="str">
        <f t="shared" si="721"/>
        <v>0</v>
      </c>
      <c r="AP650" t="str">
        <f t="shared" si="722"/>
        <v>0</v>
      </c>
      <c r="AQ650" t="str">
        <f t="shared" si="723"/>
        <v>0</v>
      </c>
      <c r="AT650">
        <f t="shared" si="737"/>
        <v>0</v>
      </c>
      <c r="AU650">
        <f t="shared" si="738"/>
        <v>0</v>
      </c>
      <c r="AW650">
        <f t="shared" si="739"/>
        <v>0</v>
      </c>
      <c r="AY650">
        <f t="shared" si="724"/>
        <v>0</v>
      </c>
      <c r="AZ650">
        <f t="shared" si="725"/>
        <v>0</v>
      </c>
      <c r="BA650">
        <f t="shared" si="726"/>
        <v>0</v>
      </c>
      <c r="BB650">
        <f t="shared" si="727"/>
        <v>0</v>
      </c>
      <c r="BC650">
        <f t="shared" si="728"/>
        <v>0</v>
      </c>
      <c r="BD650">
        <f t="shared" si="729"/>
        <v>0</v>
      </c>
      <c r="BF650" t="str">
        <f t="shared" si="730"/>
        <v>0</v>
      </c>
      <c r="BG650" t="str">
        <f t="shared" si="731"/>
        <v>0</v>
      </c>
      <c r="BH650" t="str">
        <f t="shared" si="732"/>
        <v>0</v>
      </c>
      <c r="BI650" t="str">
        <f t="shared" si="733"/>
        <v>0</v>
      </c>
      <c r="BJ650" t="str">
        <f t="shared" si="734"/>
        <v>0</v>
      </c>
      <c r="BK650" t="str">
        <f t="shared" si="735"/>
        <v>0</v>
      </c>
    </row>
    <row r="651" spans="1:63" x14ac:dyDescent="0.25">
      <c r="A651" s="176" t="s">
        <v>23</v>
      </c>
      <c r="B651" s="10">
        <f t="shared" si="707"/>
        <v>50</v>
      </c>
      <c r="C651" s="10" t="str">
        <f t="shared" si="736"/>
        <v>Admin 4c - 50</v>
      </c>
      <c r="D651" s="89">
        <f>'AUP Test Results - Table 1'!D651</f>
        <v>0</v>
      </c>
      <c r="E651" s="177">
        <f>'AUP Test Results - Table 1'!E651</f>
        <v>0</v>
      </c>
      <c r="F651" s="139">
        <f>'AUP Test Results - Table 1'!F651</f>
        <v>0</v>
      </c>
      <c r="G651" s="177">
        <f>'AUP Test Results - Table 1'!G651</f>
        <v>0</v>
      </c>
      <c r="H651" s="177">
        <f>'AUP Test Results - Table 1'!H651</f>
        <v>0</v>
      </c>
      <c r="I651" s="139">
        <f>'AUP Test Results - Table 1'!I651</f>
        <v>0</v>
      </c>
      <c r="J651" s="177">
        <f>'AUP Test Results - Table 1'!J651</f>
        <v>0</v>
      </c>
      <c r="K651" s="177">
        <f>'AUP Test Results - Table 1'!K651</f>
        <v>0</v>
      </c>
      <c r="L651" s="139">
        <f>'AUP Test Results - Table 1'!L651</f>
        <v>0</v>
      </c>
      <c r="M651" s="177" t="str">
        <f>'AUP Test Results - Table 1'!M651</f>
        <v/>
      </c>
      <c r="N651" s="177">
        <f>'AUP Test Results - Table 1'!N651</f>
        <v>0</v>
      </c>
      <c r="O651" s="139">
        <f>'AUP Test Results - Table 1'!O651</f>
        <v>0</v>
      </c>
      <c r="P651" s="177" t="str">
        <f>'AUP Test Results - Table 1'!P651</f>
        <v/>
      </c>
      <c r="Q651" s="138">
        <f>'AUP Test Results - Table 1'!Q651</f>
        <v>0</v>
      </c>
      <c r="R651" s="139">
        <f>'AUP Test Results - Table 1'!R651</f>
        <v>0</v>
      </c>
      <c r="S651" s="45">
        <f>'AUP Test Results - Table 1'!S651</f>
        <v>0</v>
      </c>
      <c r="T651" s="139">
        <f>'AUP Test Results - Table 1'!T651</f>
        <v>0</v>
      </c>
      <c r="U651" s="45">
        <f>'AUP Test Results - Table 1'!U651</f>
        <v>0</v>
      </c>
      <c r="V651" s="138">
        <f>'AUP Test Results - Table 1'!V651</f>
        <v>0</v>
      </c>
      <c r="W651" s="141" t="str">
        <f>'AUP Test Results - Table 1'!W651</f>
        <v>none</v>
      </c>
      <c r="X651" s="141">
        <f>'AUP Test Results - Table 1'!X651</f>
        <v>0</v>
      </c>
      <c r="Y651" s="178">
        <f>'AUP Test Results - Table 1'!Y651</f>
        <v>0</v>
      </c>
      <c r="Z651" s="89">
        <f>'AUP Test Results - Table 1'!Z651</f>
        <v>0</v>
      </c>
      <c r="AC651" t="str">
        <f t="shared" si="712"/>
        <v>Admin 4b</v>
      </c>
      <c r="AD651" s="3">
        <f t="shared" si="709"/>
        <v>0</v>
      </c>
      <c r="AE651" s="3">
        <f t="shared" si="710"/>
        <v>0</v>
      </c>
      <c r="AF651" s="3" t="e">
        <f t="shared" si="711"/>
        <v>#DIV/0!</v>
      </c>
      <c r="AG651" s="2" t="e">
        <f t="shared" si="713"/>
        <v>#DIV/0!</v>
      </c>
      <c r="AH651" s="2" t="e">
        <f t="shared" si="714"/>
        <v>#DIV/0!</v>
      </c>
      <c r="AI651" s="2" t="e">
        <f t="shared" si="715"/>
        <v>#DIV/0!</v>
      </c>
      <c r="AJ651" s="2" t="e">
        <f t="shared" si="716"/>
        <v>#DIV/0!</v>
      </c>
      <c r="AK651" t="e">
        <f t="shared" si="717"/>
        <v>#DIV/0!</v>
      </c>
      <c r="AL651" t="str">
        <f t="shared" si="718"/>
        <v>0</v>
      </c>
      <c r="AM651" t="str">
        <f t="shared" si="719"/>
        <v>0</v>
      </c>
      <c r="AN651" t="str">
        <f t="shared" si="720"/>
        <v>0</v>
      </c>
      <c r="AO651" t="str">
        <f t="shared" si="721"/>
        <v>0</v>
      </c>
      <c r="AP651" t="str">
        <f t="shared" si="722"/>
        <v>0</v>
      </c>
      <c r="AQ651" t="str">
        <f t="shared" si="723"/>
        <v>0</v>
      </c>
      <c r="AT651">
        <f t="shared" si="737"/>
        <v>0</v>
      </c>
      <c r="AU651">
        <f t="shared" si="738"/>
        <v>0</v>
      </c>
      <c r="AW651">
        <f t="shared" si="739"/>
        <v>0</v>
      </c>
      <c r="AY651">
        <f t="shared" si="724"/>
        <v>0</v>
      </c>
      <c r="AZ651">
        <f t="shared" si="725"/>
        <v>0</v>
      </c>
      <c r="BA651">
        <f t="shared" si="726"/>
        <v>0</v>
      </c>
      <c r="BB651">
        <f t="shared" si="727"/>
        <v>0</v>
      </c>
      <c r="BC651">
        <f t="shared" si="728"/>
        <v>0</v>
      </c>
      <c r="BD651">
        <f t="shared" si="729"/>
        <v>0</v>
      </c>
      <c r="BF651" t="str">
        <f t="shared" si="730"/>
        <v>0</v>
      </c>
      <c r="BG651" t="str">
        <f t="shared" si="731"/>
        <v>0</v>
      </c>
      <c r="BH651" t="str">
        <f t="shared" si="732"/>
        <v>0</v>
      </c>
      <c r="BI651" t="str">
        <f t="shared" si="733"/>
        <v>0</v>
      </c>
      <c r="BJ651" t="str">
        <f t="shared" si="734"/>
        <v>0</v>
      </c>
      <c r="BK651" t="str">
        <f t="shared" si="735"/>
        <v>0</v>
      </c>
    </row>
    <row r="652" spans="1:63" x14ac:dyDescent="0.25">
      <c r="A652" s="176" t="s">
        <v>23</v>
      </c>
      <c r="B652" s="10">
        <f t="shared" si="707"/>
        <v>51</v>
      </c>
      <c r="C652" s="10" t="str">
        <f t="shared" si="736"/>
        <v>Admin 4c - 51</v>
      </c>
      <c r="D652" s="89">
        <f>'AUP Test Results - Table 1'!D652</f>
        <v>0</v>
      </c>
      <c r="E652" s="177">
        <f>'AUP Test Results - Table 1'!E652</f>
        <v>0</v>
      </c>
      <c r="F652" s="139">
        <f>'AUP Test Results - Table 1'!F652</f>
        <v>0</v>
      </c>
      <c r="G652" s="177">
        <f>'AUP Test Results - Table 1'!G652</f>
        <v>0</v>
      </c>
      <c r="H652" s="177">
        <f>'AUP Test Results - Table 1'!H652</f>
        <v>0</v>
      </c>
      <c r="I652" s="139">
        <f>'AUP Test Results - Table 1'!I652</f>
        <v>0</v>
      </c>
      <c r="J652" s="177">
        <f>'AUP Test Results - Table 1'!J652</f>
        <v>0</v>
      </c>
      <c r="K652" s="177">
        <f>'AUP Test Results - Table 1'!K652</f>
        <v>0</v>
      </c>
      <c r="L652" s="139">
        <f>'AUP Test Results - Table 1'!L652</f>
        <v>0</v>
      </c>
      <c r="M652" s="177" t="str">
        <f>'AUP Test Results - Table 1'!M652</f>
        <v/>
      </c>
      <c r="N652" s="177">
        <f>'AUP Test Results - Table 1'!N652</f>
        <v>0</v>
      </c>
      <c r="O652" s="139">
        <f>'AUP Test Results - Table 1'!O652</f>
        <v>0</v>
      </c>
      <c r="P652" s="177" t="str">
        <f>'AUP Test Results - Table 1'!P652</f>
        <v/>
      </c>
      <c r="Q652" s="138">
        <f>'AUP Test Results - Table 1'!Q652</f>
        <v>0</v>
      </c>
      <c r="R652" s="139">
        <f>'AUP Test Results - Table 1'!R652</f>
        <v>0</v>
      </c>
      <c r="S652" s="45">
        <f>'AUP Test Results - Table 1'!S652</f>
        <v>0</v>
      </c>
      <c r="T652" s="139">
        <f>'AUP Test Results - Table 1'!T652</f>
        <v>0</v>
      </c>
      <c r="U652" s="45">
        <f>'AUP Test Results - Table 1'!U652</f>
        <v>0</v>
      </c>
      <c r="V652" s="138">
        <f>'AUP Test Results - Table 1'!V652</f>
        <v>0</v>
      </c>
      <c r="W652" s="141" t="str">
        <f>'AUP Test Results - Table 1'!W652</f>
        <v>none</v>
      </c>
      <c r="X652" s="141">
        <f>'AUP Test Results - Table 1'!X652</f>
        <v>0</v>
      </c>
      <c r="Y652" s="178">
        <f>'AUP Test Results - Table 1'!Y652</f>
        <v>0</v>
      </c>
      <c r="Z652" s="89">
        <f>'AUP Test Results - Table 1'!Z652</f>
        <v>0</v>
      </c>
      <c r="AC652" t="str">
        <f t="shared" si="712"/>
        <v>Admin 4b</v>
      </c>
      <c r="AD652" s="3">
        <f t="shared" si="709"/>
        <v>0</v>
      </c>
      <c r="AE652" s="3">
        <f t="shared" si="710"/>
        <v>0</v>
      </c>
      <c r="AF652" s="3" t="e">
        <f t="shared" si="711"/>
        <v>#DIV/0!</v>
      </c>
      <c r="AG652" s="2" t="e">
        <f t="shared" si="713"/>
        <v>#DIV/0!</v>
      </c>
      <c r="AH652" s="2" t="e">
        <f t="shared" si="714"/>
        <v>#DIV/0!</v>
      </c>
      <c r="AI652" s="2" t="e">
        <f t="shared" si="715"/>
        <v>#DIV/0!</v>
      </c>
      <c r="AJ652" s="2" t="e">
        <f t="shared" si="716"/>
        <v>#DIV/0!</v>
      </c>
      <c r="AK652" t="e">
        <f t="shared" si="717"/>
        <v>#DIV/0!</v>
      </c>
      <c r="AL652" t="str">
        <f t="shared" si="718"/>
        <v>0</v>
      </c>
      <c r="AM652" t="str">
        <f t="shared" si="719"/>
        <v>0</v>
      </c>
      <c r="AN652" t="str">
        <f t="shared" si="720"/>
        <v>0</v>
      </c>
      <c r="AO652" t="str">
        <f t="shared" si="721"/>
        <v>0</v>
      </c>
      <c r="AP652" t="str">
        <f t="shared" si="722"/>
        <v>0</v>
      </c>
      <c r="AQ652" t="str">
        <f t="shared" si="723"/>
        <v>0</v>
      </c>
      <c r="AT652">
        <f t="shared" si="737"/>
        <v>0</v>
      </c>
      <c r="AU652">
        <f t="shared" si="738"/>
        <v>0</v>
      </c>
      <c r="AW652">
        <f t="shared" si="739"/>
        <v>0</v>
      </c>
      <c r="AY652">
        <f t="shared" si="724"/>
        <v>0</v>
      </c>
      <c r="AZ652">
        <f t="shared" si="725"/>
        <v>0</v>
      </c>
      <c r="BA652">
        <f t="shared" si="726"/>
        <v>0</v>
      </c>
      <c r="BB652">
        <f t="shared" si="727"/>
        <v>0</v>
      </c>
      <c r="BC652">
        <f t="shared" si="728"/>
        <v>0</v>
      </c>
      <c r="BD652">
        <f t="shared" si="729"/>
        <v>0</v>
      </c>
      <c r="BF652" t="str">
        <f t="shared" si="730"/>
        <v>0</v>
      </c>
      <c r="BG652" t="str">
        <f t="shared" si="731"/>
        <v>0</v>
      </c>
      <c r="BH652" t="str">
        <f t="shared" si="732"/>
        <v>0</v>
      </c>
      <c r="BI652" t="str">
        <f t="shared" si="733"/>
        <v>0</v>
      </c>
      <c r="BJ652" t="str">
        <f t="shared" si="734"/>
        <v>0</v>
      </c>
      <c r="BK652" t="str">
        <f t="shared" si="735"/>
        <v>0</v>
      </c>
    </row>
    <row r="653" spans="1:63" x14ac:dyDescent="0.25">
      <c r="A653" s="176" t="s">
        <v>23</v>
      </c>
      <c r="B653" s="10">
        <f t="shared" si="707"/>
        <v>52</v>
      </c>
      <c r="C653" s="10" t="str">
        <f t="shared" si="736"/>
        <v>Admin 4c - 52</v>
      </c>
      <c r="D653" s="89">
        <f>'AUP Test Results - Table 1'!D653</f>
        <v>0</v>
      </c>
      <c r="E653" s="177">
        <f>'AUP Test Results - Table 1'!E653</f>
        <v>0</v>
      </c>
      <c r="F653" s="139">
        <f>'AUP Test Results - Table 1'!F653</f>
        <v>0</v>
      </c>
      <c r="G653" s="177">
        <f>'AUP Test Results - Table 1'!G653</f>
        <v>0</v>
      </c>
      <c r="H653" s="177">
        <f>'AUP Test Results - Table 1'!H653</f>
        <v>0</v>
      </c>
      <c r="I653" s="139">
        <f>'AUP Test Results - Table 1'!I653</f>
        <v>0</v>
      </c>
      <c r="J653" s="177">
        <f>'AUP Test Results - Table 1'!J653</f>
        <v>0</v>
      </c>
      <c r="K653" s="177">
        <f>'AUP Test Results - Table 1'!K653</f>
        <v>0</v>
      </c>
      <c r="L653" s="139">
        <f>'AUP Test Results - Table 1'!L653</f>
        <v>0</v>
      </c>
      <c r="M653" s="177" t="str">
        <f>'AUP Test Results - Table 1'!M653</f>
        <v/>
      </c>
      <c r="N653" s="177">
        <f>'AUP Test Results - Table 1'!N653</f>
        <v>0</v>
      </c>
      <c r="O653" s="139">
        <f>'AUP Test Results - Table 1'!O653</f>
        <v>0</v>
      </c>
      <c r="P653" s="177" t="str">
        <f>'AUP Test Results - Table 1'!P653</f>
        <v/>
      </c>
      <c r="Q653" s="138">
        <f>'AUP Test Results - Table 1'!Q653</f>
        <v>0</v>
      </c>
      <c r="R653" s="139">
        <f>'AUP Test Results - Table 1'!R653</f>
        <v>0</v>
      </c>
      <c r="S653" s="45">
        <f>'AUP Test Results - Table 1'!S653</f>
        <v>0</v>
      </c>
      <c r="T653" s="139">
        <f>'AUP Test Results - Table 1'!T653</f>
        <v>0</v>
      </c>
      <c r="U653" s="45">
        <f>'AUP Test Results - Table 1'!U653</f>
        <v>0</v>
      </c>
      <c r="V653" s="138">
        <f>'AUP Test Results - Table 1'!V653</f>
        <v>0</v>
      </c>
      <c r="W653" s="141" t="str">
        <f>'AUP Test Results - Table 1'!W653</f>
        <v>none</v>
      </c>
      <c r="X653" s="141">
        <f>'AUP Test Results - Table 1'!X653</f>
        <v>0</v>
      </c>
      <c r="Y653" s="178">
        <f>'AUP Test Results - Table 1'!Y653</f>
        <v>0</v>
      </c>
      <c r="Z653" s="89">
        <f>'AUP Test Results - Table 1'!Z653</f>
        <v>0</v>
      </c>
      <c r="AC653" t="str">
        <f t="shared" si="712"/>
        <v>Admin 4b</v>
      </c>
      <c r="AD653" s="3">
        <f t="shared" si="709"/>
        <v>0</v>
      </c>
      <c r="AE653" s="3">
        <f t="shared" si="710"/>
        <v>0</v>
      </c>
      <c r="AF653" s="3" t="e">
        <f t="shared" si="711"/>
        <v>#DIV/0!</v>
      </c>
      <c r="AG653" s="2" t="e">
        <f t="shared" si="713"/>
        <v>#DIV/0!</v>
      </c>
      <c r="AH653" s="2" t="e">
        <f t="shared" si="714"/>
        <v>#DIV/0!</v>
      </c>
      <c r="AI653" s="2" t="e">
        <f t="shared" si="715"/>
        <v>#DIV/0!</v>
      </c>
      <c r="AJ653" s="2" t="e">
        <f t="shared" si="716"/>
        <v>#DIV/0!</v>
      </c>
      <c r="AK653" t="e">
        <f t="shared" si="717"/>
        <v>#DIV/0!</v>
      </c>
      <c r="AL653" t="str">
        <f t="shared" si="718"/>
        <v>0</v>
      </c>
      <c r="AM653" t="str">
        <f t="shared" si="719"/>
        <v>0</v>
      </c>
      <c r="AN653" t="str">
        <f t="shared" si="720"/>
        <v>0</v>
      </c>
      <c r="AO653" t="str">
        <f t="shared" si="721"/>
        <v>0</v>
      </c>
      <c r="AP653" t="str">
        <f t="shared" si="722"/>
        <v>0</v>
      </c>
      <c r="AQ653" t="str">
        <f t="shared" si="723"/>
        <v>0</v>
      </c>
      <c r="AT653">
        <f t="shared" si="737"/>
        <v>0</v>
      </c>
      <c r="AU653">
        <f t="shared" si="738"/>
        <v>0</v>
      </c>
      <c r="AW653">
        <f t="shared" si="739"/>
        <v>0</v>
      </c>
      <c r="AY653">
        <f t="shared" si="724"/>
        <v>0</v>
      </c>
      <c r="AZ653">
        <f t="shared" si="725"/>
        <v>0</v>
      </c>
      <c r="BA653">
        <f t="shared" si="726"/>
        <v>0</v>
      </c>
      <c r="BB653">
        <f t="shared" si="727"/>
        <v>0</v>
      </c>
      <c r="BC653">
        <f t="shared" si="728"/>
        <v>0</v>
      </c>
      <c r="BD653">
        <f t="shared" si="729"/>
        <v>0</v>
      </c>
      <c r="BF653" t="str">
        <f t="shared" si="730"/>
        <v>0</v>
      </c>
      <c r="BG653" t="str">
        <f t="shared" si="731"/>
        <v>0</v>
      </c>
      <c r="BH653" t="str">
        <f t="shared" si="732"/>
        <v>0</v>
      </c>
      <c r="BI653" t="str">
        <f t="shared" si="733"/>
        <v>0</v>
      </c>
      <c r="BJ653" t="str">
        <f t="shared" si="734"/>
        <v>0</v>
      </c>
      <c r="BK653" t="str">
        <f t="shared" si="735"/>
        <v>0</v>
      </c>
    </row>
    <row r="654" spans="1:63" x14ac:dyDescent="0.25">
      <c r="A654" s="176" t="s">
        <v>23</v>
      </c>
      <c r="B654" s="10">
        <f t="shared" si="707"/>
        <v>53</v>
      </c>
      <c r="C654" s="10" t="str">
        <f t="shared" si="736"/>
        <v>Admin 4c - 53</v>
      </c>
      <c r="D654" s="89">
        <f>'AUP Test Results - Table 1'!D654</f>
        <v>0</v>
      </c>
      <c r="E654" s="177">
        <f>'AUP Test Results - Table 1'!E654</f>
        <v>0</v>
      </c>
      <c r="F654" s="139">
        <f>'AUP Test Results - Table 1'!F654</f>
        <v>0</v>
      </c>
      <c r="G654" s="177">
        <f>'AUP Test Results - Table 1'!G654</f>
        <v>0</v>
      </c>
      <c r="H654" s="177">
        <f>'AUP Test Results - Table 1'!H654</f>
        <v>0</v>
      </c>
      <c r="I654" s="139">
        <f>'AUP Test Results - Table 1'!I654</f>
        <v>0</v>
      </c>
      <c r="J654" s="177">
        <f>'AUP Test Results - Table 1'!J654</f>
        <v>0</v>
      </c>
      <c r="K654" s="177">
        <f>'AUP Test Results - Table 1'!K654</f>
        <v>0</v>
      </c>
      <c r="L654" s="139">
        <f>'AUP Test Results - Table 1'!L654</f>
        <v>0</v>
      </c>
      <c r="M654" s="177" t="str">
        <f>'AUP Test Results - Table 1'!M654</f>
        <v/>
      </c>
      <c r="N654" s="177">
        <f>'AUP Test Results - Table 1'!N654</f>
        <v>0</v>
      </c>
      <c r="O654" s="139">
        <f>'AUP Test Results - Table 1'!O654</f>
        <v>0</v>
      </c>
      <c r="P654" s="177" t="str">
        <f>'AUP Test Results - Table 1'!P654</f>
        <v/>
      </c>
      <c r="Q654" s="138">
        <f>'AUP Test Results - Table 1'!Q654</f>
        <v>0</v>
      </c>
      <c r="R654" s="139">
        <f>'AUP Test Results - Table 1'!R654</f>
        <v>0</v>
      </c>
      <c r="S654" s="45">
        <f>'AUP Test Results - Table 1'!S654</f>
        <v>0</v>
      </c>
      <c r="T654" s="139">
        <f>'AUP Test Results - Table 1'!T654</f>
        <v>0</v>
      </c>
      <c r="U654" s="45">
        <f>'AUP Test Results - Table 1'!U654</f>
        <v>0</v>
      </c>
      <c r="V654" s="138">
        <f>'AUP Test Results - Table 1'!V654</f>
        <v>0</v>
      </c>
      <c r="W654" s="141" t="str">
        <f>'AUP Test Results - Table 1'!W654</f>
        <v>none</v>
      </c>
      <c r="X654" s="141">
        <f>'AUP Test Results - Table 1'!X654</f>
        <v>0</v>
      </c>
      <c r="Y654" s="178">
        <f>'AUP Test Results - Table 1'!Y654</f>
        <v>0</v>
      </c>
      <c r="Z654" s="89">
        <f>'AUP Test Results - Table 1'!Z654</f>
        <v>0</v>
      </c>
      <c r="AC654" t="str">
        <f t="shared" si="712"/>
        <v>Admin 4b</v>
      </c>
      <c r="AD654" s="3">
        <f t="shared" si="709"/>
        <v>0</v>
      </c>
      <c r="AE654" s="3">
        <f t="shared" si="710"/>
        <v>0</v>
      </c>
      <c r="AF654" s="3" t="e">
        <f t="shared" si="711"/>
        <v>#DIV/0!</v>
      </c>
      <c r="AG654" s="2" t="e">
        <f t="shared" si="713"/>
        <v>#DIV/0!</v>
      </c>
      <c r="AH654" s="2" t="e">
        <f t="shared" si="714"/>
        <v>#DIV/0!</v>
      </c>
      <c r="AI654" s="2" t="e">
        <f t="shared" si="715"/>
        <v>#DIV/0!</v>
      </c>
      <c r="AJ654" s="2" t="e">
        <f t="shared" si="716"/>
        <v>#DIV/0!</v>
      </c>
      <c r="AK654" t="e">
        <f t="shared" si="717"/>
        <v>#DIV/0!</v>
      </c>
      <c r="AL654" t="str">
        <f t="shared" si="718"/>
        <v>0</v>
      </c>
      <c r="AM654" t="str">
        <f t="shared" si="719"/>
        <v>0</v>
      </c>
      <c r="AN654" t="str">
        <f t="shared" si="720"/>
        <v>0</v>
      </c>
      <c r="AO654" t="str">
        <f t="shared" si="721"/>
        <v>0</v>
      </c>
      <c r="AP654" t="str">
        <f t="shared" si="722"/>
        <v>0</v>
      </c>
      <c r="AQ654" t="str">
        <f t="shared" si="723"/>
        <v>0</v>
      </c>
      <c r="AT654">
        <f t="shared" si="737"/>
        <v>0</v>
      </c>
      <c r="AU654">
        <f t="shared" si="738"/>
        <v>0</v>
      </c>
      <c r="AW654">
        <f t="shared" si="739"/>
        <v>0</v>
      </c>
      <c r="AY654">
        <f t="shared" si="724"/>
        <v>0</v>
      </c>
      <c r="AZ654">
        <f t="shared" si="725"/>
        <v>0</v>
      </c>
      <c r="BA654">
        <f t="shared" si="726"/>
        <v>0</v>
      </c>
      <c r="BB654">
        <f t="shared" si="727"/>
        <v>0</v>
      </c>
      <c r="BC654">
        <f t="shared" si="728"/>
        <v>0</v>
      </c>
      <c r="BD654">
        <f t="shared" si="729"/>
        <v>0</v>
      </c>
      <c r="BF654" t="str">
        <f t="shared" si="730"/>
        <v>0</v>
      </c>
      <c r="BG654" t="str">
        <f t="shared" si="731"/>
        <v>0</v>
      </c>
      <c r="BH654" t="str">
        <f t="shared" si="732"/>
        <v>0</v>
      </c>
      <c r="BI654" t="str">
        <f t="shared" si="733"/>
        <v>0</v>
      </c>
      <c r="BJ654" t="str">
        <f t="shared" si="734"/>
        <v>0</v>
      </c>
      <c r="BK654" t="str">
        <f t="shared" si="735"/>
        <v>0</v>
      </c>
    </row>
    <row r="655" spans="1:63" x14ac:dyDescent="0.25">
      <c r="A655" s="176" t="s">
        <v>23</v>
      </c>
      <c r="B655" s="10">
        <f t="shared" si="707"/>
        <v>54</v>
      </c>
      <c r="C655" s="10" t="str">
        <f t="shared" si="736"/>
        <v>Admin 4c - 54</v>
      </c>
      <c r="D655" s="89">
        <f>'AUP Test Results - Table 1'!D655</f>
        <v>0</v>
      </c>
      <c r="E655" s="177">
        <f>'AUP Test Results - Table 1'!E655</f>
        <v>0</v>
      </c>
      <c r="F655" s="139">
        <f>'AUP Test Results - Table 1'!F655</f>
        <v>0</v>
      </c>
      <c r="G655" s="177">
        <f>'AUP Test Results - Table 1'!G655</f>
        <v>0</v>
      </c>
      <c r="H655" s="177">
        <f>'AUP Test Results - Table 1'!H655</f>
        <v>0</v>
      </c>
      <c r="I655" s="139">
        <f>'AUP Test Results - Table 1'!I655</f>
        <v>0</v>
      </c>
      <c r="J655" s="177">
        <f>'AUP Test Results - Table 1'!J655</f>
        <v>0</v>
      </c>
      <c r="K655" s="177">
        <f>'AUP Test Results - Table 1'!K655</f>
        <v>0</v>
      </c>
      <c r="L655" s="139">
        <f>'AUP Test Results - Table 1'!L655</f>
        <v>0</v>
      </c>
      <c r="M655" s="177" t="str">
        <f>'AUP Test Results - Table 1'!M655</f>
        <v/>
      </c>
      <c r="N655" s="177">
        <f>'AUP Test Results - Table 1'!N655</f>
        <v>0</v>
      </c>
      <c r="O655" s="139">
        <f>'AUP Test Results - Table 1'!O655</f>
        <v>0</v>
      </c>
      <c r="P655" s="177" t="str">
        <f>'AUP Test Results - Table 1'!P655</f>
        <v/>
      </c>
      <c r="Q655" s="138">
        <f>'AUP Test Results - Table 1'!Q655</f>
        <v>0</v>
      </c>
      <c r="R655" s="139">
        <f>'AUP Test Results - Table 1'!R655</f>
        <v>0</v>
      </c>
      <c r="S655" s="45">
        <f>'AUP Test Results - Table 1'!S655</f>
        <v>0</v>
      </c>
      <c r="T655" s="139">
        <f>'AUP Test Results - Table 1'!T655</f>
        <v>0</v>
      </c>
      <c r="U655" s="45">
        <f>'AUP Test Results - Table 1'!U655</f>
        <v>0</v>
      </c>
      <c r="V655" s="138">
        <f>'AUP Test Results - Table 1'!V655</f>
        <v>0</v>
      </c>
      <c r="W655" s="141" t="str">
        <f>'AUP Test Results - Table 1'!W655</f>
        <v>none</v>
      </c>
      <c r="X655" s="141">
        <f>'AUP Test Results - Table 1'!X655</f>
        <v>0</v>
      </c>
      <c r="Y655" s="178">
        <f>'AUP Test Results - Table 1'!Y655</f>
        <v>0</v>
      </c>
      <c r="Z655" s="89">
        <f>'AUP Test Results - Table 1'!Z655</f>
        <v>0</v>
      </c>
      <c r="AC655" t="str">
        <f t="shared" si="712"/>
        <v>Admin 4b</v>
      </c>
      <c r="AD655" s="3">
        <f t="shared" si="709"/>
        <v>0</v>
      </c>
      <c r="AE655" s="3">
        <f t="shared" si="710"/>
        <v>0</v>
      </c>
      <c r="AF655" s="3" t="e">
        <f t="shared" si="711"/>
        <v>#DIV/0!</v>
      </c>
      <c r="AG655" s="2" t="e">
        <f t="shared" si="713"/>
        <v>#DIV/0!</v>
      </c>
      <c r="AH655" s="2" t="e">
        <f t="shared" si="714"/>
        <v>#DIV/0!</v>
      </c>
      <c r="AI655" s="2" t="e">
        <f t="shared" si="715"/>
        <v>#DIV/0!</v>
      </c>
      <c r="AJ655" s="2" t="e">
        <f t="shared" si="716"/>
        <v>#DIV/0!</v>
      </c>
      <c r="AK655" t="e">
        <f t="shared" si="717"/>
        <v>#DIV/0!</v>
      </c>
      <c r="AL655" t="str">
        <f t="shared" si="718"/>
        <v>0</v>
      </c>
      <c r="AM655" t="str">
        <f t="shared" si="719"/>
        <v>0</v>
      </c>
      <c r="AN655" t="str">
        <f t="shared" si="720"/>
        <v>0</v>
      </c>
      <c r="AO655" t="str">
        <f t="shared" si="721"/>
        <v>0</v>
      </c>
      <c r="AP655" t="str">
        <f t="shared" si="722"/>
        <v>0</v>
      </c>
      <c r="AQ655" t="str">
        <f t="shared" si="723"/>
        <v>0</v>
      </c>
      <c r="AT655">
        <f t="shared" si="737"/>
        <v>0</v>
      </c>
      <c r="AU655">
        <f t="shared" si="738"/>
        <v>0</v>
      </c>
      <c r="AW655">
        <f t="shared" si="739"/>
        <v>0</v>
      </c>
      <c r="AY655">
        <f t="shared" si="724"/>
        <v>0</v>
      </c>
      <c r="AZ655">
        <f t="shared" si="725"/>
        <v>0</v>
      </c>
      <c r="BA655">
        <f t="shared" si="726"/>
        <v>0</v>
      </c>
      <c r="BB655">
        <f t="shared" si="727"/>
        <v>0</v>
      </c>
      <c r="BC655">
        <f t="shared" si="728"/>
        <v>0</v>
      </c>
      <c r="BD655">
        <f t="shared" si="729"/>
        <v>0</v>
      </c>
      <c r="BF655" t="str">
        <f t="shared" si="730"/>
        <v>0</v>
      </c>
      <c r="BG655" t="str">
        <f t="shared" si="731"/>
        <v>0</v>
      </c>
      <c r="BH655" t="str">
        <f t="shared" si="732"/>
        <v>0</v>
      </c>
      <c r="BI655" t="str">
        <f t="shared" si="733"/>
        <v>0</v>
      </c>
      <c r="BJ655" t="str">
        <f t="shared" si="734"/>
        <v>0</v>
      </c>
      <c r="BK655" t="str">
        <f t="shared" si="735"/>
        <v>0</v>
      </c>
    </row>
    <row r="656" spans="1:63" x14ac:dyDescent="0.25">
      <c r="A656" s="176" t="s">
        <v>23</v>
      </c>
      <c r="B656" s="10">
        <f t="shared" si="707"/>
        <v>55</v>
      </c>
      <c r="C656" s="10" t="str">
        <f t="shared" si="736"/>
        <v>Admin 4c - 55</v>
      </c>
      <c r="D656" s="89">
        <f>'AUP Test Results - Table 1'!D656</f>
        <v>0</v>
      </c>
      <c r="E656" s="177">
        <f>'AUP Test Results - Table 1'!E656</f>
        <v>0</v>
      </c>
      <c r="F656" s="139">
        <f>'AUP Test Results - Table 1'!F656</f>
        <v>0</v>
      </c>
      <c r="G656" s="177">
        <f>'AUP Test Results - Table 1'!G656</f>
        <v>0</v>
      </c>
      <c r="H656" s="177">
        <f>'AUP Test Results - Table 1'!H656</f>
        <v>0</v>
      </c>
      <c r="I656" s="139">
        <f>'AUP Test Results - Table 1'!I656</f>
        <v>0</v>
      </c>
      <c r="J656" s="177">
        <f>'AUP Test Results - Table 1'!J656</f>
        <v>0</v>
      </c>
      <c r="K656" s="177">
        <f>'AUP Test Results - Table 1'!K656</f>
        <v>0</v>
      </c>
      <c r="L656" s="139">
        <f>'AUP Test Results - Table 1'!L656</f>
        <v>0</v>
      </c>
      <c r="M656" s="177" t="str">
        <f>'AUP Test Results - Table 1'!M656</f>
        <v/>
      </c>
      <c r="N656" s="177">
        <f>'AUP Test Results - Table 1'!N656</f>
        <v>0</v>
      </c>
      <c r="O656" s="139">
        <f>'AUP Test Results - Table 1'!O656</f>
        <v>0</v>
      </c>
      <c r="P656" s="177" t="str">
        <f>'AUP Test Results - Table 1'!P656</f>
        <v/>
      </c>
      <c r="Q656" s="138">
        <f>'AUP Test Results - Table 1'!Q656</f>
        <v>0</v>
      </c>
      <c r="R656" s="139">
        <f>'AUP Test Results - Table 1'!R656</f>
        <v>0</v>
      </c>
      <c r="S656" s="45">
        <f>'AUP Test Results - Table 1'!S656</f>
        <v>0</v>
      </c>
      <c r="T656" s="139">
        <f>'AUP Test Results - Table 1'!T656</f>
        <v>0</v>
      </c>
      <c r="U656" s="45">
        <f>'AUP Test Results - Table 1'!U656</f>
        <v>0</v>
      </c>
      <c r="V656" s="138">
        <f>'AUP Test Results - Table 1'!V656</f>
        <v>0</v>
      </c>
      <c r="W656" s="141" t="str">
        <f>'AUP Test Results - Table 1'!W656</f>
        <v>none</v>
      </c>
      <c r="X656" s="141">
        <f>'AUP Test Results - Table 1'!X656</f>
        <v>0</v>
      </c>
      <c r="Y656" s="178">
        <f>'AUP Test Results - Table 1'!Y656</f>
        <v>0</v>
      </c>
      <c r="Z656" s="89">
        <f>'AUP Test Results - Table 1'!Z656</f>
        <v>0</v>
      </c>
      <c r="AC656" t="str">
        <f t="shared" si="712"/>
        <v>Admin 4b</v>
      </c>
      <c r="AD656" s="3">
        <f t="shared" si="709"/>
        <v>0</v>
      </c>
      <c r="AE656" s="3">
        <f t="shared" si="710"/>
        <v>0</v>
      </c>
      <c r="AF656" s="3" t="e">
        <f t="shared" si="711"/>
        <v>#DIV/0!</v>
      </c>
      <c r="AG656" s="2" t="e">
        <f t="shared" si="713"/>
        <v>#DIV/0!</v>
      </c>
      <c r="AH656" s="2" t="e">
        <f t="shared" si="714"/>
        <v>#DIV/0!</v>
      </c>
      <c r="AI656" s="2" t="e">
        <f t="shared" si="715"/>
        <v>#DIV/0!</v>
      </c>
      <c r="AJ656" s="2" t="e">
        <f t="shared" si="716"/>
        <v>#DIV/0!</v>
      </c>
      <c r="AK656" t="e">
        <f t="shared" si="717"/>
        <v>#DIV/0!</v>
      </c>
      <c r="AL656" t="str">
        <f t="shared" si="718"/>
        <v>0</v>
      </c>
      <c r="AM656" t="str">
        <f t="shared" si="719"/>
        <v>0</v>
      </c>
      <c r="AN656" t="str">
        <f t="shared" si="720"/>
        <v>0</v>
      </c>
      <c r="AO656" t="str">
        <f t="shared" si="721"/>
        <v>0</v>
      </c>
      <c r="AP656" t="str">
        <f t="shared" si="722"/>
        <v>0</v>
      </c>
      <c r="AQ656" t="str">
        <f t="shared" si="723"/>
        <v>0</v>
      </c>
      <c r="AT656">
        <f t="shared" si="737"/>
        <v>0</v>
      </c>
      <c r="AU656">
        <f t="shared" si="738"/>
        <v>0</v>
      </c>
      <c r="AW656">
        <f t="shared" si="739"/>
        <v>0</v>
      </c>
      <c r="AY656">
        <f t="shared" si="724"/>
        <v>0</v>
      </c>
      <c r="AZ656">
        <f t="shared" si="725"/>
        <v>0</v>
      </c>
      <c r="BA656">
        <f t="shared" si="726"/>
        <v>0</v>
      </c>
      <c r="BB656">
        <f t="shared" si="727"/>
        <v>0</v>
      </c>
      <c r="BC656">
        <f t="shared" si="728"/>
        <v>0</v>
      </c>
      <c r="BD656">
        <f t="shared" si="729"/>
        <v>0</v>
      </c>
      <c r="BF656" t="str">
        <f t="shared" si="730"/>
        <v>0</v>
      </c>
      <c r="BG656" t="str">
        <f t="shared" si="731"/>
        <v>0</v>
      </c>
      <c r="BH656" t="str">
        <f t="shared" si="732"/>
        <v>0</v>
      </c>
      <c r="BI656" t="str">
        <f t="shared" si="733"/>
        <v>0</v>
      </c>
      <c r="BJ656" t="str">
        <f t="shared" si="734"/>
        <v>0</v>
      </c>
      <c r="BK656" t="str">
        <f t="shared" si="735"/>
        <v>0</v>
      </c>
    </row>
    <row r="657" spans="1:63" x14ac:dyDescent="0.25">
      <c r="A657" s="176" t="s">
        <v>23</v>
      </c>
      <c r="B657" s="10">
        <f t="shared" si="707"/>
        <v>56</v>
      </c>
      <c r="C657" s="10" t="str">
        <f t="shared" si="736"/>
        <v>Admin 4c - 56</v>
      </c>
      <c r="D657" s="89">
        <f>'AUP Test Results - Table 1'!D657</f>
        <v>0</v>
      </c>
      <c r="E657" s="177">
        <f>'AUP Test Results - Table 1'!E657</f>
        <v>0</v>
      </c>
      <c r="F657" s="139">
        <f>'AUP Test Results - Table 1'!F657</f>
        <v>0</v>
      </c>
      <c r="G657" s="177">
        <f>'AUP Test Results - Table 1'!G657</f>
        <v>0</v>
      </c>
      <c r="H657" s="177">
        <f>'AUP Test Results - Table 1'!H657</f>
        <v>0</v>
      </c>
      <c r="I657" s="139">
        <f>'AUP Test Results - Table 1'!I657</f>
        <v>0</v>
      </c>
      <c r="J657" s="177">
        <f>'AUP Test Results - Table 1'!J657</f>
        <v>0</v>
      </c>
      <c r="K657" s="177">
        <f>'AUP Test Results - Table 1'!K657</f>
        <v>0</v>
      </c>
      <c r="L657" s="139">
        <f>'AUP Test Results - Table 1'!L657</f>
        <v>0</v>
      </c>
      <c r="M657" s="177" t="str">
        <f>'AUP Test Results - Table 1'!M657</f>
        <v/>
      </c>
      <c r="N657" s="177">
        <f>'AUP Test Results - Table 1'!N657</f>
        <v>0</v>
      </c>
      <c r="O657" s="139">
        <f>'AUP Test Results - Table 1'!O657</f>
        <v>0</v>
      </c>
      <c r="P657" s="177" t="str">
        <f>'AUP Test Results - Table 1'!P657</f>
        <v/>
      </c>
      <c r="Q657" s="138">
        <f>'AUP Test Results - Table 1'!Q657</f>
        <v>0</v>
      </c>
      <c r="R657" s="139">
        <f>'AUP Test Results - Table 1'!R657</f>
        <v>0</v>
      </c>
      <c r="S657" s="45">
        <f>'AUP Test Results - Table 1'!S657</f>
        <v>0</v>
      </c>
      <c r="T657" s="139">
        <f>'AUP Test Results - Table 1'!T657</f>
        <v>0</v>
      </c>
      <c r="U657" s="45">
        <f>'AUP Test Results - Table 1'!U657</f>
        <v>0</v>
      </c>
      <c r="V657" s="138">
        <f>'AUP Test Results - Table 1'!V657</f>
        <v>0</v>
      </c>
      <c r="W657" s="141" t="str">
        <f>'AUP Test Results - Table 1'!W657</f>
        <v>none</v>
      </c>
      <c r="X657" s="141">
        <f>'AUP Test Results - Table 1'!X657</f>
        <v>0</v>
      </c>
      <c r="Y657" s="178">
        <f>'AUP Test Results - Table 1'!Y657</f>
        <v>0</v>
      </c>
      <c r="Z657" s="89">
        <f>'AUP Test Results - Table 1'!Z657</f>
        <v>0</v>
      </c>
      <c r="AC657" t="str">
        <f t="shared" si="712"/>
        <v>Admin 4b</v>
      </c>
      <c r="AD657" s="3">
        <f t="shared" si="709"/>
        <v>0</v>
      </c>
      <c r="AE657" s="3">
        <f t="shared" si="710"/>
        <v>0</v>
      </c>
      <c r="AF657" s="3" t="e">
        <f t="shared" si="711"/>
        <v>#DIV/0!</v>
      </c>
      <c r="AG657" s="2" t="e">
        <f t="shared" si="713"/>
        <v>#DIV/0!</v>
      </c>
      <c r="AH657" s="2" t="e">
        <f t="shared" si="714"/>
        <v>#DIV/0!</v>
      </c>
      <c r="AI657" s="2" t="e">
        <f t="shared" si="715"/>
        <v>#DIV/0!</v>
      </c>
      <c r="AJ657" s="2" t="e">
        <f t="shared" si="716"/>
        <v>#DIV/0!</v>
      </c>
      <c r="AK657" t="e">
        <f t="shared" si="717"/>
        <v>#DIV/0!</v>
      </c>
      <c r="AL657" t="str">
        <f t="shared" si="718"/>
        <v>0</v>
      </c>
      <c r="AM657" t="str">
        <f t="shared" si="719"/>
        <v>0</v>
      </c>
      <c r="AN657" t="str">
        <f t="shared" si="720"/>
        <v>0</v>
      </c>
      <c r="AO657" t="str">
        <f t="shared" si="721"/>
        <v>0</v>
      </c>
      <c r="AP657" t="str">
        <f t="shared" si="722"/>
        <v>0</v>
      </c>
      <c r="AQ657" t="str">
        <f t="shared" si="723"/>
        <v>0</v>
      </c>
      <c r="AT657">
        <f t="shared" si="737"/>
        <v>0</v>
      </c>
      <c r="AU657">
        <f t="shared" si="738"/>
        <v>0</v>
      </c>
      <c r="AW657">
        <f t="shared" si="739"/>
        <v>0</v>
      </c>
      <c r="AY657">
        <f t="shared" si="724"/>
        <v>0</v>
      </c>
      <c r="AZ657">
        <f t="shared" si="725"/>
        <v>0</v>
      </c>
      <c r="BA657">
        <f t="shared" si="726"/>
        <v>0</v>
      </c>
      <c r="BB657">
        <f t="shared" si="727"/>
        <v>0</v>
      </c>
      <c r="BC657">
        <f t="shared" si="728"/>
        <v>0</v>
      </c>
      <c r="BD657">
        <f t="shared" si="729"/>
        <v>0</v>
      </c>
      <c r="BF657" t="str">
        <f t="shared" si="730"/>
        <v>0</v>
      </c>
      <c r="BG657" t="str">
        <f t="shared" si="731"/>
        <v>0</v>
      </c>
      <c r="BH657" t="str">
        <f t="shared" si="732"/>
        <v>0</v>
      </c>
      <c r="BI657" t="str">
        <f t="shared" si="733"/>
        <v>0</v>
      </c>
      <c r="BJ657" t="str">
        <f t="shared" si="734"/>
        <v>0</v>
      </c>
      <c r="BK657" t="str">
        <f t="shared" si="735"/>
        <v>0</v>
      </c>
    </row>
    <row r="658" spans="1:63" x14ac:dyDescent="0.25">
      <c r="A658" s="176" t="s">
        <v>23</v>
      </c>
      <c r="B658" s="10">
        <f t="shared" si="707"/>
        <v>57</v>
      </c>
      <c r="C658" s="10" t="str">
        <f t="shared" si="736"/>
        <v>Admin 4c - 57</v>
      </c>
      <c r="D658" s="89">
        <f>'AUP Test Results - Table 1'!D658</f>
        <v>0</v>
      </c>
      <c r="E658" s="177">
        <f>'AUP Test Results - Table 1'!E658</f>
        <v>0</v>
      </c>
      <c r="F658" s="139">
        <f>'AUP Test Results - Table 1'!F658</f>
        <v>0</v>
      </c>
      <c r="G658" s="177">
        <f>'AUP Test Results - Table 1'!G658</f>
        <v>0</v>
      </c>
      <c r="H658" s="177">
        <f>'AUP Test Results - Table 1'!H658</f>
        <v>0</v>
      </c>
      <c r="I658" s="139">
        <f>'AUP Test Results - Table 1'!I658</f>
        <v>0</v>
      </c>
      <c r="J658" s="177">
        <f>'AUP Test Results - Table 1'!J658</f>
        <v>0</v>
      </c>
      <c r="K658" s="177">
        <f>'AUP Test Results - Table 1'!K658</f>
        <v>0</v>
      </c>
      <c r="L658" s="139">
        <f>'AUP Test Results - Table 1'!L658</f>
        <v>0</v>
      </c>
      <c r="M658" s="177" t="str">
        <f>'AUP Test Results - Table 1'!M658</f>
        <v/>
      </c>
      <c r="N658" s="177">
        <f>'AUP Test Results - Table 1'!N658</f>
        <v>0</v>
      </c>
      <c r="O658" s="139">
        <f>'AUP Test Results - Table 1'!O658</f>
        <v>0</v>
      </c>
      <c r="P658" s="177" t="str">
        <f>'AUP Test Results - Table 1'!P658</f>
        <v/>
      </c>
      <c r="Q658" s="138">
        <f>'AUP Test Results - Table 1'!Q658</f>
        <v>0</v>
      </c>
      <c r="R658" s="139">
        <f>'AUP Test Results - Table 1'!R658</f>
        <v>0</v>
      </c>
      <c r="S658" s="45">
        <f>'AUP Test Results - Table 1'!S658</f>
        <v>0</v>
      </c>
      <c r="T658" s="139">
        <f>'AUP Test Results - Table 1'!T658</f>
        <v>0</v>
      </c>
      <c r="U658" s="45">
        <f>'AUP Test Results - Table 1'!U658</f>
        <v>0</v>
      </c>
      <c r="V658" s="138">
        <f>'AUP Test Results - Table 1'!V658</f>
        <v>0</v>
      </c>
      <c r="W658" s="141" t="str">
        <f>'AUP Test Results - Table 1'!W658</f>
        <v>none</v>
      </c>
      <c r="X658" s="141">
        <f>'AUP Test Results - Table 1'!X658</f>
        <v>0</v>
      </c>
      <c r="Y658" s="178">
        <f>'AUP Test Results - Table 1'!Y658</f>
        <v>0</v>
      </c>
      <c r="Z658" s="89">
        <f>'AUP Test Results - Table 1'!Z658</f>
        <v>0</v>
      </c>
      <c r="AC658" t="str">
        <f t="shared" si="712"/>
        <v>Admin 4b</v>
      </c>
      <c r="AD658" s="3">
        <f t="shared" si="709"/>
        <v>0</v>
      </c>
      <c r="AE658" s="3">
        <f t="shared" si="710"/>
        <v>0</v>
      </c>
      <c r="AF658" s="3" t="e">
        <f t="shared" si="711"/>
        <v>#DIV/0!</v>
      </c>
      <c r="AG658" s="2" t="e">
        <f t="shared" si="713"/>
        <v>#DIV/0!</v>
      </c>
      <c r="AH658" s="2" t="e">
        <f t="shared" si="714"/>
        <v>#DIV/0!</v>
      </c>
      <c r="AI658" s="2" t="e">
        <f t="shared" si="715"/>
        <v>#DIV/0!</v>
      </c>
      <c r="AJ658" s="2" t="e">
        <f t="shared" si="716"/>
        <v>#DIV/0!</v>
      </c>
      <c r="AK658" t="e">
        <f t="shared" si="717"/>
        <v>#DIV/0!</v>
      </c>
      <c r="AL658" t="str">
        <f t="shared" si="718"/>
        <v>0</v>
      </c>
      <c r="AM658" t="str">
        <f t="shared" si="719"/>
        <v>0</v>
      </c>
      <c r="AN658" t="str">
        <f t="shared" si="720"/>
        <v>0</v>
      </c>
      <c r="AO658" t="str">
        <f t="shared" si="721"/>
        <v>0</v>
      </c>
      <c r="AP658" t="str">
        <f t="shared" si="722"/>
        <v>0</v>
      </c>
      <c r="AQ658" t="str">
        <f t="shared" si="723"/>
        <v>0</v>
      </c>
      <c r="AT658">
        <f t="shared" si="737"/>
        <v>0</v>
      </c>
      <c r="AU658">
        <f t="shared" si="738"/>
        <v>0</v>
      </c>
      <c r="AW658">
        <f t="shared" si="739"/>
        <v>0</v>
      </c>
      <c r="AY658">
        <f t="shared" si="724"/>
        <v>0</v>
      </c>
      <c r="AZ658">
        <f t="shared" si="725"/>
        <v>0</v>
      </c>
      <c r="BA658">
        <f t="shared" si="726"/>
        <v>0</v>
      </c>
      <c r="BB658">
        <f t="shared" si="727"/>
        <v>0</v>
      </c>
      <c r="BC658">
        <f t="shared" si="728"/>
        <v>0</v>
      </c>
      <c r="BD658">
        <f t="shared" si="729"/>
        <v>0</v>
      </c>
      <c r="BF658" t="str">
        <f t="shared" si="730"/>
        <v>0</v>
      </c>
      <c r="BG658" t="str">
        <f t="shared" si="731"/>
        <v>0</v>
      </c>
      <c r="BH658" t="str">
        <f t="shared" si="732"/>
        <v>0</v>
      </c>
      <c r="BI658" t="str">
        <f t="shared" si="733"/>
        <v>0</v>
      </c>
      <c r="BJ658" t="str">
        <f t="shared" si="734"/>
        <v>0</v>
      </c>
      <c r="BK658" t="str">
        <f t="shared" si="735"/>
        <v>0</v>
      </c>
    </row>
    <row r="659" spans="1:63" x14ac:dyDescent="0.25">
      <c r="A659" s="176" t="s">
        <v>23</v>
      </c>
      <c r="B659" s="10">
        <f t="shared" si="707"/>
        <v>58</v>
      </c>
      <c r="C659" s="10" t="str">
        <f t="shared" si="736"/>
        <v>Admin 4c - 58</v>
      </c>
      <c r="D659" s="89">
        <f>'AUP Test Results - Table 1'!D659</f>
        <v>0</v>
      </c>
      <c r="E659" s="177">
        <f>'AUP Test Results - Table 1'!E659</f>
        <v>0</v>
      </c>
      <c r="F659" s="139">
        <f>'AUP Test Results - Table 1'!F659</f>
        <v>0</v>
      </c>
      <c r="G659" s="177">
        <f>'AUP Test Results - Table 1'!G659</f>
        <v>0</v>
      </c>
      <c r="H659" s="177">
        <f>'AUP Test Results - Table 1'!H659</f>
        <v>0</v>
      </c>
      <c r="I659" s="139">
        <f>'AUP Test Results - Table 1'!I659</f>
        <v>0</v>
      </c>
      <c r="J659" s="177">
        <f>'AUP Test Results - Table 1'!J659</f>
        <v>0</v>
      </c>
      <c r="K659" s="177">
        <f>'AUP Test Results - Table 1'!K659</f>
        <v>0</v>
      </c>
      <c r="L659" s="139">
        <f>'AUP Test Results - Table 1'!L659</f>
        <v>0</v>
      </c>
      <c r="M659" s="177" t="str">
        <f>'AUP Test Results - Table 1'!M659</f>
        <v/>
      </c>
      <c r="N659" s="177">
        <f>'AUP Test Results - Table 1'!N659</f>
        <v>0</v>
      </c>
      <c r="O659" s="139">
        <f>'AUP Test Results - Table 1'!O659</f>
        <v>0</v>
      </c>
      <c r="P659" s="177" t="str">
        <f>'AUP Test Results - Table 1'!P659</f>
        <v/>
      </c>
      <c r="Q659" s="138">
        <f>'AUP Test Results - Table 1'!Q659</f>
        <v>0</v>
      </c>
      <c r="R659" s="139">
        <f>'AUP Test Results - Table 1'!R659</f>
        <v>0</v>
      </c>
      <c r="S659" s="45">
        <f>'AUP Test Results - Table 1'!S659</f>
        <v>0</v>
      </c>
      <c r="T659" s="139">
        <f>'AUP Test Results - Table 1'!T659</f>
        <v>0</v>
      </c>
      <c r="U659" s="45">
        <f>'AUP Test Results - Table 1'!U659</f>
        <v>0</v>
      </c>
      <c r="V659" s="138">
        <f>'AUP Test Results - Table 1'!V659</f>
        <v>0</v>
      </c>
      <c r="W659" s="141" t="str">
        <f>'AUP Test Results - Table 1'!W659</f>
        <v>none</v>
      </c>
      <c r="X659" s="141">
        <f>'AUP Test Results - Table 1'!X659</f>
        <v>0</v>
      </c>
      <c r="Y659" s="178">
        <f>'AUP Test Results - Table 1'!Y659</f>
        <v>0</v>
      </c>
      <c r="Z659" s="89">
        <f>'AUP Test Results - Table 1'!Z659</f>
        <v>0</v>
      </c>
      <c r="AC659" t="str">
        <f t="shared" si="712"/>
        <v>Admin 4b</v>
      </c>
      <c r="AD659" s="3">
        <f t="shared" si="709"/>
        <v>0</v>
      </c>
      <c r="AE659" s="3">
        <f t="shared" si="710"/>
        <v>0</v>
      </c>
      <c r="AF659" s="3" t="e">
        <f t="shared" si="711"/>
        <v>#DIV/0!</v>
      </c>
      <c r="AG659" s="2" t="e">
        <f t="shared" si="713"/>
        <v>#DIV/0!</v>
      </c>
      <c r="AH659" s="2" t="e">
        <f t="shared" si="714"/>
        <v>#DIV/0!</v>
      </c>
      <c r="AI659" s="2" t="e">
        <f t="shared" si="715"/>
        <v>#DIV/0!</v>
      </c>
      <c r="AJ659" s="2" t="e">
        <f t="shared" si="716"/>
        <v>#DIV/0!</v>
      </c>
      <c r="AK659" t="e">
        <f t="shared" si="717"/>
        <v>#DIV/0!</v>
      </c>
      <c r="AL659" t="str">
        <f t="shared" si="718"/>
        <v>0</v>
      </c>
      <c r="AM659" t="str">
        <f t="shared" si="719"/>
        <v>0</v>
      </c>
      <c r="AN659" t="str">
        <f t="shared" si="720"/>
        <v>0</v>
      </c>
      <c r="AO659" t="str">
        <f t="shared" si="721"/>
        <v>0</v>
      </c>
      <c r="AP659" t="str">
        <f t="shared" si="722"/>
        <v>0</v>
      </c>
      <c r="AQ659" t="str">
        <f t="shared" si="723"/>
        <v>0</v>
      </c>
      <c r="AT659">
        <f t="shared" si="737"/>
        <v>0</v>
      </c>
      <c r="AU659">
        <f t="shared" si="738"/>
        <v>0</v>
      </c>
      <c r="AW659">
        <f t="shared" si="739"/>
        <v>0</v>
      </c>
      <c r="AY659">
        <f t="shared" si="724"/>
        <v>0</v>
      </c>
      <c r="AZ659">
        <f t="shared" si="725"/>
        <v>0</v>
      </c>
      <c r="BA659">
        <f t="shared" si="726"/>
        <v>0</v>
      </c>
      <c r="BB659">
        <f t="shared" si="727"/>
        <v>0</v>
      </c>
      <c r="BC659">
        <f t="shared" si="728"/>
        <v>0</v>
      </c>
      <c r="BD659">
        <f t="shared" si="729"/>
        <v>0</v>
      </c>
      <c r="BF659" t="str">
        <f t="shared" si="730"/>
        <v>0</v>
      </c>
      <c r="BG659" t="str">
        <f t="shared" si="731"/>
        <v>0</v>
      </c>
      <c r="BH659" t="str">
        <f t="shared" si="732"/>
        <v>0</v>
      </c>
      <c r="BI659" t="str">
        <f t="shared" si="733"/>
        <v>0</v>
      </c>
      <c r="BJ659" t="str">
        <f t="shared" si="734"/>
        <v>0</v>
      </c>
      <c r="BK659" t="str">
        <f t="shared" si="735"/>
        <v>0</v>
      </c>
    </row>
    <row r="660" spans="1:63" x14ac:dyDescent="0.25">
      <c r="A660" s="176" t="s">
        <v>23</v>
      </c>
      <c r="B660" s="10">
        <f t="shared" si="707"/>
        <v>59</v>
      </c>
      <c r="C660" s="10" t="str">
        <f t="shared" si="736"/>
        <v>Admin 4c - 59</v>
      </c>
      <c r="D660" s="89">
        <f>'AUP Test Results - Table 1'!D660</f>
        <v>0</v>
      </c>
      <c r="E660" s="177">
        <f>'AUP Test Results - Table 1'!E660</f>
        <v>0</v>
      </c>
      <c r="F660" s="139">
        <f>'AUP Test Results - Table 1'!F660</f>
        <v>0</v>
      </c>
      <c r="G660" s="177">
        <f>'AUP Test Results - Table 1'!G660</f>
        <v>0</v>
      </c>
      <c r="H660" s="177">
        <f>'AUP Test Results - Table 1'!H660</f>
        <v>0</v>
      </c>
      <c r="I660" s="139">
        <f>'AUP Test Results - Table 1'!I660</f>
        <v>0</v>
      </c>
      <c r="J660" s="177">
        <f>'AUP Test Results - Table 1'!J660</f>
        <v>0</v>
      </c>
      <c r="K660" s="177">
        <f>'AUP Test Results - Table 1'!K660</f>
        <v>0</v>
      </c>
      <c r="L660" s="139">
        <f>'AUP Test Results - Table 1'!L660</f>
        <v>0</v>
      </c>
      <c r="M660" s="177" t="str">
        <f>'AUP Test Results - Table 1'!M660</f>
        <v/>
      </c>
      <c r="N660" s="177">
        <f>'AUP Test Results - Table 1'!N660</f>
        <v>0</v>
      </c>
      <c r="O660" s="139">
        <f>'AUP Test Results - Table 1'!O660</f>
        <v>0</v>
      </c>
      <c r="P660" s="177" t="str">
        <f>'AUP Test Results - Table 1'!P660</f>
        <v/>
      </c>
      <c r="Q660" s="138">
        <f>'AUP Test Results - Table 1'!Q660</f>
        <v>0</v>
      </c>
      <c r="R660" s="139">
        <f>'AUP Test Results - Table 1'!R660</f>
        <v>0</v>
      </c>
      <c r="S660" s="45">
        <f>'AUP Test Results - Table 1'!S660</f>
        <v>0</v>
      </c>
      <c r="T660" s="139">
        <f>'AUP Test Results - Table 1'!T660</f>
        <v>0</v>
      </c>
      <c r="U660" s="45">
        <f>'AUP Test Results - Table 1'!U660</f>
        <v>0</v>
      </c>
      <c r="V660" s="138">
        <f>'AUP Test Results - Table 1'!V660</f>
        <v>0</v>
      </c>
      <c r="W660" s="141" t="str">
        <f>'AUP Test Results - Table 1'!W660</f>
        <v>none</v>
      </c>
      <c r="X660" s="141">
        <f>'AUP Test Results - Table 1'!X660</f>
        <v>0</v>
      </c>
      <c r="Y660" s="178">
        <f>'AUP Test Results - Table 1'!Y660</f>
        <v>0</v>
      </c>
      <c r="Z660" s="89">
        <f>'AUP Test Results - Table 1'!Z660</f>
        <v>0</v>
      </c>
      <c r="AC660" t="str">
        <f t="shared" si="712"/>
        <v>Admin 4b</v>
      </c>
      <c r="AD660" s="3">
        <f t="shared" si="709"/>
        <v>0</v>
      </c>
      <c r="AE660" s="3">
        <f t="shared" si="710"/>
        <v>0</v>
      </c>
      <c r="AF660" s="3" t="e">
        <f t="shared" si="711"/>
        <v>#DIV/0!</v>
      </c>
      <c r="AG660" s="2" t="e">
        <f t="shared" si="713"/>
        <v>#DIV/0!</v>
      </c>
      <c r="AH660" s="2" t="e">
        <f t="shared" si="714"/>
        <v>#DIV/0!</v>
      </c>
      <c r="AI660" s="2" t="e">
        <f t="shared" si="715"/>
        <v>#DIV/0!</v>
      </c>
      <c r="AJ660" s="2" t="e">
        <f t="shared" si="716"/>
        <v>#DIV/0!</v>
      </c>
      <c r="AK660" t="e">
        <f t="shared" si="717"/>
        <v>#DIV/0!</v>
      </c>
      <c r="AL660" t="str">
        <f t="shared" si="718"/>
        <v>0</v>
      </c>
      <c r="AM660" t="str">
        <f t="shared" si="719"/>
        <v>0</v>
      </c>
      <c r="AN660" t="str">
        <f t="shared" si="720"/>
        <v>0</v>
      </c>
      <c r="AO660" t="str">
        <f t="shared" si="721"/>
        <v>0</v>
      </c>
      <c r="AP660" t="str">
        <f t="shared" si="722"/>
        <v>0</v>
      </c>
      <c r="AQ660" t="str">
        <f t="shared" si="723"/>
        <v>0</v>
      </c>
      <c r="AT660">
        <f t="shared" si="737"/>
        <v>0</v>
      </c>
      <c r="AU660">
        <f t="shared" si="738"/>
        <v>0</v>
      </c>
      <c r="AW660">
        <f t="shared" si="739"/>
        <v>0</v>
      </c>
      <c r="AY660">
        <f t="shared" si="724"/>
        <v>0</v>
      </c>
      <c r="AZ660">
        <f t="shared" si="725"/>
        <v>0</v>
      </c>
      <c r="BA660">
        <f t="shared" si="726"/>
        <v>0</v>
      </c>
      <c r="BB660">
        <f t="shared" si="727"/>
        <v>0</v>
      </c>
      <c r="BC660">
        <f t="shared" si="728"/>
        <v>0</v>
      </c>
      <c r="BD660">
        <f t="shared" si="729"/>
        <v>0</v>
      </c>
      <c r="BF660" t="str">
        <f t="shared" si="730"/>
        <v>0</v>
      </c>
      <c r="BG660" t="str">
        <f t="shared" si="731"/>
        <v>0</v>
      </c>
      <c r="BH660" t="str">
        <f t="shared" si="732"/>
        <v>0</v>
      </c>
      <c r="BI660" t="str">
        <f t="shared" si="733"/>
        <v>0</v>
      </c>
      <c r="BJ660" t="str">
        <f t="shared" si="734"/>
        <v>0</v>
      </c>
      <c r="BK660" t="str">
        <f t="shared" si="735"/>
        <v>0</v>
      </c>
    </row>
    <row r="661" spans="1:63" x14ac:dyDescent="0.25">
      <c r="A661" s="176" t="s">
        <v>23</v>
      </c>
      <c r="B661" s="10">
        <f t="shared" si="707"/>
        <v>60</v>
      </c>
      <c r="C661" s="10" t="str">
        <f t="shared" si="736"/>
        <v>Admin 4c - 60</v>
      </c>
      <c r="D661" s="89">
        <f>'AUP Test Results - Table 1'!D661</f>
        <v>0</v>
      </c>
      <c r="E661" s="177">
        <f>'AUP Test Results - Table 1'!E661</f>
        <v>0</v>
      </c>
      <c r="F661" s="139">
        <f>'AUP Test Results - Table 1'!F661</f>
        <v>0</v>
      </c>
      <c r="G661" s="177">
        <f>'AUP Test Results - Table 1'!G661</f>
        <v>0</v>
      </c>
      <c r="H661" s="177">
        <f>'AUP Test Results - Table 1'!H661</f>
        <v>0</v>
      </c>
      <c r="I661" s="139">
        <f>'AUP Test Results - Table 1'!I661</f>
        <v>0</v>
      </c>
      <c r="J661" s="177">
        <f>'AUP Test Results - Table 1'!J661</f>
        <v>0</v>
      </c>
      <c r="K661" s="177">
        <f>'AUP Test Results - Table 1'!K661</f>
        <v>0</v>
      </c>
      <c r="L661" s="139">
        <f>'AUP Test Results - Table 1'!L661</f>
        <v>0</v>
      </c>
      <c r="M661" s="177" t="str">
        <f>'AUP Test Results - Table 1'!M661</f>
        <v/>
      </c>
      <c r="N661" s="177">
        <f>'AUP Test Results - Table 1'!N661</f>
        <v>0</v>
      </c>
      <c r="O661" s="139">
        <f>'AUP Test Results - Table 1'!O661</f>
        <v>0</v>
      </c>
      <c r="P661" s="177" t="str">
        <f>'AUP Test Results - Table 1'!P661</f>
        <v/>
      </c>
      <c r="Q661" s="138">
        <f>'AUP Test Results - Table 1'!Q661</f>
        <v>0</v>
      </c>
      <c r="R661" s="139">
        <f>'AUP Test Results - Table 1'!R661</f>
        <v>0</v>
      </c>
      <c r="S661" s="45">
        <f>'AUP Test Results - Table 1'!S661</f>
        <v>0</v>
      </c>
      <c r="T661" s="139">
        <f>'AUP Test Results - Table 1'!T661</f>
        <v>0</v>
      </c>
      <c r="U661" s="45">
        <f>'AUP Test Results - Table 1'!U661</f>
        <v>0</v>
      </c>
      <c r="V661" s="138">
        <f>'AUP Test Results - Table 1'!V661</f>
        <v>0</v>
      </c>
      <c r="W661" s="141" t="str">
        <f>'AUP Test Results - Table 1'!W661</f>
        <v>none</v>
      </c>
      <c r="X661" s="141">
        <f>'AUP Test Results - Table 1'!X661</f>
        <v>0</v>
      </c>
      <c r="Y661" s="178">
        <f>'AUP Test Results - Table 1'!Y661</f>
        <v>0</v>
      </c>
      <c r="Z661" s="89">
        <f>'AUP Test Results - Table 1'!Z661</f>
        <v>0</v>
      </c>
      <c r="AC661" t="str">
        <f t="shared" si="712"/>
        <v>Admin 4b</v>
      </c>
      <c r="AD661" s="3">
        <f t="shared" si="709"/>
        <v>0</v>
      </c>
      <c r="AE661" s="3">
        <f t="shared" si="710"/>
        <v>0</v>
      </c>
      <c r="AF661" s="3" t="e">
        <f t="shared" si="711"/>
        <v>#DIV/0!</v>
      </c>
      <c r="AG661" s="2" t="e">
        <f t="shared" si="713"/>
        <v>#DIV/0!</v>
      </c>
      <c r="AH661" s="2" t="e">
        <f t="shared" si="714"/>
        <v>#DIV/0!</v>
      </c>
      <c r="AI661" s="2" t="e">
        <f t="shared" si="715"/>
        <v>#DIV/0!</v>
      </c>
      <c r="AJ661" s="2" t="e">
        <f t="shared" si="716"/>
        <v>#DIV/0!</v>
      </c>
      <c r="AK661" t="e">
        <f t="shared" si="717"/>
        <v>#DIV/0!</v>
      </c>
      <c r="AL661" t="str">
        <f t="shared" si="718"/>
        <v>0</v>
      </c>
      <c r="AM661" t="str">
        <f t="shared" si="719"/>
        <v>0</v>
      </c>
      <c r="AN661" t="str">
        <f t="shared" si="720"/>
        <v>0</v>
      </c>
      <c r="AO661" t="str">
        <f t="shared" si="721"/>
        <v>0</v>
      </c>
      <c r="AP661" t="str">
        <f t="shared" si="722"/>
        <v>0</v>
      </c>
      <c r="AQ661" t="str">
        <f t="shared" si="723"/>
        <v>0</v>
      </c>
      <c r="AT661">
        <f t="shared" si="737"/>
        <v>0</v>
      </c>
      <c r="AU661">
        <f t="shared" si="738"/>
        <v>0</v>
      </c>
      <c r="AW661">
        <f t="shared" si="739"/>
        <v>0</v>
      </c>
      <c r="AY661">
        <f t="shared" si="724"/>
        <v>0</v>
      </c>
      <c r="AZ661">
        <f t="shared" si="725"/>
        <v>0</v>
      </c>
      <c r="BA661">
        <f t="shared" si="726"/>
        <v>0</v>
      </c>
      <c r="BB661">
        <f t="shared" si="727"/>
        <v>0</v>
      </c>
      <c r="BC661">
        <f t="shared" si="728"/>
        <v>0</v>
      </c>
      <c r="BD661">
        <f t="shared" si="729"/>
        <v>0</v>
      </c>
      <c r="BF661" t="str">
        <f t="shared" si="730"/>
        <v>0</v>
      </c>
      <c r="BG661" t="str">
        <f t="shared" si="731"/>
        <v>0</v>
      </c>
      <c r="BH661" t="str">
        <f t="shared" si="732"/>
        <v>0</v>
      </c>
      <c r="BI661" t="str">
        <f t="shared" si="733"/>
        <v>0</v>
      </c>
      <c r="BJ661" t="str">
        <f t="shared" si="734"/>
        <v>0</v>
      </c>
      <c r="BK661" t="str">
        <f t="shared" si="735"/>
        <v>0</v>
      </c>
    </row>
    <row r="662" spans="1:63" x14ac:dyDescent="0.25">
      <c r="A662" s="176" t="s">
        <v>24</v>
      </c>
      <c r="B662" s="10">
        <v>1</v>
      </c>
      <c r="C662" s="10" t="str">
        <f t="shared" si="702"/>
        <v>Admin 4d - 1</v>
      </c>
      <c r="D662" s="138">
        <f>'AUP Test Results - Table 1'!D662</f>
        <v>0</v>
      </c>
      <c r="E662" s="177">
        <f>'AUP Test Results - Table 1'!E662</f>
        <v>0</v>
      </c>
      <c r="F662" s="139">
        <f>'AUP Test Results - Table 1'!F662</f>
        <v>0</v>
      </c>
      <c r="G662" s="177">
        <f>'AUP Test Results - Table 1'!G662</f>
        <v>0</v>
      </c>
      <c r="H662" s="177">
        <f>'AUP Test Results - Table 1'!H662</f>
        <v>0</v>
      </c>
      <c r="I662" s="139">
        <f>'AUP Test Results - Table 1'!I662</f>
        <v>0</v>
      </c>
      <c r="J662" s="177">
        <f>'AUP Test Results - Table 1'!J662</f>
        <v>0</v>
      </c>
      <c r="K662" s="177">
        <f>'AUP Test Results - Table 1'!K662</f>
        <v>0</v>
      </c>
      <c r="L662" s="139">
        <f>'AUP Test Results - Table 1'!L662</f>
        <v>0</v>
      </c>
      <c r="M662" s="177" t="str">
        <f>'AUP Test Results - Table 1'!M662</f>
        <v/>
      </c>
      <c r="N662" s="177">
        <f>'AUP Test Results - Table 1'!N662</f>
        <v>0</v>
      </c>
      <c r="O662" s="139">
        <f>'AUP Test Results - Table 1'!O662</f>
        <v>0</v>
      </c>
      <c r="P662" s="177" t="str">
        <f>'AUP Test Results - Table 1'!P662</f>
        <v/>
      </c>
      <c r="Q662" s="138">
        <f>'AUP Test Results - Table 1'!Q662</f>
        <v>0</v>
      </c>
      <c r="R662" s="139">
        <f>'AUP Test Results - Table 1'!R662</f>
        <v>0</v>
      </c>
      <c r="S662" s="45">
        <f>'AUP Test Results - Table 1'!S662</f>
        <v>0</v>
      </c>
      <c r="T662" s="139">
        <f>'AUP Test Results - Table 1'!T662</f>
        <v>0</v>
      </c>
      <c r="U662" s="45">
        <f>'AUP Test Results - Table 1'!U662</f>
        <v>0</v>
      </c>
      <c r="V662" s="138">
        <f>'AUP Test Results - Table 1'!V662</f>
        <v>0</v>
      </c>
      <c r="W662" s="141" t="str">
        <f>'AUP Test Results - Table 1'!W662</f>
        <v>none</v>
      </c>
      <c r="X662" s="141">
        <f>'AUP Test Results - Table 1'!X662</f>
        <v>0</v>
      </c>
      <c r="Y662" s="178">
        <f>'AUP Test Results - Table 1'!Y662</f>
        <v>0</v>
      </c>
      <c r="Z662" s="89">
        <f>'AUP Test Results - Table 1'!Z662</f>
        <v>0</v>
      </c>
      <c r="AC662" t="str">
        <f t="shared" si="712"/>
        <v>Admin 4b</v>
      </c>
      <c r="AD662" s="3">
        <f t="shared" si="709"/>
        <v>0</v>
      </c>
      <c r="AE662" s="3">
        <f t="shared" si="710"/>
        <v>0</v>
      </c>
      <c r="AF662" s="3" t="e">
        <f t="shared" si="711"/>
        <v>#DIV/0!</v>
      </c>
      <c r="AG662" s="2" t="e">
        <f t="shared" si="713"/>
        <v>#DIV/0!</v>
      </c>
      <c r="AH662" s="2" t="e">
        <f t="shared" si="714"/>
        <v>#DIV/0!</v>
      </c>
      <c r="AI662" s="2" t="e">
        <f t="shared" si="715"/>
        <v>#DIV/0!</v>
      </c>
      <c r="AJ662" s="2" t="e">
        <f t="shared" si="716"/>
        <v>#DIV/0!</v>
      </c>
      <c r="AK662" t="e">
        <f t="shared" si="717"/>
        <v>#DIV/0!</v>
      </c>
      <c r="AL662" t="str">
        <f t="shared" si="718"/>
        <v>0</v>
      </c>
      <c r="AM662" t="str">
        <f t="shared" si="719"/>
        <v>0</v>
      </c>
      <c r="AN662" t="str">
        <f t="shared" si="720"/>
        <v>0</v>
      </c>
      <c r="AO662" t="str">
        <f t="shared" si="721"/>
        <v>0</v>
      </c>
      <c r="AP662" t="str">
        <f t="shared" si="722"/>
        <v>0</v>
      </c>
      <c r="AQ662" t="str">
        <f t="shared" si="723"/>
        <v>0</v>
      </c>
      <c r="AT662">
        <f t="shared" si="737"/>
        <v>0</v>
      </c>
      <c r="AU662">
        <f t="shared" si="738"/>
        <v>0</v>
      </c>
      <c r="AW662">
        <f t="shared" si="739"/>
        <v>0</v>
      </c>
      <c r="AY662">
        <f t="shared" si="724"/>
        <v>0</v>
      </c>
      <c r="AZ662">
        <f t="shared" si="725"/>
        <v>0</v>
      </c>
      <c r="BA662">
        <f t="shared" si="726"/>
        <v>0</v>
      </c>
      <c r="BB662">
        <f t="shared" si="727"/>
        <v>0</v>
      </c>
      <c r="BC662">
        <f t="shared" si="728"/>
        <v>0</v>
      </c>
      <c r="BD662">
        <f t="shared" si="729"/>
        <v>0</v>
      </c>
      <c r="BF662" t="str">
        <f t="shared" si="730"/>
        <v>0</v>
      </c>
      <c r="BG662" t="str">
        <f t="shared" si="731"/>
        <v>0</v>
      </c>
      <c r="BH662" t="str">
        <f t="shared" si="732"/>
        <v>0</v>
      </c>
      <c r="BI662" t="str">
        <f t="shared" si="733"/>
        <v>0</v>
      </c>
      <c r="BJ662" t="str">
        <f t="shared" si="734"/>
        <v>0</v>
      </c>
      <c r="BK662" t="str">
        <f t="shared" si="735"/>
        <v>0</v>
      </c>
    </row>
    <row r="663" spans="1:63" x14ac:dyDescent="0.25">
      <c r="A663" s="176" t="s">
        <v>24</v>
      </c>
      <c r="B663" s="10">
        <f t="shared" ref="B663:B721" si="740">B662+1</f>
        <v>2</v>
      </c>
      <c r="C663" s="10" t="str">
        <f t="shared" si="702"/>
        <v>Admin 4d - 2</v>
      </c>
      <c r="D663" s="138">
        <f>'AUP Test Results - Table 1'!D663</f>
        <v>0</v>
      </c>
      <c r="E663" s="177">
        <f>'AUP Test Results - Table 1'!E663</f>
        <v>0</v>
      </c>
      <c r="F663" s="139">
        <f>'AUP Test Results - Table 1'!F663</f>
        <v>0</v>
      </c>
      <c r="G663" s="177">
        <f>'AUP Test Results - Table 1'!G663</f>
        <v>0</v>
      </c>
      <c r="H663" s="177">
        <f>'AUP Test Results - Table 1'!H663</f>
        <v>0</v>
      </c>
      <c r="I663" s="139">
        <f>'AUP Test Results - Table 1'!I663</f>
        <v>0</v>
      </c>
      <c r="J663" s="177">
        <f>'AUP Test Results - Table 1'!J663</f>
        <v>0</v>
      </c>
      <c r="K663" s="177">
        <f>'AUP Test Results - Table 1'!K663</f>
        <v>0</v>
      </c>
      <c r="L663" s="139">
        <f>'AUP Test Results - Table 1'!L663</f>
        <v>0</v>
      </c>
      <c r="M663" s="177" t="str">
        <f>'AUP Test Results - Table 1'!M663</f>
        <v/>
      </c>
      <c r="N663" s="177">
        <f>'AUP Test Results - Table 1'!N663</f>
        <v>0</v>
      </c>
      <c r="O663" s="139">
        <f>'AUP Test Results - Table 1'!O663</f>
        <v>0</v>
      </c>
      <c r="P663" s="177" t="str">
        <f>'AUP Test Results - Table 1'!P663</f>
        <v/>
      </c>
      <c r="Q663" s="138">
        <f>'AUP Test Results - Table 1'!Q663</f>
        <v>0</v>
      </c>
      <c r="R663" s="139">
        <f>'AUP Test Results - Table 1'!R663</f>
        <v>0</v>
      </c>
      <c r="S663" s="45">
        <f>'AUP Test Results - Table 1'!S663</f>
        <v>0</v>
      </c>
      <c r="T663" s="139">
        <f>'AUP Test Results - Table 1'!T663</f>
        <v>0</v>
      </c>
      <c r="U663" s="45">
        <f>'AUP Test Results - Table 1'!U663</f>
        <v>0</v>
      </c>
      <c r="V663" s="138">
        <f>'AUP Test Results - Table 1'!V663</f>
        <v>0</v>
      </c>
      <c r="W663" s="141" t="str">
        <f>'AUP Test Results - Table 1'!W663</f>
        <v>none</v>
      </c>
      <c r="X663" s="141">
        <f>'AUP Test Results - Table 1'!X663</f>
        <v>0</v>
      </c>
      <c r="Y663" s="178">
        <f>'AUP Test Results - Table 1'!Y663</f>
        <v>0</v>
      </c>
      <c r="Z663" s="89">
        <f>'AUP Test Results - Table 1'!Z663</f>
        <v>0</v>
      </c>
      <c r="AC663" t="str">
        <f t="shared" si="712"/>
        <v>Admin 4b</v>
      </c>
      <c r="AD663" s="3">
        <f t="shared" si="709"/>
        <v>0</v>
      </c>
      <c r="AE663" s="3">
        <f t="shared" si="710"/>
        <v>0</v>
      </c>
      <c r="AF663" s="3" t="e">
        <f t="shared" si="711"/>
        <v>#DIV/0!</v>
      </c>
      <c r="AG663" s="2" t="e">
        <f t="shared" si="713"/>
        <v>#DIV/0!</v>
      </c>
      <c r="AH663" s="2" t="e">
        <f t="shared" si="714"/>
        <v>#DIV/0!</v>
      </c>
      <c r="AI663" s="2" t="e">
        <f t="shared" si="715"/>
        <v>#DIV/0!</v>
      </c>
      <c r="AJ663" s="2" t="e">
        <f t="shared" si="716"/>
        <v>#DIV/0!</v>
      </c>
      <c r="AK663" t="e">
        <f t="shared" si="717"/>
        <v>#DIV/0!</v>
      </c>
      <c r="AL663" t="str">
        <f t="shared" si="718"/>
        <v>0</v>
      </c>
      <c r="AM663" t="str">
        <f t="shared" si="719"/>
        <v>0</v>
      </c>
      <c r="AN663" t="str">
        <f t="shared" si="720"/>
        <v>0</v>
      </c>
      <c r="AO663" t="str">
        <f t="shared" si="721"/>
        <v>0</v>
      </c>
      <c r="AP663" t="str">
        <f t="shared" si="722"/>
        <v>0</v>
      </c>
      <c r="AQ663" t="str">
        <f t="shared" si="723"/>
        <v>0</v>
      </c>
      <c r="AT663">
        <f t="shared" si="737"/>
        <v>0</v>
      </c>
      <c r="AU663">
        <f t="shared" si="738"/>
        <v>0</v>
      </c>
      <c r="AW663">
        <f t="shared" si="739"/>
        <v>0</v>
      </c>
      <c r="AY663">
        <f t="shared" si="724"/>
        <v>0</v>
      </c>
      <c r="AZ663">
        <f t="shared" si="725"/>
        <v>0</v>
      </c>
      <c r="BA663">
        <f t="shared" si="726"/>
        <v>0</v>
      </c>
      <c r="BB663">
        <f t="shared" si="727"/>
        <v>0</v>
      </c>
      <c r="BC663">
        <f t="shared" si="728"/>
        <v>0</v>
      </c>
      <c r="BD663">
        <f t="shared" si="729"/>
        <v>0</v>
      </c>
      <c r="BF663" t="str">
        <f t="shared" si="730"/>
        <v>0</v>
      </c>
      <c r="BG663" t="str">
        <f t="shared" si="731"/>
        <v>0</v>
      </c>
      <c r="BH663" t="str">
        <f t="shared" si="732"/>
        <v>0</v>
      </c>
      <c r="BI663" t="str">
        <f t="shared" si="733"/>
        <v>0</v>
      </c>
      <c r="BJ663" t="str">
        <f t="shared" si="734"/>
        <v>0</v>
      </c>
      <c r="BK663" t="str">
        <f t="shared" si="735"/>
        <v>0</v>
      </c>
    </row>
    <row r="664" spans="1:63" x14ac:dyDescent="0.25">
      <c r="A664" s="176" t="s">
        <v>24</v>
      </c>
      <c r="B664" s="10">
        <f t="shared" si="740"/>
        <v>3</v>
      </c>
      <c r="C664" s="10" t="str">
        <f t="shared" si="702"/>
        <v>Admin 4d - 3</v>
      </c>
      <c r="D664" s="138">
        <f>'AUP Test Results - Table 1'!D664</f>
        <v>0</v>
      </c>
      <c r="E664" s="177">
        <f>'AUP Test Results - Table 1'!E664</f>
        <v>0</v>
      </c>
      <c r="F664" s="139">
        <f>'AUP Test Results - Table 1'!F664</f>
        <v>0</v>
      </c>
      <c r="G664" s="177">
        <f>'AUP Test Results - Table 1'!G664</f>
        <v>0</v>
      </c>
      <c r="H664" s="177">
        <f>'AUP Test Results - Table 1'!H664</f>
        <v>0</v>
      </c>
      <c r="I664" s="139">
        <f>'AUP Test Results - Table 1'!I664</f>
        <v>0</v>
      </c>
      <c r="J664" s="177">
        <f>'AUP Test Results - Table 1'!J664</f>
        <v>0</v>
      </c>
      <c r="K664" s="177">
        <f>'AUP Test Results - Table 1'!K664</f>
        <v>0</v>
      </c>
      <c r="L664" s="139">
        <f>'AUP Test Results - Table 1'!L664</f>
        <v>0</v>
      </c>
      <c r="M664" s="177" t="str">
        <f>'AUP Test Results - Table 1'!M664</f>
        <v/>
      </c>
      <c r="N664" s="177">
        <f>'AUP Test Results - Table 1'!N664</f>
        <v>0</v>
      </c>
      <c r="O664" s="139">
        <f>'AUP Test Results - Table 1'!O664</f>
        <v>0</v>
      </c>
      <c r="P664" s="177" t="str">
        <f>'AUP Test Results - Table 1'!P664</f>
        <v/>
      </c>
      <c r="Q664" s="138">
        <f>'AUP Test Results - Table 1'!Q664</f>
        <v>0</v>
      </c>
      <c r="R664" s="139">
        <f>'AUP Test Results - Table 1'!R664</f>
        <v>0</v>
      </c>
      <c r="S664" s="45">
        <f>'AUP Test Results - Table 1'!S664</f>
        <v>0</v>
      </c>
      <c r="T664" s="139">
        <f>'AUP Test Results - Table 1'!T664</f>
        <v>0</v>
      </c>
      <c r="U664" s="45">
        <f>'AUP Test Results - Table 1'!U664</f>
        <v>0</v>
      </c>
      <c r="V664" s="138">
        <f>'AUP Test Results - Table 1'!V664</f>
        <v>0</v>
      </c>
      <c r="W664" s="141" t="str">
        <f>'AUP Test Results - Table 1'!W664</f>
        <v>none</v>
      </c>
      <c r="X664" s="141">
        <f>'AUP Test Results - Table 1'!X664</f>
        <v>0</v>
      </c>
      <c r="Y664" s="178">
        <f>'AUP Test Results - Table 1'!Y664</f>
        <v>0</v>
      </c>
      <c r="Z664" s="89">
        <f>'AUP Test Results - Table 1'!Z664</f>
        <v>0</v>
      </c>
      <c r="AC664" t="str">
        <f t="shared" si="712"/>
        <v>Admin 4b</v>
      </c>
      <c r="AD664" s="3">
        <f t="shared" si="709"/>
        <v>0</v>
      </c>
      <c r="AE664" s="3">
        <f t="shared" si="710"/>
        <v>0</v>
      </c>
      <c r="AF664" s="3" t="e">
        <f t="shared" si="711"/>
        <v>#DIV/0!</v>
      </c>
      <c r="AG664" s="2" t="e">
        <f t="shared" si="713"/>
        <v>#DIV/0!</v>
      </c>
      <c r="AH664" s="2" t="e">
        <f t="shared" si="714"/>
        <v>#DIV/0!</v>
      </c>
      <c r="AI664" s="2" t="e">
        <f t="shared" si="715"/>
        <v>#DIV/0!</v>
      </c>
      <c r="AJ664" s="2" t="e">
        <f t="shared" si="716"/>
        <v>#DIV/0!</v>
      </c>
      <c r="AK664" t="e">
        <f t="shared" si="717"/>
        <v>#DIV/0!</v>
      </c>
      <c r="AL664" t="str">
        <f t="shared" si="718"/>
        <v>0</v>
      </c>
      <c r="AM664" t="str">
        <f t="shared" si="719"/>
        <v>0</v>
      </c>
      <c r="AN664" t="str">
        <f t="shared" si="720"/>
        <v>0</v>
      </c>
      <c r="AO664" t="str">
        <f t="shared" si="721"/>
        <v>0</v>
      </c>
      <c r="AP664" t="str">
        <f t="shared" si="722"/>
        <v>0</v>
      </c>
      <c r="AQ664" t="str">
        <f t="shared" si="723"/>
        <v>0</v>
      </c>
      <c r="AT664">
        <f t="shared" si="737"/>
        <v>0</v>
      </c>
      <c r="AU664">
        <f t="shared" si="738"/>
        <v>0</v>
      </c>
      <c r="AW664">
        <f t="shared" si="739"/>
        <v>0</v>
      </c>
      <c r="AY664">
        <f t="shared" si="724"/>
        <v>0</v>
      </c>
      <c r="AZ664">
        <f t="shared" si="725"/>
        <v>0</v>
      </c>
      <c r="BA664">
        <f t="shared" si="726"/>
        <v>0</v>
      </c>
      <c r="BB664">
        <f t="shared" si="727"/>
        <v>0</v>
      </c>
      <c r="BC664">
        <f t="shared" si="728"/>
        <v>0</v>
      </c>
      <c r="BD664">
        <f t="shared" si="729"/>
        <v>0</v>
      </c>
      <c r="BF664" t="str">
        <f t="shared" si="730"/>
        <v>0</v>
      </c>
      <c r="BG664" t="str">
        <f t="shared" si="731"/>
        <v>0</v>
      </c>
      <c r="BH664" t="str">
        <f t="shared" si="732"/>
        <v>0</v>
      </c>
      <c r="BI664" t="str">
        <f t="shared" si="733"/>
        <v>0</v>
      </c>
      <c r="BJ664" t="str">
        <f t="shared" si="734"/>
        <v>0</v>
      </c>
      <c r="BK664" t="str">
        <f t="shared" si="735"/>
        <v>0</v>
      </c>
    </row>
    <row r="665" spans="1:63" x14ac:dyDescent="0.25">
      <c r="A665" s="176" t="s">
        <v>24</v>
      </c>
      <c r="B665" s="10">
        <f t="shared" si="740"/>
        <v>4</v>
      </c>
      <c r="C665" s="10" t="str">
        <f t="shared" si="702"/>
        <v>Admin 4d - 4</v>
      </c>
      <c r="D665" s="138">
        <f>'AUP Test Results - Table 1'!D665</f>
        <v>0</v>
      </c>
      <c r="E665" s="177">
        <f>'AUP Test Results - Table 1'!E665</f>
        <v>0</v>
      </c>
      <c r="F665" s="139">
        <f>'AUP Test Results - Table 1'!F665</f>
        <v>0</v>
      </c>
      <c r="G665" s="177">
        <f>'AUP Test Results - Table 1'!G665</f>
        <v>0</v>
      </c>
      <c r="H665" s="177">
        <f>'AUP Test Results - Table 1'!H665</f>
        <v>0</v>
      </c>
      <c r="I665" s="139">
        <f>'AUP Test Results - Table 1'!I665</f>
        <v>0</v>
      </c>
      <c r="J665" s="177">
        <f>'AUP Test Results - Table 1'!J665</f>
        <v>0</v>
      </c>
      <c r="K665" s="177">
        <f>'AUP Test Results - Table 1'!K665</f>
        <v>0</v>
      </c>
      <c r="L665" s="139">
        <f>'AUP Test Results - Table 1'!L665</f>
        <v>0</v>
      </c>
      <c r="M665" s="177" t="str">
        <f>'AUP Test Results - Table 1'!M665</f>
        <v/>
      </c>
      <c r="N665" s="177">
        <f>'AUP Test Results - Table 1'!N665</f>
        <v>0</v>
      </c>
      <c r="O665" s="139">
        <f>'AUP Test Results - Table 1'!O665</f>
        <v>0</v>
      </c>
      <c r="P665" s="177" t="str">
        <f>'AUP Test Results - Table 1'!P665</f>
        <v/>
      </c>
      <c r="Q665" s="138">
        <f>'AUP Test Results - Table 1'!Q665</f>
        <v>0</v>
      </c>
      <c r="R665" s="139">
        <f>'AUP Test Results - Table 1'!R665</f>
        <v>0</v>
      </c>
      <c r="S665" s="45">
        <f>'AUP Test Results - Table 1'!S665</f>
        <v>0</v>
      </c>
      <c r="T665" s="139">
        <f>'AUP Test Results - Table 1'!T665</f>
        <v>0</v>
      </c>
      <c r="U665" s="45">
        <f>'AUP Test Results - Table 1'!U665</f>
        <v>0</v>
      </c>
      <c r="V665" s="138">
        <f>'AUP Test Results - Table 1'!V665</f>
        <v>0</v>
      </c>
      <c r="W665" s="141" t="str">
        <f>'AUP Test Results - Table 1'!W665</f>
        <v>none</v>
      </c>
      <c r="X665" s="141">
        <f>'AUP Test Results - Table 1'!X665</f>
        <v>0</v>
      </c>
      <c r="Y665" s="178">
        <f>'AUP Test Results - Table 1'!Y665</f>
        <v>0</v>
      </c>
      <c r="Z665" s="89">
        <f>'AUP Test Results - Table 1'!Z665</f>
        <v>0</v>
      </c>
      <c r="AC665" t="str">
        <f t="shared" ref="AC665:AC696" si="741">A662</f>
        <v>Admin 4d</v>
      </c>
      <c r="AD665" s="3">
        <f>'IPs defined by Activity (3)'!$B$17</f>
        <v>0</v>
      </c>
      <c r="AE665">
        <f>'IPs defined by Activity (3)'!$D$17</f>
        <v>0</v>
      </c>
      <c r="AF665" s="3" t="e">
        <f>AD665/AE665</f>
        <v>#DIV/0!</v>
      </c>
      <c r="AG665" s="2" t="e">
        <f t="shared" ref="AG665:AG696" si="742">V662*$AF665</f>
        <v>#DIV/0!</v>
      </c>
      <c r="AH665" s="2" t="e">
        <f t="shared" ref="AH665:AH696" si="743">R662*$AF665</f>
        <v>#DIV/0!</v>
      </c>
      <c r="AI665" s="2" t="e">
        <f t="shared" ref="AI665:AI696" si="744">Q662*$AF665</f>
        <v>#DIV/0!</v>
      </c>
      <c r="AJ665" s="2" t="e">
        <f t="shared" ref="AJ665:AJ696" si="745">T662*$AF665</f>
        <v>#DIV/0!</v>
      </c>
      <c r="AK665" t="e">
        <f t="shared" ref="AK665:AK696" si="746">O662*$AF665</f>
        <v>#DIV/0!</v>
      </c>
      <c r="AL665" t="str">
        <f t="shared" ref="AL665:AL696" si="747">IF(AY665=1,$AF665*$V662,"0")</f>
        <v>0</v>
      </c>
      <c r="AM665" t="str">
        <f t="shared" ref="AM665:AM696" si="748">IF(AZ665=1,$AF665*$V662,"0")</f>
        <v>0</v>
      </c>
      <c r="AN665" t="str">
        <f t="shared" ref="AN665:AN696" si="749">IF(BA665=1,$AF665*$V662,"0")</f>
        <v>0</v>
      </c>
      <c r="AO665" t="str">
        <f t="shared" ref="AO665:AO696" si="750">IF(BB665=1,$AF665*$V662,"0")</f>
        <v>0</v>
      </c>
      <c r="AP665" t="str">
        <f t="shared" ref="AP665:AP696" si="751">IF(BC665=1,$AF665*$V662,"0")</f>
        <v>0</v>
      </c>
      <c r="AQ665" t="str">
        <f t="shared" ref="AQ665:AQ696" si="752">IF(BD665=1,$AF665*$X662,"0")</f>
        <v>0</v>
      </c>
      <c r="AT665">
        <f t="shared" si="737"/>
        <v>0</v>
      </c>
      <c r="AU665">
        <f t="shared" si="738"/>
        <v>0</v>
      </c>
      <c r="AW665">
        <f t="shared" si="739"/>
        <v>0</v>
      </c>
      <c r="AY665">
        <f t="shared" ref="AY665:AY696" si="753">COUNTIF($W662:$W662,"SR")</f>
        <v>0</v>
      </c>
      <c r="AZ665">
        <f t="shared" ref="AZ665:AZ696" si="754">COUNTIF($W662:$W662,"UD")</f>
        <v>0</v>
      </c>
      <c r="BA665">
        <f t="shared" ref="BA665:BA696" si="755">COUNTIF($W662:$W662,"FA")</f>
        <v>0</v>
      </c>
      <c r="BB665">
        <f t="shared" ref="BB665:BB696" si="756">COUNTIF($W662:$W662,"DI")</f>
        <v>0</v>
      </c>
      <c r="BC665">
        <f t="shared" ref="BC665:BC696" si="757">COUNTIF($W662:$W662,"IA")</f>
        <v>0</v>
      </c>
      <c r="BD665">
        <f t="shared" ref="BD665:BD696" si="758">COUNTIF($X662:$X662,"&gt;.00")</f>
        <v>0</v>
      </c>
      <c r="BF665" t="str">
        <f t="shared" ref="BF665:BF696" si="759">IF(BA665=1,$AF665*F662,"0")</f>
        <v>0</v>
      </c>
      <c r="BG665" t="str">
        <f t="shared" ref="BG665:BG696" si="760">IF(BA665=1,$AF665*I662,"0")</f>
        <v>0</v>
      </c>
      <c r="BH665" t="str">
        <f t="shared" ref="BH665:BH696" si="761">IF(BB665=1,$AF665*F662,"0")</f>
        <v>0</v>
      </c>
      <c r="BI665" t="str">
        <f t="shared" ref="BI665:BI696" si="762">IF(BB665=1,$AF665*I662,"0")</f>
        <v>0</v>
      </c>
      <c r="BJ665" t="str">
        <f t="shared" ref="BJ665:BJ696" si="763">IF(BC665=1,$AF665*F662,"0")</f>
        <v>0</v>
      </c>
      <c r="BK665" t="str">
        <f t="shared" ref="BK665:BK696" si="764">IF(BC665=1,$AF665*I662,"0")</f>
        <v>0</v>
      </c>
    </row>
    <row r="666" spans="1:63" x14ac:dyDescent="0.25">
      <c r="A666" s="176" t="s">
        <v>24</v>
      </c>
      <c r="B666" s="10">
        <f t="shared" si="740"/>
        <v>5</v>
      </c>
      <c r="C666" s="10" t="str">
        <f t="shared" si="702"/>
        <v>Admin 4d - 5</v>
      </c>
      <c r="D666" s="138">
        <f>'AUP Test Results - Table 1'!D666</f>
        <v>0</v>
      </c>
      <c r="E666" s="177">
        <f>'AUP Test Results - Table 1'!E666</f>
        <v>0</v>
      </c>
      <c r="F666" s="139">
        <f>'AUP Test Results - Table 1'!F666</f>
        <v>0</v>
      </c>
      <c r="G666" s="177">
        <f>'AUP Test Results - Table 1'!G666</f>
        <v>0</v>
      </c>
      <c r="H666" s="177">
        <f>'AUP Test Results - Table 1'!H666</f>
        <v>0</v>
      </c>
      <c r="I666" s="139">
        <f>'AUP Test Results - Table 1'!I666</f>
        <v>0</v>
      </c>
      <c r="J666" s="177">
        <f>'AUP Test Results - Table 1'!J666</f>
        <v>0</v>
      </c>
      <c r="K666" s="177">
        <f>'AUP Test Results - Table 1'!K666</f>
        <v>0</v>
      </c>
      <c r="L666" s="139">
        <f>'AUP Test Results - Table 1'!L666</f>
        <v>0</v>
      </c>
      <c r="M666" s="177" t="str">
        <f>'AUP Test Results - Table 1'!M666</f>
        <v/>
      </c>
      <c r="N666" s="177">
        <f>'AUP Test Results - Table 1'!N666</f>
        <v>0</v>
      </c>
      <c r="O666" s="139">
        <f>'AUP Test Results - Table 1'!O666</f>
        <v>0</v>
      </c>
      <c r="P666" s="177" t="str">
        <f>'AUP Test Results - Table 1'!P666</f>
        <v/>
      </c>
      <c r="Q666" s="138">
        <f>'AUP Test Results - Table 1'!Q666</f>
        <v>0</v>
      </c>
      <c r="R666" s="139">
        <f>'AUP Test Results - Table 1'!R666</f>
        <v>0</v>
      </c>
      <c r="S666" s="45">
        <f>'AUP Test Results - Table 1'!S666</f>
        <v>0</v>
      </c>
      <c r="T666" s="139">
        <f>'AUP Test Results - Table 1'!T666</f>
        <v>0</v>
      </c>
      <c r="U666" s="45">
        <f>'AUP Test Results - Table 1'!U666</f>
        <v>0</v>
      </c>
      <c r="V666" s="138">
        <f>'AUP Test Results - Table 1'!V666</f>
        <v>0</v>
      </c>
      <c r="W666" s="141" t="str">
        <f>'AUP Test Results - Table 1'!W666</f>
        <v>none</v>
      </c>
      <c r="X666" s="141">
        <f>'AUP Test Results - Table 1'!X666</f>
        <v>0</v>
      </c>
      <c r="Y666" s="178">
        <f>'AUP Test Results - Table 1'!Y666</f>
        <v>0</v>
      </c>
      <c r="Z666" s="89">
        <f>'AUP Test Results - Table 1'!Z666</f>
        <v>0</v>
      </c>
      <c r="AC666" t="str">
        <f t="shared" si="741"/>
        <v>Admin 4d</v>
      </c>
      <c r="AD666" s="3">
        <f>AD665</f>
        <v>0</v>
      </c>
      <c r="AE666" s="3">
        <f t="shared" ref="AE666:AF666" si="765">AE665</f>
        <v>0</v>
      </c>
      <c r="AF666" s="3" t="e">
        <f t="shared" si="765"/>
        <v>#DIV/0!</v>
      </c>
      <c r="AG666" s="2" t="e">
        <f t="shared" si="742"/>
        <v>#DIV/0!</v>
      </c>
      <c r="AH666" s="2" t="e">
        <f t="shared" si="743"/>
        <v>#DIV/0!</v>
      </c>
      <c r="AI666" s="2" t="e">
        <f t="shared" si="744"/>
        <v>#DIV/0!</v>
      </c>
      <c r="AJ666" s="2" t="e">
        <f t="shared" si="745"/>
        <v>#DIV/0!</v>
      </c>
      <c r="AK666" t="e">
        <f t="shared" si="746"/>
        <v>#DIV/0!</v>
      </c>
      <c r="AL666" t="str">
        <f t="shared" si="747"/>
        <v>0</v>
      </c>
      <c r="AM666" t="str">
        <f t="shared" si="748"/>
        <v>0</v>
      </c>
      <c r="AN666" t="str">
        <f t="shared" si="749"/>
        <v>0</v>
      </c>
      <c r="AO666" t="str">
        <f t="shared" si="750"/>
        <v>0</v>
      </c>
      <c r="AP666" t="str">
        <f t="shared" si="751"/>
        <v>0</v>
      </c>
      <c r="AQ666" t="str">
        <f t="shared" si="752"/>
        <v>0</v>
      </c>
      <c r="AT666">
        <f t="shared" si="737"/>
        <v>0</v>
      </c>
      <c r="AU666">
        <f t="shared" si="738"/>
        <v>0</v>
      </c>
      <c r="AW666">
        <f t="shared" si="739"/>
        <v>0</v>
      </c>
      <c r="AY666">
        <f t="shared" si="753"/>
        <v>0</v>
      </c>
      <c r="AZ666">
        <f t="shared" si="754"/>
        <v>0</v>
      </c>
      <c r="BA666">
        <f t="shared" si="755"/>
        <v>0</v>
      </c>
      <c r="BB666">
        <f t="shared" si="756"/>
        <v>0</v>
      </c>
      <c r="BC666">
        <f t="shared" si="757"/>
        <v>0</v>
      </c>
      <c r="BD666">
        <f t="shared" si="758"/>
        <v>0</v>
      </c>
      <c r="BF666" t="str">
        <f t="shared" si="759"/>
        <v>0</v>
      </c>
      <c r="BG666" t="str">
        <f t="shared" si="760"/>
        <v>0</v>
      </c>
      <c r="BH666" t="str">
        <f t="shared" si="761"/>
        <v>0</v>
      </c>
      <c r="BI666" t="str">
        <f t="shared" si="762"/>
        <v>0</v>
      </c>
      <c r="BJ666" t="str">
        <f t="shared" si="763"/>
        <v>0</v>
      </c>
      <c r="BK666" t="str">
        <f t="shared" si="764"/>
        <v>0</v>
      </c>
    </row>
    <row r="667" spans="1:63" x14ac:dyDescent="0.25">
      <c r="A667" s="176" t="s">
        <v>24</v>
      </c>
      <c r="B667" s="10">
        <f t="shared" si="740"/>
        <v>6</v>
      </c>
      <c r="C667" s="10" t="str">
        <f t="shared" si="702"/>
        <v>Admin 4d - 6</v>
      </c>
      <c r="D667" s="138">
        <f>'AUP Test Results - Table 1'!D667</f>
        <v>0</v>
      </c>
      <c r="E667" s="177">
        <f>'AUP Test Results - Table 1'!E667</f>
        <v>0</v>
      </c>
      <c r="F667" s="139">
        <f>'AUP Test Results - Table 1'!F667</f>
        <v>0</v>
      </c>
      <c r="G667" s="177">
        <f>'AUP Test Results - Table 1'!G667</f>
        <v>0</v>
      </c>
      <c r="H667" s="177">
        <f>'AUP Test Results - Table 1'!H667</f>
        <v>0</v>
      </c>
      <c r="I667" s="139">
        <f>'AUP Test Results - Table 1'!I667</f>
        <v>0</v>
      </c>
      <c r="J667" s="177">
        <f>'AUP Test Results - Table 1'!J667</f>
        <v>0</v>
      </c>
      <c r="K667" s="177">
        <f>'AUP Test Results - Table 1'!K667</f>
        <v>0</v>
      </c>
      <c r="L667" s="139">
        <f>'AUP Test Results - Table 1'!L667</f>
        <v>0</v>
      </c>
      <c r="M667" s="177" t="str">
        <f>'AUP Test Results - Table 1'!M667</f>
        <v/>
      </c>
      <c r="N667" s="177">
        <f>'AUP Test Results - Table 1'!N667</f>
        <v>0</v>
      </c>
      <c r="O667" s="139">
        <f>'AUP Test Results - Table 1'!O667</f>
        <v>0</v>
      </c>
      <c r="P667" s="177" t="str">
        <f>'AUP Test Results - Table 1'!P667</f>
        <v/>
      </c>
      <c r="Q667" s="138">
        <f>'AUP Test Results - Table 1'!Q667</f>
        <v>0</v>
      </c>
      <c r="R667" s="139">
        <f>'AUP Test Results - Table 1'!R667</f>
        <v>0</v>
      </c>
      <c r="S667" s="45">
        <f>'AUP Test Results - Table 1'!S667</f>
        <v>0</v>
      </c>
      <c r="T667" s="139">
        <f>'AUP Test Results - Table 1'!T667</f>
        <v>0</v>
      </c>
      <c r="U667" s="45">
        <f>'AUP Test Results - Table 1'!U667</f>
        <v>0</v>
      </c>
      <c r="V667" s="138">
        <f>'AUP Test Results - Table 1'!V667</f>
        <v>0</v>
      </c>
      <c r="W667" s="141" t="str">
        <f>'AUP Test Results - Table 1'!W667</f>
        <v>none</v>
      </c>
      <c r="X667" s="141">
        <f>'AUP Test Results - Table 1'!X667</f>
        <v>0</v>
      </c>
      <c r="Y667" s="178">
        <f>'AUP Test Results - Table 1'!Y667</f>
        <v>0</v>
      </c>
      <c r="Z667" s="89">
        <f>'AUP Test Results - Table 1'!Z667</f>
        <v>0</v>
      </c>
      <c r="AC667" t="str">
        <f t="shared" si="741"/>
        <v>Admin 4d</v>
      </c>
      <c r="AD667" s="3">
        <f t="shared" ref="AD667:AD724" si="766">AD666</f>
        <v>0</v>
      </c>
      <c r="AE667" s="3">
        <f t="shared" ref="AE667:AE724" si="767">AE666</f>
        <v>0</v>
      </c>
      <c r="AF667" s="3" t="e">
        <f t="shared" ref="AF667:AF724" si="768">AF666</f>
        <v>#DIV/0!</v>
      </c>
      <c r="AG667" s="2" t="e">
        <f t="shared" si="742"/>
        <v>#DIV/0!</v>
      </c>
      <c r="AH667" s="2" t="e">
        <f t="shared" si="743"/>
        <v>#DIV/0!</v>
      </c>
      <c r="AI667" s="2" t="e">
        <f t="shared" si="744"/>
        <v>#DIV/0!</v>
      </c>
      <c r="AJ667" s="2" t="e">
        <f t="shared" si="745"/>
        <v>#DIV/0!</v>
      </c>
      <c r="AK667" t="e">
        <f t="shared" si="746"/>
        <v>#DIV/0!</v>
      </c>
      <c r="AL667" t="str">
        <f t="shared" si="747"/>
        <v>0</v>
      </c>
      <c r="AM667" t="str">
        <f t="shared" si="748"/>
        <v>0</v>
      </c>
      <c r="AN667" t="str">
        <f t="shared" si="749"/>
        <v>0</v>
      </c>
      <c r="AO667" t="str">
        <f t="shared" si="750"/>
        <v>0</v>
      </c>
      <c r="AP667" t="str">
        <f t="shared" si="751"/>
        <v>0</v>
      </c>
      <c r="AQ667" t="str">
        <f t="shared" si="752"/>
        <v>0</v>
      </c>
      <c r="AT667">
        <f t="shared" si="737"/>
        <v>0</v>
      </c>
      <c r="AU667">
        <f t="shared" si="738"/>
        <v>0</v>
      </c>
      <c r="AW667">
        <f t="shared" si="739"/>
        <v>0</v>
      </c>
      <c r="AY667">
        <f t="shared" si="753"/>
        <v>0</v>
      </c>
      <c r="AZ667">
        <f t="shared" si="754"/>
        <v>0</v>
      </c>
      <c r="BA667">
        <f t="shared" si="755"/>
        <v>0</v>
      </c>
      <c r="BB667">
        <f t="shared" si="756"/>
        <v>0</v>
      </c>
      <c r="BC667">
        <f t="shared" si="757"/>
        <v>0</v>
      </c>
      <c r="BD667">
        <f t="shared" si="758"/>
        <v>0</v>
      </c>
      <c r="BF667" t="str">
        <f t="shared" si="759"/>
        <v>0</v>
      </c>
      <c r="BG667" t="str">
        <f t="shared" si="760"/>
        <v>0</v>
      </c>
      <c r="BH667" t="str">
        <f t="shared" si="761"/>
        <v>0</v>
      </c>
      <c r="BI667" t="str">
        <f t="shared" si="762"/>
        <v>0</v>
      </c>
      <c r="BJ667" t="str">
        <f t="shared" si="763"/>
        <v>0</v>
      </c>
      <c r="BK667" t="str">
        <f t="shared" si="764"/>
        <v>0</v>
      </c>
    </row>
    <row r="668" spans="1:63" x14ac:dyDescent="0.25">
      <c r="A668" s="176" t="s">
        <v>24</v>
      </c>
      <c r="B668" s="10">
        <f t="shared" si="740"/>
        <v>7</v>
      </c>
      <c r="C668" s="10" t="str">
        <f t="shared" si="702"/>
        <v>Admin 4d - 7</v>
      </c>
      <c r="D668" s="138">
        <f>'AUP Test Results - Table 1'!D668</f>
        <v>0</v>
      </c>
      <c r="E668" s="177">
        <f>'AUP Test Results - Table 1'!E668</f>
        <v>0</v>
      </c>
      <c r="F668" s="139">
        <f>'AUP Test Results - Table 1'!F668</f>
        <v>0</v>
      </c>
      <c r="G668" s="177">
        <f>'AUP Test Results - Table 1'!G668</f>
        <v>0</v>
      </c>
      <c r="H668" s="177">
        <f>'AUP Test Results - Table 1'!H668</f>
        <v>0</v>
      </c>
      <c r="I668" s="139">
        <f>'AUP Test Results - Table 1'!I668</f>
        <v>0</v>
      </c>
      <c r="J668" s="177">
        <f>'AUP Test Results - Table 1'!J668</f>
        <v>0</v>
      </c>
      <c r="K668" s="177">
        <f>'AUP Test Results - Table 1'!K668</f>
        <v>0</v>
      </c>
      <c r="L668" s="139">
        <f>'AUP Test Results - Table 1'!L668</f>
        <v>0</v>
      </c>
      <c r="M668" s="177" t="str">
        <f>'AUP Test Results - Table 1'!M668</f>
        <v/>
      </c>
      <c r="N668" s="177">
        <f>'AUP Test Results - Table 1'!N668</f>
        <v>0</v>
      </c>
      <c r="O668" s="139">
        <f>'AUP Test Results - Table 1'!O668</f>
        <v>0</v>
      </c>
      <c r="P668" s="177" t="str">
        <f>'AUP Test Results - Table 1'!P668</f>
        <v/>
      </c>
      <c r="Q668" s="138">
        <f>'AUP Test Results - Table 1'!Q668</f>
        <v>0</v>
      </c>
      <c r="R668" s="139">
        <f>'AUP Test Results - Table 1'!R668</f>
        <v>0</v>
      </c>
      <c r="S668" s="45">
        <f>'AUP Test Results - Table 1'!S668</f>
        <v>0</v>
      </c>
      <c r="T668" s="139">
        <f>'AUP Test Results - Table 1'!T668</f>
        <v>0</v>
      </c>
      <c r="U668" s="45">
        <f>'AUP Test Results - Table 1'!U668</f>
        <v>0</v>
      </c>
      <c r="V668" s="138">
        <f>'AUP Test Results - Table 1'!V668</f>
        <v>0</v>
      </c>
      <c r="W668" s="141" t="str">
        <f>'AUP Test Results - Table 1'!W668</f>
        <v>none</v>
      </c>
      <c r="X668" s="141">
        <f>'AUP Test Results - Table 1'!X668</f>
        <v>0</v>
      </c>
      <c r="Y668" s="178">
        <f>'AUP Test Results - Table 1'!Y668</f>
        <v>0</v>
      </c>
      <c r="Z668" s="89">
        <f>'AUP Test Results - Table 1'!Z668</f>
        <v>0</v>
      </c>
      <c r="AC668" t="str">
        <f t="shared" si="741"/>
        <v>Admin 4d</v>
      </c>
      <c r="AD668" s="3">
        <f t="shared" si="766"/>
        <v>0</v>
      </c>
      <c r="AE668" s="3">
        <f t="shared" si="767"/>
        <v>0</v>
      </c>
      <c r="AF668" s="3" t="e">
        <f t="shared" si="768"/>
        <v>#DIV/0!</v>
      </c>
      <c r="AG668" s="2" t="e">
        <f t="shared" si="742"/>
        <v>#DIV/0!</v>
      </c>
      <c r="AH668" s="2" t="e">
        <f t="shared" si="743"/>
        <v>#DIV/0!</v>
      </c>
      <c r="AI668" s="2" t="e">
        <f t="shared" si="744"/>
        <v>#DIV/0!</v>
      </c>
      <c r="AJ668" s="2" t="e">
        <f t="shared" si="745"/>
        <v>#DIV/0!</v>
      </c>
      <c r="AK668" t="e">
        <f t="shared" si="746"/>
        <v>#DIV/0!</v>
      </c>
      <c r="AL668" t="str">
        <f t="shared" si="747"/>
        <v>0</v>
      </c>
      <c r="AM668" t="str">
        <f t="shared" si="748"/>
        <v>0</v>
      </c>
      <c r="AN668" t="str">
        <f t="shared" si="749"/>
        <v>0</v>
      </c>
      <c r="AO668" t="str">
        <f t="shared" si="750"/>
        <v>0</v>
      </c>
      <c r="AP668" t="str">
        <f t="shared" si="751"/>
        <v>0</v>
      </c>
      <c r="AQ668" t="str">
        <f t="shared" si="752"/>
        <v>0</v>
      </c>
      <c r="AT668">
        <f t="shared" si="737"/>
        <v>0</v>
      </c>
      <c r="AU668">
        <f t="shared" si="738"/>
        <v>0</v>
      </c>
      <c r="AW668">
        <f t="shared" si="739"/>
        <v>0</v>
      </c>
      <c r="AY668">
        <f t="shared" si="753"/>
        <v>0</v>
      </c>
      <c r="AZ668">
        <f t="shared" si="754"/>
        <v>0</v>
      </c>
      <c r="BA668">
        <f t="shared" si="755"/>
        <v>0</v>
      </c>
      <c r="BB668">
        <f t="shared" si="756"/>
        <v>0</v>
      </c>
      <c r="BC668">
        <f t="shared" si="757"/>
        <v>0</v>
      </c>
      <c r="BD668">
        <f t="shared" si="758"/>
        <v>0</v>
      </c>
      <c r="BF668" t="str">
        <f t="shared" si="759"/>
        <v>0</v>
      </c>
      <c r="BG668" t="str">
        <f t="shared" si="760"/>
        <v>0</v>
      </c>
      <c r="BH668" t="str">
        <f t="shared" si="761"/>
        <v>0</v>
      </c>
      <c r="BI668" t="str">
        <f t="shared" si="762"/>
        <v>0</v>
      </c>
      <c r="BJ668" t="str">
        <f t="shared" si="763"/>
        <v>0</v>
      </c>
      <c r="BK668" t="str">
        <f t="shared" si="764"/>
        <v>0</v>
      </c>
    </row>
    <row r="669" spans="1:63" x14ac:dyDescent="0.25">
      <c r="A669" s="176" t="s">
        <v>24</v>
      </c>
      <c r="B669" s="10">
        <f t="shared" si="740"/>
        <v>8</v>
      </c>
      <c r="C669" s="10" t="str">
        <f t="shared" si="702"/>
        <v>Admin 4d - 8</v>
      </c>
      <c r="D669" s="138">
        <f>'AUP Test Results - Table 1'!D669</f>
        <v>0</v>
      </c>
      <c r="E669" s="177">
        <f>'AUP Test Results - Table 1'!E669</f>
        <v>0</v>
      </c>
      <c r="F669" s="139">
        <f>'AUP Test Results - Table 1'!F669</f>
        <v>0</v>
      </c>
      <c r="G669" s="177">
        <f>'AUP Test Results - Table 1'!G669</f>
        <v>0</v>
      </c>
      <c r="H669" s="177">
        <f>'AUP Test Results - Table 1'!H669</f>
        <v>0</v>
      </c>
      <c r="I669" s="139">
        <f>'AUP Test Results - Table 1'!I669</f>
        <v>0</v>
      </c>
      <c r="J669" s="177">
        <f>'AUP Test Results - Table 1'!J669</f>
        <v>0</v>
      </c>
      <c r="K669" s="177">
        <f>'AUP Test Results - Table 1'!K669</f>
        <v>0</v>
      </c>
      <c r="L669" s="139">
        <f>'AUP Test Results - Table 1'!L669</f>
        <v>0</v>
      </c>
      <c r="M669" s="177" t="str">
        <f>'AUP Test Results - Table 1'!M669</f>
        <v/>
      </c>
      <c r="N669" s="177">
        <f>'AUP Test Results - Table 1'!N669</f>
        <v>0</v>
      </c>
      <c r="O669" s="139">
        <f>'AUP Test Results - Table 1'!O669</f>
        <v>0</v>
      </c>
      <c r="P669" s="177" t="str">
        <f>'AUP Test Results - Table 1'!P669</f>
        <v/>
      </c>
      <c r="Q669" s="138">
        <f>'AUP Test Results - Table 1'!Q669</f>
        <v>0</v>
      </c>
      <c r="R669" s="139">
        <f>'AUP Test Results - Table 1'!R669</f>
        <v>0</v>
      </c>
      <c r="S669" s="45">
        <f>'AUP Test Results - Table 1'!S669</f>
        <v>0</v>
      </c>
      <c r="T669" s="139">
        <f>'AUP Test Results - Table 1'!T669</f>
        <v>0</v>
      </c>
      <c r="U669" s="45">
        <f>'AUP Test Results - Table 1'!U669</f>
        <v>0</v>
      </c>
      <c r="V669" s="138">
        <f>'AUP Test Results - Table 1'!V669</f>
        <v>0</v>
      </c>
      <c r="W669" s="141" t="str">
        <f>'AUP Test Results - Table 1'!W669</f>
        <v>none</v>
      </c>
      <c r="X669" s="141">
        <f>'AUP Test Results - Table 1'!X669</f>
        <v>0</v>
      </c>
      <c r="Y669" s="178">
        <f>'AUP Test Results - Table 1'!Y669</f>
        <v>0</v>
      </c>
      <c r="Z669" s="89">
        <f>'AUP Test Results - Table 1'!Z669</f>
        <v>0</v>
      </c>
      <c r="AC669" t="str">
        <f t="shared" si="741"/>
        <v>Admin 4d</v>
      </c>
      <c r="AD669" s="3">
        <f t="shared" si="766"/>
        <v>0</v>
      </c>
      <c r="AE669" s="3">
        <f t="shared" si="767"/>
        <v>0</v>
      </c>
      <c r="AF669" s="3" t="e">
        <f t="shared" si="768"/>
        <v>#DIV/0!</v>
      </c>
      <c r="AG669" s="2" t="e">
        <f t="shared" si="742"/>
        <v>#DIV/0!</v>
      </c>
      <c r="AH669" s="2" t="e">
        <f t="shared" si="743"/>
        <v>#DIV/0!</v>
      </c>
      <c r="AI669" s="2" t="e">
        <f t="shared" si="744"/>
        <v>#DIV/0!</v>
      </c>
      <c r="AJ669" s="2" t="e">
        <f t="shared" si="745"/>
        <v>#DIV/0!</v>
      </c>
      <c r="AK669" t="e">
        <f t="shared" si="746"/>
        <v>#DIV/0!</v>
      </c>
      <c r="AL669" t="str">
        <f t="shared" si="747"/>
        <v>0</v>
      </c>
      <c r="AM669" t="str">
        <f t="shared" si="748"/>
        <v>0</v>
      </c>
      <c r="AN669" t="str">
        <f t="shared" si="749"/>
        <v>0</v>
      </c>
      <c r="AO669" t="str">
        <f t="shared" si="750"/>
        <v>0</v>
      </c>
      <c r="AP669" t="str">
        <f t="shared" si="751"/>
        <v>0</v>
      </c>
      <c r="AQ669" t="str">
        <f t="shared" si="752"/>
        <v>0</v>
      </c>
      <c r="AT669">
        <f t="shared" si="737"/>
        <v>0</v>
      </c>
      <c r="AU669">
        <f t="shared" si="738"/>
        <v>0</v>
      </c>
      <c r="AW669">
        <f t="shared" si="739"/>
        <v>0</v>
      </c>
      <c r="AY669">
        <f t="shared" si="753"/>
        <v>0</v>
      </c>
      <c r="AZ669">
        <f t="shared" si="754"/>
        <v>0</v>
      </c>
      <c r="BA669">
        <f t="shared" si="755"/>
        <v>0</v>
      </c>
      <c r="BB669">
        <f t="shared" si="756"/>
        <v>0</v>
      </c>
      <c r="BC669">
        <f t="shared" si="757"/>
        <v>0</v>
      </c>
      <c r="BD669">
        <f t="shared" si="758"/>
        <v>0</v>
      </c>
      <c r="BF669" t="str">
        <f t="shared" si="759"/>
        <v>0</v>
      </c>
      <c r="BG669" t="str">
        <f t="shared" si="760"/>
        <v>0</v>
      </c>
      <c r="BH669" t="str">
        <f t="shared" si="761"/>
        <v>0</v>
      </c>
      <c r="BI669" t="str">
        <f t="shared" si="762"/>
        <v>0</v>
      </c>
      <c r="BJ669" t="str">
        <f t="shared" si="763"/>
        <v>0</v>
      </c>
      <c r="BK669" t="str">
        <f t="shared" si="764"/>
        <v>0</v>
      </c>
    </row>
    <row r="670" spans="1:63" x14ac:dyDescent="0.25">
      <c r="A670" s="176" t="s">
        <v>24</v>
      </c>
      <c r="B670" s="10">
        <f t="shared" si="740"/>
        <v>9</v>
      </c>
      <c r="C670" s="10" t="str">
        <f t="shared" si="702"/>
        <v>Admin 4d - 9</v>
      </c>
      <c r="D670" s="138">
        <f>'AUP Test Results - Table 1'!D670</f>
        <v>0</v>
      </c>
      <c r="E670" s="177">
        <f>'AUP Test Results - Table 1'!E670</f>
        <v>0</v>
      </c>
      <c r="F670" s="139">
        <f>'AUP Test Results - Table 1'!F670</f>
        <v>0</v>
      </c>
      <c r="G670" s="177">
        <f>'AUP Test Results - Table 1'!G670</f>
        <v>0</v>
      </c>
      <c r="H670" s="177">
        <f>'AUP Test Results - Table 1'!H670</f>
        <v>0</v>
      </c>
      <c r="I670" s="139">
        <f>'AUP Test Results - Table 1'!I670</f>
        <v>0</v>
      </c>
      <c r="J670" s="177">
        <f>'AUP Test Results - Table 1'!J670</f>
        <v>0</v>
      </c>
      <c r="K670" s="177">
        <f>'AUP Test Results - Table 1'!K670</f>
        <v>0</v>
      </c>
      <c r="L670" s="139">
        <f>'AUP Test Results - Table 1'!L670</f>
        <v>0</v>
      </c>
      <c r="M670" s="177" t="str">
        <f>'AUP Test Results - Table 1'!M670</f>
        <v/>
      </c>
      <c r="N670" s="177">
        <f>'AUP Test Results - Table 1'!N670</f>
        <v>0</v>
      </c>
      <c r="O670" s="139">
        <f>'AUP Test Results - Table 1'!O670</f>
        <v>0</v>
      </c>
      <c r="P670" s="177" t="str">
        <f>'AUP Test Results - Table 1'!P670</f>
        <v/>
      </c>
      <c r="Q670" s="138">
        <f>'AUP Test Results - Table 1'!Q670</f>
        <v>0</v>
      </c>
      <c r="R670" s="139">
        <f>'AUP Test Results - Table 1'!R670</f>
        <v>0</v>
      </c>
      <c r="S670" s="45">
        <f>'AUP Test Results - Table 1'!S670</f>
        <v>0</v>
      </c>
      <c r="T670" s="139">
        <f>'AUP Test Results - Table 1'!T670</f>
        <v>0</v>
      </c>
      <c r="U670" s="45">
        <f>'AUP Test Results - Table 1'!U670</f>
        <v>0</v>
      </c>
      <c r="V670" s="138">
        <f>'AUP Test Results - Table 1'!V670</f>
        <v>0</v>
      </c>
      <c r="W670" s="141" t="str">
        <f>'AUP Test Results - Table 1'!W670</f>
        <v>none</v>
      </c>
      <c r="X670" s="141">
        <f>'AUP Test Results - Table 1'!X670</f>
        <v>0</v>
      </c>
      <c r="Y670" s="178">
        <f>'AUP Test Results - Table 1'!Y670</f>
        <v>0</v>
      </c>
      <c r="Z670" s="89">
        <f>'AUP Test Results - Table 1'!Z670</f>
        <v>0</v>
      </c>
      <c r="AC670" t="str">
        <f t="shared" si="741"/>
        <v>Admin 4d</v>
      </c>
      <c r="AD670" s="3">
        <f t="shared" si="766"/>
        <v>0</v>
      </c>
      <c r="AE670" s="3">
        <f t="shared" si="767"/>
        <v>0</v>
      </c>
      <c r="AF670" s="3" t="e">
        <f t="shared" si="768"/>
        <v>#DIV/0!</v>
      </c>
      <c r="AG670" s="2" t="e">
        <f t="shared" si="742"/>
        <v>#DIV/0!</v>
      </c>
      <c r="AH670" s="2" t="e">
        <f t="shared" si="743"/>
        <v>#DIV/0!</v>
      </c>
      <c r="AI670" s="2" t="e">
        <f t="shared" si="744"/>
        <v>#DIV/0!</v>
      </c>
      <c r="AJ670" s="2" t="e">
        <f t="shared" si="745"/>
        <v>#DIV/0!</v>
      </c>
      <c r="AK670" t="e">
        <f t="shared" si="746"/>
        <v>#DIV/0!</v>
      </c>
      <c r="AL670" t="str">
        <f t="shared" si="747"/>
        <v>0</v>
      </c>
      <c r="AM670" t="str">
        <f t="shared" si="748"/>
        <v>0</v>
      </c>
      <c r="AN670" t="str">
        <f t="shared" si="749"/>
        <v>0</v>
      </c>
      <c r="AO670" t="str">
        <f t="shared" si="750"/>
        <v>0</v>
      </c>
      <c r="AP670" t="str">
        <f t="shared" si="751"/>
        <v>0</v>
      </c>
      <c r="AQ670" t="str">
        <f t="shared" si="752"/>
        <v>0</v>
      </c>
      <c r="AT670">
        <f t="shared" si="737"/>
        <v>0</v>
      </c>
      <c r="AU670">
        <f t="shared" si="738"/>
        <v>0</v>
      </c>
      <c r="AW670">
        <f t="shared" si="739"/>
        <v>0</v>
      </c>
      <c r="AY670">
        <f t="shared" si="753"/>
        <v>0</v>
      </c>
      <c r="AZ670">
        <f t="shared" si="754"/>
        <v>0</v>
      </c>
      <c r="BA670">
        <f t="shared" si="755"/>
        <v>0</v>
      </c>
      <c r="BB670">
        <f t="shared" si="756"/>
        <v>0</v>
      </c>
      <c r="BC670">
        <f t="shared" si="757"/>
        <v>0</v>
      </c>
      <c r="BD670">
        <f t="shared" si="758"/>
        <v>0</v>
      </c>
      <c r="BF670" t="str">
        <f t="shared" si="759"/>
        <v>0</v>
      </c>
      <c r="BG670" t="str">
        <f t="shared" si="760"/>
        <v>0</v>
      </c>
      <c r="BH670" t="str">
        <f t="shared" si="761"/>
        <v>0</v>
      </c>
      <c r="BI670" t="str">
        <f t="shared" si="762"/>
        <v>0</v>
      </c>
      <c r="BJ670" t="str">
        <f t="shared" si="763"/>
        <v>0</v>
      </c>
      <c r="BK670" t="str">
        <f t="shared" si="764"/>
        <v>0</v>
      </c>
    </row>
    <row r="671" spans="1:63" x14ac:dyDescent="0.25">
      <c r="A671" s="176" t="s">
        <v>24</v>
      </c>
      <c r="B671" s="10">
        <f t="shared" si="740"/>
        <v>10</v>
      </c>
      <c r="C671" s="10" t="str">
        <f t="shared" si="702"/>
        <v>Admin 4d - 10</v>
      </c>
      <c r="D671" s="138">
        <f>'AUP Test Results - Table 1'!D671</f>
        <v>0</v>
      </c>
      <c r="E671" s="177">
        <f>'AUP Test Results - Table 1'!E671</f>
        <v>0</v>
      </c>
      <c r="F671" s="139">
        <f>'AUP Test Results - Table 1'!F671</f>
        <v>0</v>
      </c>
      <c r="G671" s="177">
        <f>'AUP Test Results - Table 1'!G671</f>
        <v>0</v>
      </c>
      <c r="H671" s="177">
        <f>'AUP Test Results - Table 1'!H671</f>
        <v>0</v>
      </c>
      <c r="I671" s="139">
        <f>'AUP Test Results - Table 1'!I671</f>
        <v>0</v>
      </c>
      <c r="J671" s="177">
        <f>'AUP Test Results - Table 1'!J671</f>
        <v>0</v>
      </c>
      <c r="K671" s="177">
        <f>'AUP Test Results - Table 1'!K671</f>
        <v>0</v>
      </c>
      <c r="L671" s="139">
        <f>'AUP Test Results - Table 1'!L671</f>
        <v>0</v>
      </c>
      <c r="M671" s="177" t="str">
        <f>'AUP Test Results - Table 1'!M671</f>
        <v/>
      </c>
      <c r="N671" s="177">
        <f>'AUP Test Results - Table 1'!N671</f>
        <v>0</v>
      </c>
      <c r="O671" s="139">
        <f>'AUP Test Results - Table 1'!O671</f>
        <v>0</v>
      </c>
      <c r="P671" s="177" t="str">
        <f>'AUP Test Results - Table 1'!P671</f>
        <v/>
      </c>
      <c r="Q671" s="138">
        <f>'AUP Test Results - Table 1'!Q671</f>
        <v>0</v>
      </c>
      <c r="R671" s="139">
        <f>'AUP Test Results - Table 1'!R671</f>
        <v>0</v>
      </c>
      <c r="S671" s="45">
        <f>'AUP Test Results - Table 1'!S671</f>
        <v>0</v>
      </c>
      <c r="T671" s="139">
        <f>'AUP Test Results - Table 1'!T671</f>
        <v>0</v>
      </c>
      <c r="U671" s="45">
        <f>'AUP Test Results - Table 1'!U671</f>
        <v>0</v>
      </c>
      <c r="V671" s="138">
        <f>'AUP Test Results - Table 1'!V671</f>
        <v>0</v>
      </c>
      <c r="W671" s="141" t="str">
        <f>'AUP Test Results - Table 1'!W671</f>
        <v>none</v>
      </c>
      <c r="X671" s="141">
        <f>'AUP Test Results - Table 1'!X671</f>
        <v>0</v>
      </c>
      <c r="Y671" s="178">
        <f>'AUP Test Results - Table 1'!Y671</f>
        <v>0</v>
      </c>
      <c r="Z671" s="89">
        <f>'AUP Test Results - Table 1'!Z671</f>
        <v>0</v>
      </c>
      <c r="AC671" t="str">
        <f t="shared" si="741"/>
        <v>Admin 4d</v>
      </c>
      <c r="AD671" s="3">
        <f t="shared" si="766"/>
        <v>0</v>
      </c>
      <c r="AE671" s="3">
        <f t="shared" si="767"/>
        <v>0</v>
      </c>
      <c r="AF671" s="3" t="e">
        <f t="shared" si="768"/>
        <v>#DIV/0!</v>
      </c>
      <c r="AG671" s="2" t="e">
        <f t="shared" si="742"/>
        <v>#DIV/0!</v>
      </c>
      <c r="AH671" s="2" t="e">
        <f t="shared" si="743"/>
        <v>#DIV/0!</v>
      </c>
      <c r="AI671" s="2" t="e">
        <f t="shared" si="744"/>
        <v>#DIV/0!</v>
      </c>
      <c r="AJ671" s="2" t="e">
        <f t="shared" si="745"/>
        <v>#DIV/0!</v>
      </c>
      <c r="AK671" t="e">
        <f t="shared" si="746"/>
        <v>#DIV/0!</v>
      </c>
      <c r="AL671" t="str">
        <f t="shared" si="747"/>
        <v>0</v>
      </c>
      <c r="AM671" t="str">
        <f t="shared" si="748"/>
        <v>0</v>
      </c>
      <c r="AN671" t="str">
        <f t="shared" si="749"/>
        <v>0</v>
      </c>
      <c r="AO671" t="str">
        <f t="shared" si="750"/>
        <v>0</v>
      </c>
      <c r="AP671" t="str">
        <f t="shared" si="751"/>
        <v>0</v>
      </c>
      <c r="AQ671" t="str">
        <f t="shared" si="752"/>
        <v>0</v>
      </c>
      <c r="AT671">
        <f t="shared" si="737"/>
        <v>0</v>
      </c>
      <c r="AU671">
        <f t="shared" si="738"/>
        <v>0</v>
      </c>
      <c r="AW671">
        <f t="shared" si="739"/>
        <v>0</v>
      </c>
      <c r="AY671">
        <f t="shared" si="753"/>
        <v>0</v>
      </c>
      <c r="AZ671">
        <f t="shared" si="754"/>
        <v>0</v>
      </c>
      <c r="BA671">
        <f t="shared" si="755"/>
        <v>0</v>
      </c>
      <c r="BB671">
        <f t="shared" si="756"/>
        <v>0</v>
      </c>
      <c r="BC671">
        <f t="shared" si="757"/>
        <v>0</v>
      </c>
      <c r="BD671">
        <f t="shared" si="758"/>
        <v>0</v>
      </c>
      <c r="BF671" t="str">
        <f t="shared" si="759"/>
        <v>0</v>
      </c>
      <c r="BG671" t="str">
        <f t="shared" si="760"/>
        <v>0</v>
      </c>
      <c r="BH671" t="str">
        <f t="shared" si="761"/>
        <v>0</v>
      </c>
      <c r="BI671" t="str">
        <f t="shared" si="762"/>
        <v>0</v>
      </c>
      <c r="BJ671" t="str">
        <f t="shared" si="763"/>
        <v>0</v>
      </c>
      <c r="BK671" t="str">
        <f t="shared" si="764"/>
        <v>0</v>
      </c>
    </row>
    <row r="672" spans="1:63" x14ac:dyDescent="0.25">
      <c r="A672" s="176" t="s">
        <v>24</v>
      </c>
      <c r="B672" s="10">
        <f t="shared" si="740"/>
        <v>11</v>
      </c>
      <c r="C672" s="10" t="str">
        <f t="shared" si="702"/>
        <v>Admin 4d - 11</v>
      </c>
      <c r="D672" s="138">
        <f>'AUP Test Results - Table 1'!D672</f>
        <v>0</v>
      </c>
      <c r="E672" s="177">
        <f>'AUP Test Results - Table 1'!E672</f>
        <v>0</v>
      </c>
      <c r="F672" s="139">
        <f>'AUP Test Results - Table 1'!F672</f>
        <v>0</v>
      </c>
      <c r="G672" s="177">
        <f>'AUP Test Results - Table 1'!G672</f>
        <v>0</v>
      </c>
      <c r="H672" s="177">
        <f>'AUP Test Results - Table 1'!H672</f>
        <v>0</v>
      </c>
      <c r="I672" s="139">
        <f>'AUP Test Results - Table 1'!I672</f>
        <v>0</v>
      </c>
      <c r="J672" s="177">
        <f>'AUP Test Results - Table 1'!J672</f>
        <v>0</v>
      </c>
      <c r="K672" s="177">
        <f>'AUP Test Results - Table 1'!K672</f>
        <v>0</v>
      </c>
      <c r="L672" s="139">
        <f>'AUP Test Results - Table 1'!L672</f>
        <v>0</v>
      </c>
      <c r="M672" s="177" t="str">
        <f>'AUP Test Results - Table 1'!M672</f>
        <v/>
      </c>
      <c r="N672" s="177">
        <f>'AUP Test Results - Table 1'!N672</f>
        <v>0</v>
      </c>
      <c r="O672" s="139">
        <f>'AUP Test Results - Table 1'!O672</f>
        <v>0</v>
      </c>
      <c r="P672" s="177" t="str">
        <f>'AUP Test Results - Table 1'!P672</f>
        <v/>
      </c>
      <c r="Q672" s="138">
        <f>'AUP Test Results - Table 1'!Q672</f>
        <v>0</v>
      </c>
      <c r="R672" s="139">
        <f>'AUP Test Results - Table 1'!R672</f>
        <v>0</v>
      </c>
      <c r="S672" s="45">
        <f>'AUP Test Results - Table 1'!S672</f>
        <v>0</v>
      </c>
      <c r="T672" s="139">
        <f>'AUP Test Results - Table 1'!T672</f>
        <v>0</v>
      </c>
      <c r="U672" s="45">
        <f>'AUP Test Results - Table 1'!U672</f>
        <v>0</v>
      </c>
      <c r="V672" s="138">
        <f>'AUP Test Results - Table 1'!V672</f>
        <v>0</v>
      </c>
      <c r="W672" s="141" t="str">
        <f>'AUP Test Results - Table 1'!W672</f>
        <v>none</v>
      </c>
      <c r="X672" s="141">
        <f>'AUP Test Results - Table 1'!X672</f>
        <v>0</v>
      </c>
      <c r="Y672" s="178">
        <f>'AUP Test Results - Table 1'!Y672</f>
        <v>0</v>
      </c>
      <c r="Z672" s="89">
        <f>'AUP Test Results - Table 1'!Z672</f>
        <v>0</v>
      </c>
      <c r="AC672" t="str">
        <f t="shared" si="741"/>
        <v>Admin 4d</v>
      </c>
      <c r="AD672" s="3">
        <f t="shared" si="766"/>
        <v>0</v>
      </c>
      <c r="AE672" s="3">
        <f t="shared" si="767"/>
        <v>0</v>
      </c>
      <c r="AF672" s="3" t="e">
        <f t="shared" si="768"/>
        <v>#DIV/0!</v>
      </c>
      <c r="AG672" s="2" t="e">
        <f t="shared" si="742"/>
        <v>#DIV/0!</v>
      </c>
      <c r="AH672" s="2" t="e">
        <f t="shared" si="743"/>
        <v>#DIV/0!</v>
      </c>
      <c r="AI672" s="2" t="e">
        <f t="shared" si="744"/>
        <v>#DIV/0!</v>
      </c>
      <c r="AJ672" s="2" t="e">
        <f t="shared" si="745"/>
        <v>#DIV/0!</v>
      </c>
      <c r="AK672" t="e">
        <f t="shared" si="746"/>
        <v>#DIV/0!</v>
      </c>
      <c r="AL672" t="str">
        <f t="shared" si="747"/>
        <v>0</v>
      </c>
      <c r="AM672" t="str">
        <f t="shared" si="748"/>
        <v>0</v>
      </c>
      <c r="AN672" t="str">
        <f t="shared" si="749"/>
        <v>0</v>
      </c>
      <c r="AO672" t="str">
        <f t="shared" si="750"/>
        <v>0</v>
      </c>
      <c r="AP672" t="str">
        <f t="shared" si="751"/>
        <v>0</v>
      </c>
      <c r="AQ672" t="str">
        <f t="shared" si="752"/>
        <v>0</v>
      </c>
      <c r="AT672">
        <f t="shared" si="737"/>
        <v>0</v>
      </c>
      <c r="AU672">
        <f t="shared" si="738"/>
        <v>0</v>
      </c>
      <c r="AW672">
        <f t="shared" si="739"/>
        <v>0</v>
      </c>
      <c r="AY672">
        <f t="shared" si="753"/>
        <v>0</v>
      </c>
      <c r="AZ672">
        <f t="shared" si="754"/>
        <v>0</v>
      </c>
      <c r="BA672">
        <f t="shared" si="755"/>
        <v>0</v>
      </c>
      <c r="BB672">
        <f t="shared" si="756"/>
        <v>0</v>
      </c>
      <c r="BC672">
        <f t="shared" si="757"/>
        <v>0</v>
      </c>
      <c r="BD672">
        <f t="shared" si="758"/>
        <v>0</v>
      </c>
      <c r="BF672" t="str">
        <f t="shared" si="759"/>
        <v>0</v>
      </c>
      <c r="BG672" t="str">
        <f t="shared" si="760"/>
        <v>0</v>
      </c>
      <c r="BH672" t="str">
        <f t="shared" si="761"/>
        <v>0</v>
      </c>
      <c r="BI672" t="str">
        <f t="shared" si="762"/>
        <v>0</v>
      </c>
      <c r="BJ672" t="str">
        <f t="shared" si="763"/>
        <v>0</v>
      </c>
      <c r="BK672" t="str">
        <f t="shared" si="764"/>
        <v>0</v>
      </c>
    </row>
    <row r="673" spans="1:63" x14ac:dyDescent="0.25">
      <c r="A673" s="176" t="s">
        <v>24</v>
      </c>
      <c r="B673" s="10">
        <f t="shared" si="740"/>
        <v>12</v>
      </c>
      <c r="C673" s="10" t="str">
        <f t="shared" si="702"/>
        <v>Admin 4d - 12</v>
      </c>
      <c r="D673" s="138">
        <f>'AUP Test Results - Table 1'!D673</f>
        <v>0</v>
      </c>
      <c r="E673" s="177">
        <f>'AUP Test Results - Table 1'!E673</f>
        <v>0</v>
      </c>
      <c r="F673" s="139">
        <f>'AUP Test Results - Table 1'!F673</f>
        <v>0</v>
      </c>
      <c r="G673" s="177">
        <f>'AUP Test Results - Table 1'!G673</f>
        <v>0</v>
      </c>
      <c r="H673" s="177">
        <f>'AUP Test Results - Table 1'!H673</f>
        <v>0</v>
      </c>
      <c r="I673" s="139">
        <f>'AUP Test Results - Table 1'!I673</f>
        <v>0</v>
      </c>
      <c r="J673" s="177">
        <f>'AUP Test Results - Table 1'!J673</f>
        <v>0</v>
      </c>
      <c r="K673" s="177">
        <f>'AUP Test Results - Table 1'!K673</f>
        <v>0</v>
      </c>
      <c r="L673" s="139">
        <f>'AUP Test Results - Table 1'!L673</f>
        <v>0</v>
      </c>
      <c r="M673" s="177" t="str">
        <f>'AUP Test Results - Table 1'!M673</f>
        <v/>
      </c>
      <c r="N673" s="177">
        <f>'AUP Test Results - Table 1'!N673</f>
        <v>0</v>
      </c>
      <c r="O673" s="139">
        <f>'AUP Test Results - Table 1'!O673</f>
        <v>0</v>
      </c>
      <c r="P673" s="177" t="str">
        <f>'AUP Test Results - Table 1'!P673</f>
        <v/>
      </c>
      <c r="Q673" s="138">
        <f>'AUP Test Results - Table 1'!Q673</f>
        <v>0</v>
      </c>
      <c r="R673" s="139">
        <f>'AUP Test Results - Table 1'!R673</f>
        <v>0</v>
      </c>
      <c r="S673" s="45">
        <f>'AUP Test Results - Table 1'!S673</f>
        <v>0</v>
      </c>
      <c r="T673" s="139">
        <f>'AUP Test Results - Table 1'!T673</f>
        <v>0</v>
      </c>
      <c r="U673" s="45">
        <f>'AUP Test Results - Table 1'!U673</f>
        <v>0</v>
      </c>
      <c r="V673" s="138">
        <f>'AUP Test Results - Table 1'!V673</f>
        <v>0</v>
      </c>
      <c r="W673" s="141" t="str">
        <f>'AUP Test Results - Table 1'!W673</f>
        <v>none</v>
      </c>
      <c r="X673" s="141">
        <f>'AUP Test Results - Table 1'!X673</f>
        <v>0</v>
      </c>
      <c r="Y673" s="178">
        <f>'AUP Test Results - Table 1'!Y673</f>
        <v>0</v>
      </c>
      <c r="Z673" s="89">
        <f>'AUP Test Results - Table 1'!Z673</f>
        <v>0</v>
      </c>
      <c r="AC673" t="str">
        <f t="shared" si="741"/>
        <v>Admin 4d</v>
      </c>
      <c r="AD673" s="3">
        <f t="shared" si="766"/>
        <v>0</v>
      </c>
      <c r="AE673" s="3">
        <f t="shared" si="767"/>
        <v>0</v>
      </c>
      <c r="AF673" s="3" t="e">
        <f t="shared" si="768"/>
        <v>#DIV/0!</v>
      </c>
      <c r="AG673" s="2" t="e">
        <f t="shared" si="742"/>
        <v>#DIV/0!</v>
      </c>
      <c r="AH673" s="2" t="e">
        <f t="shared" si="743"/>
        <v>#DIV/0!</v>
      </c>
      <c r="AI673" s="2" t="e">
        <f t="shared" si="744"/>
        <v>#DIV/0!</v>
      </c>
      <c r="AJ673" s="2" t="e">
        <f t="shared" si="745"/>
        <v>#DIV/0!</v>
      </c>
      <c r="AK673" t="e">
        <f t="shared" si="746"/>
        <v>#DIV/0!</v>
      </c>
      <c r="AL673" t="str">
        <f t="shared" si="747"/>
        <v>0</v>
      </c>
      <c r="AM673" t="str">
        <f t="shared" si="748"/>
        <v>0</v>
      </c>
      <c r="AN673" t="str">
        <f t="shared" si="749"/>
        <v>0</v>
      </c>
      <c r="AO673" t="str">
        <f t="shared" si="750"/>
        <v>0</v>
      </c>
      <c r="AP673" t="str">
        <f t="shared" si="751"/>
        <v>0</v>
      </c>
      <c r="AQ673" t="str">
        <f t="shared" si="752"/>
        <v>0</v>
      </c>
      <c r="AT673">
        <f t="shared" si="737"/>
        <v>0</v>
      </c>
      <c r="AU673">
        <f t="shared" si="738"/>
        <v>0</v>
      </c>
      <c r="AW673">
        <f t="shared" si="739"/>
        <v>0</v>
      </c>
      <c r="AY673">
        <f t="shared" si="753"/>
        <v>0</v>
      </c>
      <c r="AZ673">
        <f t="shared" si="754"/>
        <v>0</v>
      </c>
      <c r="BA673">
        <f t="shared" si="755"/>
        <v>0</v>
      </c>
      <c r="BB673">
        <f t="shared" si="756"/>
        <v>0</v>
      </c>
      <c r="BC673">
        <f t="shared" si="757"/>
        <v>0</v>
      </c>
      <c r="BD673">
        <f t="shared" si="758"/>
        <v>0</v>
      </c>
      <c r="BF673" t="str">
        <f t="shared" si="759"/>
        <v>0</v>
      </c>
      <c r="BG673" t="str">
        <f t="shared" si="760"/>
        <v>0</v>
      </c>
      <c r="BH673" t="str">
        <f t="shared" si="761"/>
        <v>0</v>
      </c>
      <c r="BI673" t="str">
        <f t="shared" si="762"/>
        <v>0</v>
      </c>
      <c r="BJ673" t="str">
        <f t="shared" si="763"/>
        <v>0</v>
      </c>
      <c r="BK673" t="str">
        <f t="shared" si="764"/>
        <v>0</v>
      </c>
    </row>
    <row r="674" spans="1:63" x14ac:dyDescent="0.25">
      <c r="A674" s="176" t="s">
        <v>24</v>
      </c>
      <c r="B674" s="10">
        <f t="shared" si="740"/>
        <v>13</v>
      </c>
      <c r="C674" s="10" t="str">
        <f t="shared" si="702"/>
        <v>Admin 4d - 13</v>
      </c>
      <c r="D674" s="138">
        <f>'AUP Test Results - Table 1'!D674</f>
        <v>0</v>
      </c>
      <c r="E674" s="177">
        <f>'AUP Test Results - Table 1'!E674</f>
        <v>0</v>
      </c>
      <c r="F674" s="139">
        <f>'AUP Test Results - Table 1'!F674</f>
        <v>0</v>
      </c>
      <c r="G674" s="177">
        <f>'AUP Test Results - Table 1'!G674</f>
        <v>0</v>
      </c>
      <c r="H674" s="177">
        <f>'AUP Test Results - Table 1'!H674</f>
        <v>0</v>
      </c>
      <c r="I674" s="139">
        <f>'AUP Test Results - Table 1'!I674</f>
        <v>0</v>
      </c>
      <c r="J674" s="177">
        <f>'AUP Test Results - Table 1'!J674</f>
        <v>0</v>
      </c>
      <c r="K674" s="177">
        <f>'AUP Test Results - Table 1'!K674</f>
        <v>0</v>
      </c>
      <c r="L674" s="139">
        <f>'AUP Test Results - Table 1'!L674</f>
        <v>0</v>
      </c>
      <c r="M674" s="177" t="str">
        <f>'AUP Test Results - Table 1'!M674</f>
        <v/>
      </c>
      <c r="N674" s="177">
        <f>'AUP Test Results - Table 1'!N674</f>
        <v>0</v>
      </c>
      <c r="O674" s="139">
        <f>'AUP Test Results - Table 1'!O674</f>
        <v>0</v>
      </c>
      <c r="P674" s="177" t="str">
        <f>'AUP Test Results - Table 1'!P674</f>
        <v/>
      </c>
      <c r="Q674" s="138">
        <f>'AUP Test Results - Table 1'!Q674</f>
        <v>0</v>
      </c>
      <c r="R674" s="139">
        <f>'AUP Test Results - Table 1'!R674</f>
        <v>0</v>
      </c>
      <c r="S674" s="45">
        <f>'AUP Test Results - Table 1'!S674</f>
        <v>0</v>
      </c>
      <c r="T674" s="139">
        <f>'AUP Test Results - Table 1'!T674</f>
        <v>0</v>
      </c>
      <c r="U674" s="45">
        <f>'AUP Test Results - Table 1'!U674</f>
        <v>0</v>
      </c>
      <c r="V674" s="138">
        <f>'AUP Test Results - Table 1'!V674</f>
        <v>0</v>
      </c>
      <c r="W674" s="141" t="str">
        <f>'AUP Test Results - Table 1'!W674</f>
        <v>none</v>
      </c>
      <c r="X674" s="141">
        <f>'AUP Test Results - Table 1'!X674</f>
        <v>0</v>
      </c>
      <c r="Y674" s="178">
        <f>'AUP Test Results - Table 1'!Y674</f>
        <v>0</v>
      </c>
      <c r="Z674" s="89">
        <f>'AUP Test Results - Table 1'!Z674</f>
        <v>0</v>
      </c>
      <c r="AC674" t="str">
        <f t="shared" si="741"/>
        <v>Admin 4d</v>
      </c>
      <c r="AD674" s="3">
        <f t="shared" si="766"/>
        <v>0</v>
      </c>
      <c r="AE674" s="3">
        <f t="shared" si="767"/>
        <v>0</v>
      </c>
      <c r="AF674" s="3" t="e">
        <f t="shared" si="768"/>
        <v>#DIV/0!</v>
      </c>
      <c r="AG674" s="2" t="e">
        <f t="shared" si="742"/>
        <v>#DIV/0!</v>
      </c>
      <c r="AH674" s="2" t="e">
        <f t="shared" si="743"/>
        <v>#DIV/0!</v>
      </c>
      <c r="AI674" s="2" t="e">
        <f t="shared" si="744"/>
        <v>#DIV/0!</v>
      </c>
      <c r="AJ674" s="2" t="e">
        <f t="shared" si="745"/>
        <v>#DIV/0!</v>
      </c>
      <c r="AK674" t="e">
        <f t="shared" si="746"/>
        <v>#DIV/0!</v>
      </c>
      <c r="AL674" t="str">
        <f t="shared" si="747"/>
        <v>0</v>
      </c>
      <c r="AM674" t="str">
        <f t="shared" si="748"/>
        <v>0</v>
      </c>
      <c r="AN674" t="str">
        <f t="shared" si="749"/>
        <v>0</v>
      </c>
      <c r="AO674" t="str">
        <f t="shared" si="750"/>
        <v>0</v>
      </c>
      <c r="AP674" t="str">
        <f t="shared" si="751"/>
        <v>0</v>
      </c>
      <c r="AQ674" t="str">
        <f t="shared" si="752"/>
        <v>0</v>
      </c>
      <c r="AT674">
        <f t="shared" si="737"/>
        <v>0</v>
      </c>
      <c r="AU674">
        <f t="shared" si="738"/>
        <v>0</v>
      </c>
      <c r="AW674">
        <f t="shared" si="739"/>
        <v>0</v>
      </c>
      <c r="AY674">
        <f t="shared" si="753"/>
        <v>0</v>
      </c>
      <c r="AZ674">
        <f t="shared" si="754"/>
        <v>0</v>
      </c>
      <c r="BA674">
        <f t="shared" si="755"/>
        <v>0</v>
      </c>
      <c r="BB674">
        <f t="shared" si="756"/>
        <v>0</v>
      </c>
      <c r="BC674">
        <f t="shared" si="757"/>
        <v>0</v>
      </c>
      <c r="BD674">
        <f t="shared" si="758"/>
        <v>0</v>
      </c>
      <c r="BF674" t="str">
        <f t="shared" si="759"/>
        <v>0</v>
      </c>
      <c r="BG674" t="str">
        <f t="shared" si="760"/>
        <v>0</v>
      </c>
      <c r="BH674" t="str">
        <f t="shared" si="761"/>
        <v>0</v>
      </c>
      <c r="BI674" t="str">
        <f t="shared" si="762"/>
        <v>0</v>
      </c>
      <c r="BJ674" t="str">
        <f t="shared" si="763"/>
        <v>0</v>
      </c>
      <c r="BK674" t="str">
        <f t="shared" si="764"/>
        <v>0</v>
      </c>
    </row>
    <row r="675" spans="1:63" x14ac:dyDescent="0.25">
      <c r="A675" s="176" t="s">
        <v>24</v>
      </c>
      <c r="B675" s="10">
        <f t="shared" si="740"/>
        <v>14</v>
      </c>
      <c r="C675" s="10" t="str">
        <f t="shared" si="702"/>
        <v>Admin 4d - 14</v>
      </c>
      <c r="D675" s="138">
        <f>'AUP Test Results - Table 1'!D675</f>
        <v>0</v>
      </c>
      <c r="E675" s="177">
        <f>'AUP Test Results - Table 1'!E675</f>
        <v>0</v>
      </c>
      <c r="F675" s="139">
        <f>'AUP Test Results - Table 1'!F675</f>
        <v>0</v>
      </c>
      <c r="G675" s="177">
        <f>'AUP Test Results - Table 1'!G675</f>
        <v>0</v>
      </c>
      <c r="H675" s="177">
        <f>'AUP Test Results - Table 1'!H675</f>
        <v>0</v>
      </c>
      <c r="I675" s="139">
        <f>'AUP Test Results - Table 1'!I675</f>
        <v>0</v>
      </c>
      <c r="J675" s="177">
        <f>'AUP Test Results - Table 1'!J675</f>
        <v>0</v>
      </c>
      <c r="K675" s="177">
        <f>'AUP Test Results - Table 1'!K675</f>
        <v>0</v>
      </c>
      <c r="L675" s="139">
        <f>'AUP Test Results - Table 1'!L675</f>
        <v>0</v>
      </c>
      <c r="M675" s="177" t="str">
        <f>'AUP Test Results - Table 1'!M675</f>
        <v/>
      </c>
      <c r="N675" s="177">
        <f>'AUP Test Results - Table 1'!N675</f>
        <v>0</v>
      </c>
      <c r="O675" s="139">
        <f>'AUP Test Results - Table 1'!O675</f>
        <v>0</v>
      </c>
      <c r="P675" s="177" t="str">
        <f>'AUP Test Results - Table 1'!P675</f>
        <v/>
      </c>
      <c r="Q675" s="138">
        <f>'AUP Test Results - Table 1'!Q675</f>
        <v>0</v>
      </c>
      <c r="R675" s="139">
        <f>'AUP Test Results - Table 1'!R675</f>
        <v>0</v>
      </c>
      <c r="S675" s="45">
        <f>'AUP Test Results - Table 1'!S675</f>
        <v>0</v>
      </c>
      <c r="T675" s="139">
        <f>'AUP Test Results - Table 1'!T675</f>
        <v>0</v>
      </c>
      <c r="U675" s="45">
        <f>'AUP Test Results - Table 1'!U675</f>
        <v>0</v>
      </c>
      <c r="V675" s="138">
        <f>'AUP Test Results - Table 1'!V675</f>
        <v>0</v>
      </c>
      <c r="W675" s="141" t="str">
        <f>'AUP Test Results - Table 1'!W675</f>
        <v>none</v>
      </c>
      <c r="X675" s="141">
        <f>'AUP Test Results - Table 1'!X675</f>
        <v>0</v>
      </c>
      <c r="Y675" s="178">
        <f>'AUP Test Results - Table 1'!Y675</f>
        <v>0</v>
      </c>
      <c r="Z675" s="89">
        <f>'AUP Test Results - Table 1'!Z675</f>
        <v>0</v>
      </c>
      <c r="AC675" t="str">
        <f t="shared" si="741"/>
        <v>Admin 4d</v>
      </c>
      <c r="AD675" s="3">
        <f t="shared" si="766"/>
        <v>0</v>
      </c>
      <c r="AE675" s="3">
        <f t="shared" si="767"/>
        <v>0</v>
      </c>
      <c r="AF675" s="3" t="e">
        <f t="shared" si="768"/>
        <v>#DIV/0!</v>
      </c>
      <c r="AG675" s="2" t="e">
        <f t="shared" si="742"/>
        <v>#DIV/0!</v>
      </c>
      <c r="AH675" s="2" t="e">
        <f t="shared" si="743"/>
        <v>#DIV/0!</v>
      </c>
      <c r="AI675" s="2" t="e">
        <f t="shared" si="744"/>
        <v>#DIV/0!</v>
      </c>
      <c r="AJ675" s="2" t="e">
        <f t="shared" si="745"/>
        <v>#DIV/0!</v>
      </c>
      <c r="AK675" t="e">
        <f t="shared" si="746"/>
        <v>#DIV/0!</v>
      </c>
      <c r="AL675" t="str">
        <f t="shared" si="747"/>
        <v>0</v>
      </c>
      <c r="AM675" t="str">
        <f t="shared" si="748"/>
        <v>0</v>
      </c>
      <c r="AN675" t="str">
        <f t="shared" si="749"/>
        <v>0</v>
      </c>
      <c r="AO675" t="str">
        <f t="shared" si="750"/>
        <v>0</v>
      </c>
      <c r="AP675" t="str">
        <f t="shared" si="751"/>
        <v>0</v>
      </c>
      <c r="AQ675" t="str">
        <f t="shared" si="752"/>
        <v>0</v>
      </c>
      <c r="AT675">
        <f t="shared" si="737"/>
        <v>0</v>
      </c>
      <c r="AU675">
        <f t="shared" si="738"/>
        <v>0</v>
      </c>
      <c r="AW675">
        <f t="shared" si="739"/>
        <v>0</v>
      </c>
      <c r="AY675">
        <f t="shared" si="753"/>
        <v>0</v>
      </c>
      <c r="AZ675">
        <f t="shared" si="754"/>
        <v>0</v>
      </c>
      <c r="BA675">
        <f t="shared" si="755"/>
        <v>0</v>
      </c>
      <c r="BB675">
        <f t="shared" si="756"/>
        <v>0</v>
      </c>
      <c r="BC675">
        <f t="shared" si="757"/>
        <v>0</v>
      </c>
      <c r="BD675">
        <f t="shared" si="758"/>
        <v>0</v>
      </c>
      <c r="BF675" t="str">
        <f t="shared" si="759"/>
        <v>0</v>
      </c>
      <c r="BG675" t="str">
        <f t="shared" si="760"/>
        <v>0</v>
      </c>
      <c r="BH675" t="str">
        <f t="shared" si="761"/>
        <v>0</v>
      </c>
      <c r="BI675" t="str">
        <f t="shared" si="762"/>
        <v>0</v>
      </c>
      <c r="BJ675" t="str">
        <f t="shared" si="763"/>
        <v>0</v>
      </c>
      <c r="BK675" t="str">
        <f t="shared" si="764"/>
        <v>0</v>
      </c>
    </row>
    <row r="676" spans="1:63" x14ac:dyDescent="0.25">
      <c r="A676" s="176" t="s">
        <v>24</v>
      </c>
      <c r="B676" s="10">
        <f t="shared" si="740"/>
        <v>15</v>
      </c>
      <c r="C676" s="10" t="str">
        <f t="shared" si="702"/>
        <v>Admin 4d - 15</v>
      </c>
      <c r="D676" s="138">
        <f>'AUP Test Results - Table 1'!D676</f>
        <v>0</v>
      </c>
      <c r="E676" s="177">
        <f>'AUP Test Results - Table 1'!E676</f>
        <v>0</v>
      </c>
      <c r="F676" s="139">
        <f>'AUP Test Results - Table 1'!F676</f>
        <v>0</v>
      </c>
      <c r="G676" s="177">
        <f>'AUP Test Results - Table 1'!G676</f>
        <v>0</v>
      </c>
      <c r="H676" s="177">
        <f>'AUP Test Results - Table 1'!H676</f>
        <v>0</v>
      </c>
      <c r="I676" s="139">
        <f>'AUP Test Results - Table 1'!I676</f>
        <v>0</v>
      </c>
      <c r="J676" s="177">
        <f>'AUP Test Results - Table 1'!J676</f>
        <v>0</v>
      </c>
      <c r="K676" s="177">
        <f>'AUP Test Results - Table 1'!K676</f>
        <v>0</v>
      </c>
      <c r="L676" s="139">
        <f>'AUP Test Results - Table 1'!L676</f>
        <v>0</v>
      </c>
      <c r="M676" s="177" t="str">
        <f>'AUP Test Results - Table 1'!M676</f>
        <v/>
      </c>
      <c r="N676" s="177">
        <f>'AUP Test Results - Table 1'!N676</f>
        <v>0</v>
      </c>
      <c r="O676" s="139">
        <f>'AUP Test Results - Table 1'!O676</f>
        <v>0</v>
      </c>
      <c r="P676" s="177" t="str">
        <f>'AUP Test Results - Table 1'!P676</f>
        <v/>
      </c>
      <c r="Q676" s="138">
        <f>'AUP Test Results - Table 1'!Q676</f>
        <v>0</v>
      </c>
      <c r="R676" s="139">
        <f>'AUP Test Results - Table 1'!R676</f>
        <v>0</v>
      </c>
      <c r="S676" s="45">
        <f>'AUP Test Results - Table 1'!S676</f>
        <v>0</v>
      </c>
      <c r="T676" s="139">
        <f>'AUP Test Results - Table 1'!T676</f>
        <v>0</v>
      </c>
      <c r="U676" s="45">
        <f>'AUP Test Results - Table 1'!U676</f>
        <v>0</v>
      </c>
      <c r="V676" s="138">
        <f>'AUP Test Results - Table 1'!V676</f>
        <v>0</v>
      </c>
      <c r="W676" s="141" t="str">
        <f>'AUP Test Results - Table 1'!W676</f>
        <v>none</v>
      </c>
      <c r="X676" s="141">
        <f>'AUP Test Results - Table 1'!X676</f>
        <v>0</v>
      </c>
      <c r="Y676" s="178">
        <f>'AUP Test Results - Table 1'!Y676</f>
        <v>0</v>
      </c>
      <c r="Z676" s="89">
        <f>'AUP Test Results - Table 1'!Z676</f>
        <v>0</v>
      </c>
      <c r="AC676" t="str">
        <f t="shared" si="741"/>
        <v>Admin 4d</v>
      </c>
      <c r="AD676" s="3">
        <f t="shared" si="766"/>
        <v>0</v>
      </c>
      <c r="AE676" s="3">
        <f t="shared" si="767"/>
        <v>0</v>
      </c>
      <c r="AF676" s="3" t="e">
        <f t="shared" si="768"/>
        <v>#DIV/0!</v>
      </c>
      <c r="AG676" s="2" t="e">
        <f t="shared" si="742"/>
        <v>#DIV/0!</v>
      </c>
      <c r="AH676" s="2" t="e">
        <f t="shared" si="743"/>
        <v>#DIV/0!</v>
      </c>
      <c r="AI676" s="2" t="e">
        <f t="shared" si="744"/>
        <v>#DIV/0!</v>
      </c>
      <c r="AJ676" s="2" t="e">
        <f t="shared" si="745"/>
        <v>#DIV/0!</v>
      </c>
      <c r="AK676" t="e">
        <f t="shared" si="746"/>
        <v>#DIV/0!</v>
      </c>
      <c r="AL676" t="str">
        <f t="shared" si="747"/>
        <v>0</v>
      </c>
      <c r="AM676" t="str">
        <f t="shared" si="748"/>
        <v>0</v>
      </c>
      <c r="AN676" t="str">
        <f t="shared" si="749"/>
        <v>0</v>
      </c>
      <c r="AO676" t="str">
        <f t="shared" si="750"/>
        <v>0</v>
      </c>
      <c r="AP676" t="str">
        <f t="shared" si="751"/>
        <v>0</v>
      </c>
      <c r="AQ676" t="str">
        <f t="shared" si="752"/>
        <v>0</v>
      </c>
      <c r="AT676">
        <f t="shared" si="737"/>
        <v>0</v>
      </c>
      <c r="AU676">
        <f t="shared" si="738"/>
        <v>0</v>
      </c>
      <c r="AW676">
        <f t="shared" si="739"/>
        <v>0</v>
      </c>
      <c r="AY676">
        <f t="shared" si="753"/>
        <v>0</v>
      </c>
      <c r="AZ676">
        <f t="shared" si="754"/>
        <v>0</v>
      </c>
      <c r="BA676">
        <f t="shared" si="755"/>
        <v>0</v>
      </c>
      <c r="BB676">
        <f t="shared" si="756"/>
        <v>0</v>
      </c>
      <c r="BC676">
        <f t="shared" si="757"/>
        <v>0</v>
      </c>
      <c r="BD676">
        <f t="shared" si="758"/>
        <v>0</v>
      </c>
      <c r="BF676" t="str">
        <f t="shared" si="759"/>
        <v>0</v>
      </c>
      <c r="BG676" t="str">
        <f t="shared" si="760"/>
        <v>0</v>
      </c>
      <c r="BH676" t="str">
        <f t="shared" si="761"/>
        <v>0</v>
      </c>
      <c r="BI676" t="str">
        <f t="shared" si="762"/>
        <v>0</v>
      </c>
      <c r="BJ676" t="str">
        <f t="shared" si="763"/>
        <v>0</v>
      </c>
      <c r="BK676" t="str">
        <f t="shared" si="764"/>
        <v>0</v>
      </c>
    </row>
    <row r="677" spans="1:63" x14ac:dyDescent="0.25">
      <c r="A677" s="176" t="s">
        <v>24</v>
      </c>
      <c r="B677" s="10">
        <f t="shared" si="740"/>
        <v>16</v>
      </c>
      <c r="C677" s="10" t="str">
        <f t="shared" si="702"/>
        <v>Admin 4d - 16</v>
      </c>
      <c r="D677" s="138">
        <f>'AUP Test Results - Table 1'!D677</f>
        <v>0</v>
      </c>
      <c r="E677" s="177">
        <f>'AUP Test Results - Table 1'!E677</f>
        <v>0</v>
      </c>
      <c r="F677" s="139">
        <f>'AUP Test Results - Table 1'!F677</f>
        <v>0</v>
      </c>
      <c r="G677" s="177">
        <f>'AUP Test Results - Table 1'!G677</f>
        <v>0</v>
      </c>
      <c r="H677" s="177">
        <f>'AUP Test Results - Table 1'!H677</f>
        <v>0</v>
      </c>
      <c r="I677" s="139">
        <f>'AUP Test Results - Table 1'!I677</f>
        <v>0</v>
      </c>
      <c r="J677" s="177">
        <f>'AUP Test Results - Table 1'!J677</f>
        <v>0</v>
      </c>
      <c r="K677" s="177">
        <f>'AUP Test Results - Table 1'!K677</f>
        <v>0</v>
      </c>
      <c r="L677" s="139">
        <f>'AUP Test Results - Table 1'!L677</f>
        <v>0</v>
      </c>
      <c r="M677" s="177" t="str">
        <f>'AUP Test Results - Table 1'!M677</f>
        <v/>
      </c>
      <c r="N677" s="177">
        <f>'AUP Test Results - Table 1'!N677</f>
        <v>0</v>
      </c>
      <c r="O677" s="139">
        <f>'AUP Test Results - Table 1'!O677</f>
        <v>0</v>
      </c>
      <c r="P677" s="177" t="str">
        <f>'AUP Test Results - Table 1'!P677</f>
        <v/>
      </c>
      <c r="Q677" s="138">
        <f>'AUP Test Results - Table 1'!Q677</f>
        <v>0</v>
      </c>
      <c r="R677" s="139">
        <f>'AUP Test Results - Table 1'!R677</f>
        <v>0</v>
      </c>
      <c r="S677" s="45">
        <f>'AUP Test Results - Table 1'!S677</f>
        <v>0</v>
      </c>
      <c r="T677" s="139">
        <f>'AUP Test Results - Table 1'!T677</f>
        <v>0</v>
      </c>
      <c r="U677" s="45">
        <f>'AUP Test Results - Table 1'!U677</f>
        <v>0</v>
      </c>
      <c r="V677" s="138">
        <f>'AUP Test Results - Table 1'!V677</f>
        <v>0</v>
      </c>
      <c r="W677" s="141" t="str">
        <f>'AUP Test Results - Table 1'!W677</f>
        <v>none</v>
      </c>
      <c r="X677" s="141">
        <f>'AUP Test Results - Table 1'!X677</f>
        <v>0</v>
      </c>
      <c r="Y677" s="178">
        <f>'AUP Test Results - Table 1'!Y677</f>
        <v>0</v>
      </c>
      <c r="Z677" s="89">
        <f>'AUP Test Results - Table 1'!Z677</f>
        <v>0</v>
      </c>
      <c r="AC677" t="str">
        <f t="shared" si="741"/>
        <v>Admin 4d</v>
      </c>
      <c r="AD677" s="3">
        <f t="shared" si="766"/>
        <v>0</v>
      </c>
      <c r="AE677" s="3">
        <f t="shared" si="767"/>
        <v>0</v>
      </c>
      <c r="AF677" s="3" t="e">
        <f t="shared" si="768"/>
        <v>#DIV/0!</v>
      </c>
      <c r="AG677" s="2" t="e">
        <f t="shared" si="742"/>
        <v>#DIV/0!</v>
      </c>
      <c r="AH677" s="2" t="e">
        <f t="shared" si="743"/>
        <v>#DIV/0!</v>
      </c>
      <c r="AI677" s="2" t="e">
        <f t="shared" si="744"/>
        <v>#DIV/0!</v>
      </c>
      <c r="AJ677" s="2" t="e">
        <f t="shared" si="745"/>
        <v>#DIV/0!</v>
      </c>
      <c r="AK677" t="e">
        <f t="shared" si="746"/>
        <v>#DIV/0!</v>
      </c>
      <c r="AL677" t="str">
        <f t="shared" si="747"/>
        <v>0</v>
      </c>
      <c r="AM677" t="str">
        <f t="shared" si="748"/>
        <v>0</v>
      </c>
      <c r="AN677" t="str">
        <f t="shared" si="749"/>
        <v>0</v>
      </c>
      <c r="AO677" t="str">
        <f t="shared" si="750"/>
        <v>0</v>
      </c>
      <c r="AP677" t="str">
        <f t="shared" si="751"/>
        <v>0</v>
      </c>
      <c r="AQ677" t="str">
        <f t="shared" si="752"/>
        <v>0</v>
      </c>
      <c r="AT677">
        <f t="shared" si="737"/>
        <v>0</v>
      </c>
      <c r="AU677">
        <f t="shared" si="738"/>
        <v>0</v>
      </c>
      <c r="AW677">
        <f t="shared" si="739"/>
        <v>0</v>
      </c>
      <c r="AY677">
        <f t="shared" si="753"/>
        <v>0</v>
      </c>
      <c r="AZ677">
        <f t="shared" si="754"/>
        <v>0</v>
      </c>
      <c r="BA677">
        <f t="shared" si="755"/>
        <v>0</v>
      </c>
      <c r="BB677">
        <f t="shared" si="756"/>
        <v>0</v>
      </c>
      <c r="BC677">
        <f t="shared" si="757"/>
        <v>0</v>
      </c>
      <c r="BD677">
        <f t="shared" si="758"/>
        <v>0</v>
      </c>
      <c r="BF677" t="str">
        <f t="shared" si="759"/>
        <v>0</v>
      </c>
      <c r="BG677" t="str">
        <f t="shared" si="760"/>
        <v>0</v>
      </c>
      <c r="BH677" t="str">
        <f t="shared" si="761"/>
        <v>0</v>
      </c>
      <c r="BI677" t="str">
        <f t="shared" si="762"/>
        <v>0</v>
      </c>
      <c r="BJ677" t="str">
        <f t="shared" si="763"/>
        <v>0</v>
      </c>
      <c r="BK677" t="str">
        <f t="shared" si="764"/>
        <v>0</v>
      </c>
    </row>
    <row r="678" spans="1:63" x14ac:dyDescent="0.25">
      <c r="A678" s="176" t="s">
        <v>24</v>
      </c>
      <c r="B678" s="10">
        <f t="shared" si="740"/>
        <v>17</v>
      </c>
      <c r="C678" s="10" t="str">
        <f t="shared" si="702"/>
        <v>Admin 4d - 17</v>
      </c>
      <c r="D678" s="138">
        <f>'AUP Test Results - Table 1'!D678</f>
        <v>0</v>
      </c>
      <c r="E678" s="177">
        <f>'AUP Test Results - Table 1'!E678</f>
        <v>0</v>
      </c>
      <c r="F678" s="139">
        <f>'AUP Test Results - Table 1'!F678</f>
        <v>0</v>
      </c>
      <c r="G678" s="177">
        <f>'AUP Test Results - Table 1'!G678</f>
        <v>0</v>
      </c>
      <c r="H678" s="177">
        <f>'AUP Test Results - Table 1'!H678</f>
        <v>0</v>
      </c>
      <c r="I678" s="139">
        <f>'AUP Test Results - Table 1'!I678</f>
        <v>0</v>
      </c>
      <c r="J678" s="177">
        <f>'AUP Test Results - Table 1'!J678</f>
        <v>0</v>
      </c>
      <c r="K678" s="177">
        <f>'AUP Test Results - Table 1'!K678</f>
        <v>0</v>
      </c>
      <c r="L678" s="139">
        <f>'AUP Test Results - Table 1'!L678</f>
        <v>0</v>
      </c>
      <c r="M678" s="177" t="str">
        <f>'AUP Test Results - Table 1'!M678</f>
        <v/>
      </c>
      <c r="N678" s="177">
        <f>'AUP Test Results - Table 1'!N678</f>
        <v>0</v>
      </c>
      <c r="O678" s="139">
        <f>'AUP Test Results - Table 1'!O678</f>
        <v>0</v>
      </c>
      <c r="P678" s="177" t="str">
        <f>'AUP Test Results - Table 1'!P678</f>
        <v/>
      </c>
      <c r="Q678" s="138">
        <f>'AUP Test Results - Table 1'!Q678</f>
        <v>0</v>
      </c>
      <c r="R678" s="139">
        <f>'AUP Test Results - Table 1'!R678</f>
        <v>0</v>
      </c>
      <c r="S678" s="45">
        <f>'AUP Test Results - Table 1'!S678</f>
        <v>0</v>
      </c>
      <c r="T678" s="139">
        <f>'AUP Test Results - Table 1'!T678</f>
        <v>0</v>
      </c>
      <c r="U678" s="45">
        <f>'AUP Test Results - Table 1'!U678</f>
        <v>0</v>
      </c>
      <c r="V678" s="138">
        <f>'AUP Test Results - Table 1'!V678</f>
        <v>0</v>
      </c>
      <c r="W678" s="141" t="str">
        <f>'AUP Test Results - Table 1'!W678</f>
        <v>none</v>
      </c>
      <c r="X678" s="141">
        <f>'AUP Test Results - Table 1'!X678</f>
        <v>0</v>
      </c>
      <c r="Y678" s="178">
        <f>'AUP Test Results - Table 1'!Y678</f>
        <v>0</v>
      </c>
      <c r="Z678" s="89">
        <f>'AUP Test Results - Table 1'!Z678</f>
        <v>0</v>
      </c>
      <c r="AC678" t="str">
        <f t="shared" si="741"/>
        <v>Admin 4d</v>
      </c>
      <c r="AD678" s="3">
        <f t="shared" si="766"/>
        <v>0</v>
      </c>
      <c r="AE678" s="3">
        <f t="shared" si="767"/>
        <v>0</v>
      </c>
      <c r="AF678" s="3" t="e">
        <f t="shared" si="768"/>
        <v>#DIV/0!</v>
      </c>
      <c r="AG678" s="2" t="e">
        <f t="shared" si="742"/>
        <v>#DIV/0!</v>
      </c>
      <c r="AH678" s="2" t="e">
        <f t="shared" si="743"/>
        <v>#DIV/0!</v>
      </c>
      <c r="AI678" s="2" t="e">
        <f t="shared" si="744"/>
        <v>#DIV/0!</v>
      </c>
      <c r="AJ678" s="2" t="e">
        <f t="shared" si="745"/>
        <v>#DIV/0!</v>
      </c>
      <c r="AK678" t="e">
        <f t="shared" si="746"/>
        <v>#DIV/0!</v>
      </c>
      <c r="AL678" t="str">
        <f t="shared" si="747"/>
        <v>0</v>
      </c>
      <c r="AM678" t="str">
        <f t="shared" si="748"/>
        <v>0</v>
      </c>
      <c r="AN678" t="str">
        <f t="shared" si="749"/>
        <v>0</v>
      </c>
      <c r="AO678" t="str">
        <f t="shared" si="750"/>
        <v>0</v>
      </c>
      <c r="AP678" t="str">
        <f t="shared" si="751"/>
        <v>0</v>
      </c>
      <c r="AQ678" t="str">
        <f t="shared" si="752"/>
        <v>0</v>
      </c>
      <c r="AT678">
        <f t="shared" si="737"/>
        <v>0</v>
      </c>
      <c r="AU678">
        <f t="shared" si="738"/>
        <v>0</v>
      </c>
      <c r="AW678">
        <f t="shared" si="739"/>
        <v>0</v>
      </c>
      <c r="AY678">
        <f t="shared" si="753"/>
        <v>0</v>
      </c>
      <c r="AZ678">
        <f t="shared" si="754"/>
        <v>0</v>
      </c>
      <c r="BA678">
        <f t="shared" si="755"/>
        <v>0</v>
      </c>
      <c r="BB678">
        <f t="shared" si="756"/>
        <v>0</v>
      </c>
      <c r="BC678">
        <f t="shared" si="757"/>
        <v>0</v>
      </c>
      <c r="BD678">
        <f t="shared" si="758"/>
        <v>0</v>
      </c>
      <c r="BF678" t="str">
        <f t="shared" si="759"/>
        <v>0</v>
      </c>
      <c r="BG678" t="str">
        <f t="shared" si="760"/>
        <v>0</v>
      </c>
      <c r="BH678" t="str">
        <f t="shared" si="761"/>
        <v>0</v>
      </c>
      <c r="BI678" t="str">
        <f t="shared" si="762"/>
        <v>0</v>
      </c>
      <c r="BJ678" t="str">
        <f t="shared" si="763"/>
        <v>0</v>
      </c>
      <c r="BK678" t="str">
        <f t="shared" si="764"/>
        <v>0</v>
      </c>
    </row>
    <row r="679" spans="1:63" x14ac:dyDescent="0.25">
      <c r="A679" s="176" t="s">
        <v>24</v>
      </c>
      <c r="B679" s="10">
        <f t="shared" si="740"/>
        <v>18</v>
      </c>
      <c r="C679" s="10" t="str">
        <f t="shared" si="702"/>
        <v>Admin 4d - 18</v>
      </c>
      <c r="D679" s="138">
        <f>'AUP Test Results - Table 1'!D679</f>
        <v>0</v>
      </c>
      <c r="E679" s="177">
        <f>'AUP Test Results - Table 1'!E679</f>
        <v>0</v>
      </c>
      <c r="F679" s="139">
        <f>'AUP Test Results - Table 1'!F679</f>
        <v>0</v>
      </c>
      <c r="G679" s="177">
        <f>'AUP Test Results - Table 1'!G679</f>
        <v>0</v>
      </c>
      <c r="H679" s="177">
        <f>'AUP Test Results - Table 1'!H679</f>
        <v>0</v>
      </c>
      <c r="I679" s="139">
        <f>'AUP Test Results - Table 1'!I679</f>
        <v>0</v>
      </c>
      <c r="J679" s="177">
        <f>'AUP Test Results - Table 1'!J679</f>
        <v>0</v>
      </c>
      <c r="K679" s="177">
        <f>'AUP Test Results - Table 1'!K679</f>
        <v>0</v>
      </c>
      <c r="L679" s="139">
        <f>'AUP Test Results - Table 1'!L679</f>
        <v>0</v>
      </c>
      <c r="M679" s="177" t="str">
        <f>'AUP Test Results - Table 1'!M679</f>
        <v/>
      </c>
      <c r="N679" s="177">
        <f>'AUP Test Results - Table 1'!N679</f>
        <v>0</v>
      </c>
      <c r="O679" s="139">
        <f>'AUP Test Results - Table 1'!O679</f>
        <v>0</v>
      </c>
      <c r="P679" s="177" t="str">
        <f>'AUP Test Results - Table 1'!P679</f>
        <v/>
      </c>
      <c r="Q679" s="138">
        <f>'AUP Test Results - Table 1'!Q679</f>
        <v>0</v>
      </c>
      <c r="R679" s="139">
        <f>'AUP Test Results - Table 1'!R679</f>
        <v>0</v>
      </c>
      <c r="S679" s="45">
        <f>'AUP Test Results - Table 1'!S679</f>
        <v>0</v>
      </c>
      <c r="T679" s="139">
        <f>'AUP Test Results - Table 1'!T679</f>
        <v>0</v>
      </c>
      <c r="U679" s="45">
        <f>'AUP Test Results - Table 1'!U679</f>
        <v>0</v>
      </c>
      <c r="V679" s="138">
        <f>'AUP Test Results - Table 1'!V679</f>
        <v>0</v>
      </c>
      <c r="W679" s="141" t="str">
        <f>'AUP Test Results - Table 1'!W679</f>
        <v>none</v>
      </c>
      <c r="X679" s="141">
        <f>'AUP Test Results - Table 1'!X679</f>
        <v>0</v>
      </c>
      <c r="Y679" s="178">
        <f>'AUP Test Results - Table 1'!Y679</f>
        <v>0</v>
      </c>
      <c r="Z679" s="89">
        <f>'AUP Test Results - Table 1'!Z679</f>
        <v>0</v>
      </c>
      <c r="AC679" t="str">
        <f t="shared" si="741"/>
        <v>Admin 4d</v>
      </c>
      <c r="AD679" s="3">
        <f t="shared" si="766"/>
        <v>0</v>
      </c>
      <c r="AE679" s="3">
        <f t="shared" si="767"/>
        <v>0</v>
      </c>
      <c r="AF679" s="3" t="e">
        <f t="shared" si="768"/>
        <v>#DIV/0!</v>
      </c>
      <c r="AG679" s="2" t="e">
        <f t="shared" si="742"/>
        <v>#DIV/0!</v>
      </c>
      <c r="AH679" s="2" t="e">
        <f t="shared" si="743"/>
        <v>#DIV/0!</v>
      </c>
      <c r="AI679" s="2" t="e">
        <f t="shared" si="744"/>
        <v>#DIV/0!</v>
      </c>
      <c r="AJ679" s="2" t="e">
        <f t="shared" si="745"/>
        <v>#DIV/0!</v>
      </c>
      <c r="AK679" t="e">
        <f t="shared" si="746"/>
        <v>#DIV/0!</v>
      </c>
      <c r="AL679" t="str">
        <f t="shared" si="747"/>
        <v>0</v>
      </c>
      <c r="AM679" t="str">
        <f t="shared" si="748"/>
        <v>0</v>
      </c>
      <c r="AN679" t="str">
        <f t="shared" si="749"/>
        <v>0</v>
      </c>
      <c r="AO679" t="str">
        <f t="shared" si="750"/>
        <v>0</v>
      </c>
      <c r="AP679" t="str">
        <f t="shared" si="751"/>
        <v>0</v>
      </c>
      <c r="AQ679" t="str">
        <f t="shared" si="752"/>
        <v>0</v>
      </c>
      <c r="AT679">
        <f t="shared" si="737"/>
        <v>0</v>
      </c>
      <c r="AU679">
        <f t="shared" si="738"/>
        <v>0</v>
      </c>
      <c r="AW679">
        <f t="shared" si="739"/>
        <v>0</v>
      </c>
      <c r="AY679">
        <f t="shared" si="753"/>
        <v>0</v>
      </c>
      <c r="AZ679">
        <f t="shared" si="754"/>
        <v>0</v>
      </c>
      <c r="BA679">
        <f t="shared" si="755"/>
        <v>0</v>
      </c>
      <c r="BB679">
        <f t="shared" si="756"/>
        <v>0</v>
      </c>
      <c r="BC679">
        <f t="shared" si="757"/>
        <v>0</v>
      </c>
      <c r="BD679">
        <f t="shared" si="758"/>
        <v>0</v>
      </c>
      <c r="BF679" t="str">
        <f t="shared" si="759"/>
        <v>0</v>
      </c>
      <c r="BG679" t="str">
        <f t="shared" si="760"/>
        <v>0</v>
      </c>
      <c r="BH679" t="str">
        <f t="shared" si="761"/>
        <v>0</v>
      </c>
      <c r="BI679" t="str">
        <f t="shared" si="762"/>
        <v>0</v>
      </c>
      <c r="BJ679" t="str">
        <f t="shared" si="763"/>
        <v>0</v>
      </c>
      <c r="BK679" t="str">
        <f t="shared" si="764"/>
        <v>0</v>
      </c>
    </row>
    <row r="680" spans="1:63" x14ac:dyDescent="0.25">
      <c r="A680" s="176" t="s">
        <v>24</v>
      </c>
      <c r="B680" s="10">
        <f t="shared" si="740"/>
        <v>19</v>
      </c>
      <c r="C680" s="10" t="str">
        <f t="shared" si="702"/>
        <v>Admin 4d - 19</v>
      </c>
      <c r="D680" s="138">
        <f>'AUP Test Results - Table 1'!D680</f>
        <v>0</v>
      </c>
      <c r="E680" s="177">
        <f>'AUP Test Results - Table 1'!E680</f>
        <v>0</v>
      </c>
      <c r="F680" s="139">
        <f>'AUP Test Results - Table 1'!F680</f>
        <v>0</v>
      </c>
      <c r="G680" s="177">
        <f>'AUP Test Results - Table 1'!G680</f>
        <v>0</v>
      </c>
      <c r="H680" s="177">
        <f>'AUP Test Results - Table 1'!H680</f>
        <v>0</v>
      </c>
      <c r="I680" s="139">
        <f>'AUP Test Results - Table 1'!I680</f>
        <v>0</v>
      </c>
      <c r="J680" s="177">
        <f>'AUP Test Results - Table 1'!J680</f>
        <v>0</v>
      </c>
      <c r="K680" s="177">
        <f>'AUP Test Results - Table 1'!K680</f>
        <v>0</v>
      </c>
      <c r="L680" s="139">
        <f>'AUP Test Results - Table 1'!L680</f>
        <v>0</v>
      </c>
      <c r="M680" s="177" t="str">
        <f>'AUP Test Results - Table 1'!M680</f>
        <v/>
      </c>
      <c r="N680" s="177">
        <f>'AUP Test Results - Table 1'!N680</f>
        <v>0</v>
      </c>
      <c r="O680" s="139">
        <f>'AUP Test Results - Table 1'!O680</f>
        <v>0</v>
      </c>
      <c r="P680" s="177" t="str">
        <f>'AUP Test Results - Table 1'!P680</f>
        <v/>
      </c>
      <c r="Q680" s="138">
        <f>'AUP Test Results - Table 1'!Q680</f>
        <v>0</v>
      </c>
      <c r="R680" s="139">
        <f>'AUP Test Results - Table 1'!R680</f>
        <v>0</v>
      </c>
      <c r="S680" s="45">
        <f>'AUP Test Results - Table 1'!S680</f>
        <v>0</v>
      </c>
      <c r="T680" s="139">
        <f>'AUP Test Results - Table 1'!T680</f>
        <v>0</v>
      </c>
      <c r="U680" s="45">
        <f>'AUP Test Results - Table 1'!U680</f>
        <v>0</v>
      </c>
      <c r="V680" s="138">
        <f>'AUP Test Results - Table 1'!V680</f>
        <v>0</v>
      </c>
      <c r="W680" s="141" t="str">
        <f>'AUP Test Results - Table 1'!W680</f>
        <v>none</v>
      </c>
      <c r="X680" s="141">
        <f>'AUP Test Results - Table 1'!X680</f>
        <v>0</v>
      </c>
      <c r="Y680" s="178">
        <f>'AUP Test Results - Table 1'!Y680</f>
        <v>0</v>
      </c>
      <c r="Z680" s="89">
        <f>'AUP Test Results - Table 1'!Z680</f>
        <v>0</v>
      </c>
      <c r="AC680" t="str">
        <f t="shared" si="741"/>
        <v>Admin 4d</v>
      </c>
      <c r="AD680" s="3">
        <f t="shared" si="766"/>
        <v>0</v>
      </c>
      <c r="AE680" s="3">
        <f t="shared" si="767"/>
        <v>0</v>
      </c>
      <c r="AF680" s="3" t="e">
        <f t="shared" si="768"/>
        <v>#DIV/0!</v>
      </c>
      <c r="AG680" s="2" t="e">
        <f t="shared" si="742"/>
        <v>#DIV/0!</v>
      </c>
      <c r="AH680" s="2" t="e">
        <f t="shared" si="743"/>
        <v>#DIV/0!</v>
      </c>
      <c r="AI680" s="2" t="e">
        <f t="shared" si="744"/>
        <v>#DIV/0!</v>
      </c>
      <c r="AJ680" s="2" t="e">
        <f t="shared" si="745"/>
        <v>#DIV/0!</v>
      </c>
      <c r="AK680" t="e">
        <f t="shared" si="746"/>
        <v>#DIV/0!</v>
      </c>
      <c r="AL680" t="str">
        <f t="shared" si="747"/>
        <v>0</v>
      </c>
      <c r="AM680" t="str">
        <f t="shared" si="748"/>
        <v>0</v>
      </c>
      <c r="AN680" t="str">
        <f t="shared" si="749"/>
        <v>0</v>
      </c>
      <c r="AO680" t="str">
        <f t="shared" si="750"/>
        <v>0</v>
      </c>
      <c r="AP680" t="str">
        <f t="shared" si="751"/>
        <v>0</v>
      </c>
      <c r="AQ680" t="str">
        <f t="shared" si="752"/>
        <v>0</v>
      </c>
      <c r="AT680">
        <f t="shared" si="737"/>
        <v>0</v>
      </c>
      <c r="AU680">
        <f t="shared" si="738"/>
        <v>0</v>
      </c>
      <c r="AW680">
        <f t="shared" si="739"/>
        <v>0</v>
      </c>
      <c r="AY680">
        <f t="shared" si="753"/>
        <v>0</v>
      </c>
      <c r="AZ680">
        <f t="shared" si="754"/>
        <v>0</v>
      </c>
      <c r="BA680">
        <f t="shared" si="755"/>
        <v>0</v>
      </c>
      <c r="BB680">
        <f t="shared" si="756"/>
        <v>0</v>
      </c>
      <c r="BC680">
        <f t="shared" si="757"/>
        <v>0</v>
      </c>
      <c r="BD680">
        <f t="shared" si="758"/>
        <v>0</v>
      </c>
      <c r="BF680" t="str">
        <f t="shared" si="759"/>
        <v>0</v>
      </c>
      <c r="BG680" t="str">
        <f t="shared" si="760"/>
        <v>0</v>
      </c>
      <c r="BH680" t="str">
        <f t="shared" si="761"/>
        <v>0</v>
      </c>
      <c r="BI680" t="str">
        <f t="shared" si="762"/>
        <v>0</v>
      </c>
      <c r="BJ680" t="str">
        <f t="shared" si="763"/>
        <v>0</v>
      </c>
      <c r="BK680" t="str">
        <f t="shared" si="764"/>
        <v>0</v>
      </c>
    </row>
    <row r="681" spans="1:63" x14ac:dyDescent="0.25">
      <c r="A681" s="176" t="s">
        <v>24</v>
      </c>
      <c r="B681" s="10">
        <f t="shared" si="740"/>
        <v>20</v>
      </c>
      <c r="C681" s="10" t="str">
        <f t="shared" si="702"/>
        <v>Admin 4d - 20</v>
      </c>
      <c r="D681" s="138">
        <f>'AUP Test Results - Table 1'!D681</f>
        <v>0</v>
      </c>
      <c r="E681" s="177">
        <f>'AUP Test Results - Table 1'!E681</f>
        <v>0</v>
      </c>
      <c r="F681" s="139">
        <f>'AUP Test Results - Table 1'!F681</f>
        <v>0</v>
      </c>
      <c r="G681" s="177">
        <f>'AUP Test Results - Table 1'!G681</f>
        <v>0</v>
      </c>
      <c r="H681" s="177">
        <f>'AUP Test Results - Table 1'!H681</f>
        <v>0</v>
      </c>
      <c r="I681" s="139">
        <f>'AUP Test Results - Table 1'!I681</f>
        <v>0</v>
      </c>
      <c r="J681" s="177">
        <f>'AUP Test Results - Table 1'!J681</f>
        <v>0</v>
      </c>
      <c r="K681" s="177">
        <f>'AUP Test Results - Table 1'!K681</f>
        <v>0</v>
      </c>
      <c r="L681" s="139">
        <f>'AUP Test Results - Table 1'!L681</f>
        <v>0</v>
      </c>
      <c r="M681" s="177" t="str">
        <f>'AUP Test Results - Table 1'!M681</f>
        <v/>
      </c>
      <c r="N681" s="177">
        <f>'AUP Test Results - Table 1'!N681</f>
        <v>0</v>
      </c>
      <c r="O681" s="139">
        <f>'AUP Test Results - Table 1'!O681</f>
        <v>0</v>
      </c>
      <c r="P681" s="177" t="str">
        <f>'AUP Test Results - Table 1'!P681</f>
        <v/>
      </c>
      <c r="Q681" s="138">
        <f>'AUP Test Results - Table 1'!Q681</f>
        <v>0</v>
      </c>
      <c r="R681" s="139">
        <f>'AUP Test Results - Table 1'!R681</f>
        <v>0</v>
      </c>
      <c r="S681" s="45">
        <f>'AUP Test Results - Table 1'!S681</f>
        <v>0</v>
      </c>
      <c r="T681" s="139">
        <f>'AUP Test Results - Table 1'!T681</f>
        <v>0</v>
      </c>
      <c r="U681" s="45">
        <f>'AUP Test Results - Table 1'!U681</f>
        <v>0</v>
      </c>
      <c r="V681" s="138">
        <f>'AUP Test Results - Table 1'!V681</f>
        <v>0</v>
      </c>
      <c r="W681" s="141" t="str">
        <f>'AUP Test Results - Table 1'!W681</f>
        <v>none</v>
      </c>
      <c r="X681" s="141">
        <f>'AUP Test Results - Table 1'!X681</f>
        <v>0</v>
      </c>
      <c r="Y681" s="178">
        <f>'AUP Test Results - Table 1'!Y681</f>
        <v>0</v>
      </c>
      <c r="Z681" s="89">
        <f>'AUP Test Results - Table 1'!Z681</f>
        <v>0</v>
      </c>
      <c r="AC681" t="str">
        <f t="shared" si="741"/>
        <v>Admin 4d</v>
      </c>
      <c r="AD681" s="3">
        <f t="shared" si="766"/>
        <v>0</v>
      </c>
      <c r="AE681" s="3">
        <f t="shared" si="767"/>
        <v>0</v>
      </c>
      <c r="AF681" s="3" t="e">
        <f t="shared" si="768"/>
        <v>#DIV/0!</v>
      </c>
      <c r="AG681" s="2" t="e">
        <f t="shared" si="742"/>
        <v>#DIV/0!</v>
      </c>
      <c r="AH681" s="2" t="e">
        <f t="shared" si="743"/>
        <v>#DIV/0!</v>
      </c>
      <c r="AI681" s="2" t="e">
        <f t="shared" si="744"/>
        <v>#DIV/0!</v>
      </c>
      <c r="AJ681" s="2" t="e">
        <f t="shared" si="745"/>
        <v>#DIV/0!</v>
      </c>
      <c r="AK681" t="e">
        <f t="shared" si="746"/>
        <v>#DIV/0!</v>
      </c>
      <c r="AL681" t="str">
        <f t="shared" si="747"/>
        <v>0</v>
      </c>
      <c r="AM681" t="str">
        <f t="shared" si="748"/>
        <v>0</v>
      </c>
      <c r="AN681" t="str">
        <f t="shared" si="749"/>
        <v>0</v>
      </c>
      <c r="AO681" t="str">
        <f t="shared" si="750"/>
        <v>0</v>
      </c>
      <c r="AP681" t="str">
        <f t="shared" si="751"/>
        <v>0</v>
      </c>
      <c r="AQ681" t="str">
        <f t="shared" si="752"/>
        <v>0</v>
      </c>
      <c r="AT681">
        <f t="shared" si="737"/>
        <v>0</v>
      </c>
      <c r="AU681">
        <f t="shared" si="738"/>
        <v>0</v>
      </c>
      <c r="AW681">
        <f t="shared" si="739"/>
        <v>0</v>
      </c>
      <c r="AY681">
        <f t="shared" si="753"/>
        <v>0</v>
      </c>
      <c r="AZ681">
        <f t="shared" si="754"/>
        <v>0</v>
      </c>
      <c r="BA681">
        <f t="shared" si="755"/>
        <v>0</v>
      </c>
      <c r="BB681">
        <f t="shared" si="756"/>
        <v>0</v>
      </c>
      <c r="BC681">
        <f t="shared" si="757"/>
        <v>0</v>
      </c>
      <c r="BD681">
        <f t="shared" si="758"/>
        <v>0</v>
      </c>
      <c r="BF681" t="str">
        <f t="shared" si="759"/>
        <v>0</v>
      </c>
      <c r="BG681" t="str">
        <f t="shared" si="760"/>
        <v>0</v>
      </c>
      <c r="BH681" t="str">
        <f t="shared" si="761"/>
        <v>0</v>
      </c>
      <c r="BI681" t="str">
        <f t="shared" si="762"/>
        <v>0</v>
      </c>
      <c r="BJ681" t="str">
        <f t="shared" si="763"/>
        <v>0</v>
      </c>
      <c r="BK681" t="str">
        <f t="shared" si="764"/>
        <v>0</v>
      </c>
    </row>
    <row r="682" spans="1:63" x14ac:dyDescent="0.25">
      <c r="A682" s="176" t="s">
        <v>24</v>
      </c>
      <c r="B682" s="10">
        <f t="shared" si="740"/>
        <v>21</v>
      </c>
      <c r="C682" s="10" t="str">
        <f t="shared" ref="C682:C745" si="769">A682&amp;" - "&amp;B682</f>
        <v>Admin 4d - 21</v>
      </c>
      <c r="D682" s="138">
        <f>'AUP Test Results - Table 1'!D682</f>
        <v>0</v>
      </c>
      <c r="E682" s="177">
        <f>'AUP Test Results - Table 1'!E682</f>
        <v>0</v>
      </c>
      <c r="F682" s="139">
        <f>'AUP Test Results - Table 1'!F682</f>
        <v>0</v>
      </c>
      <c r="G682" s="177">
        <f>'AUP Test Results - Table 1'!G682</f>
        <v>0</v>
      </c>
      <c r="H682" s="177">
        <f>'AUP Test Results - Table 1'!H682</f>
        <v>0</v>
      </c>
      <c r="I682" s="139">
        <f>'AUP Test Results - Table 1'!I682</f>
        <v>0</v>
      </c>
      <c r="J682" s="177">
        <f>'AUP Test Results - Table 1'!J682</f>
        <v>0</v>
      </c>
      <c r="K682" s="177">
        <f>'AUP Test Results - Table 1'!K682</f>
        <v>0</v>
      </c>
      <c r="L682" s="139">
        <f>'AUP Test Results - Table 1'!L682</f>
        <v>0</v>
      </c>
      <c r="M682" s="177" t="str">
        <f>'AUP Test Results - Table 1'!M682</f>
        <v/>
      </c>
      <c r="N682" s="177">
        <f>'AUP Test Results - Table 1'!N682</f>
        <v>0</v>
      </c>
      <c r="O682" s="139">
        <f>'AUP Test Results - Table 1'!O682</f>
        <v>0</v>
      </c>
      <c r="P682" s="177" t="str">
        <f>'AUP Test Results - Table 1'!P682</f>
        <v/>
      </c>
      <c r="Q682" s="138">
        <f>'AUP Test Results - Table 1'!Q682</f>
        <v>0</v>
      </c>
      <c r="R682" s="139">
        <f>'AUP Test Results - Table 1'!R682</f>
        <v>0</v>
      </c>
      <c r="S682" s="45">
        <f>'AUP Test Results - Table 1'!S682</f>
        <v>0</v>
      </c>
      <c r="T682" s="139">
        <f>'AUP Test Results - Table 1'!T682</f>
        <v>0</v>
      </c>
      <c r="U682" s="45">
        <f>'AUP Test Results - Table 1'!U682</f>
        <v>0</v>
      </c>
      <c r="V682" s="138">
        <f>'AUP Test Results - Table 1'!V682</f>
        <v>0</v>
      </c>
      <c r="W682" s="141" t="str">
        <f>'AUP Test Results - Table 1'!W682</f>
        <v>none</v>
      </c>
      <c r="X682" s="141">
        <f>'AUP Test Results - Table 1'!X682</f>
        <v>0</v>
      </c>
      <c r="Y682" s="178">
        <f>'AUP Test Results - Table 1'!Y682</f>
        <v>0</v>
      </c>
      <c r="Z682" s="89">
        <f>'AUP Test Results - Table 1'!Z682</f>
        <v>0</v>
      </c>
      <c r="AC682" t="str">
        <f t="shared" si="741"/>
        <v>Admin 4d</v>
      </c>
      <c r="AD682" s="3">
        <f t="shared" si="766"/>
        <v>0</v>
      </c>
      <c r="AE682" s="3">
        <f t="shared" si="767"/>
        <v>0</v>
      </c>
      <c r="AF682" s="3" t="e">
        <f t="shared" si="768"/>
        <v>#DIV/0!</v>
      </c>
      <c r="AG682" s="2" t="e">
        <f t="shared" si="742"/>
        <v>#DIV/0!</v>
      </c>
      <c r="AH682" s="2" t="e">
        <f t="shared" si="743"/>
        <v>#DIV/0!</v>
      </c>
      <c r="AI682" s="2" t="e">
        <f t="shared" si="744"/>
        <v>#DIV/0!</v>
      </c>
      <c r="AJ682" s="2" t="e">
        <f t="shared" si="745"/>
        <v>#DIV/0!</v>
      </c>
      <c r="AK682" t="e">
        <f t="shared" si="746"/>
        <v>#DIV/0!</v>
      </c>
      <c r="AL682" t="str">
        <f t="shared" si="747"/>
        <v>0</v>
      </c>
      <c r="AM682" t="str">
        <f t="shared" si="748"/>
        <v>0</v>
      </c>
      <c r="AN682" t="str">
        <f t="shared" si="749"/>
        <v>0</v>
      </c>
      <c r="AO682" t="str">
        <f t="shared" si="750"/>
        <v>0</v>
      </c>
      <c r="AP682" t="str">
        <f t="shared" si="751"/>
        <v>0</v>
      </c>
      <c r="AQ682" t="str">
        <f t="shared" si="752"/>
        <v>0</v>
      </c>
      <c r="AT682">
        <f t="shared" si="737"/>
        <v>0</v>
      </c>
      <c r="AU682">
        <f t="shared" si="738"/>
        <v>0</v>
      </c>
      <c r="AW682">
        <f t="shared" si="739"/>
        <v>0</v>
      </c>
      <c r="AY682">
        <f t="shared" si="753"/>
        <v>0</v>
      </c>
      <c r="AZ682">
        <f t="shared" si="754"/>
        <v>0</v>
      </c>
      <c r="BA682">
        <f t="shared" si="755"/>
        <v>0</v>
      </c>
      <c r="BB682">
        <f t="shared" si="756"/>
        <v>0</v>
      </c>
      <c r="BC682">
        <f t="shared" si="757"/>
        <v>0</v>
      </c>
      <c r="BD682">
        <f t="shared" si="758"/>
        <v>0</v>
      </c>
      <c r="BF682" t="str">
        <f t="shared" si="759"/>
        <v>0</v>
      </c>
      <c r="BG682" t="str">
        <f t="shared" si="760"/>
        <v>0</v>
      </c>
      <c r="BH682" t="str">
        <f t="shared" si="761"/>
        <v>0</v>
      </c>
      <c r="BI682" t="str">
        <f t="shared" si="762"/>
        <v>0</v>
      </c>
      <c r="BJ682" t="str">
        <f t="shared" si="763"/>
        <v>0</v>
      </c>
      <c r="BK682" t="str">
        <f t="shared" si="764"/>
        <v>0</v>
      </c>
    </row>
    <row r="683" spans="1:63" x14ac:dyDescent="0.25">
      <c r="A683" s="176" t="s">
        <v>24</v>
      </c>
      <c r="B683" s="10">
        <f t="shared" si="740"/>
        <v>22</v>
      </c>
      <c r="C683" s="10" t="str">
        <f t="shared" si="769"/>
        <v>Admin 4d - 22</v>
      </c>
      <c r="D683" s="138">
        <f>'AUP Test Results - Table 1'!D683</f>
        <v>0</v>
      </c>
      <c r="E683" s="177">
        <f>'AUP Test Results - Table 1'!E683</f>
        <v>0</v>
      </c>
      <c r="F683" s="139">
        <f>'AUP Test Results - Table 1'!F683</f>
        <v>0</v>
      </c>
      <c r="G683" s="177">
        <f>'AUP Test Results - Table 1'!G683</f>
        <v>0</v>
      </c>
      <c r="H683" s="177">
        <f>'AUP Test Results - Table 1'!H683</f>
        <v>0</v>
      </c>
      <c r="I683" s="139">
        <f>'AUP Test Results - Table 1'!I683</f>
        <v>0</v>
      </c>
      <c r="J683" s="177">
        <f>'AUP Test Results - Table 1'!J683</f>
        <v>0</v>
      </c>
      <c r="K683" s="177">
        <f>'AUP Test Results - Table 1'!K683</f>
        <v>0</v>
      </c>
      <c r="L683" s="139">
        <f>'AUP Test Results - Table 1'!L683</f>
        <v>0</v>
      </c>
      <c r="M683" s="177" t="str">
        <f>'AUP Test Results - Table 1'!M683</f>
        <v/>
      </c>
      <c r="N683" s="177">
        <f>'AUP Test Results - Table 1'!N683</f>
        <v>0</v>
      </c>
      <c r="O683" s="139">
        <f>'AUP Test Results - Table 1'!O683</f>
        <v>0</v>
      </c>
      <c r="P683" s="177" t="str">
        <f>'AUP Test Results - Table 1'!P683</f>
        <v/>
      </c>
      <c r="Q683" s="138">
        <f>'AUP Test Results - Table 1'!Q683</f>
        <v>0</v>
      </c>
      <c r="R683" s="139">
        <f>'AUP Test Results - Table 1'!R683</f>
        <v>0</v>
      </c>
      <c r="S683" s="45">
        <f>'AUP Test Results - Table 1'!S683</f>
        <v>0</v>
      </c>
      <c r="T683" s="139">
        <f>'AUP Test Results - Table 1'!T683</f>
        <v>0</v>
      </c>
      <c r="U683" s="45">
        <f>'AUP Test Results - Table 1'!U683</f>
        <v>0</v>
      </c>
      <c r="V683" s="138">
        <f>'AUP Test Results - Table 1'!V683</f>
        <v>0</v>
      </c>
      <c r="W683" s="141" t="str">
        <f>'AUP Test Results - Table 1'!W683</f>
        <v>none</v>
      </c>
      <c r="X683" s="141">
        <f>'AUP Test Results - Table 1'!X683</f>
        <v>0</v>
      </c>
      <c r="Y683" s="178">
        <f>'AUP Test Results - Table 1'!Y683</f>
        <v>0</v>
      </c>
      <c r="Z683" s="89">
        <f>'AUP Test Results - Table 1'!Z683</f>
        <v>0</v>
      </c>
      <c r="AC683" t="str">
        <f t="shared" si="741"/>
        <v>Admin 4d</v>
      </c>
      <c r="AD683" s="3">
        <f t="shared" si="766"/>
        <v>0</v>
      </c>
      <c r="AE683" s="3">
        <f t="shared" si="767"/>
        <v>0</v>
      </c>
      <c r="AF683" s="3" t="e">
        <f t="shared" si="768"/>
        <v>#DIV/0!</v>
      </c>
      <c r="AG683" s="2" t="e">
        <f t="shared" si="742"/>
        <v>#DIV/0!</v>
      </c>
      <c r="AH683" s="2" t="e">
        <f t="shared" si="743"/>
        <v>#DIV/0!</v>
      </c>
      <c r="AI683" s="2" t="e">
        <f t="shared" si="744"/>
        <v>#DIV/0!</v>
      </c>
      <c r="AJ683" s="2" t="e">
        <f t="shared" si="745"/>
        <v>#DIV/0!</v>
      </c>
      <c r="AK683" t="e">
        <f t="shared" si="746"/>
        <v>#DIV/0!</v>
      </c>
      <c r="AL683" t="str">
        <f t="shared" si="747"/>
        <v>0</v>
      </c>
      <c r="AM683" t="str">
        <f t="shared" si="748"/>
        <v>0</v>
      </c>
      <c r="AN683" t="str">
        <f t="shared" si="749"/>
        <v>0</v>
      </c>
      <c r="AO683" t="str">
        <f t="shared" si="750"/>
        <v>0</v>
      </c>
      <c r="AP683" t="str">
        <f t="shared" si="751"/>
        <v>0</v>
      </c>
      <c r="AQ683" t="str">
        <f t="shared" si="752"/>
        <v>0</v>
      </c>
      <c r="AT683">
        <f t="shared" si="737"/>
        <v>0</v>
      </c>
      <c r="AU683">
        <f t="shared" si="738"/>
        <v>0</v>
      </c>
      <c r="AW683">
        <f t="shared" si="739"/>
        <v>0</v>
      </c>
      <c r="AY683">
        <f t="shared" si="753"/>
        <v>0</v>
      </c>
      <c r="AZ683">
        <f t="shared" si="754"/>
        <v>0</v>
      </c>
      <c r="BA683">
        <f t="shared" si="755"/>
        <v>0</v>
      </c>
      <c r="BB683">
        <f t="shared" si="756"/>
        <v>0</v>
      </c>
      <c r="BC683">
        <f t="shared" si="757"/>
        <v>0</v>
      </c>
      <c r="BD683">
        <f t="shared" si="758"/>
        <v>0</v>
      </c>
      <c r="BF683" t="str">
        <f t="shared" si="759"/>
        <v>0</v>
      </c>
      <c r="BG683" t="str">
        <f t="shared" si="760"/>
        <v>0</v>
      </c>
      <c r="BH683" t="str">
        <f t="shared" si="761"/>
        <v>0</v>
      </c>
      <c r="BI683" t="str">
        <f t="shared" si="762"/>
        <v>0</v>
      </c>
      <c r="BJ683" t="str">
        <f t="shared" si="763"/>
        <v>0</v>
      </c>
      <c r="BK683" t="str">
        <f t="shared" si="764"/>
        <v>0</v>
      </c>
    </row>
    <row r="684" spans="1:63" x14ac:dyDescent="0.25">
      <c r="A684" s="176" t="s">
        <v>24</v>
      </c>
      <c r="B684" s="10">
        <f t="shared" si="740"/>
        <v>23</v>
      </c>
      <c r="C684" s="10" t="str">
        <f t="shared" si="769"/>
        <v>Admin 4d - 23</v>
      </c>
      <c r="D684" s="138">
        <f>'AUP Test Results - Table 1'!D684</f>
        <v>0</v>
      </c>
      <c r="E684" s="177">
        <f>'AUP Test Results - Table 1'!E684</f>
        <v>0</v>
      </c>
      <c r="F684" s="139">
        <f>'AUP Test Results - Table 1'!F684</f>
        <v>0</v>
      </c>
      <c r="G684" s="177">
        <f>'AUP Test Results - Table 1'!G684</f>
        <v>0</v>
      </c>
      <c r="H684" s="177">
        <f>'AUP Test Results - Table 1'!H684</f>
        <v>0</v>
      </c>
      <c r="I684" s="139">
        <f>'AUP Test Results - Table 1'!I684</f>
        <v>0</v>
      </c>
      <c r="J684" s="177">
        <f>'AUP Test Results - Table 1'!J684</f>
        <v>0</v>
      </c>
      <c r="K684" s="177">
        <f>'AUP Test Results - Table 1'!K684</f>
        <v>0</v>
      </c>
      <c r="L684" s="139">
        <f>'AUP Test Results - Table 1'!L684</f>
        <v>0</v>
      </c>
      <c r="M684" s="177" t="str">
        <f>'AUP Test Results - Table 1'!M684</f>
        <v/>
      </c>
      <c r="N684" s="177">
        <f>'AUP Test Results - Table 1'!N684</f>
        <v>0</v>
      </c>
      <c r="O684" s="139">
        <f>'AUP Test Results - Table 1'!O684</f>
        <v>0</v>
      </c>
      <c r="P684" s="177" t="str">
        <f>'AUP Test Results - Table 1'!P684</f>
        <v/>
      </c>
      <c r="Q684" s="138">
        <f>'AUP Test Results - Table 1'!Q684</f>
        <v>0</v>
      </c>
      <c r="R684" s="139">
        <f>'AUP Test Results - Table 1'!R684</f>
        <v>0</v>
      </c>
      <c r="S684" s="45">
        <f>'AUP Test Results - Table 1'!S684</f>
        <v>0</v>
      </c>
      <c r="T684" s="139">
        <f>'AUP Test Results - Table 1'!T684</f>
        <v>0</v>
      </c>
      <c r="U684" s="45">
        <f>'AUP Test Results - Table 1'!U684</f>
        <v>0</v>
      </c>
      <c r="V684" s="138">
        <f>'AUP Test Results - Table 1'!V684</f>
        <v>0</v>
      </c>
      <c r="W684" s="141" t="str">
        <f>'AUP Test Results - Table 1'!W684</f>
        <v>none</v>
      </c>
      <c r="X684" s="141">
        <f>'AUP Test Results - Table 1'!X684</f>
        <v>0</v>
      </c>
      <c r="Y684" s="178">
        <f>'AUP Test Results - Table 1'!Y684</f>
        <v>0</v>
      </c>
      <c r="Z684" s="89">
        <f>'AUP Test Results - Table 1'!Z684</f>
        <v>0</v>
      </c>
      <c r="AC684" t="str">
        <f t="shared" si="741"/>
        <v>Admin 4d</v>
      </c>
      <c r="AD684" s="3">
        <f t="shared" si="766"/>
        <v>0</v>
      </c>
      <c r="AE684" s="3">
        <f t="shared" si="767"/>
        <v>0</v>
      </c>
      <c r="AF684" s="3" t="e">
        <f t="shared" si="768"/>
        <v>#DIV/0!</v>
      </c>
      <c r="AG684" s="2" t="e">
        <f t="shared" si="742"/>
        <v>#DIV/0!</v>
      </c>
      <c r="AH684" s="2" t="e">
        <f t="shared" si="743"/>
        <v>#DIV/0!</v>
      </c>
      <c r="AI684" s="2" t="e">
        <f t="shared" si="744"/>
        <v>#DIV/0!</v>
      </c>
      <c r="AJ684" s="2" t="e">
        <f t="shared" si="745"/>
        <v>#DIV/0!</v>
      </c>
      <c r="AK684" t="e">
        <f t="shared" si="746"/>
        <v>#DIV/0!</v>
      </c>
      <c r="AL684" t="str">
        <f t="shared" si="747"/>
        <v>0</v>
      </c>
      <c r="AM684" t="str">
        <f t="shared" si="748"/>
        <v>0</v>
      </c>
      <c r="AN684" t="str">
        <f t="shared" si="749"/>
        <v>0</v>
      </c>
      <c r="AO684" t="str">
        <f t="shared" si="750"/>
        <v>0</v>
      </c>
      <c r="AP684" t="str">
        <f t="shared" si="751"/>
        <v>0</v>
      </c>
      <c r="AQ684" t="str">
        <f t="shared" si="752"/>
        <v>0</v>
      </c>
      <c r="AT684">
        <f t="shared" si="737"/>
        <v>0</v>
      </c>
      <c r="AU684">
        <f t="shared" si="738"/>
        <v>0</v>
      </c>
      <c r="AW684">
        <f t="shared" si="739"/>
        <v>0</v>
      </c>
      <c r="AY684">
        <f t="shared" si="753"/>
        <v>0</v>
      </c>
      <c r="AZ684">
        <f t="shared" si="754"/>
        <v>0</v>
      </c>
      <c r="BA684">
        <f t="shared" si="755"/>
        <v>0</v>
      </c>
      <c r="BB684">
        <f t="shared" si="756"/>
        <v>0</v>
      </c>
      <c r="BC684">
        <f t="shared" si="757"/>
        <v>0</v>
      </c>
      <c r="BD684">
        <f t="shared" si="758"/>
        <v>0</v>
      </c>
      <c r="BF684" t="str">
        <f t="shared" si="759"/>
        <v>0</v>
      </c>
      <c r="BG684" t="str">
        <f t="shared" si="760"/>
        <v>0</v>
      </c>
      <c r="BH684" t="str">
        <f t="shared" si="761"/>
        <v>0</v>
      </c>
      <c r="BI684" t="str">
        <f t="shared" si="762"/>
        <v>0</v>
      </c>
      <c r="BJ684" t="str">
        <f t="shared" si="763"/>
        <v>0</v>
      </c>
      <c r="BK684" t="str">
        <f t="shared" si="764"/>
        <v>0</v>
      </c>
    </row>
    <row r="685" spans="1:63" x14ac:dyDescent="0.25">
      <c r="A685" s="176" t="s">
        <v>24</v>
      </c>
      <c r="B685" s="10">
        <f t="shared" si="740"/>
        <v>24</v>
      </c>
      <c r="C685" s="10" t="str">
        <f t="shared" si="769"/>
        <v>Admin 4d - 24</v>
      </c>
      <c r="D685" s="138">
        <f>'AUP Test Results - Table 1'!D685</f>
        <v>0</v>
      </c>
      <c r="E685" s="177">
        <f>'AUP Test Results - Table 1'!E685</f>
        <v>0</v>
      </c>
      <c r="F685" s="139">
        <f>'AUP Test Results - Table 1'!F685</f>
        <v>0</v>
      </c>
      <c r="G685" s="177">
        <f>'AUP Test Results - Table 1'!G685</f>
        <v>0</v>
      </c>
      <c r="H685" s="177">
        <f>'AUP Test Results - Table 1'!H685</f>
        <v>0</v>
      </c>
      <c r="I685" s="139">
        <f>'AUP Test Results - Table 1'!I685</f>
        <v>0</v>
      </c>
      <c r="J685" s="177">
        <f>'AUP Test Results - Table 1'!J685</f>
        <v>0</v>
      </c>
      <c r="K685" s="177">
        <f>'AUP Test Results - Table 1'!K685</f>
        <v>0</v>
      </c>
      <c r="L685" s="139">
        <f>'AUP Test Results - Table 1'!L685</f>
        <v>0</v>
      </c>
      <c r="M685" s="177" t="str">
        <f>'AUP Test Results - Table 1'!M685</f>
        <v/>
      </c>
      <c r="N685" s="177">
        <f>'AUP Test Results - Table 1'!N685</f>
        <v>0</v>
      </c>
      <c r="O685" s="139">
        <f>'AUP Test Results - Table 1'!O685</f>
        <v>0</v>
      </c>
      <c r="P685" s="177" t="str">
        <f>'AUP Test Results - Table 1'!P685</f>
        <v/>
      </c>
      <c r="Q685" s="138">
        <f>'AUP Test Results - Table 1'!Q685</f>
        <v>0</v>
      </c>
      <c r="R685" s="139">
        <f>'AUP Test Results - Table 1'!R685</f>
        <v>0</v>
      </c>
      <c r="S685" s="45">
        <f>'AUP Test Results - Table 1'!S685</f>
        <v>0</v>
      </c>
      <c r="T685" s="139">
        <f>'AUP Test Results - Table 1'!T685</f>
        <v>0</v>
      </c>
      <c r="U685" s="45">
        <f>'AUP Test Results - Table 1'!U685</f>
        <v>0</v>
      </c>
      <c r="V685" s="138">
        <f>'AUP Test Results - Table 1'!V685</f>
        <v>0</v>
      </c>
      <c r="W685" s="141" t="str">
        <f>'AUP Test Results - Table 1'!W685</f>
        <v>none</v>
      </c>
      <c r="X685" s="141">
        <f>'AUP Test Results - Table 1'!X685</f>
        <v>0</v>
      </c>
      <c r="Y685" s="178">
        <f>'AUP Test Results - Table 1'!Y685</f>
        <v>0</v>
      </c>
      <c r="Z685" s="89">
        <f>'AUP Test Results - Table 1'!Z685</f>
        <v>0</v>
      </c>
      <c r="AC685" t="str">
        <f t="shared" si="741"/>
        <v>Admin 4d</v>
      </c>
      <c r="AD685" s="3">
        <f t="shared" si="766"/>
        <v>0</v>
      </c>
      <c r="AE685" s="3">
        <f t="shared" si="767"/>
        <v>0</v>
      </c>
      <c r="AF685" s="3" t="e">
        <f t="shared" si="768"/>
        <v>#DIV/0!</v>
      </c>
      <c r="AG685" s="2" t="e">
        <f t="shared" si="742"/>
        <v>#DIV/0!</v>
      </c>
      <c r="AH685" s="2" t="e">
        <f t="shared" si="743"/>
        <v>#DIV/0!</v>
      </c>
      <c r="AI685" s="2" t="e">
        <f t="shared" si="744"/>
        <v>#DIV/0!</v>
      </c>
      <c r="AJ685" s="2" t="e">
        <f t="shared" si="745"/>
        <v>#DIV/0!</v>
      </c>
      <c r="AK685" t="e">
        <f t="shared" si="746"/>
        <v>#DIV/0!</v>
      </c>
      <c r="AL685" t="str">
        <f t="shared" si="747"/>
        <v>0</v>
      </c>
      <c r="AM685" t="str">
        <f t="shared" si="748"/>
        <v>0</v>
      </c>
      <c r="AN685" t="str">
        <f t="shared" si="749"/>
        <v>0</v>
      </c>
      <c r="AO685" t="str">
        <f t="shared" si="750"/>
        <v>0</v>
      </c>
      <c r="AP685" t="str">
        <f t="shared" si="751"/>
        <v>0</v>
      </c>
      <c r="AQ685" t="str">
        <f t="shared" si="752"/>
        <v>0</v>
      </c>
      <c r="AT685">
        <f t="shared" si="737"/>
        <v>0</v>
      </c>
      <c r="AU685">
        <f t="shared" si="738"/>
        <v>0</v>
      </c>
      <c r="AW685">
        <f t="shared" si="739"/>
        <v>0</v>
      </c>
      <c r="AY685">
        <f t="shared" si="753"/>
        <v>0</v>
      </c>
      <c r="AZ685">
        <f t="shared" si="754"/>
        <v>0</v>
      </c>
      <c r="BA685">
        <f t="shared" si="755"/>
        <v>0</v>
      </c>
      <c r="BB685">
        <f t="shared" si="756"/>
        <v>0</v>
      </c>
      <c r="BC685">
        <f t="shared" si="757"/>
        <v>0</v>
      </c>
      <c r="BD685">
        <f t="shared" si="758"/>
        <v>0</v>
      </c>
      <c r="BF685" t="str">
        <f t="shared" si="759"/>
        <v>0</v>
      </c>
      <c r="BG685" t="str">
        <f t="shared" si="760"/>
        <v>0</v>
      </c>
      <c r="BH685" t="str">
        <f t="shared" si="761"/>
        <v>0</v>
      </c>
      <c r="BI685" t="str">
        <f t="shared" si="762"/>
        <v>0</v>
      </c>
      <c r="BJ685" t="str">
        <f t="shared" si="763"/>
        <v>0</v>
      </c>
      <c r="BK685" t="str">
        <f t="shared" si="764"/>
        <v>0</v>
      </c>
    </row>
    <row r="686" spans="1:63" x14ac:dyDescent="0.25">
      <c r="A686" s="176" t="s">
        <v>24</v>
      </c>
      <c r="B686" s="10">
        <f t="shared" si="740"/>
        <v>25</v>
      </c>
      <c r="C686" s="10" t="str">
        <f t="shared" si="769"/>
        <v>Admin 4d - 25</v>
      </c>
      <c r="D686" s="138">
        <f>'AUP Test Results - Table 1'!D686</f>
        <v>0</v>
      </c>
      <c r="E686" s="177">
        <f>'AUP Test Results - Table 1'!E686</f>
        <v>0</v>
      </c>
      <c r="F686" s="139">
        <f>'AUP Test Results - Table 1'!F686</f>
        <v>0</v>
      </c>
      <c r="G686" s="177">
        <f>'AUP Test Results - Table 1'!G686</f>
        <v>0</v>
      </c>
      <c r="H686" s="177">
        <f>'AUP Test Results - Table 1'!H686</f>
        <v>0</v>
      </c>
      <c r="I686" s="139">
        <f>'AUP Test Results - Table 1'!I686</f>
        <v>0</v>
      </c>
      <c r="J686" s="177">
        <f>'AUP Test Results - Table 1'!J686</f>
        <v>0</v>
      </c>
      <c r="K686" s="177">
        <f>'AUP Test Results - Table 1'!K686</f>
        <v>0</v>
      </c>
      <c r="L686" s="139">
        <f>'AUP Test Results - Table 1'!L686</f>
        <v>0</v>
      </c>
      <c r="M686" s="177" t="str">
        <f>'AUP Test Results - Table 1'!M686</f>
        <v/>
      </c>
      <c r="N686" s="177">
        <f>'AUP Test Results - Table 1'!N686</f>
        <v>0</v>
      </c>
      <c r="O686" s="139">
        <f>'AUP Test Results - Table 1'!O686</f>
        <v>0</v>
      </c>
      <c r="P686" s="177" t="str">
        <f>'AUP Test Results - Table 1'!P686</f>
        <v/>
      </c>
      <c r="Q686" s="138">
        <f>'AUP Test Results - Table 1'!Q686</f>
        <v>0</v>
      </c>
      <c r="R686" s="139">
        <f>'AUP Test Results - Table 1'!R686</f>
        <v>0</v>
      </c>
      <c r="S686" s="45">
        <f>'AUP Test Results - Table 1'!S686</f>
        <v>0</v>
      </c>
      <c r="T686" s="139">
        <f>'AUP Test Results - Table 1'!T686</f>
        <v>0</v>
      </c>
      <c r="U686" s="45">
        <f>'AUP Test Results - Table 1'!U686</f>
        <v>0</v>
      </c>
      <c r="V686" s="138">
        <f>'AUP Test Results - Table 1'!V686</f>
        <v>0</v>
      </c>
      <c r="W686" s="141" t="str">
        <f>'AUP Test Results - Table 1'!W686</f>
        <v>none</v>
      </c>
      <c r="X686" s="141">
        <f>'AUP Test Results - Table 1'!X686</f>
        <v>0</v>
      </c>
      <c r="Y686" s="178">
        <f>'AUP Test Results - Table 1'!Y686</f>
        <v>0</v>
      </c>
      <c r="Z686" s="89">
        <f>'AUP Test Results - Table 1'!Z686</f>
        <v>0</v>
      </c>
      <c r="AC686" t="str">
        <f t="shared" si="741"/>
        <v>Admin 4d</v>
      </c>
      <c r="AD686" s="3">
        <f t="shared" si="766"/>
        <v>0</v>
      </c>
      <c r="AE686" s="3">
        <f t="shared" si="767"/>
        <v>0</v>
      </c>
      <c r="AF686" s="3" t="e">
        <f t="shared" si="768"/>
        <v>#DIV/0!</v>
      </c>
      <c r="AG686" s="2" t="e">
        <f t="shared" si="742"/>
        <v>#DIV/0!</v>
      </c>
      <c r="AH686" s="2" t="e">
        <f t="shared" si="743"/>
        <v>#DIV/0!</v>
      </c>
      <c r="AI686" s="2" t="e">
        <f t="shared" si="744"/>
        <v>#DIV/0!</v>
      </c>
      <c r="AJ686" s="2" t="e">
        <f t="shared" si="745"/>
        <v>#DIV/0!</v>
      </c>
      <c r="AK686" t="e">
        <f t="shared" si="746"/>
        <v>#DIV/0!</v>
      </c>
      <c r="AL686" t="str">
        <f t="shared" si="747"/>
        <v>0</v>
      </c>
      <c r="AM686" t="str">
        <f t="shared" si="748"/>
        <v>0</v>
      </c>
      <c r="AN686" t="str">
        <f t="shared" si="749"/>
        <v>0</v>
      </c>
      <c r="AO686" t="str">
        <f t="shared" si="750"/>
        <v>0</v>
      </c>
      <c r="AP686" t="str">
        <f t="shared" si="751"/>
        <v>0</v>
      </c>
      <c r="AQ686" t="str">
        <f t="shared" si="752"/>
        <v>0</v>
      </c>
      <c r="AT686">
        <f t="shared" si="737"/>
        <v>0</v>
      </c>
      <c r="AU686">
        <f t="shared" si="738"/>
        <v>0</v>
      </c>
      <c r="AW686">
        <f t="shared" si="739"/>
        <v>0</v>
      </c>
      <c r="AY686">
        <f t="shared" si="753"/>
        <v>0</v>
      </c>
      <c r="AZ686">
        <f t="shared" si="754"/>
        <v>0</v>
      </c>
      <c r="BA686">
        <f t="shared" si="755"/>
        <v>0</v>
      </c>
      <c r="BB686">
        <f t="shared" si="756"/>
        <v>0</v>
      </c>
      <c r="BC686">
        <f t="shared" si="757"/>
        <v>0</v>
      </c>
      <c r="BD686">
        <f t="shared" si="758"/>
        <v>0</v>
      </c>
      <c r="BF686" t="str">
        <f t="shared" si="759"/>
        <v>0</v>
      </c>
      <c r="BG686" t="str">
        <f t="shared" si="760"/>
        <v>0</v>
      </c>
      <c r="BH686" t="str">
        <f t="shared" si="761"/>
        <v>0</v>
      </c>
      <c r="BI686" t="str">
        <f t="shared" si="762"/>
        <v>0</v>
      </c>
      <c r="BJ686" t="str">
        <f t="shared" si="763"/>
        <v>0</v>
      </c>
      <c r="BK686" t="str">
        <f t="shared" si="764"/>
        <v>0</v>
      </c>
    </row>
    <row r="687" spans="1:63" x14ac:dyDescent="0.25">
      <c r="A687" s="176" t="s">
        <v>24</v>
      </c>
      <c r="B687" s="10">
        <f t="shared" si="740"/>
        <v>26</v>
      </c>
      <c r="C687" s="10" t="str">
        <f t="shared" si="769"/>
        <v>Admin 4d - 26</v>
      </c>
      <c r="D687" s="138">
        <f>'AUP Test Results - Table 1'!D687</f>
        <v>0</v>
      </c>
      <c r="E687" s="177">
        <f>'AUP Test Results - Table 1'!E687</f>
        <v>0</v>
      </c>
      <c r="F687" s="139">
        <f>'AUP Test Results - Table 1'!F687</f>
        <v>0</v>
      </c>
      <c r="G687" s="177">
        <f>'AUP Test Results - Table 1'!G687</f>
        <v>0</v>
      </c>
      <c r="H687" s="177">
        <f>'AUP Test Results - Table 1'!H687</f>
        <v>0</v>
      </c>
      <c r="I687" s="139">
        <f>'AUP Test Results - Table 1'!I687</f>
        <v>0</v>
      </c>
      <c r="J687" s="177">
        <f>'AUP Test Results - Table 1'!J687</f>
        <v>0</v>
      </c>
      <c r="K687" s="177">
        <f>'AUP Test Results - Table 1'!K687</f>
        <v>0</v>
      </c>
      <c r="L687" s="139">
        <f>'AUP Test Results - Table 1'!L687</f>
        <v>0</v>
      </c>
      <c r="M687" s="177" t="str">
        <f>'AUP Test Results - Table 1'!M687</f>
        <v/>
      </c>
      <c r="N687" s="177">
        <f>'AUP Test Results - Table 1'!N687</f>
        <v>0</v>
      </c>
      <c r="O687" s="139">
        <f>'AUP Test Results - Table 1'!O687</f>
        <v>0</v>
      </c>
      <c r="P687" s="177" t="str">
        <f>'AUP Test Results - Table 1'!P687</f>
        <v/>
      </c>
      <c r="Q687" s="138">
        <f>'AUP Test Results - Table 1'!Q687</f>
        <v>0</v>
      </c>
      <c r="R687" s="139">
        <f>'AUP Test Results - Table 1'!R687</f>
        <v>0</v>
      </c>
      <c r="S687" s="45">
        <f>'AUP Test Results - Table 1'!S687</f>
        <v>0</v>
      </c>
      <c r="T687" s="139">
        <f>'AUP Test Results - Table 1'!T687</f>
        <v>0</v>
      </c>
      <c r="U687" s="45">
        <f>'AUP Test Results - Table 1'!U687</f>
        <v>0</v>
      </c>
      <c r="V687" s="138">
        <f>'AUP Test Results - Table 1'!V687</f>
        <v>0</v>
      </c>
      <c r="W687" s="141" t="str">
        <f>'AUP Test Results - Table 1'!W687</f>
        <v>none</v>
      </c>
      <c r="X687" s="141">
        <f>'AUP Test Results - Table 1'!X687</f>
        <v>0</v>
      </c>
      <c r="Y687" s="178">
        <f>'AUP Test Results - Table 1'!Y687</f>
        <v>0</v>
      </c>
      <c r="Z687" s="89">
        <f>'AUP Test Results - Table 1'!Z687</f>
        <v>0</v>
      </c>
      <c r="AC687" t="str">
        <f t="shared" si="741"/>
        <v>Admin 4d</v>
      </c>
      <c r="AD687" s="3">
        <f t="shared" si="766"/>
        <v>0</v>
      </c>
      <c r="AE687" s="3">
        <f t="shared" si="767"/>
        <v>0</v>
      </c>
      <c r="AF687" s="3" t="e">
        <f t="shared" si="768"/>
        <v>#DIV/0!</v>
      </c>
      <c r="AG687" s="2" t="e">
        <f t="shared" si="742"/>
        <v>#DIV/0!</v>
      </c>
      <c r="AH687" s="2" t="e">
        <f t="shared" si="743"/>
        <v>#DIV/0!</v>
      </c>
      <c r="AI687" s="2" t="e">
        <f t="shared" si="744"/>
        <v>#DIV/0!</v>
      </c>
      <c r="AJ687" s="2" t="e">
        <f t="shared" si="745"/>
        <v>#DIV/0!</v>
      </c>
      <c r="AK687" t="e">
        <f t="shared" si="746"/>
        <v>#DIV/0!</v>
      </c>
      <c r="AL687" t="str">
        <f t="shared" si="747"/>
        <v>0</v>
      </c>
      <c r="AM687" t="str">
        <f t="shared" si="748"/>
        <v>0</v>
      </c>
      <c r="AN687" t="str">
        <f t="shared" si="749"/>
        <v>0</v>
      </c>
      <c r="AO687" t="str">
        <f t="shared" si="750"/>
        <v>0</v>
      </c>
      <c r="AP687" t="str">
        <f t="shared" si="751"/>
        <v>0</v>
      </c>
      <c r="AQ687" t="str">
        <f t="shared" si="752"/>
        <v>0</v>
      </c>
      <c r="AT687">
        <f t="shared" si="737"/>
        <v>0</v>
      </c>
      <c r="AU687">
        <f t="shared" si="738"/>
        <v>0</v>
      </c>
      <c r="AW687">
        <f t="shared" si="739"/>
        <v>0</v>
      </c>
      <c r="AY687">
        <f t="shared" si="753"/>
        <v>0</v>
      </c>
      <c r="AZ687">
        <f t="shared" si="754"/>
        <v>0</v>
      </c>
      <c r="BA687">
        <f t="shared" si="755"/>
        <v>0</v>
      </c>
      <c r="BB687">
        <f t="shared" si="756"/>
        <v>0</v>
      </c>
      <c r="BC687">
        <f t="shared" si="757"/>
        <v>0</v>
      </c>
      <c r="BD687">
        <f t="shared" si="758"/>
        <v>0</v>
      </c>
      <c r="BF687" t="str">
        <f t="shared" si="759"/>
        <v>0</v>
      </c>
      <c r="BG687" t="str">
        <f t="shared" si="760"/>
        <v>0</v>
      </c>
      <c r="BH687" t="str">
        <f t="shared" si="761"/>
        <v>0</v>
      </c>
      <c r="BI687" t="str">
        <f t="shared" si="762"/>
        <v>0</v>
      </c>
      <c r="BJ687" t="str">
        <f t="shared" si="763"/>
        <v>0</v>
      </c>
      <c r="BK687" t="str">
        <f t="shared" si="764"/>
        <v>0</v>
      </c>
    </row>
    <row r="688" spans="1:63" x14ac:dyDescent="0.25">
      <c r="A688" s="176" t="s">
        <v>24</v>
      </c>
      <c r="B688" s="10">
        <f t="shared" si="740"/>
        <v>27</v>
      </c>
      <c r="C688" s="10" t="str">
        <f t="shared" si="769"/>
        <v>Admin 4d - 27</v>
      </c>
      <c r="D688" s="138">
        <f>'AUP Test Results - Table 1'!D688</f>
        <v>0</v>
      </c>
      <c r="E688" s="177">
        <f>'AUP Test Results - Table 1'!E688</f>
        <v>0</v>
      </c>
      <c r="F688" s="139">
        <f>'AUP Test Results - Table 1'!F688</f>
        <v>0</v>
      </c>
      <c r="G688" s="177">
        <f>'AUP Test Results - Table 1'!G688</f>
        <v>0</v>
      </c>
      <c r="H688" s="177">
        <f>'AUP Test Results - Table 1'!H688</f>
        <v>0</v>
      </c>
      <c r="I688" s="139">
        <f>'AUP Test Results - Table 1'!I688</f>
        <v>0</v>
      </c>
      <c r="J688" s="177">
        <f>'AUP Test Results - Table 1'!J688</f>
        <v>0</v>
      </c>
      <c r="K688" s="177">
        <f>'AUP Test Results - Table 1'!K688</f>
        <v>0</v>
      </c>
      <c r="L688" s="139">
        <f>'AUP Test Results - Table 1'!L688</f>
        <v>0</v>
      </c>
      <c r="M688" s="177" t="str">
        <f>'AUP Test Results - Table 1'!M688</f>
        <v/>
      </c>
      <c r="N688" s="177">
        <f>'AUP Test Results - Table 1'!N688</f>
        <v>0</v>
      </c>
      <c r="O688" s="139">
        <f>'AUP Test Results - Table 1'!O688</f>
        <v>0</v>
      </c>
      <c r="P688" s="177" t="str">
        <f>'AUP Test Results - Table 1'!P688</f>
        <v/>
      </c>
      <c r="Q688" s="138">
        <f>'AUP Test Results - Table 1'!Q688</f>
        <v>0</v>
      </c>
      <c r="R688" s="139">
        <f>'AUP Test Results - Table 1'!R688</f>
        <v>0</v>
      </c>
      <c r="S688" s="45">
        <f>'AUP Test Results - Table 1'!S688</f>
        <v>0</v>
      </c>
      <c r="T688" s="139">
        <f>'AUP Test Results - Table 1'!T688</f>
        <v>0</v>
      </c>
      <c r="U688" s="45">
        <f>'AUP Test Results - Table 1'!U688</f>
        <v>0</v>
      </c>
      <c r="V688" s="138">
        <f>'AUP Test Results - Table 1'!V688</f>
        <v>0</v>
      </c>
      <c r="W688" s="141" t="str">
        <f>'AUP Test Results - Table 1'!W688</f>
        <v>none</v>
      </c>
      <c r="X688" s="141">
        <f>'AUP Test Results - Table 1'!X688</f>
        <v>0</v>
      </c>
      <c r="Y688" s="178">
        <f>'AUP Test Results - Table 1'!Y688</f>
        <v>0</v>
      </c>
      <c r="Z688" s="89">
        <f>'AUP Test Results - Table 1'!Z688</f>
        <v>0</v>
      </c>
      <c r="AC688" t="str">
        <f t="shared" si="741"/>
        <v>Admin 4d</v>
      </c>
      <c r="AD688" s="3">
        <f t="shared" si="766"/>
        <v>0</v>
      </c>
      <c r="AE688" s="3">
        <f t="shared" si="767"/>
        <v>0</v>
      </c>
      <c r="AF688" s="3" t="e">
        <f t="shared" si="768"/>
        <v>#DIV/0!</v>
      </c>
      <c r="AG688" s="2" t="e">
        <f t="shared" si="742"/>
        <v>#DIV/0!</v>
      </c>
      <c r="AH688" s="2" t="e">
        <f t="shared" si="743"/>
        <v>#DIV/0!</v>
      </c>
      <c r="AI688" s="2" t="e">
        <f t="shared" si="744"/>
        <v>#DIV/0!</v>
      </c>
      <c r="AJ688" s="2" t="e">
        <f t="shared" si="745"/>
        <v>#DIV/0!</v>
      </c>
      <c r="AK688" t="e">
        <f t="shared" si="746"/>
        <v>#DIV/0!</v>
      </c>
      <c r="AL688" t="str">
        <f t="shared" si="747"/>
        <v>0</v>
      </c>
      <c r="AM688" t="str">
        <f t="shared" si="748"/>
        <v>0</v>
      </c>
      <c r="AN688" t="str">
        <f t="shared" si="749"/>
        <v>0</v>
      </c>
      <c r="AO688" t="str">
        <f t="shared" si="750"/>
        <v>0</v>
      </c>
      <c r="AP688" t="str">
        <f t="shared" si="751"/>
        <v>0</v>
      </c>
      <c r="AQ688" t="str">
        <f t="shared" si="752"/>
        <v>0</v>
      </c>
      <c r="AT688">
        <f t="shared" si="737"/>
        <v>0</v>
      </c>
      <c r="AU688">
        <f t="shared" si="738"/>
        <v>0</v>
      </c>
      <c r="AW688">
        <f t="shared" si="739"/>
        <v>0</v>
      </c>
      <c r="AY688">
        <f t="shared" si="753"/>
        <v>0</v>
      </c>
      <c r="AZ688">
        <f t="shared" si="754"/>
        <v>0</v>
      </c>
      <c r="BA688">
        <f t="shared" si="755"/>
        <v>0</v>
      </c>
      <c r="BB688">
        <f t="shared" si="756"/>
        <v>0</v>
      </c>
      <c r="BC688">
        <f t="shared" si="757"/>
        <v>0</v>
      </c>
      <c r="BD688">
        <f t="shared" si="758"/>
        <v>0</v>
      </c>
      <c r="BF688" t="str">
        <f t="shared" si="759"/>
        <v>0</v>
      </c>
      <c r="BG688" t="str">
        <f t="shared" si="760"/>
        <v>0</v>
      </c>
      <c r="BH688" t="str">
        <f t="shared" si="761"/>
        <v>0</v>
      </c>
      <c r="BI688" t="str">
        <f t="shared" si="762"/>
        <v>0</v>
      </c>
      <c r="BJ688" t="str">
        <f t="shared" si="763"/>
        <v>0</v>
      </c>
      <c r="BK688" t="str">
        <f t="shared" si="764"/>
        <v>0</v>
      </c>
    </row>
    <row r="689" spans="1:63" x14ac:dyDescent="0.25">
      <c r="A689" s="176" t="s">
        <v>24</v>
      </c>
      <c r="B689" s="10">
        <f t="shared" si="740"/>
        <v>28</v>
      </c>
      <c r="C689" s="10" t="str">
        <f t="shared" si="769"/>
        <v>Admin 4d - 28</v>
      </c>
      <c r="D689" s="138">
        <f>'AUP Test Results - Table 1'!D689</f>
        <v>0</v>
      </c>
      <c r="E689" s="177">
        <f>'AUP Test Results - Table 1'!E689</f>
        <v>0</v>
      </c>
      <c r="F689" s="139">
        <f>'AUP Test Results - Table 1'!F689</f>
        <v>0</v>
      </c>
      <c r="G689" s="177">
        <f>'AUP Test Results - Table 1'!G689</f>
        <v>0</v>
      </c>
      <c r="H689" s="177">
        <f>'AUP Test Results - Table 1'!H689</f>
        <v>0</v>
      </c>
      <c r="I689" s="139">
        <f>'AUP Test Results - Table 1'!I689</f>
        <v>0</v>
      </c>
      <c r="J689" s="177">
        <f>'AUP Test Results - Table 1'!J689</f>
        <v>0</v>
      </c>
      <c r="K689" s="177">
        <f>'AUP Test Results - Table 1'!K689</f>
        <v>0</v>
      </c>
      <c r="L689" s="139">
        <f>'AUP Test Results - Table 1'!L689</f>
        <v>0</v>
      </c>
      <c r="M689" s="177" t="str">
        <f>'AUP Test Results - Table 1'!M689</f>
        <v/>
      </c>
      <c r="N689" s="177">
        <f>'AUP Test Results - Table 1'!N689</f>
        <v>0</v>
      </c>
      <c r="O689" s="139">
        <f>'AUP Test Results - Table 1'!O689</f>
        <v>0</v>
      </c>
      <c r="P689" s="177" t="str">
        <f>'AUP Test Results - Table 1'!P689</f>
        <v/>
      </c>
      <c r="Q689" s="138">
        <f>'AUP Test Results - Table 1'!Q689</f>
        <v>0</v>
      </c>
      <c r="R689" s="139">
        <f>'AUP Test Results - Table 1'!R689</f>
        <v>0</v>
      </c>
      <c r="S689" s="45">
        <f>'AUP Test Results - Table 1'!S689</f>
        <v>0</v>
      </c>
      <c r="T689" s="139">
        <f>'AUP Test Results - Table 1'!T689</f>
        <v>0</v>
      </c>
      <c r="U689" s="45">
        <f>'AUP Test Results - Table 1'!U689</f>
        <v>0</v>
      </c>
      <c r="V689" s="138">
        <f>'AUP Test Results - Table 1'!V689</f>
        <v>0</v>
      </c>
      <c r="W689" s="141" t="str">
        <f>'AUP Test Results - Table 1'!W689</f>
        <v>none</v>
      </c>
      <c r="X689" s="141">
        <f>'AUP Test Results - Table 1'!X689</f>
        <v>0</v>
      </c>
      <c r="Y689" s="178">
        <f>'AUP Test Results - Table 1'!Y689</f>
        <v>0</v>
      </c>
      <c r="Z689" s="89">
        <f>'AUP Test Results - Table 1'!Z689</f>
        <v>0</v>
      </c>
      <c r="AC689" t="str">
        <f t="shared" si="741"/>
        <v>Admin 4d</v>
      </c>
      <c r="AD689" s="3">
        <f t="shared" si="766"/>
        <v>0</v>
      </c>
      <c r="AE689" s="3">
        <f t="shared" si="767"/>
        <v>0</v>
      </c>
      <c r="AF689" s="3" t="e">
        <f t="shared" si="768"/>
        <v>#DIV/0!</v>
      </c>
      <c r="AG689" s="2" t="e">
        <f t="shared" si="742"/>
        <v>#DIV/0!</v>
      </c>
      <c r="AH689" s="2" t="e">
        <f t="shared" si="743"/>
        <v>#DIV/0!</v>
      </c>
      <c r="AI689" s="2" t="e">
        <f t="shared" si="744"/>
        <v>#DIV/0!</v>
      </c>
      <c r="AJ689" s="2" t="e">
        <f t="shared" si="745"/>
        <v>#DIV/0!</v>
      </c>
      <c r="AK689" t="e">
        <f t="shared" si="746"/>
        <v>#DIV/0!</v>
      </c>
      <c r="AL689" t="str">
        <f t="shared" si="747"/>
        <v>0</v>
      </c>
      <c r="AM689" t="str">
        <f t="shared" si="748"/>
        <v>0</v>
      </c>
      <c r="AN689" t="str">
        <f t="shared" si="749"/>
        <v>0</v>
      </c>
      <c r="AO689" t="str">
        <f t="shared" si="750"/>
        <v>0</v>
      </c>
      <c r="AP689" t="str">
        <f t="shared" si="751"/>
        <v>0</v>
      </c>
      <c r="AQ689" t="str">
        <f t="shared" si="752"/>
        <v>0</v>
      </c>
      <c r="AT689">
        <f t="shared" si="737"/>
        <v>0</v>
      </c>
      <c r="AU689">
        <f t="shared" si="738"/>
        <v>0</v>
      </c>
      <c r="AW689">
        <f t="shared" si="739"/>
        <v>0</v>
      </c>
      <c r="AY689">
        <f t="shared" si="753"/>
        <v>0</v>
      </c>
      <c r="AZ689">
        <f t="shared" si="754"/>
        <v>0</v>
      </c>
      <c r="BA689">
        <f t="shared" si="755"/>
        <v>0</v>
      </c>
      <c r="BB689">
        <f t="shared" si="756"/>
        <v>0</v>
      </c>
      <c r="BC689">
        <f t="shared" si="757"/>
        <v>0</v>
      </c>
      <c r="BD689">
        <f t="shared" si="758"/>
        <v>0</v>
      </c>
      <c r="BF689" t="str">
        <f t="shared" si="759"/>
        <v>0</v>
      </c>
      <c r="BG689" t="str">
        <f t="shared" si="760"/>
        <v>0</v>
      </c>
      <c r="BH689" t="str">
        <f t="shared" si="761"/>
        <v>0</v>
      </c>
      <c r="BI689" t="str">
        <f t="shared" si="762"/>
        <v>0</v>
      </c>
      <c r="BJ689" t="str">
        <f t="shared" si="763"/>
        <v>0</v>
      </c>
      <c r="BK689" t="str">
        <f t="shared" si="764"/>
        <v>0</v>
      </c>
    </row>
    <row r="690" spans="1:63" x14ac:dyDescent="0.25">
      <c r="A690" s="176" t="s">
        <v>24</v>
      </c>
      <c r="B690" s="10">
        <f t="shared" si="740"/>
        <v>29</v>
      </c>
      <c r="C690" s="10" t="str">
        <f t="shared" si="769"/>
        <v>Admin 4d - 29</v>
      </c>
      <c r="D690" s="138">
        <f>'AUP Test Results - Table 1'!D690</f>
        <v>0</v>
      </c>
      <c r="E690" s="177">
        <f>'AUP Test Results - Table 1'!E690</f>
        <v>0</v>
      </c>
      <c r="F690" s="139">
        <f>'AUP Test Results - Table 1'!F690</f>
        <v>0</v>
      </c>
      <c r="G690" s="177">
        <f>'AUP Test Results - Table 1'!G690</f>
        <v>0</v>
      </c>
      <c r="H690" s="177">
        <f>'AUP Test Results - Table 1'!H690</f>
        <v>0</v>
      </c>
      <c r="I690" s="139">
        <f>'AUP Test Results - Table 1'!I690</f>
        <v>0</v>
      </c>
      <c r="J690" s="177">
        <f>'AUP Test Results - Table 1'!J690</f>
        <v>0</v>
      </c>
      <c r="K690" s="177">
        <f>'AUP Test Results - Table 1'!K690</f>
        <v>0</v>
      </c>
      <c r="L690" s="139">
        <f>'AUP Test Results - Table 1'!L690</f>
        <v>0</v>
      </c>
      <c r="M690" s="177" t="str">
        <f>'AUP Test Results - Table 1'!M690</f>
        <v/>
      </c>
      <c r="N690" s="177">
        <f>'AUP Test Results - Table 1'!N690</f>
        <v>0</v>
      </c>
      <c r="O690" s="139">
        <f>'AUP Test Results - Table 1'!O690</f>
        <v>0</v>
      </c>
      <c r="P690" s="177" t="str">
        <f>'AUP Test Results - Table 1'!P690</f>
        <v/>
      </c>
      <c r="Q690" s="138">
        <f>'AUP Test Results - Table 1'!Q690</f>
        <v>0</v>
      </c>
      <c r="R690" s="139">
        <f>'AUP Test Results - Table 1'!R690</f>
        <v>0</v>
      </c>
      <c r="S690" s="45">
        <f>'AUP Test Results - Table 1'!S690</f>
        <v>0</v>
      </c>
      <c r="T690" s="139">
        <f>'AUP Test Results - Table 1'!T690</f>
        <v>0</v>
      </c>
      <c r="U690" s="45">
        <f>'AUP Test Results - Table 1'!U690</f>
        <v>0</v>
      </c>
      <c r="V690" s="138">
        <f>'AUP Test Results - Table 1'!V690</f>
        <v>0</v>
      </c>
      <c r="W690" s="141" t="str">
        <f>'AUP Test Results - Table 1'!W690</f>
        <v>none</v>
      </c>
      <c r="X690" s="141">
        <f>'AUP Test Results - Table 1'!X690</f>
        <v>0</v>
      </c>
      <c r="Y690" s="178">
        <f>'AUP Test Results - Table 1'!Y690</f>
        <v>0</v>
      </c>
      <c r="Z690" s="89">
        <f>'AUP Test Results - Table 1'!Z690</f>
        <v>0</v>
      </c>
      <c r="AC690" t="str">
        <f t="shared" si="741"/>
        <v>Admin 4d</v>
      </c>
      <c r="AD690" s="3">
        <f t="shared" si="766"/>
        <v>0</v>
      </c>
      <c r="AE690" s="3">
        <f t="shared" si="767"/>
        <v>0</v>
      </c>
      <c r="AF690" s="3" t="e">
        <f t="shared" si="768"/>
        <v>#DIV/0!</v>
      </c>
      <c r="AG690" s="2" t="e">
        <f t="shared" si="742"/>
        <v>#DIV/0!</v>
      </c>
      <c r="AH690" s="2" t="e">
        <f t="shared" si="743"/>
        <v>#DIV/0!</v>
      </c>
      <c r="AI690" s="2" t="e">
        <f t="shared" si="744"/>
        <v>#DIV/0!</v>
      </c>
      <c r="AJ690" s="2" t="e">
        <f t="shared" si="745"/>
        <v>#DIV/0!</v>
      </c>
      <c r="AK690" t="e">
        <f t="shared" si="746"/>
        <v>#DIV/0!</v>
      </c>
      <c r="AL690" t="str">
        <f t="shared" si="747"/>
        <v>0</v>
      </c>
      <c r="AM690" t="str">
        <f t="shared" si="748"/>
        <v>0</v>
      </c>
      <c r="AN690" t="str">
        <f t="shared" si="749"/>
        <v>0</v>
      </c>
      <c r="AO690" t="str">
        <f t="shared" si="750"/>
        <v>0</v>
      </c>
      <c r="AP690" t="str">
        <f t="shared" si="751"/>
        <v>0</v>
      </c>
      <c r="AQ690" t="str">
        <f t="shared" si="752"/>
        <v>0</v>
      </c>
      <c r="AT690">
        <f t="shared" si="737"/>
        <v>0</v>
      </c>
      <c r="AU690">
        <f t="shared" si="738"/>
        <v>0</v>
      </c>
      <c r="AW690">
        <f t="shared" si="739"/>
        <v>0</v>
      </c>
      <c r="AY690">
        <f t="shared" si="753"/>
        <v>0</v>
      </c>
      <c r="AZ690">
        <f t="shared" si="754"/>
        <v>0</v>
      </c>
      <c r="BA690">
        <f t="shared" si="755"/>
        <v>0</v>
      </c>
      <c r="BB690">
        <f t="shared" si="756"/>
        <v>0</v>
      </c>
      <c r="BC690">
        <f t="shared" si="757"/>
        <v>0</v>
      </c>
      <c r="BD690">
        <f t="shared" si="758"/>
        <v>0</v>
      </c>
      <c r="BF690" t="str">
        <f t="shared" si="759"/>
        <v>0</v>
      </c>
      <c r="BG690" t="str">
        <f t="shared" si="760"/>
        <v>0</v>
      </c>
      <c r="BH690" t="str">
        <f t="shared" si="761"/>
        <v>0</v>
      </c>
      <c r="BI690" t="str">
        <f t="shared" si="762"/>
        <v>0</v>
      </c>
      <c r="BJ690" t="str">
        <f t="shared" si="763"/>
        <v>0</v>
      </c>
      <c r="BK690" t="str">
        <f t="shared" si="764"/>
        <v>0</v>
      </c>
    </row>
    <row r="691" spans="1:63" x14ac:dyDescent="0.25">
      <c r="A691" s="176" t="s">
        <v>24</v>
      </c>
      <c r="B691" s="10">
        <f t="shared" si="740"/>
        <v>30</v>
      </c>
      <c r="C691" s="10" t="str">
        <f t="shared" si="769"/>
        <v>Admin 4d - 30</v>
      </c>
      <c r="D691" s="138">
        <f>'AUP Test Results - Table 1'!D691</f>
        <v>0</v>
      </c>
      <c r="E691" s="177">
        <f>'AUP Test Results - Table 1'!E691</f>
        <v>0</v>
      </c>
      <c r="F691" s="139">
        <f>'AUP Test Results - Table 1'!F691</f>
        <v>0</v>
      </c>
      <c r="G691" s="177">
        <f>'AUP Test Results - Table 1'!G691</f>
        <v>0</v>
      </c>
      <c r="H691" s="177">
        <f>'AUP Test Results - Table 1'!H691</f>
        <v>0</v>
      </c>
      <c r="I691" s="139">
        <f>'AUP Test Results - Table 1'!I691</f>
        <v>0</v>
      </c>
      <c r="J691" s="177">
        <f>'AUP Test Results - Table 1'!J691</f>
        <v>0</v>
      </c>
      <c r="K691" s="177">
        <f>'AUP Test Results - Table 1'!K691</f>
        <v>0</v>
      </c>
      <c r="L691" s="139">
        <f>'AUP Test Results - Table 1'!L691</f>
        <v>0</v>
      </c>
      <c r="M691" s="177" t="str">
        <f>'AUP Test Results - Table 1'!M691</f>
        <v/>
      </c>
      <c r="N691" s="177">
        <f>'AUP Test Results - Table 1'!N691</f>
        <v>0</v>
      </c>
      <c r="O691" s="139">
        <f>'AUP Test Results - Table 1'!O691</f>
        <v>0</v>
      </c>
      <c r="P691" s="177" t="str">
        <f>'AUP Test Results - Table 1'!P691</f>
        <v/>
      </c>
      <c r="Q691" s="138">
        <f>'AUP Test Results - Table 1'!Q691</f>
        <v>0</v>
      </c>
      <c r="R691" s="139">
        <f>'AUP Test Results - Table 1'!R691</f>
        <v>0</v>
      </c>
      <c r="S691" s="45">
        <f>'AUP Test Results - Table 1'!S691</f>
        <v>0</v>
      </c>
      <c r="T691" s="139">
        <f>'AUP Test Results - Table 1'!T691</f>
        <v>0</v>
      </c>
      <c r="U691" s="45">
        <f>'AUP Test Results - Table 1'!U691</f>
        <v>0</v>
      </c>
      <c r="V691" s="138">
        <f>'AUP Test Results - Table 1'!V691</f>
        <v>0</v>
      </c>
      <c r="W691" s="141" t="str">
        <f>'AUP Test Results - Table 1'!W691</f>
        <v>none</v>
      </c>
      <c r="X691" s="141">
        <f>'AUP Test Results - Table 1'!X691</f>
        <v>0</v>
      </c>
      <c r="Y691" s="178">
        <f>'AUP Test Results - Table 1'!Y691</f>
        <v>0</v>
      </c>
      <c r="Z691" s="89">
        <f>'AUP Test Results - Table 1'!Z691</f>
        <v>0</v>
      </c>
      <c r="AC691" t="str">
        <f t="shared" si="741"/>
        <v>Admin 4d</v>
      </c>
      <c r="AD691" s="3">
        <f t="shared" si="766"/>
        <v>0</v>
      </c>
      <c r="AE691" s="3">
        <f t="shared" si="767"/>
        <v>0</v>
      </c>
      <c r="AF691" s="3" t="e">
        <f t="shared" si="768"/>
        <v>#DIV/0!</v>
      </c>
      <c r="AG691" s="2" t="e">
        <f t="shared" si="742"/>
        <v>#DIV/0!</v>
      </c>
      <c r="AH691" s="2" t="e">
        <f t="shared" si="743"/>
        <v>#DIV/0!</v>
      </c>
      <c r="AI691" s="2" t="e">
        <f t="shared" si="744"/>
        <v>#DIV/0!</v>
      </c>
      <c r="AJ691" s="2" t="e">
        <f t="shared" si="745"/>
        <v>#DIV/0!</v>
      </c>
      <c r="AK691" t="e">
        <f t="shared" si="746"/>
        <v>#DIV/0!</v>
      </c>
      <c r="AL691" t="str">
        <f t="shared" si="747"/>
        <v>0</v>
      </c>
      <c r="AM691" t="str">
        <f t="shared" si="748"/>
        <v>0</v>
      </c>
      <c r="AN691" t="str">
        <f t="shared" si="749"/>
        <v>0</v>
      </c>
      <c r="AO691" t="str">
        <f t="shared" si="750"/>
        <v>0</v>
      </c>
      <c r="AP691" t="str">
        <f t="shared" si="751"/>
        <v>0</v>
      </c>
      <c r="AQ691" t="str">
        <f t="shared" si="752"/>
        <v>0</v>
      </c>
      <c r="AT691">
        <f t="shared" si="737"/>
        <v>0</v>
      </c>
      <c r="AU691">
        <f t="shared" si="738"/>
        <v>0</v>
      </c>
      <c r="AW691">
        <f t="shared" si="739"/>
        <v>0</v>
      </c>
      <c r="AY691">
        <f t="shared" si="753"/>
        <v>0</v>
      </c>
      <c r="AZ691">
        <f t="shared" si="754"/>
        <v>0</v>
      </c>
      <c r="BA691">
        <f t="shared" si="755"/>
        <v>0</v>
      </c>
      <c r="BB691">
        <f t="shared" si="756"/>
        <v>0</v>
      </c>
      <c r="BC691">
        <f t="shared" si="757"/>
        <v>0</v>
      </c>
      <c r="BD691">
        <f t="shared" si="758"/>
        <v>0</v>
      </c>
      <c r="BF691" t="str">
        <f t="shared" si="759"/>
        <v>0</v>
      </c>
      <c r="BG691" t="str">
        <f t="shared" si="760"/>
        <v>0</v>
      </c>
      <c r="BH691" t="str">
        <f t="shared" si="761"/>
        <v>0</v>
      </c>
      <c r="BI691" t="str">
        <f t="shared" si="762"/>
        <v>0</v>
      </c>
      <c r="BJ691" t="str">
        <f t="shared" si="763"/>
        <v>0</v>
      </c>
      <c r="BK691" t="str">
        <f t="shared" si="764"/>
        <v>0</v>
      </c>
    </row>
    <row r="692" spans="1:63" x14ac:dyDescent="0.25">
      <c r="A692" s="176" t="s">
        <v>24</v>
      </c>
      <c r="B692" s="10">
        <f t="shared" si="740"/>
        <v>31</v>
      </c>
      <c r="C692" s="10" t="str">
        <f t="shared" si="769"/>
        <v>Admin 4d - 31</v>
      </c>
      <c r="D692" s="138">
        <f>'AUP Test Results - Table 1'!D692</f>
        <v>0</v>
      </c>
      <c r="E692" s="177">
        <f>'AUP Test Results - Table 1'!E692</f>
        <v>0</v>
      </c>
      <c r="F692" s="139">
        <f>'AUP Test Results - Table 1'!F692</f>
        <v>0</v>
      </c>
      <c r="G692" s="177">
        <f>'AUP Test Results - Table 1'!G692</f>
        <v>0</v>
      </c>
      <c r="H692" s="177">
        <f>'AUP Test Results - Table 1'!H692</f>
        <v>0</v>
      </c>
      <c r="I692" s="139">
        <f>'AUP Test Results - Table 1'!I692</f>
        <v>0</v>
      </c>
      <c r="J692" s="177">
        <f>'AUP Test Results - Table 1'!J692</f>
        <v>0</v>
      </c>
      <c r="K692" s="177">
        <f>'AUP Test Results - Table 1'!K692</f>
        <v>0</v>
      </c>
      <c r="L692" s="139">
        <f>'AUP Test Results - Table 1'!L692</f>
        <v>0</v>
      </c>
      <c r="M692" s="177" t="str">
        <f>'AUP Test Results - Table 1'!M692</f>
        <v/>
      </c>
      <c r="N692" s="177">
        <f>'AUP Test Results - Table 1'!N692</f>
        <v>0</v>
      </c>
      <c r="O692" s="139">
        <f>'AUP Test Results - Table 1'!O692</f>
        <v>0</v>
      </c>
      <c r="P692" s="177" t="str">
        <f>'AUP Test Results - Table 1'!P692</f>
        <v/>
      </c>
      <c r="Q692" s="138">
        <f>'AUP Test Results - Table 1'!Q692</f>
        <v>0</v>
      </c>
      <c r="R692" s="139">
        <f>'AUP Test Results - Table 1'!R692</f>
        <v>0</v>
      </c>
      <c r="S692" s="45">
        <f>'AUP Test Results - Table 1'!S692</f>
        <v>0</v>
      </c>
      <c r="T692" s="139">
        <f>'AUP Test Results - Table 1'!T692</f>
        <v>0</v>
      </c>
      <c r="U692" s="45">
        <f>'AUP Test Results - Table 1'!U692</f>
        <v>0</v>
      </c>
      <c r="V692" s="138">
        <f>'AUP Test Results - Table 1'!V692</f>
        <v>0</v>
      </c>
      <c r="W692" s="141" t="str">
        <f>'AUP Test Results - Table 1'!W692</f>
        <v>none</v>
      </c>
      <c r="X692" s="141">
        <f>'AUP Test Results - Table 1'!X692</f>
        <v>0</v>
      </c>
      <c r="Y692" s="178">
        <f>'AUP Test Results - Table 1'!Y692</f>
        <v>0</v>
      </c>
      <c r="Z692" s="89">
        <f>'AUP Test Results - Table 1'!Z692</f>
        <v>0</v>
      </c>
      <c r="AC692" t="str">
        <f t="shared" si="741"/>
        <v>Admin 4d</v>
      </c>
      <c r="AD692" s="3">
        <f t="shared" si="766"/>
        <v>0</v>
      </c>
      <c r="AE692" s="3">
        <f t="shared" si="767"/>
        <v>0</v>
      </c>
      <c r="AF692" s="3" t="e">
        <f t="shared" si="768"/>
        <v>#DIV/0!</v>
      </c>
      <c r="AG692" s="2" t="e">
        <f t="shared" si="742"/>
        <v>#DIV/0!</v>
      </c>
      <c r="AH692" s="2" t="e">
        <f t="shared" si="743"/>
        <v>#DIV/0!</v>
      </c>
      <c r="AI692" s="2" t="e">
        <f t="shared" si="744"/>
        <v>#DIV/0!</v>
      </c>
      <c r="AJ692" s="2" t="e">
        <f t="shared" si="745"/>
        <v>#DIV/0!</v>
      </c>
      <c r="AK692" t="e">
        <f t="shared" si="746"/>
        <v>#DIV/0!</v>
      </c>
      <c r="AL692" t="str">
        <f t="shared" si="747"/>
        <v>0</v>
      </c>
      <c r="AM692" t="str">
        <f t="shared" si="748"/>
        <v>0</v>
      </c>
      <c r="AN692" t="str">
        <f t="shared" si="749"/>
        <v>0</v>
      </c>
      <c r="AO692" t="str">
        <f t="shared" si="750"/>
        <v>0</v>
      </c>
      <c r="AP692" t="str">
        <f t="shared" si="751"/>
        <v>0</v>
      </c>
      <c r="AQ692" t="str">
        <f t="shared" si="752"/>
        <v>0</v>
      </c>
      <c r="AT692">
        <f t="shared" si="737"/>
        <v>0</v>
      </c>
      <c r="AU692">
        <f t="shared" si="738"/>
        <v>0</v>
      </c>
      <c r="AW692">
        <f t="shared" si="739"/>
        <v>0</v>
      </c>
      <c r="AY692">
        <f t="shared" si="753"/>
        <v>0</v>
      </c>
      <c r="AZ692">
        <f t="shared" si="754"/>
        <v>0</v>
      </c>
      <c r="BA692">
        <f t="shared" si="755"/>
        <v>0</v>
      </c>
      <c r="BB692">
        <f t="shared" si="756"/>
        <v>0</v>
      </c>
      <c r="BC692">
        <f t="shared" si="757"/>
        <v>0</v>
      </c>
      <c r="BD692">
        <f t="shared" si="758"/>
        <v>0</v>
      </c>
      <c r="BF692" t="str">
        <f t="shared" si="759"/>
        <v>0</v>
      </c>
      <c r="BG692" t="str">
        <f t="shared" si="760"/>
        <v>0</v>
      </c>
      <c r="BH692" t="str">
        <f t="shared" si="761"/>
        <v>0</v>
      </c>
      <c r="BI692" t="str">
        <f t="shared" si="762"/>
        <v>0</v>
      </c>
      <c r="BJ692" t="str">
        <f t="shared" si="763"/>
        <v>0</v>
      </c>
      <c r="BK692" t="str">
        <f t="shared" si="764"/>
        <v>0</v>
      </c>
    </row>
    <row r="693" spans="1:63" x14ac:dyDescent="0.25">
      <c r="A693" s="176" t="s">
        <v>24</v>
      </c>
      <c r="B693" s="10">
        <f t="shared" si="740"/>
        <v>32</v>
      </c>
      <c r="C693" s="10" t="str">
        <f t="shared" si="769"/>
        <v>Admin 4d - 32</v>
      </c>
      <c r="D693" s="138">
        <f>'AUP Test Results - Table 1'!D693</f>
        <v>0</v>
      </c>
      <c r="E693" s="177">
        <f>'AUP Test Results - Table 1'!E693</f>
        <v>0</v>
      </c>
      <c r="F693" s="139">
        <f>'AUP Test Results - Table 1'!F693</f>
        <v>0</v>
      </c>
      <c r="G693" s="177">
        <f>'AUP Test Results - Table 1'!G693</f>
        <v>0</v>
      </c>
      <c r="H693" s="177">
        <f>'AUP Test Results - Table 1'!H693</f>
        <v>0</v>
      </c>
      <c r="I693" s="139">
        <f>'AUP Test Results - Table 1'!I693</f>
        <v>0</v>
      </c>
      <c r="J693" s="177">
        <f>'AUP Test Results - Table 1'!J693</f>
        <v>0</v>
      </c>
      <c r="K693" s="177">
        <f>'AUP Test Results - Table 1'!K693</f>
        <v>0</v>
      </c>
      <c r="L693" s="139">
        <f>'AUP Test Results - Table 1'!L693</f>
        <v>0</v>
      </c>
      <c r="M693" s="177" t="str">
        <f>'AUP Test Results - Table 1'!M693</f>
        <v/>
      </c>
      <c r="N693" s="177">
        <f>'AUP Test Results - Table 1'!N693</f>
        <v>0</v>
      </c>
      <c r="O693" s="139">
        <f>'AUP Test Results - Table 1'!O693</f>
        <v>0</v>
      </c>
      <c r="P693" s="177" t="str">
        <f>'AUP Test Results - Table 1'!P693</f>
        <v/>
      </c>
      <c r="Q693" s="138">
        <f>'AUP Test Results - Table 1'!Q693</f>
        <v>0</v>
      </c>
      <c r="R693" s="139">
        <f>'AUP Test Results - Table 1'!R693</f>
        <v>0</v>
      </c>
      <c r="S693" s="45">
        <f>'AUP Test Results - Table 1'!S693</f>
        <v>0</v>
      </c>
      <c r="T693" s="139">
        <f>'AUP Test Results - Table 1'!T693</f>
        <v>0</v>
      </c>
      <c r="U693" s="45">
        <f>'AUP Test Results - Table 1'!U693</f>
        <v>0</v>
      </c>
      <c r="V693" s="138">
        <f>'AUP Test Results - Table 1'!V693</f>
        <v>0</v>
      </c>
      <c r="W693" s="141" t="str">
        <f>'AUP Test Results - Table 1'!W693</f>
        <v>none</v>
      </c>
      <c r="X693" s="141">
        <f>'AUP Test Results - Table 1'!X693</f>
        <v>0</v>
      </c>
      <c r="Y693" s="178">
        <f>'AUP Test Results - Table 1'!Y693</f>
        <v>0</v>
      </c>
      <c r="Z693" s="89">
        <f>'AUP Test Results - Table 1'!Z693</f>
        <v>0</v>
      </c>
      <c r="AC693" t="str">
        <f t="shared" si="741"/>
        <v>Admin 4d</v>
      </c>
      <c r="AD693" s="3">
        <f t="shared" si="766"/>
        <v>0</v>
      </c>
      <c r="AE693" s="3">
        <f t="shared" si="767"/>
        <v>0</v>
      </c>
      <c r="AF693" s="3" t="e">
        <f t="shared" si="768"/>
        <v>#DIV/0!</v>
      </c>
      <c r="AG693" s="2" t="e">
        <f t="shared" si="742"/>
        <v>#DIV/0!</v>
      </c>
      <c r="AH693" s="2" t="e">
        <f t="shared" si="743"/>
        <v>#DIV/0!</v>
      </c>
      <c r="AI693" s="2" t="e">
        <f t="shared" si="744"/>
        <v>#DIV/0!</v>
      </c>
      <c r="AJ693" s="2" t="e">
        <f t="shared" si="745"/>
        <v>#DIV/0!</v>
      </c>
      <c r="AK693" t="e">
        <f t="shared" si="746"/>
        <v>#DIV/0!</v>
      </c>
      <c r="AL693" t="str">
        <f t="shared" si="747"/>
        <v>0</v>
      </c>
      <c r="AM693" t="str">
        <f t="shared" si="748"/>
        <v>0</v>
      </c>
      <c r="AN693" t="str">
        <f t="shared" si="749"/>
        <v>0</v>
      </c>
      <c r="AO693" t="str">
        <f t="shared" si="750"/>
        <v>0</v>
      </c>
      <c r="AP693" t="str">
        <f t="shared" si="751"/>
        <v>0</v>
      </c>
      <c r="AQ693" t="str">
        <f t="shared" si="752"/>
        <v>0</v>
      </c>
      <c r="AT693">
        <f t="shared" si="737"/>
        <v>0</v>
      </c>
      <c r="AU693">
        <f t="shared" si="738"/>
        <v>0</v>
      </c>
      <c r="AW693">
        <f t="shared" si="739"/>
        <v>0</v>
      </c>
      <c r="AY693">
        <f t="shared" si="753"/>
        <v>0</v>
      </c>
      <c r="AZ693">
        <f t="shared" si="754"/>
        <v>0</v>
      </c>
      <c r="BA693">
        <f t="shared" si="755"/>
        <v>0</v>
      </c>
      <c r="BB693">
        <f t="shared" si="756"/>
        <v>0</v>
      </c>
      <c r="BC693">
        <f t="shared" si="757"/>
        <v>0</v>
      </c>
      <c r="BD693">
        <f t="shared" si="758"/>
        <v>0</v>
      </c>
      <c r="BF693" t="str">
        <f t="shared" si="759"/>
        <v>0</v>
      </c>
      <c r="BG693" t="str">
        <f t="shared" si="760"/>
        <v>0</v>
      </c>
      <c r="BH693" t="str">
        <f t="shared" si="761"/>
        <v>0</v>
      </c>
      <c r="BI693" t="str">
        <f t="shared" si="762"/>
        <v>0</v>
      </c>
      <c r="BJ693" t="str">
        <f t="shared" si="763"/>
        <v>0</v>
      </c>
      <c r="BK693" t="str">
        <f t="shared" si="764"/>
        <v>0</v>
      </c>
    </row>
    <row r="694" spans="1:63" x14ac:dyDescent="0.25">
      <c r="A694" s="176" t="s">
        <v>24</v>
      </c>
      <c r="B694" s="10">
        <f t="shared" si="740"/>
        <v>33</v>
      </c>
      <c r="C694" s="10" t="str">
        <f t="shared" si="769"/>
        <v>Admin 4d - 33</v>
      </c>
      <c r="D694" s="138">
        <f>'AUP Test Results - Table 1'!D694</f>
        <v>0</v>
      </c>
      <c r="E694" s="177">
        <f>'AUP Test Results - Table 1'!E694</f>
        <v>0</v>
      </c>
      <c r="F694" s="139">
        <f>'AUP Test Results - Table 1'!F694</f>
        <v>0</v>
      </c>
      <c r="G694" s="177">
        <f>'AUP Test Results - Table 1'!G694</f>
        <v>0</v>
      </c>
      <c r="H694" s="177">
        <f>'AUP Test Results - Table 1'!H694</f>
        <v>0</v>
      </c>
      <c r="I694" s="139">
        <f>'AUP Test Results - Table 1'!I694</f>
        <v>0</v>
      </c>
      <c r="J694" s="177">
        <f>'AUP Test Results - Table 1'!J694</f>
        <v>0</v>
      </c>
      <c r="K694" s="177">
        <f>'AUP Test Results - Table 1'!K694</f>
        <v>0</v>
      </c>
      <c r="L694" s="139">
        <f>'AUP Test Results - Table 1'!L694</f>
        <v>0</v>
      </c>
      <c r="M694" s="177" t="str">
        <f>'AUP Test Results - Table 1'!M694</f>
        <v/>
      </c>
      <c r="N694" s="177">
        <f>'AUP Test Results - Table 1'!N694</f>
        <v>0</v>
      </c>
      <c r="O694" s="139">
        <f>'AUP Test Results - Table 1'!O694</f>
        <v>0</v>
      </c>
      <c r="P694" s="177" t="str">
        <f>'AUP Test Results - Table 1'!P694</f>
        <v/>
      </c>
      <c r="Q694" s="138">
        <f>'AUP Test Results - Table 1'!Q694</f>
        <v>0</v>
      </c>
      <c r="R694" s="139">
        <f>'AUP Test Results - Table 1'!R694</f>
        <v>0</v>
      </c>
      <c r="S694" s="45">
        <f>'AUP Test Results - Table 1'!S694</f>
        <v>0</v>
      </c>
      <c r="T694" s="139">
        <f>'AUP Test Results - Table 1'!T694</f>
        <v>0</v>
      </c>
      <c r="U694" s="45">
        <f>'AUP Test Results - Table 1'!U694</f>
        <v>0</v>
      </c>
      <c r="V694" s="138">
        <f>'AUP Test Results - Table 1'!V694</f>
        <v>0</v>
      </c>
      <c r="W694" s="141" t="str">
        <f>'AUP Test Results - Table 1'!W694</f>
        <v>none</v>
      </c>
      <c r="X694" s="141">
        <f>'AUP Test Results - Table 1'!X694</f>
        <v>0</v>
      </c>
      <c r="Y694" s="178">
        <f>'AUP Test Results - Table 1'!Y694</f>
        <v>0</v>
      </c>
      <c r="Z694" s="89">
        <f>'AUP Test Results - Table 1'!Z694</f>
        <v>0</v>
      </c>
      <c r="AC694" t="str">
        <f t="shared" si="741"/>
        <v>Admin 4d</v>
      </c>
      <c r="AD694" s="3">
        <f t="shared" si="766"/>
        <v>0</v>
      </c>
      <c r="AE694" s="3">
        <f t="shared" si="767"/>
        <v>0</v>
      </c>
      <c r="AF694" s="3" t="e">
        <f t="shared" si="768"/>
        <v>#DIV/0!</v>
      </c>
      <c r="AG694" s="2" t="e">
        <f t="shared" si="742"/>
        <v>#DIV/0!</v>
      </c>
      <c r="AH694" s="2" t="e">
        <f t="shared" si="743"/>
        <v>#DIV/0!</v>
      </c>
      <c r="AI694" s="2" t="e">
        <f t="shared" si="744"/>
        <v>#DIV/0!</v>
      </c>
      <c r="AJ694" s="2" t="e">
        <f t="shared" si="745"/>
        <v>#DIV/0!</v>
      </c>
      <c r="AK694" t="e">
        <f t="shared" si="746"/>
        <v>#DIV/0!</v>
      </c>
      <c r="AL694" t="str">
        <f t="shared" si="747"/>
        <v>0</v>
      </c>
      <c r="AM694" t="str">
        <f t="shared" si="748"/>
        <v>0</v>
      </c>
      <c r="AN694" t="str">
        <f t="shared" si="749"/>
        <v>0</v>
      </c>
      <c r="AO694" t="str">
        <f t="shared" si="750"/>
        <v>0</v>
      </c>
      <c r="AP694" t="str">
        <f t="shared" si="751"/>
        <v>0</v>
      </c>
      <c r="AQ694" t="str">
        <f t="shared" si="752"/>
        <v>0</v>
      </c>
      <c r="AT694">
        <f t="shared" si="737"/>
        <v>0</v>
      </c>
      <c r="AU694">
        <f t="shared" si="738"/>
        <v>0</v>
      </c>
      <c r="AW694">
        <f t="shared" si="739"/>
        <v>0</v>
      </c>
      <c r="AY694">
        <f t="shared" si="753"/>
        <v>0</v>
      </c>
      <c r="AZ694">
        <f t="shared" si="754"/>
        <v>0</v>
      </c>
      <c r="BA694">
        <f t="shared" si="755"/>
        <v>0</v>
      </c>
      <c r="BB694">
        <f t="shared" si="756"/>
        <v>0</v>
      </c>
      <c r="BC694">
        <f t="shared" si="757"/>
        <v>0</v>
      </c>
      <c r="BD694">
        <f t="shared" si="758"/>
        <v>0</v>
      </c>
      <c r="BF694" t="str">
        <f t="shared" si="759"/>
        <v>0</v>
      </c>
      <c r="BG694" t="str">
        <f t="shared" si="760"/>
        <v>0</v>
      </c>
      <c r="BH694" t="str">
        <f t="shared" si="761"/>
        <v>0</v>
      </c>
      <c r="BI694" t="str">
        <f t="shared" si="762"/>
        <v>0</v>
      </c>
      <c r="BJ694" t="str">
        <f t="shared" si="763"/>
        <v>0</v>
      </c>
      <c r="BK694" t="str">
        <f t="shared" si="764"/>
        <v>0</v>
      </c>
    </row>
    <row r="695" spans="1:63" x14ac:dyDescent="0.25">
      <c r="A695" s="176" t="s">
        <v>24</v>
      </c>
      <c r="B695" s="10">
        <f t="shared" si="740"/>
        <v>34</v>
      </c>
      <c r="C695" s="10" t="str">
        <f t="shared" si="769"/>
        <v>Admin 4d - 34</v>
      </c>
      <c r="D695" s="138">
        <f>'AUP Test Results - Table 1'!D695</f>
        <v>0</v>
      </c>
      <c r="E695" s="177">
        <f>'AUP Test Results - Table 1'!E695</f>
        <v>0</v>
      </c>
      <c r="F695" s="139">
        <f>'AUP Test Results - Table 1'!F695</f>
        <v>0</v>
      </c>
      <c r="G695" s="177">
        <f>'AUP Test Results - Table 1'!G695</f>
        <v>0</v>
      </c>
      <c r="H695" s="177">
        <f>'AUP Test Results - Table 1'!H695</f>
        <v>0</v>
      </c>
      <c r="I695" s="139">
        <f>'AUP Test Results - Table 1'!I695</f>
        <v>0</v>
      </c>
      <c r="J695" s="177">
        <f>'AUP Test Results - Table 1'!J695</f>
        <v>0</v>
      </c>
      <c r="K695" s="177">
        <f>'AUP Test Results - Table 1'!K695</f>
        <v>0</v>
      </c>
      <c r="L695" s="139">
        <f>'AUP Test Results - Table 1'!L695</f>
        <v>0</v>
      </c>
      <c r="M695" s="177" t="str">
        <f>'AUP Test Results - Table 1'!M695</f>
        <v/>
      </c>
      <c r="N695" s="177">
        <f>'AUP Test Results - Table 1'!N695</f>
        <v>0</v>
      </c>
      <c r="O695" s="139">
        <f>'AUP Test Results - Table 1'!O695</f>
        <v>0</v>
      </c>
      <c r="P695" s="177" t="str">
        <f>'AUP Test Results - Table 1'!P695</f>
        <v/>
      </c>
      <c r="Q695" s="138">
        <f>'AUP Test Results - Table 1'!Q695</f>
        <v>0</v>
      </c>
      <c r="R695" s="139">
        <f>'AUP Test Results - Table 1'!R695</f>
        <v>0</v>
      </c>
      <c r="S695" s="45">
        <f>'AUP Test Results - Table 1'!S695</f>
        <v>0</v>
      </c>
      <c r="T695" s="139">
        <f>'AUP Test Results - Table 1'!T695</f>
        <v>0</v>
      </c>
      <c r="U695" s="45">
        <f>'AUP Test Results - Table 1'!U695</f>
        <v>0</v>
      </c>
      <c r="V695" s="138">
        <f>'AUP Test Results - Table 1'!V695</f>
        <v>0</v>
      </c>
      <c r="W695" s="141" t="str">
        <f>'AUP Test Results - Table 1'!W695</f>
        <v>none</v>
      </c>
      <c r="X695" s="141">
        <f>'AUP Test Results - Table 1'!X695</f>
        <v>0</v>
      </c>
      <c r="Y695" s="178">
        <f>'AUP Test Results - Table 1'!Y695</f>
        <v>0</v>
      </c>
      <c r="Z695" s="89">
        <f>'AUP Test Results - Table 1'!Z695</f>
        <v>0</v>
      </c>
      <c r="AC695" t="str">
        <f t="shared" si="741"/>
        <v>Admin 4d</v>
      </c>
      <c r="AD695" s="3">
        <f t="shared" si="766"/>
        <v>0</v>
      </c>
      <c r="AE695" s="3">
        <f t="shared" si="767"/>
        <v>0</v>
      </c>
      <c r="AF695" s="3" t="e">
        <f t="shared" si="768"/>
        <v>#DIV/0!</v>
      </c>
      <c r="AG695" s="2" t="e">
        <f t="shared" si="742"/>
        <v>#DIV/0!</v>
      </c>
      <c r="AH695" s="2" t="e">
        <f t="shared" si="743"/>
        <v>#DIV/0!</v>
      </c>
      <c r="AI695" s="2" t="e">
        <f t="shared" si="744"/>
        <v>#DIV/0!</v>
      </c>
      <c r="AJ695" s="2" t="e">
        <f t="shared" si="745"/>
        <v>#DIV/0!</v>
      </c>
      <c r="AK695" t="e">
        <f t="shared" si="746"/>
        <v>#DIV/0!</v>
      </c>
      <c r="AL695" t="str">
        <f t="shared" si="747"/>
        <v>0</v>
      </c>
      <c r="AM695" t="str">
        <f t="shared" si="748"/>
        <v>0</v>
      </c>
      <c r="AN695" t="str">
        <f t="shared" si="749"/>
        <v>0</v>
      </c>
      <c r="AO695" t="str">
        <f t="shared" si="750"/>
        <v>0</v>
      </c>
      <c r="AP695" t="str">
        <f t="shared" si="751"/>
        <v>0</v>
      </c>
      <c r="AQ695" t="str">
        <f t="shared" si="752"/>
        <v>0</v>
      </c>
      <c r="AT695">
        <f t="shared" si="737"/>
        <v>0</v>
      </c>
      <c r="AU695">
        <f t="shared" si="738"/>
        <v>0</v>
      </c>
      <c r="AW695">
        <f t="shared" si="739"/>
        <v>0</v>
      </c>
      <c r="AY695">
        <f t="shared" si="753"/>
        <v>0</v>
      </c>
      <c r="AZ695">
        <f t="shared" si="754"/>
        <v>0</v>
      </c>
      <c r="BA695">
        <f t="shared" si="755"/>
        <v>0</v>
      </c>
      <c r="BB695">
        <f t="shared" si="756"/>
        <v>0</v>
      </c>
      <c r="BC695">
        <f t="shared" si="757"/>
        <v>0</v>
      </c>
      <c r="BD695">
        <f t="shared" si="758"/>
        <v>0</v>
      </c>
      <c r="BF695" t="str">
        <f t="shared" si="759"/>
        <v>0</v>
      </c>
      <c r="BG695" t="str">
        <f t="shared" si="760"/>
        <v>0</v>
      </c>
      <c r="BH695" t="str">
        <f t="shared" si="761"/>
        <v>0</v>
      </c>
      <c r="BI695" t="str">
        <f t="shared" si="762"/>
        <v>0</v>
      </c>
      <c r="BJ695" t="str">
        <f t="shared" si="763"/>
        <v>0</v>
      </c>
      <c r="BK695" t="str">
        <f t="shared" si="764"/>
        <v>0</v>
      </c>
    </row>
    <row r="696" spans="1:63" x14ac:dyDescent="0.25">
      <c r="A696" s="176" t="s">
        <v>24</v>
      </c>
      <c r="B696" s="10">
        <f t="shared" si="740"/>
        <v>35</v>
      </c>
      <c r="C696" s="10" t="str">
        <f t="shared" si="769"/>
        <v>Admin 4d - 35</v>
      </c>
      <c r="D696" s="138">
        <f>'AUP Test Results - Table 1'!D696</f>
        <v>0</v>
      </c>
      <c r="E696" s="177">
        <f>'AUP Test Results - Table 1'!E696</f>
        <v>0</v>
      </c>
      <c r="F696" s="139">
        <f>'AUP Test Results - Table 1'!F696</f>
        <v>0</v>
      </c>
      <c r="G696" s="177">
        <f>'AUP Test Results - Table 1'!G696</f>
        <v>0</v>
      </c>
      <c r="H696" s="177">
        <f>'AUP Test Results - Table 1'!H696</f>
        <v>0</v>
      </c>
      <c r="I696" s="139">
        <f>'AUP Test Results - Table 1'!I696</f>
        <v>0</v>
      </c>
      <c r="J696" s="177">
        <f>'AUP Test Results - Table 1'!J696</f>
        <v>0</v>
      </c>
      <c r="K696" s="177">
        <f>'AUP Test Results - Table 1'!K696</f>
        <v>0</v>
      </c>
      <c r="L696" s="139">
        <f>'AUP Test Results - Table 1'!L696</f>
        <v>0</v>
      </c>
      <c r="M696" s="177" t="str">
        <f>'AUP Test Results - Table 1'!M696</f>
        <v/>
      </c>
      <c r="N696" s="177">
        <f>'AUP Test Results - Table 1'!N696</f>
        <v>0</v>
      </c>
      <c r="O696" s="139">
        <f>'AUP Test Results - Table 1'!O696</f>
        <v>0</v>
      </c>
      <c r="P696" s="177" t="str">
        <f>'AUP Test Results - Table 1'!P696</f>
        <v/>
      </c>
      <c r="Q696" s="138">
        <f>'AUP Test Results - Table 1'!Q696</f>
        <v>0</v>
      </c>
      <c r="R696" s="139">
        <f>'AUP Test Results - Table 1'!R696</f>
        <v>0</v>
      </c>
      <c r="S696" s="45">
        <f>'AUP Test Results - Table 1'!S696</f>
        <v>0</v>
      </c>
      <c r="T696" s="139">
        <f>'AUP Test Results - Table 1'!T696</f>
        <v>0</v>
      </c>
      <c r="U696" s="45">
        <f>'AUP Test Results - Table 1'!U696</f>
        <v>0</v>
      </c>
      <c r="V696" s="138">
        <f>'AUP Test Results - Table 1'!V696</f>
        <v>0</v>
      </c>
      <c r="W696" s="141" t="str">
        <f>'AUP Test Results - Table 1'!W696</f>
        <v>none</v>
      </c>
      <c r="X696" s="141">
        <f>'AUP Test Results - Table 1'!X696</f>
        <v>0</v>
      </c>
      <c r="Y696" s="178">
        <f>'AUP Test Results - Table 1'!Y696</f>
        <v>0</v>
      </c>
      <c r="Z696" s="89">
        <f>'AUP Test Results - Table 1'!Z696</f>
        <v>0</v>
      </c>
      <c r="AC696" t="str">
        <f t="shared" si="741"/>
        <v>Admin 4d</v>
      </c>
      <c r="AD696" s="3">
        <f t="shared" si="766"/>
        <v>0</v>
      </c>
      <c r="AE696" s="3">
        <f t="shared" si="767"/>
        <v>0</v>
      </c>
      <c r="AF696" s="3" t="e">
        <f t="shared" si="768"/>
        <v>#DIV/0!</v>
      </c>
      <c r="AG696" s="2" t="e">
        <f t="shared" si="742"/>
        <v>#DIV/0!</v>
      </c>
      <c r="AH696" s="2" t="e">
        <f t="shared" si="743"/>
        <v>#DIV/0!</v>
      </c>
      <c r="AI696" s="2" t="e">
        <f t="shared" si="744"/>
        <v>#DIV/0!</v>
      </c>
      <c r="AJ696" s="2" t="e">
        <f t="shared" si="745"/>
        <v>#DIV/0!</v>
      </c>
      <c r="AK696" t="e">
        <f t="shared" si="746"/>
        <v>#DIV/0!</v>
      </c>
      <c r="AL696" t="str">
        <f t="shared" si="747"/>
        <v>0</v>
      </c>
      <c r="AM696" t="str">
        <f t="shared" si="748"/>
        <v>0</v>
      </c>
      <c r="AN696" t="str">
        <f t="shared" si="749"/>
        <v>0</v>
      </c>
      <c r="AO696" t="str">
        <f t="shared" si="750"/>
        <v>0</v>
      </c>
      <c r="AP696" t="str">
        <f t="shared" si="751"/>
        <v>0</v>
      </c>
      <c r="AQ696" t="str">
        <f t="shared" si="752"/>
        <v>0</v>
      </c>
      <c r="AT696">
        <f t="shared" si="737"/>
        <v>0</v>
      </c>
      <c r="AU696">
        <f t="shared" si="738"/>
        <v>0</v>
      </c>
      <c r="AW696">
        <f t="shared" si="739"/>
        <v>0</v>
      </c>
      <c r="AY696">
        <f t="shared" si="753"/>
        <v>0</v>
      </c>
      <c r="AZ696">
        <f t="shared" si="754"/>
        <v>0</v>
      </c>
      <c r="BA696">
        <f t="shared" si="755"/>
        <v>0</v>
      </c>
      <c r="BB696">
        <f t="shared" si="756"/>
        <v>0</v>
      </c>
      <c r="BC696">
        <f t="shared" si="757"/>
        <v>0</v>
      </c>
      <c r="BD696">
        <f t="shared" si="758"/>
        <v>0</v>
      </c>
      <c r="BF696" t="str">
        <f t="shared" si="759"/>
        <v>0</v>
      </c>
      <c r="BG696" t="str">
        <f t="shared" si="760"/>
        <v>0</v>
      </c>
      <c r="BH696" t="str">
        <f t="shared" si="761"/>
        <v>0</v>
      </c>
      <c r="BI696" t="str">
        <f t="shared" si="762"/>
        <v>0</v>
      </c>
      <c r="BJ696" t="str">
        <f t="shared" si="763"/>
        <v>0</v>
      </c>
      <c r="BK696" t="str">
        <f t="shared" si="764"/>
        <v>0</v>
      </c>
    </row>
    <row r="697" spans="1:63" x14ac:dyDescent="0.25">
      <c r="A697" s="176" t="s">
        <v>24</v>
      </c>
      <c r="B697" s="10">
        <f t="shared" si="740"/>
        <v>36</v>
      </c>
      <c r="C697" s="10" t="str">
        <f t="shared" si="769"/>
        <v>Admin 4d - 36</v>
      </c>
      <c r="D697" s="138">
        <f>'AUP Test Results - Table 1'!D697</f>
        <v>0</v>
      </c>
      <c r="E697" s="177">
        <f>'AUP Test Results - Table 1'!E697</f>
        <v>0</v>
      </c>
      <c r="F697" s="139">
        <f>'AUP Test Results - Table 1'!F697</f>
        <v>0</v>
      </c>
      <c r="G697" s="177">
        <f>'AUP Test Results - Table 1'!G697</f>
        <v>0</v>
      </c>
      <c r="H697" s="177">
        <f>'AUP Test Results - Table 1'!H697</f>
        <v>0</v>
      </c>
      <c r="I697" s="139">
        <f>'AUP Test Results - Table 1'!I697</f>
        <v>0</v>
      </c>
      <c r="J697" s="177">
        <f>'AUP Test Results - Table 1'!J697</f>
        <v>0</v>
      </c>
      <c r="K697" s="177">
        <f>'AUP Test Results - Table 1'!K697</f>
        <v>0</v>
      </c>
      <c r="L697" s="139">
        <f>'AUP Test Results - Table 1'!L697</f>
        <v>0</v>
      </c>
      <c r="M697" s="177" t="str">
        <f>'AUP Test Results - Table 1'!M697</f>
        <v/>
      </c>
      <c r="N697" s="177">
        <f>'AUP Test Results - Table 1'!N697</f>
        <v>0</v>
      </c>
      <c r="O697" s="139">
        <f>'AUP Test Results - Table 1'!O697</f>
        <v>0</v>
      </c>
      <c r="P697" s="177" t="str">
        <f>'AUP Test Results - Table 1'!P697</f>
        <v/>
      </c>
      <c r="Q697" s="138">
        <f>'AUP Test Results - Table 1'!Q697</f>
        <v>0</v>
      </c>
      <c r="R697" s="139">
        <f>'AUP Test Results - Table 1'!R697</f>
        <v>0</v>
      </c>
      <c r="S697" s="45">
        <f>'AUP Test Results - Table 1'!S697</f>
        <v>0</v>
      </c>
      <c r="T697" s="139">
        <f>'AUP Test Results - Table 1'!T697</f>
        <v>0</v>
      </c>
      <c r="U697" s="45">
        <f>'AUP Test Results - Table 1'!U697</f>
        <v>0</v>
      </c>
      <c r="V697" s="138">
        <f>'AUP Test Results - Table 1'!V697</f>
        <v>0</v>
      </c>
      <c r="W697" s="141" t="str">
        <f>'AUP Test Results - Table 1'!W697</f>
        <v>none</v>
      </c>
      <c r="X697" s="141">
        <f>'AUP Test Results - Table 1'!X697</f>
        <v>0</v>
      </c>
      <c r="Y697" s="178">
        <f>'AUP Test Results - Table 1'!Y697</f>
        <v>0</v>
      </c>
      <c r="Z697" s="89">
        <f>'AUP Test Results - Table 1'!Z697</f>
        <v>0</v>
      </c>
      <c r="AC697" t="str">
        <f t="shared" ref="AC697:AC728" si="770">A694</f>
        <v>Admin 4d</v>
      </c>
      <c r="AD697" s="3">
        <f t="shared" si="766"/>
        <v>0</v>
      </c>
      <c r="AE697" s="3">
        <f t="shared" si="767"/>
        <v>0</v>
      </c>
      <c r="AF697" s="3" t="e">
        <f t="shared" si="768"/>
        <v>#DIV/0!</v>
      </c>
      <c r="AG697" s="2" t="e">
        <f t="shared" ref="AG697:AG728" si="771">V694*$AF697</f>
        <v>#DIV/0!</v>
      </c>
      <c r="AH697" s="2" t="e">
        <f t="shared" ref="AH697:AH728" si="772">R694*$AF697</f>
        <v>#DIV/0!</v>
      </c>
      <c r="AI697" s="2" t="e">
        <f t="shared" ref="AI697:AI728" si="773">Q694*$AF697</f>
        <v>#DIV/0!</v>
      </c>
      <c r="AJ697" s="2" t="e">
        <f t="shared" ref="AJ697:AJ728" si="774">T694*$AF697</f>
        <v>#DIV/0!</v>
      </c>
      <c r="AK697" t="e">
        <f t="shared" ref="AK697:AK728" si="775">O694*$AF697</f>
        <v>#DIV/0!</v>
      </c>
      <c r="AL697" t="str">
        <f t="shared" ref="AL697:AL728" si="776">IF(AY697=1,$AF697*$V694,"0")</f>
        <v>0</v>
      </c>
      <c r="AM697" t="str">
        <f t="shared" ref="AM697:AM728" si="777">IF(AZ697=1,$AF697*$V694,"0")</f>
        <v>0</v>
      </c>
      <c r="AN697" t="str">
        <f t="shared" ref="AN697:AN728" si="778">IF(BA697=1,$AF697*$V694,"0")</f>
        <v>0</v>
      </c>
      <c r="AO697" t="str">
        <f t="shared" ref="AO697:AO728" si="779">IF(BB697=1,$AF697*$V694,"0")</f>
        <v>0</v>
      </c>
      <c r="AP697" t="str">
        <f t="shared" ref="AP697:AP728" si="780">IF(BC697=1,$AF697*$V694,"0")</f>
        <v>0</v>
      </c>
      <c r="AQ697" t="str">
        <f t="shared" ref="AQ697:AQ728" si="781">IF(BD697=1,$AF697*$X694,"0")</f>
        <v>0</v>
      </c>
      <c r="AT697">
        <f t="shared" si="737"/>
        <v>0</v>
      </c>
      <c r="AU697">
        <f t="shared" si="738"/>
        <v>0</v>
      </c>
      <c r="AW697">
        <f t="shared" si="739"/>
        <v>0</v>
      </c>
      <c r="AY697">
        <f t="shared" ref="AY697:AY728" si="782">COUNTIF($W694:$W694,"SR")</f>
        <v>0</v>
      </c>
      <c r="AZ697">
        <f t="shared" ref="AZ697:AZ728" si="783">COUNTIF($W694:$W694,"UD")</f>
        <v>0</v>
      </c>
      <c r="BA697">
        <f t="shared" ref="BA697:BA728" si="784">COUNTIF($W694:$W694,"FA")</f>
        <v>0</v>
      </c>
      <c r="BB697">
        <f t="shared" ref="BB697:BB728" si="785">COUNTIF($W694:$W694,"DI")</f>
        <v>0</v>
      </c>
      <c r="BC697">
        <f t="shared" ref="BC697:BC728" si="786">COUNTIF($W694:$W694,"IA")</f>
        <v>0</v>
      </c>
      <c r="BD697">
        <f t="shared" ref="BD697:BD728" si="787">COUNTIF($X694:$X694,"&gt;.00")</f>
        <v>0</v>
      </c>
      <c r="BF697" t="str">
        <f t="shared" ref="BF697:BF728" si="788">IF(BA697=1,$AF697*F694,"0")</f>
        <v>0</v>
      </c>
      <c r="BG697" t="str">
        <f t="shared" ref="BG697:BG728" si="789">IF(BA697=1,$AF697*I694,"0")</f>
        <v>0</v>
      </c>
      <c r="BH697" t="str">
        <f t="shared" ref="BH697:BH728" si="790">IF(BB697=1,$AF697*F694,"0")</f>
        <v>0</v>
      </c>
      <c r="BI697" t="str">
        <f t="shared" ref="BI697:BI728" si="791">IF(BB697=1,$AF697*I694,"0")</f>
        <v>0</v>
      </c>
      <c r="BJ697" t="str">
        <f t="shared" ref="BJ697:BJ728" si="792">IF(BC697=1,$AF697*F694,"0")</f>
        <v>0</v>
      </c>
      <c r="BK697" t="str">
        <f t="shared" ref="BK697:BK728" si="793">IF(BC697=1,$AF697*I694,"0")</f>
        <v>0</v>
      </c>
    </row>
    <row r="698" spans="1:63" x14ac:dyDescent="0.25">
      <c r="A698" s="176" t="s">
        <v>24</v>
      </c>
      <c r="B698" s="10">
        <f t="shared" si="740"/>
        <v>37</v>
      </c>
      <c r="C698" s="10" t="str">
        <f t="shared" si="769"/>
        <v>Admin 4d - 37</v>
      </c>
      <c r="D698" s="138">
        <f>'AUP Test Results - Table 1'!D698</f>
        <v>0</v>
      </c>
      <c r="E698" s="177">
        <f>'AUP Test Results - Table 1'!E698</f>
        <v>0</v>
      </c>
      <c r="F698" s="139">
        <f>'AUP Test Results - Table 1'!F698</f>
        <v>0</v>
      </c>
      <c r="G698" s="177">
        <f>'AUP Test Results - Table 1'!G698</f>
        <v>0</v>
      </c>
      <c r="H698" s="177">
        <f>'AUP Test Results - Table 1'!H698</f>
        <v>0</v>
      </c>
      <c r="I698" s="139">
        <f>'AUP Test Results - Table 1'!I698</f>
        <v>0</v>
      </c>
      <c r="J698" s="177">
        <f>'AUP Test Results - Table 1'!J698</f>
        <v>0</v>
      </c>
      <c r="K698" s="177">
        <f>'AUP Test Results - Table 1'!K698</f>
        <v>0</v>
      </c>
      <c r="L698" s="139">
        <f>'AUP Test Results - Table 1'!L698</f>
        <v>0</v>
      </c>
      <c r="M698" s="177" t="str">
        <f>'AUP Test Results - Table 1'!M698</f>
        <v/>
      </c>
      <c r="N698" s="177">
        <f>'AUP Test Results - Table 1'!N698</f>
        <v>0</v>
      </c>
      <c r="O698" s="139">
        <f>'AUP Test Results - Table 1'!O698</f>
        <v>0</v>
      </c>
      <c r="P698" s="177" t="str">
        <f>'AUP Test Results - Table 1'!P698</f>
        <v/>
      </c>
      <c r="Q698" s="138">
        <f>'AUP Test Results - Table 1'!Q698</f>
        <v>0</v>
      </c>
      <c r="R698" s="139">
        <f>'AUP Test Results - Table 1'!R698</f>
        <v>0</v>
      </c>
      <c r="S698" s="45">
        <f>'AUP Test Results - Table 1'!S698</f>
        <v>0</v>
      </c>
      <c r="T698" s="139">
        <f>'AUP Test Results - Table 1'!T698</f>
        <v>0</v>
      </c>
      <c r="U698" s="45">
        <f>'AUP Test Results - Table 1'!U698</f>
        <v>0</v>
      </c>
      <c r="V698" s="138">
        <f>'AUP Test Results - Table 1'!V698</f>
        <v>0</v>
      </c>
      <c r="W698" s="141" t="str">
        <f>'AUP Test Results - Table 1'!W698</f>
        <v>none</v>
      </c>
      <c r="X698" s="141">
        <f>'AUP Test Results - Table 1'!X698</f>
        <v>0</v>
      </c>
      <c r="Y698" s="178">
        <f>'AUP Test Results - Table 1'!Y698</f>
        <v>0</v>
      </c>
      <c r="Z698" s="89">
        <f>'AUP Test Results - Table 1'!Z698</f>
        <v>0</v>
      </c>
      <c r="AC698" t="str">
        <f t="shared" si="770"/>
        <v>Admin 4d</v>
      </c>
      <c r="AD698" s="3">
        <f t="shared" si="766"/>
        <v>0</v>
      </c>
      <c r="AE698" s="3">
        <f t="shared" si="767"/>
        <v>0</v>
      </c>
      <c r="AF698" s="3" t="e">
        <f t="shared" si="768"/>
        <v>#DIV/0!</v>
      </c>
      <c r="AG698" s="2" t="e">
        <f t="shared" si="771"/>
        <v>#DIV/0!</v>
      </c>
      <c r="AH698" s="2" t="e">
        <f t="shared" si="772"/>
        <v>#DIV/0!</v>
      </c>
      <c r="AI698" s="2" t="e">
        <f t="shared" si="773"/>
        <v>#DIV/0!</v>
      </c>
      <c r="AJ698" s="2" t="e">
        <f t="shared" si="774"/>
        <v>#DIV/0!</v>
      </c>
      <c r="AK698" t="e">
        <f t="shared" si="775"/>
        <v>#DIV/0!</v>
      </c>
      <c r="AL698" t="str">
        <f t="shared" si="776"/>
        <v>0</v>
      </c>
      <c r="AM698" t="str">
        <f t="shared" si="777"/>
        <v>0</v>
      </c>
      <c r="AN698" t="str">
        <f t="shared" si="778"/>
        <v>0</v>
      </c>
      <c r="AO698" t="str">
        <f t="shared" si="779"/>
        <v>0</v>
      </c>
      <c r="AP698" t="str">
        <f t="shared" si="780"/>
        <v>0</v>
      </c>
      <c r="AQ698" t="str">
        <f t="shared" si="781"/>
        <v>0</v>
      </c>
      <c r="AT698">
        <f t="shared" si="737"/>
        <v>0</v>
      </c>
      <c r="AU698">
        <f t="shared" si="738"/>
        <v>0</v>
      </c>
      <c r="AW698">
        <f t="shared" si="739"/>
        <v>0</v>
      </c>
      <c r="AY698">
        <f t="shared" si="782"/>
        <v>0</v>
      </c>
      <c r="AZ698">
        <f t="shared" si="783"/>
        <v>0</v>
      </c>
      <c r="BA698">
        <f t="shared" si="784"/>
        <v>0</v>
      </c>
      <c r="BB698">
        <f t="shared" si="785"/>
        <v>0</v>
      </c>
      <c r="BC698">
        <f t="shared" si="786"/>
        <v>0</v>
      </c>
      <c r="BD698">
        <f t="shared" si="787"/>
        <v>0</v>
      </c>
      <c r="BF698" t="str">
        <f t="shared" si="788"/>
        <v>0</v>
      </c>
      <c r="BG698" t="str">
        <f t="shared" si="789"/>
        <v>0</v>
      </c>
      <c r="BH698" t="str">
        <f t="shared" si="790"/>
        <v>0</v>
      </c>
      <c r="BI698" t="str">
        <f t="shared" si="791"/>
        <v>0</v>
      </c>
      <c r="BJ698" t="str">
        <f t="shared" si="792"/>
        <v>0</v>
      </c>
      <c r="BK698" t="str">
        <f t="shared" si="793"/>
        <v>0</v>
      </c>
    </row>
    <row r="699" spans="1:63" x14ac:dyDescent="0.25">
      <c r="A699" s="176" t="s">
        <v>24</v>
      </c>
      <c r="B699" s="10">
        <f t="shared" si="740"/>
        <v>38</v>
      </c>
      <c r="C699" s="10" t="str">
        <f t="shared" si="769"/>
        <v>Admin 4d - 38</v>
      </c>
      <c r="D699" s="138">
        <f>'AUP Test Results - Table 1'!D699</f>
        <v>0</v>
      </c>
      <c r="E699" s="177">
        <f>'AUP Test Results - Table 1'!E699</f>
        <v>0</v>
      </c>
      <c r="F699" s="139">
        <f>'AUP Test Results - Table 1'!F699</f>
        <v>0</v>
      </c>
      <c r="G699" s="177">
        <f>'AUP Test Results - Table 1'!G699</f>
        <v>0</v>
      </c>
      <c r="H699" s="177">
        <f>'AUP Test Results - Table 1'!H699</f>
        <v>0</v>
      </c>
      <c r="I699" s="139">
        <f>'AUP Test Results - Table 1'!I699</f>
        <v>0</v>
      </c>
      <c r="J699" s="177">
        <f>'AUP Test Results - Table 1'!J699</f>
        <v>0</v>
      </c>
      <c r="K699" s="177">
        <f>'AUP Test Results - Table 1'!K699</f>
        <v>0</v>
      </c>
      <c r="L699" s="139">
        <f>'AUP Test Results - Table 1'!L699</f>
        <v>0</v>
      </c>
      <c r="M699" s="177" t="str">
        <f>'AUP Test Results - Table 1'!M699</f>
        <v/>
      </c>
      <c r="N699" s="177">
        <f>'AUP Test Results - Table 1'!N699</f>
        <v>0</v>
      </c>
      <c r="O699" s="139">
        <f>'AUP Test Results - Table 1'!O699</f>
        <v>0</v>
      </c>
      <c r="P699" s="177" t="str">
        <f>'AUP Test Results - Table 1'!P699</f>
        <v/>
      </c>
      <c r="Q699" s="138">
        <f>'AUP Test Results - Table 1'!Q699</f>
        <v>0</v>
      </c>
      <c r="R699" s="139">
        <f>'AUP Test Results - Table 1'!R699</f>
        <v>0</v>
      </c>
      <c r="S699" s="45">
        <f>'AUP Test Results - Table 1'!S699</f>
        <v>0</v>
      </c>
      <c r="T699" s="139">
        <f>'AUP Test Results - Table 1'!T699</f>
        <v>0</v>
      </c>
      <c r="U699" s="45">
        <f>'AUP Test Results - Table 1'!U699</f>
        <v>0</v>
      </c>
      <c r="V699" s="138">
        <f>'AUP Test Results - Table 1'!V699</f>
        <v>0</v>
      </c>
      <c r="W699" s="141" t="str">
        <f>'AUP Test Results - Table 1'!W699</f>
        <v>none</v>
      </c>
      <c r="X699" s="141">
        <f>'AUP Test Results - Table 1'!X699</f>
        <v>0</v>
      </c>
      <c r="Y699" s="178">
        <f>'AUP Test Results - Table 1'!Y699</f>
        <v>0</v>
      </c>
      <c r="Z699" s="89">
        <f>'AUP Test Results - Table 1'!Z699</f>
        <v>0</v>
      </c>
      <c r="AC699" t="str">
        <f t="shared" si="770"/>
        <v>Admin 4d</v>
      </c>
      <c r="AD699" s="3">
        <f t="shared" si="766"/>
        <v>0</v>
      </c>
      <c r="AE699" s="3">
        <f t="shared" si="767"/>
        <v>0</v>
      </c>
      <c r="AF699" s="3" t="e">
        <f t="shared" si="768"/>
        <v>#DIV/0!</v>
      </c>
      <c r="AG699" s="2" t="e">
        <f t="shared" si="771"/>
        <v>#DIV/0!</v>
      </c>
      <c r="AH699" s="2" t="e">
        <f t="shared" si="772"/>
        <v>#DIV/0!</v>
      </c>
      <c r="AI699" s="2" t="e">
        <f t="shared" si="773"/>
        <v>#DIV/0!</v>
      </c>
      <c r="AJ699" s="2" t="e">
        <f t="shared" si="774"/>
        <v>#DIV/0!</v>
      </c>
      <c r="AK699" t="e">
        <f t="shared" si="775"/>
        <v>#DIV/0!</v>
      </c>
      <c r="AL699" t="str">
        <f t="shared" si="776"/>
        <v>0</v>
      </c>
      <c r="AM699" t="str">
        <f t="shared" si="777"/>
        <v>0</v>
      </c>
      <c r="AN699" t="str">
        <f t="shared" si="778"/>
        <v>0</v>
      </c>
      <c r="AO699" t="str">
        <f t="shared" si="779"/>
        <v>0</v>
      </c>
      <c r="AP699" t="str">
        <f t="shared" si="780"/>
        <v>0</v>
      </c>
      <c r="AQ699" t="str">
        <f t="shared" si="781"/>
        <v>0</v>
      </c>
      <c r="AT699">
        <f t="shared" si="737"/>
        <v>0</v>
      </c>
      <c r="AU699">
        <f t="shared" si="738"/>
        <v>0</v>
      </c>
      <c r="AW699">
        <f t="shared" si="739"/>
        <v>0</v>
      </c>
      <c r="AY699">
        <f t="shared" si="782"/>
        <v>0</v>
      </c>
      <c r="AZ699">
        <f t="shared" si="783"/>
        <v>0</v>
      </c>
      <c r="BA699">
        <f t="shared" si="784"/>
        <v>0</v>
      </c>
      <c r="BB699">
        <f t="shared" si="785"/>
        <v>0</v>
      </c>
      <c r="BC699">
        <f t="shared" si="786"/>
        <v>0</v>
      </c>
      <c r="BD699">
        <f t="shared" si="787"/>
        <v>0</v>
      </c>
      <c r="BF699" t="str">
        <f t="shared" si="788"/>
        <v>0</v>
      </c>
      <c r="BG699" t="str">
        <f t="shared" si="789"/>
        <v>0</v>
      </c>
      <c r="BH699" t="str">
        <f t="shared" si="790"/>
        <v>0</v>
      </c>
      <c r="BI699" t="str">
        <f t="shared" si="791"/>
        <v>0</v>
      </c>
      <c r="BJ699" t="str">
        <f t="shared" si="792"/>
        <v>0</v>
      </c>
      <c r="BK699" t="str">
        <f t="shared" si="793"/>
        <v>0</v>
      </c>
    </row>
    <row r="700" spans="1:63" x14ac:dyDescent="0.25">
      <c r="A700" s="176" t="s">
        <v>24</v>
      </c>
      <c r="B700" s="10">
        <f t="shared" si="740"/>
        <v>39</v>
      </c>
      <c r="C700" s="10" t="str">
        <f t="shared" si="769"/>
        <v>Admin 4d - 39</v>
      </c>
      <c r="D700" s="138">
        <f>'AUP Test Results - Table 1'!D700</f>
        <v>0</v>
      </c>
      <c r="E700" s="177">
        <f>'AUP Test Results - Table 1'!E700</f>
        <v>0</v>
      </c>
      <c r="F700" s="139">
        <f>'AUP Test Results - Table 1'!F700</f>
        <v>0</v>
      </c>
      <c r="G700" s="177">
        <f>'AUP Test Results - Table 1'!G700</f>
        <v>0</v>
      </c>
      <c r="H700" s="177">
        <f>'AUP Test Results - Table 1'!H700</f>
        <v>0</v>
      </c>
      <c r="I700" s="139">
        <f>'AUP Test Results - Table 1'!I700</f>
        <v>0</v>
      </c>
      <c r="J700" s="177">
        <f>'AUP Test Results - Table 1'!J700</f>
        <v>0</v>
      </c>
      <c r="K700" s="177">
        <f>'AUP Test Results - Table 1'!K700</f>
        <v>0</v>
      </c>
      <c r="L700" s="139">
        <f>'AUP Test Results - Table 1'!L700</f>
        <v>0</v>
      </c>
      <c r="M700" s="177" t="str">
        <f>'AUP Test Results - Table 1'!M700</f>
        <v/>
      </c>
      <c r="N700" s="177">
        <f>'AUP Test Results - Table 1'!N700</f>
        <v>0</v>
      </c>
      <c r="O700" s="139">
        <f>'AUP Test Results - Table 1'!O700</f>
        <v>0</v>
      </c>
      <c r="P700" s="177" t="str">
        <f>'AUP Test Results - Table 1'!P700</f>
        <v/>
      </c>
      <c r="Q700" s="138">
        <f>'AUP Test Results - Table 1'!Q700</f>
        <v>0</v>
      </c>
      <c r="R700" s="139">
        <f>'AUP Test Results - Table 1'!R700</f>
        <v>0</v>
      </c>
      <c r="S700" s="45">
        <f>'AUP Test Results - Table 1'!S700</f>
        <v>0</v>
      </c>
      <c r="T700" s="139">
        <f>'AUP Test Results - Table 1'!T700</f>
        <v>0</v>
      </c>
      <c r="U700" s="45">
        <f>'AUP Test Results - Table 1'!U700</f>
        <v>0</v>
      </c>
      <c r="V700" s="138">
        <f>'AUP Test Results - Table 1'!V700</f>
        <v>0</v>
      </c>
      <c r="W700" s="141" t="str">
        <f>'AUP Test Results - Table 1'!W700</f>
        <v>none</v>
      </c>
      <c r="X700" s="141">
        <f>'AUP Test Results - Table 1'!X700</f>
        <v>0</v>
      </c>
      <c r="Y700" s="178">
        <f>'AUP Test Results - Table 1'!Y700</f>
        <v>0</v>
      </c>
      <c r="Z700" s="89">
        <f>'AUP Test Results - Table 1'!Z700</f>
        <v>0</v>
      </c>
      <c r="AC700" t="str">
        <f t="shared" si="770"/>
        <v>Admin 4d</v>
      </c>
      <c r="AD700" s="3">
        <f t="shared" si="766"/>
        <v>0</v>
      </c>
      <c r="AE700" s="3">
        <f t="shared" si="767"/>
        <v>0</v>
      </c>
      <c r="AF700" s="3" t="e">
        <f t="shared" si="768"/>
        <v>#DIV/0!</v>
      </c>
      <c r="AG700" s="2" t="e">
        <f t="shared" si="771"/>
        <v>#DIV/0!</v>
      </c>
      <c r="AH700" s="2" t="e">
        <f t="shared" si="772"/>
        <v>#DIV/0!</v>
      </c>
      <c r="AI700" s="2" t="e">
        <f t="shared" si="773"/>
        <v>#DIV/0!</v>
      </c>
      <c r="AJ700" s="2" t="e">
        <f t="shared" si="774"/>
        <v>#DIV/0!</v>
      </c>
      <c r="AK700" t="e">
        <f t="shared" si="775"/>
        <v>#DIV/0!</v>
      </c>
      <c r="AL700" t="str">
        <f t="shared" si="776"/>
        <v>0</v>
      </c>
      <c r="AM700" t="str">
        <f t="shared" si="777"/>
        <v>0</v>
      </c>
      <c r="AN700" t="str">
        <f t="shared" si="778"/>
        <v>0</v>
      </c>
      <c r="AO700" t="str">
        <f t="shared" si="779"/>
        <v>0</v>
      </c>
      <c r="AP700" t="str">
        <f t="shared" si="780"/>
        <v>0</v>
      </c>
      <c r="AQ700" t="str">
        <f t="shared" si="781"/>
        <v>0</v>
      </c>
      <c r="AT700">
        <f t="shared" si="737"/>
        <v>0</v>
      </c>
      <c r="AU700">
        <f t="shared" si="738"/>
        <v>0</v>
      </c>
      <c r="AW700">
        <f t="shared" si="739"/>
        <v>0</v>
      </c>
      <c r="AY700">
        <f t="shared" si="782"/>
        <v>0</v>
      </c>
      <c r="AZ700">
        <f t="shared" si="783"/>
        <v>0</v>
      </c>
      <c r="BA700">
        <f t="shared" si="784"/>
        <v>0</v>
      </c>
      <c r="BB700">
        <f t="shared" si="785"/>
        <v>0</v>
      </c>
      <c r="BC700">
        <f t="shared" si="786"/>
        <v>0</v>
      </c>
      <c r="BD700">
        <f t="shared" si="787"/>
        <v>0</v>
      </c>
      <c r="BF700" t="str">
        <f t="shared" si="788"/>
        <v>0</v>
      </c>
      <c r="BG700" t="str">
        <f t="shared" si="789"/>
        <v>0</v>
      </c>
      <c r="BH700" t="str">
        <f t="shared" si="790"/>
        <v>0</v>
      </c>
      <c r="BI700" t="str">
        <f t="shared" si="791"/>
        <v>0</v>
      </c>
      <c r="BJ700" t="str">
        <f t="shared" si="792"/>
        <v>0</v>
      </c>
      <c r="BK700" t="str">
        <f t="shared" si="793"/>
        <v>0</v>
      </c>
    </row>
    <row r="701" spans="1:63" x14ac:dyDescent="0.25">
      <c r="A701" s="176" t="s">
        <v>24</v>
      </c>
      <c r="B701" s="10">
        <f t="shared" si="740"/>
        <v>40</v>
      </c>
      <c r="C701" s="10" t="str">
        <f t="shared" si="769"/>
        <v>Admin 4d - 40</v>
      </c>
      <c r="D701" s="138">
        <f>'AUP Test Results - Table 1'!D701</f>
        <v>0</v>
      </c>
      <c r="E701" s="177">
        <f>'AUP Test Results - Table 1'!E701</f>
        <v>0</v>
      </c>
      <c r="F701" s="139">
        <f>'AUP Test Results - Table 1'!F701</f>
        <v>0</v>
      </c>
      <c r="G701" s="177">
        <f>'AUP Test Results - Table 1'!G701</f>
        <v>0</v>
      </c>
      <c r="H701" s="177">
        <f>'AUP Test Results - Table 1'!H701</f>
        <v>0</v>
      </c>
      <c r="I701" s="139">
        <f>'AUP Test Results - Table 1'!I701</f>
        <v>0</v>
      </c>
      <c r="J701" s="177">
        <f>'AUP Test Results - Table 1'!J701</f>
        <v>0</v>
      </c>
      <c r="K701" s="177">
        <f>'AUP Test Results - Table 1'!K701</f>
        <v>0</v>
      </c>
      <c r="L701" s="139">
        <f>'AUP Test Results - Table 1'!L701</f>
        <v>0</v>
      </c>
      <c r="M701" s="177" t="str">
        <f>'AUP Test Results - Table 1'!M701</f>
        <v/>
      </c>
      <c r="N701" s="177">
        <f>'AUP Test Results - Table 1'!N701</f>
        <v>0</v>
      </c>
      <c r="O701" s="139">
        <f>'AUP Test Results - Table 1'!O701</f>
        <v>0</v>
      </c>
      <c r="P701" s="177" t="str">
        <f>'AUP Test Results - Table 1'!P701</f>
        <v/>
      </c>
      <c r="Q701" s="138">
        <f>'AUP Test Results - Table 1'!Q701</f>
        <v>0</v>
      </c>
      <c r="R701" s="139">
        <f>'AUP Test Results - Table 1'!R701</f>
        <v>0</v>
      </c>
      <c r="S701" s="45">
        <f>'AUP Test Results - Table 1'!S701</f>
        <v>0</v>
      </c>
      <c r="T701" s="139">
        <f>'AUP Test Results - Table 1'!T701</f>
        <v>0</v>
      </c>
      <c r="U701" s="45">
        <f>'AUP Test Results - Table 1'!U701</f>
        <v>0</v>
      </c>
      <c r="V701" s="138">
        <f>'AUP Test Results - Table 1'!V701</f>
        <v>0</v>
      </c>
      <c r="W701" s="141" t="str">
        <f>'AUP Test Results - Table 1'!W701</f>
        <v>none</v>
      </c>
      <c r="X701" s="141">
        <f>'AUP Test Results - Table 1'!X701</f>
        <v>0</v>
      </c>
      <c r="Y701" s="178">
        <f>'AUP Test Results - Table 1'!Y701</f>
        <v>0</v>
      </c>
      <c r="Z701" s="89">
        <f>'AUP Test Results - Table 1'!Z701</f>
        <v>0</v>
      </c>
      <c r="AC701" t="str">
        <f t="shared" si="770"/>
        <v>Admin 4d</v>
      </c>
      <c r="AD701" s="3">
        <f t="shared" si="766"/>
        <v>0</v>
      </c>
      <c r="AE701" s="3">
        <f t="shared" si="767"/>
        <v>0</v>
      </c>
      <c r="AF701" s="3" t="e">
        <f t="shared" si="768"/>
        <v>#DIV/0!</v>
      </c>
      <c r="AG701" s="2" t="e">
        <f t="shared" si="771"/>
        <v>#DIV/0!</v>
      </c>
      <c r="AH701" s="2" t="e">
        <f t="shared" si="772"/>
        <v>#DIV/0!</v>
      </c>
      <c r="AI701" s="2" t="e">
        <f t="shared" si="773"/>
        <v>#DIV/0!</v>
      </c>
      <c r="AJ701" s="2" t="e">
        <f t="shared" si="774"/>
        <v>#DIV/0!</v>
      </c>
      <c r="AK701" t="e">
        <f t="shared" si="775"/>
        <v>#DIV/0!</v>
      </c>
      <c r="AL701" t="str">
        <f t="shared" si="776"/>
        <v>0</v>
      </c>
      <c r="AM701" t="str">
        <f t="shared" si="777"/>
        <v>0</v>
      </c>
      <c r="AN701" t="str">
        <f t="shared" si="778"/>
        <v>0</v>
      </c>
      <c r="AO701" t="str">
        <f t="shared" si="779"/>
        <v>0</v>
      </c>
      <c r="AP701" t="str">
        <f t="shared" si="780"/>
        <v>0</v>
      </c>
      <c r="AQ701" t="str">
        <f t="shared" si="781"/>
        <v>0</v>
      </c>
      <c r="AT701">
        <f t="shared" si="737"/>
        <v>0</v>
      </c>
      <c r="AU701">
        <f t="shared" si="738"/>
        <v>0</v>
      </c>
      <c r="AW701">
        <f t="shared" si="739"/>
        <v>0</v>
      </c>
      <c r="AY701">
        <f t="shared" si="782"/>
        <v>0</v>
      </c>
      <c r="AZ701">
        <f t="shared" si="783"/>
        <v>0</v>
      </c>
      <c r="BA701">
        <f t="shared" si="784"/>
        <v>0</v>
      </c>
      <c r="BB701">
        <f t="shared" si="785"/>
        <v>0</v>
      </c>
      <c r="BC701">
        <f t="shared" si="786"/>
        <v>0</v>
      </c>
      <c r="BD701">
        <f t="shared" si="787"/>
        <v>0</v>
      </c>
      <c r="BF701" t="str">
        <f t="shared" si="788"/>
        <v>0</v>
      </c>
      <c r="BG701" t="str">
        <f t="shared" si="789"/>
        <v>0</v>
      </c>
      <c r="BH701" t="str">
        <f t="shared" si="790"/>
        <v>0</v>
      </c>
      <c r="BI701" t="str">
        <f t="shared" si="791"/>
        <v>0</v>
      </c>
      <c r="BJ701" t="str">
        <f t="shared" si="792"/>
        <v>0</v>
      </c>
      <c r="BK701" t="str">
        <f t="shared" si="793"/>
        <v>0</v>
      </c>
    </row>
    <row r="702" spans="1:63" x14ac:dyDescent="0.25">
      <c r="A702" s="176" t="s">
        <v>24</v>
      </c>
      <c r="B702" s="10">
        <f t="shared" si="740"/>
        <v>41</v>
      </c>
      <c r="C702" s="10" t="str">
        <f t="shared" si="769"/>
        <v>Admin 4d - 41</v>
      </c>
      <c r="D702" s="138">
        <f>'AUP Test Results - Table 1'!D702</f>
        <v>0</v>
      </c>
      <c r="E702" s="177">
        <f>'AUP Test Results - Table 1'!E702</f>
        <v>0</v>
      </c>
      <c r="F702" s="139">
        <f>'AUP Test Results - Table 1'!F702</f>
        <v>0</v>
      </c>
      <c r="G702" s="177">
        <f>'AUP Test Results - Table 1'!G702</f>
        <v>0</v>
      </c>
      <c r="H702" s="177">
        <f>'AUP Test Results - Table 1'!H702</f>
        <v>0</v>
      </c>
      <c r="I702" s="139">
        <f>'AUP Test Results - Table 1'!I702</f>
        <v>0</v>
      </c>
      <c r="J702" s="177">
        <f>'AUP Test Results - Table 1'!J702</f>
        <v>0</v>
      </c>
      <c r="K702" s="177">
        <f>'AUP Test Results - Table 1'!K702</f>
        <v>0</v>
      </c>
      <c r="L702" s="139">
        <f>'AUP Test Results - Table 1'!L702</f>
        <v>0</v>
      </c>
      <c r="M702" s="177" t="str">
        <f>'AUP Test Results - Table 1'!M702</f>
        <v/>
      </c>
      <c r="N702" s="177">
        <f>'AUP Test Results - Table 1'!N702</f>
        <v>0</v>
      </c>
      <c r="O702" s="139">
        <f>'AUP Test Results - Table 1'!O702</f>
        <v>0</v>
      </c>
      <c r="P702" s="177" t="str">
        <f>'AUP Test Results - Table 1'!P702</f>
        <v/>
      </c>
      <c r="Q702" s="138">
        <f>'AUP Test Results - Table 1'!Q702</f>
        <v>0</v>
      </c>
      <c r="R702" s="139">
        <f>'AUP Test Results - Table 1'!R702</f>
        <v>0</v>
      </c>
      <c r="S702" s="45">
        <f>'AUP Test Results - Table 1'!S702</f>
        <v>0</v>
      </c>
      <c r="T702" s="139">
        <f>'AUP Test Results - Table 1'!T702</f>
        <v>0</v>
      </c>
      <c r="U702" s="45">
        <f>'AUP Test Results - Table 1'!U702</f>
        <v>0</v>
      </c>
      <c r="V702" s="138">
        <f>'AUP Test Results - Table 1'!V702</f>
        <v>0</v>
      </c>
      <c r="W702" s="141" t="str">
        <f>'AUP Test Results - Table 1'!W702</f>
        <v>none</v>
      </c>
      <c r="X702" s="141">
        <f>'AUP Test Results - Table 1'!X702</f>
        <v>0</v>
      </c>
      <c r="Y702" s="178">
        <f>'AUP Test Results - Table 1'!Y702</f>
        <v>0</v>
      </c>
      <c r="Z702" s="89">
        <f>'AUP Test Results - Table 1'!Z702</f>
        <v>0</v>
      </c>
      <c r="AC702" t="str">
        <f t="shared" si="770"/>
        <v>Admin 4d</v>
      </c>
      <c r="AD702" s="3">
        <f t="shared" si="766"/>
        <v>0</v>
      </c>
      <c r="AE702" s="3">
        <f t="shared" si="767"/>
        <v>0</v>
      </c>
      <c r="AF702" s="3" t="e">
        <f t="shared" si="768"/>
        <v>#DIV/0!</v>
      </c>
      <c r="AG702" s="2" t="e">
        <f t="shared" si="771"/>
        <v>#DIV/0!</v>
      </c>
      <c r="AH702" s="2" t="e">
        <f t="shared" si="772"/>
        <v>#DIV/0!</v>
      </c>
      <c r="AI702" s="2" t="e">
        <f t="shared" si="773"/>
        <v>#DIV/0!</v>
      </c>
      <c r="AJ702" s="2" t="e">
        <f t="shared" si="774"/>
        <v>#DIV/0!</v>
      </c>
      <c r="AK702" t="e">
        <f t="shared" si="775"/>
        <v>#DIV/0!</v>
      </c>
      <c r="AL702" t="str">
        <f t="shared" si="776"/>
        <v>0</v>
      </c>
      <c r="AM702" t="str">
        <f t="shared" si="777"/>
        <v>0</v>
      </c>
      <c r="AN702" t="str">
        <f t="shared" si="778"/>
        <v>0</v>
      </c>
      <c r="AO702" t="str">
        <f t="shared" si="779"/>
        <v>0</v>
      </c>
      <c r="AP702" t="str">
        <f t="shared" si="780"/>
        <v>0</v>
      </c>
      <c r="AQ702" t="str">
        <f t="shared" si="781"/>
        <v>0</v>
      </c>
      <c r="AT702">
        <f t="shared" si="737"/>
        <v>0</v>
      </c>
      <c r="AU702">
        <f t="shared" si="738"/>
        <v>0</v>
      </c>
      <c r="AW702">
        <f t="shared" si="739"/>
        <v>0</v>
      </c>
      <c r="AY702">
        <f t="shared" si="782"/>
        <v>0</v>
      </c>
      <c r="AZ702">
        <f t="shared" si="783"/>
        <v>0</v>
      </c>
      <c r="BA702">
        <f t="shared" si="784"/>
        <v>0</v>
      </c>
      <c r="BB702">
        <f t="shared" si="785"/>
        <v>0</v>
      </c>
      <c r="BC702">
        <f t="shared" si="786"/>
        <v>0</v>
      </c>
      <c r="BD702">
        <f t="shared" si="787"/>
        <v>0</v>
      </c>
      <c r="BF702" t="str">
        <f t="shared" si="788"/>
        <v>0</v>
      </c>
      <c r="BG702" t="str">
        <f t="shared" si="789"/>
        <v>0</v>
      </c>
      <c r="BH702" t="str">
        <f t="shared" si="790"/>
        <v>0</v>
      </c>
      <c r="BI702" t="str">
        <f t="shared" si="791"/>
        <v>0</v>
      </c>
      <c r="BJ702" t="str">
        <f t="shared" si="792"/>
        <v>0</v>
      </c>
      <c r="BK702" t="str">
        <f t="shared" si="793"/>
        <v>0</v>
      </c>
    </row>
    <row r="703" spans="1:63" x14ac:dyDescent="0.25">
      <c r="A703" s="176" t="s">
        <v>24</v>
      </c>
      <c r="B703" s="10">
        <f t="shared" si="740"/>
        <v>42</v>
      </c>
      <c r="C703" s="10" t="str">
        <f t="shared" si="769"/>
        <v>Admin 4d - 42</v>
      </c>
      <c r="D703" s="138">
        <f>'AUP Test Results - Table 1'!D703</f>
        <v>0</v>
      </c>
      <c r="E703" s="177">
        <f>'AUP Test Results - Table 1'!E703</f>
        <v>0</v>
      </c>
      <c r="F703" s="139">
        <f>'AUP Test Results - Table 1'!F703</f>
        <v>0</v>
      </c>
      <c r="G703" s="177">
        <f>'AUP Test Results - Table 1'!G703</f>
        <v>0</v>
      </c>
      <c r="H703" s="177">
        <f>'AUP Test Results - Table 1'!H703</f>
        <v>0</v>
      </c>
      <c r="I703" s="139">
        <f>'AUP Test Results - Table 1'!I703</f>
        <v>0</v>
      </c>
      <c r="J703" s="177">
        <f>'AUP Test Results - Table 1'!J703</f>
        <v>0</v>
      </c>
      <c r="K703" s="177">
        <f>'AUP Test Results - Table 1'!K703</f>
        <v>0</v>
      </c>
      <c r="L703" s="139">
        <f>'AUP Test Results - Table 1'!L703</f>
        <v>0</v>
      </c>
      <c r="M703" s="177" t="str">
        <f>'AUP Test Results - Table 1'!M703</f>
        <v/>
      </c>
      <c r="N703" s="177">
        <f>'AUP Test Results - Table 1'!N703</f>
        <v>0</v>
      </c>
      <c r="O703" s="139">
        <f>'AUP Test Results - Table 1'!O703</f>
        <v>0</v>
      </c>
      <c r="P703" s="177" t="str">
        <f>'AUP Test Results - Table 1'!P703</f>
        <v/>
      </c>
      <c r="Q703" s="138">
        <f>'AUP Test Results - Table 1'!Q703</f>
        <v>0</v>
      </c>
      <c r="R703" s="139">
        <f>'AUP Test Results - Table 1'!R703</f>
        <v>0</v>
      </c>
      <c r="S703" s="45">
        <f>'AUP Test Results - Table 1'!S703</f>
        <v>0</v>
      </c>
      <c r="T703" s="139">
        <f>'AUP Test Results - Table 1'!T703</f>
        <v>0</v>
      </c>
      <c r="U703" s="45">
        <f>'AUP Test Results - Table 1'!U703</f>
        <v>0</v>
      </c>
      <c r="V703" s="138">
        <f>'AUP Test Results - Table 1'!V703</f>
        <v>0</v>
      </c>
      <c r="W703" s="141" t="str">
        <f>'AUP Test Results - Table 1'!W703</f>
        <v>none</v>
      </c>
      <c r="X703" s="141">
        <f>'AUP Test Results - Table 1'!X703</f>
        <v>0</v>
      </c>
      <c r="Y703" s="178">
        <f>'AUP Test Results - Table 1'!Y703</f>
        <v>0</v>
      </c>
      <c r="Z703" s="89">
        <f>'AUP Test Results - Table 1'!Z703</f>
        <v>0</v>
      </c>
      <c r="AC703" t="str">
        <f t="shared" si="770"/>
        <v>Admin 4d</v>
      </c>
      <c r="AD703" s="3">
        <f t="shared" si="766"/>
        <v>0</v>
      </c>
      <c r="AE703" s="3">
        <f t="shared" si="767"/>
        <v>0</v>
      </c>
      <c r="AF703" s="3" t="e">
        <f t="shared" si="768"/>
        <v>#DIV/0!</v>
      </c>
      <c r="AG703" s="2" t="e">
        <f t="shared" si="771"/>
        <v>#DIV/0!</v>
      </c>
      <c r="AH703" s="2" t="e">
        <f t="shared" si="772"/>
        <v>#DIV/0!</v>
      </c>
      <c r="AI703" s="2" t="e">
        <f t="shared" si="773"/>
        <v>#DIV/0!</v>
      </c>
      <c r="AJ703" s="2" t="e">
        <f t="shared" si="774"/>
        <v>#DIV/0!</v>
      </c>
      <c r="AK703" t="e">
        <f t="shared" si="775"/>
        <v>#DIV/0!</v>
      </c>
      <c r="AL703" t="str">
        <f t="shared" si="776"/>
        <v>0</v>
      </c>
      <c r="AM703" t="str">
        <f t="shared" si="777"/>
        <v>0</v>
      </c>
      <c r="AN703" t="str">
        <f t="shared" si="778"/>
        <v>0</v>
      </c>
      <c r="AO703" t="str">
        <f t="shared" si="779"/>
        <v>0</v>
      </c>
      <c r="AP703" t="str">
        <f t="shared" si="780"/>
        <v>0</v>
      </c>
      <c r="AQ703" t="str">
        <f t="shared" si="781"/>
        <v>0</v>
      </c>
      <c r="AT703">
        <f t="shared" si="737"/>
        <v>0</v>
      </c>
      <c r="AU703">
        <f t="shared" si="738"/>
        <v>0</v>
      </c>
      <c r="AW703">
        <f t="shared" si="739"/>
        <v>0</v>
      </c>
      <c r="AY703">
        <f t="shared" si="782"/>
        <v>0</v>
      </c>
      <c r="AZ703">
        <f t="shared" si="783"/>
        <v>0</v>
      </c>
      <c r="BA703">
        <f t="shared" si="784"/>
        <v>0</v>
      </c>
      <c r="BB703">
        <f t="shared" si="785"/>
        <v>0</v>
      </c>
      <c r="BC703">
        <f t="shared" si="786"/>
        <v>0</v>
      </c>
      <c r="BD703">
        <f t="shared" si="787"/>
        <v>0</v>
      </c>
      <c r="BF703" t="str">
        <f t="shared" si="788"/>
        <v>0</v>
      </c>
      <c r="BG703" t="str">
        <f t="shared" si="789"/>
        <v>0</v>
      </c>
      <c r="BH703" t="str">
        <f t="shared" si="790"/>
        <v>0</v>
      </c>
      <c r="BI703" t="str">
        <f t="shared" si="791"/>
        <v>0</v>
      </c>
      <c r="BJ703" t="str">
        <f t="shared" si="792"/>
        <v>0</v>
      </c>
      <c r="BK703" t="str">
        <f t="shared" si="793"/>
        <v>0</v>
      </c>
    </row>
    <row r="704" spans="1:63" x14ac:dyDescent="0.25">
      <c r="A704" s="176" t="s">
        <v>24</v>
      </c>
      <c r="B704" s="10">
        <f t="shared" si="740"/>
        <v>43</v>
      </c>
      <c r="C704" s="10" t="str">
        <f t="shared" si="769"/>
        <v>Admin 4d - 43</v>
      </c>
      <c r="D704" s="138">
        <f>'AUP Test Results - Table 1'!D704</f>
        <v>0</v>
      </c>
      <c r="E704" s="177">
        <f>'AUP Test Results - Table 1'!E704</f>
        <v>0</v>
      </c>
      <c r="F704" s="139">
        <f>'AUP Test Results - Table 1'!F704</f>
        <v>0</v>
      </c>
      <c r="G704" s="177">
        <f>'AUP Test Results - Table 1'!G704</f>
        <v>0</v>
      </c>
      <c r="H704" s="177">
        <f>'AUP Test Results - Table 1'!H704</f>
        <v>0</v>
      </c>
      <c r="I704" s="139">
        <f>'AUP Test Results - Table 1'!I704</f>
        <v>0</v>
      </c>
      <c r="J704" s="177">
        <f>'AUP Test Results - Table 1'!J704</f>
        <v>0</v>
      </c>
      <c r="K704" s="177">
        <f>'AUP Test Results - Table 1'!K704</f>
        <v>0</v>
      </c>
      <c r="L704" s="139">
        <f>'AUP Test Results - Table 1'!L704</f>
        <v>0</v>
      </c>
      <c r="M704" s="177" t="str">
        <f>'AUP Test Results - Table 1'!M704</f>
        <v/>
      </c>
      <c r="N704" s="177">
        <f>'AUP Test Results - Table 1'!N704</f>
        <v>0</v>
      </c>
      <c r="O704" s="139">
        <f>'AUP Test Results - Table 1'!O704</f>
        <v>0</v>
      </c>
      <c r="P704" s="177" t="str">
        <f>'AUP Test Results - Table 1'!P704</f>
        <v/>
      </c>
      <c r="Q704" s="138">
        <f>'AUP Test Results - Table 1'!Q704</f>
        <v>0</v>
      </c>
      <c r="R704" s="139">
        <f>'AUP Test Results - Table 1'!R704</f>
        <v>0</v>
      </c>
      <c r="S704" s="45">
        <f>'AUP Test Results - Table 1'!S704</f>
        <v>0</v>
      </c>
      <c r="T704" s="139">
        <f>'AUP Test Results - Table 1'!T704</f>
        <v>0</v>
      </c>
      <c r="U704" s="45">
        <f>'AUP Test Results - Table 1'!U704</f>
        <v>0</v>
      </c>
      <c r="V704" s="138">
        <f>'AUP Test Results - Table 1'!V704</f>
        <v>0</v>
      </c>
      <c r="W704" s="141" t="str">
        <f>'AUP Test Results - Table 1'!W704</f>
        <v>none</v>
      </c>
      <c r="X704" s="141">
        <f>'AUP Test Results - Table 1'!X704</f>
        <v>0</v>
      </c>
      <c r="Y704" s="178">
        <f>'AUP Test Results - Table 1'!Y704</f>
        <v>0</v>
      </c>
      <c r="Z704" s="89">
        <f>'AUP Test Results - Table 1'!Z704</f>
        <v>0</v>
      </c>
      <c r="AC704" t="str">
        <f t="shared" si="770"/>
        <v>Admin 4d</v>
      </c>
      <c r="AD704" s="3">
        <f t="shared" si="766"/>
        <v>0</v>
      </c>
      <c r="AE704" s="3">
        <f t="shared" si="767"/>
        <v>0</v>
      </c>
      <c r="AF704" s="3" t="e">
        <f t="shared" si="768"/>
        <v>#DIV/0!</v>
      </c>
      <c r="AG704" s="2" t="e">
        <f t="shared" si="771"/>
        <v>#DIV/0!</v>
      </c>
      <c r="AH704" s="2" t="e">
        <f t="shared" si="772"/>
        <v>#DIV/0!</v>
      </c>
      <c r="AI704" s="2" t="e">
        <f t="shared" si="773"/>
        <v>#DIV/0!</v>
      </c>
      <c r="AJ704" s="2" t="e">
        <f t="shared" si="774"/>
        <v>#DIV/0!</v>
      </c>
      <c r="AK704" t="e">
        <f t="shared" si="775"/>
        <v>#DIV/0!</v>
      </c>
      <c r="AL704" t="str">
        <f t="shared" si="776"/>
        <v>0</v>
      </c>
      <c r="AM704" t="str">
        <f t="shared" si="777"/>
        <v>0</v>
      </c>
      <c r="AN704" t="str">
        <f t="shared" si="778"/>
        <v>0</v>
      </c>
      <c r="AO704" t="str">
        <f t="shared" si="779"/>
        <v>0</v>
      </c>
      <c r="AP704" t="str">
        <f t="shared" si="780"/>
        <v>0</v>
      </c>
      <c r="AQ704" t="str">
        <f t="shared" si="781"/>
        <v>0</v>
      </c>
      <c r="AT704">
        <f t="shared" si="737"/>
        <v>0</v>
      </c>
      <c r="AU704">
        <f t="shared" si="738"/>
        <v>0</v>
      </c>
      <c r="AW704">
        <f t="shared" si="739"/>
        <v>0</v>
      </c>
      <c r="AY704">
        <f t="shared" si="782"/>
        <v>0</v>
      </c>
      <c r="AZ704">
        <f t="shared" si="783"/>
        <v>0</v>
      </c>
      <c r="BA704">
        <f t="shared" si="784"/>
        <v>0</v>
      </c>
      <c r="BB704">
        <f t="shared" si="785"/>
        <v>0</v>
      </c>
      <c r="BC704">
        <f t="shared" si="786"/>
        <v>0</v>
      </c>
      <c r="BD704">
        <f t="shared" si="787"/>
        <v>0</v>
      </c>
      <c r="BF704" t="str">
        <f t="shared" si="788"/>
        <v>0</v>
      </c>
      <c r="BG704" t="str">
        <f t="shared" si="789"/>
        <v>0</v>
      </c>
      <c r="BH704" t="str">
        <f t="shared" si="790"/>
        <v>0</v>
      </c>
      <c r="BI704" t="str">
        <f t="shared" si="791"/>
        <v>0</v>
      </c>
      <c r="BJ704" t="str">
        <f t="shared" si="792"/>
        <v>0</v>
      </c>
      <c r="BK704" t="str">
        <f t="shared" si="793"/>
        <v>0</v>
      </c>
    </row>
    <row r="705" spans="1:63" x14ac:dyDescent="0.25">
      <c r="A705" s="176" t="s">
        <v>24</v>
      </c>
      <c r="B705" s="10">
        <f t="shared" si="740"/>
        <v>44</v>
      </c>
      <c r="C705" s="10" t="str">
        <f t="shared" si="769"/>
        <v>Admin 4d - 44</v>
      </c>
      <c r="D705" s="138">
        <f>'AUP Test Results - Table 1'!D705</f>
        <v>0</v>
      </c>
      <c r="E705" s="177">
        <f>'AUP Test Results - Table 1'!E705</f>
        <v>0</v>
      </c>
      <c r="F705" s="139">
        <f>'AUP Test Results - Table 1'!F705</f>
        <v>0</v>
      </c>
      <c r="G705" s="177">
        <f>'AUP Test Results - Table 1'!G705</f>
        <v>0</v>
      </c>
      <c r="H705" s="177">
        <f>'AUP Test Results - Table 1'!H705</f>
        <v>0</v>
      </c>
      <c r="I705" s="139">
        <f>'AUP Test Results - Table 1'!I705</f>
        <v>0</v>
      </c>
      <c r="J705" s="177">
        <f>'AUP Test Results - Table 1'!J705</f>
        <v>0</v>
      </c>
      <c r="K705" s="177">
        <f>'AUP Test Results - Table 1'!K705</f>
        <v>0</v>
      </c>
      <c r="L705" s="139">
        <f>'AUP Test Results - Table 1'!L705</f>
        <v>0</v>
      </c>
      <c r="M705" s="177" t="str">
        <f>'AUP Test Results - Table 1'!M705</f>
        <v/>
      </c>
      <c r="N705" s="177">
        <f>'AUP Test Results - Table 1'!N705</f>
        <v>0</v>
      </c>
      <c r="O705" s="139">
        <f>'AUP Test Results - Table 1'!O705</f>
        <v>0</v>
      </c>
      <c r="P705" s="177" t="str">
        <f>'AUP Test Results - Table 1'!P705</f>
        <v/>
      </c>
      <c r="Q705" s="138">
        <f>'AUP Test Results - Table 1'!Q705</f>
        <v>0</v>
      </c>
      <c r="R705" s="139">
        <f>'AUP Test Results - Table 1'!R705</f>
        <v>0</v>
      </c>
      <c r="S705" s="45">
        <f>'AUP Test Results - Table 1'!S705</f>
        <v>0</v>
      </c>
      <c r="T705" s="139">
        <f>'AUP Test Results - Table 1'!T705</f>
        <v>0</v>
      </c>
      <c r="U705" s="45">
        <f>'AUP Test Results - Table 1'!U705</f>
        <v>0</v>
      </c>
      <c r="V705" s="138">
        <f>'AUP Test Results - Table 1'!V705</f>
        <v>0</v>
      </c>
      <c r="W705" s="141" t="str">
        <f>'AUP Test Results - Table 1'!W705</f>
        <v>none</v>
      </c>
      <c r="X705" s="141">
        <f>'AUP Test Results - Table 1'!X705</f>
        <v>0</v>
      </c>
      <c r="Y705" s="178">
        <f>'AUP Test Results - Table 1'!Y705</f>
        <v>0</v>
      </c>
      <c r="Z705" s="89">
        <f>'AUP Test Results - Table 1'!Z705</f>
        <v>0</v>
      </c>
      <c r="AC705" t="str">
        <f t="shared" si="770"/>
        <v>Admin 4d</v>
      </c>
      <c r="AD705" s="3">
        <f t="shared" si="766"/>
        <v>0</v>
      </c>
      <c r="AE705" s="3">
        <f t="shared" si="767"/>
        <v>0</v>
      </c>
      <c r="AF705" s="3" t="e">
        <f t="shared" si="768"/>
        <v>#DIV/0!</v>
      </c>
      <c r="AG705" s="2" t="e">
        <f t="shared" si="771"/>
        <v>#DIV/0!</v>
      </c>
      <c r="AH705" s="2" t="e">
        <f t="shared" si="772"/>
        <v>#DIV/0!</v>
      </c>
      <c r="AI705" s="2" t="e">
        <f t="shared" si="773"/>
        <v>#DIV/0!</v>
      </c>
      <c r="AJ705" s="2" t="e">
        <f t="shared" si="774"/>
        <v>#DIV/0!</v>
      </c>
      <c r="AK705" t="e">
        <f t="shared" si="775"/>
        <v>#DIV/0!</v>
      </c>
      <c r="AL705" t="str">
        <f t="shared" si="776"/>
        <v>0</v>
      </c>
      <c r="AM705" t="str">
        <f t="shared" si="777"/>
        <v>0</v>
      </c>
      <c r="AN705" t="str">
        <f t="shared" si="778"/>
        <v>0</v>
      </c>
      <c r="AO705" t="str">
        <f t="shared" si="779"/>
        <v>0</v>
      </c>
      <c r="AP705" t="str">
        <f t="shared" si="780"/>
        <v>0</v>
      </c>
      <c r="AQ705" t="str">
        <f t="shared" si="781"/>
        <v>0</v>
      </c>
      <c r="AT705">
        <f t="shared" si="737"/>
        <v>0</v>
      </c>
      <c r="AU705">
        <f t="shared" si="738"/>
        <v>0</v>
      </c>
      <c r="AW705">
        <f t="shared" si="739"/>
        <v>0</v>
      </c>
      <c r="AY705">
        <f t="shared" si="782"/>
        <v>0</v>
      </c>
      <c r="AZ705">
        <f t="shared" si="783"/>
        <v>0</v>
      </c>
      <c r="BA705">
        <f t="shared" si="784"/>
        <v>0</v>
      </c>
      <c r="BB705">
        <f t="shared" si="785"/>
        <v>0</v>
      </c>
      <c r="BC705">
        <f t="shared" si="786"/>
        <v>0</v>
      </c>
      <c r="BD705">
        <f t="shared" si="787"/>
        <v>0</v>
      </c>
      <c r="BF705" t="str">
        <f t="shared" si="788"/>
        <v>0</v>
      </c>
      <c r="BG705" t="str">
        <f t="shared" si="789"/>
        <v>0</v>
      </c>
      <c r="BH705" t="str">
        <f t="shared" si="790"/>
        <v>0</v>
      </c>
      <c r="BI705" t="str">
        <f t="shared" si="791"/>
        <v>0</v>
      </c>
      <c r="BJ705" t="str">
        <f t="shared" si="792"/>
        <v>0</v>
      </c>
      <c r="BK705" t="str">
        <f t="shared" si="793"/>
        <v>0</v>
      </c>
    </row>
    <row r="706" spans="1:63" x14ac:dyDescent="0.25">
      <c r="A706" s="176" t="s">
        <v>24</v>
      </c>
      <c r="B706" s="10">
        <f t="shared" si="740"/>
        <v>45</v>
      </c>
      <c r="C706" s="10" t="str">
        <f t="shared" si="769"/>
        <v>Admin 4d - 45</v>
      </c>
      <c r="D706" s="138">
        <f>'AUP Test Results - Table 1'!D706</f>
        <v>0</v>
      </c>
      <c r="E706" s="177">
        <f>'AUP Test Results - Table 1'!E706</f>
        <v>0</v>
      </c>
      <c r="F706" s="139">
        <f>'AUP Test Results - Table 1'!F706</f>
        <v>0</v>
      </c>
      <c r="G706" s="177">
        <f>'AUP Test Results - Table 1'!G706</f>
        <v>0</v>
      </c>
      <c r="H706" s="177">
        <f>'AUP Test Results - Table 1'!H706</f>
        <v>0</v>
      </c>
      <c r="I706" s="139">
        <f>'AUP Test Results - Table 1'!I706</f>
        <v>0</v>
      </c>
      <c r="J706" s="177">
        <f>'AUP Test Results - Table 1'!J706</f>
        <v>0</v>
      </c>
      <c r="K706" s="177">
        <f>'AUP Test Results - Table 1'!K706</f>
        <v>0</v>
      </c>
      <c r="L706" s="139">
        <f>'AUP Test Results - Table 1'!L706</f>
        <v>0</v>
      </c>
      <c r="M706" s="177" t="str">
        <f>'AUP Test Results - Table 1'!M706</f>
        <v/>
      </c>
      <c r="N706" s="177">
        <f>'AUP Test Results - Table 1'!N706</f>
        <v>0</v>
      </c>
      <c r="O706" s="139">
        <f>'AUP Test Results - Table 1'!O706</f>
        <v>0</v>
      </c>
      <c r="P706" s="177" t="str">
        <f>'AUP Test Results - Table 1'!P706</f>
        <v/>
      </c>
      <c r="Q706" s="138">
        <f>'AUP Test Results - Table 1'!Q706</f>
        <v>0</v>
      </c>
      <c r="R706" s="139">
        <f>'AUP Test Results - Table 1'!R706</f>
        <v>0</v>
      </c>
      <c r="S706" s="45">
        <f>'AUP Test Results - Table 1'!S706</f>
        <v>0</v>
      </c>
      <c r="T706" s="139">
        <f>'AUP Test Results - Table 1'!T706</f>
        <v>0</v>
      </c>
      <c r="U706" s="45">
        <f>'AUP Test Results - Table 1'!U706</f>
        <v>0</v>
      </c>
      <c r="V706" s="138">
        <f>'AUP Test Results - Table 1'!V706</f>
        <v>0</v>
      </c>
      <c r="W706" s="141" t="str">
        <f>'AUP Test Results - Table 1'!W706</f>
        <v>none</v>
      </c>
      <c r="X706" s="141">
        <f>'AUP Test Results - Table 1'!X706</f>
        <v>0</v>
      </c>
      <c r="Y706" s="178">
        <f>'AUP Test Results - Table 1'!Y706</f>
        <v>0</v>
      </c>
      <c r="Z706" s="89">
        <f>'AUP Test Results - Table 1'!Z706</f>
        <v>0</v>
      </c>
      <c r="AC706" t="str">
        <f t="shared" si="770"/>
        <v>Admin 4d</v>
      </c>
      <c r="AD706" s="3">
        <f t="shared" si="766"/>
        <v>0</v>
      </c>
      <c r="AE706" s="3">
        <f t="shared" si="767"/>
        <v>0</v>
      </c>
      <c r="AF706" s="3" t="e">
        <f t="shared" si="768"/>
        <v>#DIV/0!</v>
      </c>
      <c r="AG706" s="2" t="e">
        <f t="shared" si="771"/>
        <v>#DIV/0!</v>
      </c>
      <c r="AH706" s="2" t="e">
        <f t="shared" si="772"/>
        <v>#DIV/0!</v>
      </c>
      <c r="AI706" s="2" t="e">
        <f t="shared" si="773"/>
        <v>#DIV/0!</v>
      </c>
      <c r="AJ706" s="2" t="e">
        <f t="shared" si="774"/>
        <v>#DIV/0!</v>
      </c>
      <c r="AK706" t="e">
        <f t="shared" si="775"/>
        <v>#DIV/0!</v>
      </c>
      <c r="AL706" t="str">
        <f t="shared" si="776"/>
        <v>0</v>
      </c>
      <c r="AM706" t="str">
        <f t="shared" si="777"/>
        <v>0</v>
      </c>
      <c r="AN706" t="str">
        <f t="shared" si="778"/>
        <v>0</v>
      </c>
      <c r="AO706" t="str">
        <f t="shared" si="779"/>
        <v>0</v>
      </c>
      <c r="AP706" t="str">
        <f t="shared" si="780"/>
        <v>0</v>
      </c>
      <c r="AQ706" t="str">
        <f t="shared" si="781"/>
        <v>0</v>
      </c>
      <c r="AT706">
        <f t="shared" si="737"/>
        <v>0</v>
      </c>
      <c r="AU706">
        <f t="shared" si="738"/>
        <v>0</v>
      </c>
      <c r="AW706">
        <f t="shared" si="739"/>
        <v>0</v>
      </c>
      <c r="AY706">
        <f t="shared" si="782"/>
        <v>0</v>
      </c>
      <c r="AZ706">
        <f t="shared" si="783"/>
        <v>0</v>
      </c>
      <c r="BA706">
        <f t="shared" si="784"/>
        <v>0</v>
      </c>
      <c r="BB706">
        <f t="shared" si="785"/>
        <v>0</v>
      </c>
      <c r="BC706">
        <f t="shared" si="786"/>
        <v>0</v>
      </c>
      <c r="BD706">
        <f t="shared" si="787"/>
        <v>0</v>
      </c>
      <c r="BF706" t="str">
        <f t="shared" si="788"/>
        <v>0</v>
      </c>
      <c r="BG706" t="str">
        <f t="shared" si="789"/>
        <v>0</v>
      </c>
      <c r="BH706" t="str">
        <f t="shared" si="790"/>
        <v>0</v>
      </c>
      <c r="BI706" t="str">
        <f t="shared" si="791"/>
        <v>0</v>
      </c>
      <c r="BJ706" t="str">
        <f t="shared" si="792"/>
        <v>0</v>
      </c>
      <c r="BK706" t="str">
        <f t="shared" si="793"/>
        <v>0</v>
      </c>
    </row>
    <row r="707" spans="1:63" x14ac:dyDescent="0.25">
      <c r="A707" s="176" t="s">
        <v>24</v>
      </c>
      <c r="B707" s="10">
        <f t="shared" si="740"/>
        <v>46</v>
      </c>
      <c r="C707" s="10" t="str">
        <f t="shared" si="769"/>
        <v>Admin 4d - 46</v>
      </c>
      <c r="D707" s="138">
        <f>'AUP Test Results - Table 1'!D707</f>
        <v>0</v>
      </c>
      <c r="E707" s="177">
        <f>'AUP Test Results - Table 1'!E707</f>
        <v>0</v>
      </c>
      <c r="F707" s="139">
        <f>'AUP Test Results - Table 1'!F707</f>
        <v>0</v>
      </c>
      <c r="G707" s="177">
        <f>'AUP Test Results - Table 1'!G707</f>
        <v>0</v>
      </c>
      <c r="H707" s="177">
        <f>'AUP Test Results - Table 1'!H707</f>
        <v>0</v>
      </c>
      <c r="I707" s="139">
        <f>'AUP Test Results - Table 1'!I707</f>
        <v>0</v>
      </c>
      <c r="J707" s="177">
        <f>'AUP Test Results - Table 1'!J707</f>
        <v>0</v>
      </c>
      <c r="K707" s="177">
        <f>'AUP Test Results - Table 1'!K707</f>
        <v>0</v>
      </c>
      <c r="L707" s="139">
        <f>'AUP Test Results - Table 1'!L707</f>
        <v>0</v>
      </c>
      <c r="M707" s="177" t="str">
        <f>'AUP Test Results - Table 1'!M707</f>
        <v/>
      </c>
      <c r="N707" s="177">
        <f>'AUP Test Results - Table 1'!N707</f>
        <v>0</v>
      </c>
      <c r="O707" s="139">
        <f>'AUP Test Results - Table 1'!O707</f>
        <v>0</v>
      </c>
      <c r="P707" s="177" t="str">
        <f>'AUP Test Results - Table 1'!P707</f>
        <v/>
      </c>
      <c r="Q707" s="138">
        <f>'AUP Test Results - Table 1'!Q707</f>
        <v>0</v>
      </c>
      <c r="R707" s="139">
        <f>'AUP Test Results - Table 1'!R707</f>
        <v>0</v>
      </c>
      <c r="S707" s="45">
        <f>'AUP Test Results - Table 1'!S707</f>
        <v>0</v>
      </c>
      <c r="T707" s="139">
        <f>'AUP Test Results - Table 1'!T707</f>
        <v>0</v>
      </c>
      <c r="U707" s="45">
        <f>'AUP Test Results - Table 1'!U707</f>
        <v>0</v>
      </c>
      <c r="V707" s="138">
        <f>'AUP Test Results - Table 1'!V707</f>
        <v>0</v>
      </c>
      <c r="W707" s="141" t="str">
        <f>'AUP Test Results - Table 1'!W707</f>
        <v>none</v>
      </c>
      <c r="X707" s="141">
        <f>'AUP Test Results - Table 1'!X707</f>
        <v>0</v>
      </c>
      <c r="Y707" s="178">
        <f>'AUP Test Results - Table 1'!Y707</f>
        <v>0</v>
      </c>
      <c r="Z707" s="89">
        <f>'AUP Test Results - Table 1'!Z707</f>
        <v>0</v>
      </c>
      <c r="AC707" t="str">
        <f t="shared" si="770"/>
        <v>Admin 4d</v>
      </c>
      <c r="AD707" s="3">
        <f t="shared" si="766"/>
        <v>0</v>
      </c>
      <c r="AE707" s="3">
        <f t="shared" si="767"/>
        <v>0</v>
      </c>
      <c r="AF707" s="3" t="e">
        <f t="shared" si="768"/>
        <v>#DIV/0!</v>
      </c>
      <c r="AG707" s="2" t="e">
        <f t="shared" si="771"/>
        <v>#DIV/0!</v>
      </c>
      <c r="AH707" s="2" t="e">
        <f t="shared" si="772"/>
        <v>#DIV/0!</v>
      </c>
      <c r="AI707" s="2" t="e">
        <f t="shared" si="773"/>
        <v>#DIV/0!</v>
      </c>
      <c r="AJ707" s="2" t="e">
        <f t="shared" si="774"/>
        <v>#DIV/0!</v>
      </c>
      <c r="AK707" t="e">
        <f t="shared" si="775"/>
        <v>#DIV/0!</v>
      </c>
      <c r="AL707" t="str">
        <f t="shared" si="776"/>
        <v>0</v>
      </c>
      <c r="AM707" t="str">
        <f t="shared" si="777"/>
        <v>0</v>
      </c>
      <c r="AN707" t="str">
        <f t="shared" si="778"/>
        <v>0</v>
      </c>
      <c r="AO707" t="str">
        <f t="shared" si="779"/>
        <v>0</v>
      </c>
      <c r="AP707" t="str">
        <f t="shared" si="780"/>
        <v>0</v>
      </c>
      <c r="AQ707" t="str">
        <f t="shared" si="781"/>
        <v>0</v>
      </c>
      <c r="AT707">
        <f t="shared" si="737"/>
        <v>0</v>
      </c>
      <c r="AU707">
        <f t="shared" si="738"/>
        <v>0</v>
      </c>
      <c r="AW707">
        <f t="shared" si="739"/>
        <v>0</v>
      </c>
      <c r="AY707">
        <f t="shared" si="782"/>
        <v>0</v>
      </c>
      <c r="AZ707">
        <f t="shared" si="783"/>
        <v>0</v>
      </c>
      <c r="BA707">
        <f t="shared" si="784"/>
        <v>0</v>
      </c>
      <c r="BB707">
        <f t="shared" si="785"/>
        <v>0</v>
      </c>
      <c r="BC707">
        <f t="shared" si="786"/>
        <v>0</v>
      </c>
      <c r="BD707">
        <f t="shared" si="787"/>
        <v>0</v>
      </c>
      <c r="BF707" t="str">
        <f t="shared" si="788"/>
        <v>0</v>
      </c>
      <c r="BG707" t="str">
        <f t="shared" si="789"/>
        <v>0</v>
      </c>
      <c r="BH707" t="str">
        <f t="shared" si="790"/>
        <v>0</v>
      </c>
      <c r="BI707" t="str">
        <f t="shared" si="791"/>
        <v>0</v>
      </c>
      <c r="BJ707" t="str">
        <f t="shared" si="792"/>
        <v>0</v>
      </c>
      <c r="BK707" t="str">
        <f t="shared" si="793"/>
        <v>0</v>
      </c>
    </row>
    <row r="708" spans="1:63" x14ac:dyDescent="0.25">
      <c r="A708" s="176" t="s">
        <v>24</v>
      </c>
      <c r="B708" s="10">
        <f t="shared" si="740"/>
        <v>47</v>
      </c>
      <c r="C708" s="10" t="str">
        <f t="shared" si="769"/>
        <v>Admin 4d - 47</v>
      </c>
      <c r="D708" s="138">
        <f>'AUP Test Results - Table 1'!D708</f>
        <v>0</v>
      </c>
      <c r="E708" s="177">
        <f>'AUP Test Results - Table 1'!E708</f>
        <v>0</v>
      </c>
      <c r="F708" s="139">
        <f>'AUP Test Results - Table 1'!F708</f>
        <v>0</v>
      </c>
      <c r="G708" s="177">
        <f>'AUP Test Results - Table 1'!G708</f>
        <v>0</v>
      </c>
      <c r="H708" s="177">
        <f>'AUP Test Results - Table 1'!H708</f>
        <v>0</v>
      </c>
      <c r="I708" s="139">
        <f>'AUP Test Results - Table 1'!I708</f>
        <v>0</v>
      </c>
      <c r="J708" s="177">
        <f>'AUP Test Results - Table 1'!J708</f>
        <v>0</v>
      </c>
      <c r="K708" s="177">
        <f>'AUP Test Results - Table 1'!K708</f>
        <v>0</v>
      </c>
      <c r="L708" s="139">
        <f>'AUP Test Results - Table 1'!L708</f>
        <v>0</v>
      </c>
      <c r="M708" s="177" t="str">
        <f>'AUP Test Results - Table 1'!M708</f>
        <v/>
      </c>
      <c r="N708" s="177">
        <f>'AUP Test Results - Table 1'!N708</f>
        <v>0</v>
      </c>
      <c r="O708" s="139">
        <f>'AUP Test Results - Table 1'!O708</f>
        <v>0</v>
      </c>
      <c r="P708" s="177" t="str">
        <f>'AUP Test Results - Table 1'!P708</f>
        <v/>
      </c>
      <c r="Q708" s="138">
        <f>'AUP Test Results - Table 1'!Q708</f>
        <v>0</v>
      </c>
      <c r="R708" s="139">
        <f>'AUP Test Results - Table 1'!R708</f>
        <v>0</v>
      </c>
      <c r="S708" s="45">
        <f>'AUP Test Results - Table 1'!S708</f>
        <v>0</v>
      </c>
      <c r="T708" s="139">
        <f>'AUP Test Results - Table 1'!T708</f>
        <v>0</v>
      </c>
      <c r="U708" s="45">
        <f>'AUP Test Results - Table 1'!U708</f>
        <v>0</v>
      </c>
      <c r="V708" s="138">
        <f>'AUP Test Results - Table 1'!V708</f>
        <v>0</v>
      </c>
      <c r="W708" s="141" t="str">
        <f>'AUP Test Results - Table 1'!W708</f>
        <v>none</v>
      </c>
      <c r="X708" s="141">
        <f>'AUP Test Results - Table 1'!X708</f>
        <v>0</v>
      </c>
      <c r="Y708" s="178">
        <f>'AUP Test Results - Table 1'!Y708</f>
        <v>0</v>
      </c>
      <c r="Z708" s="89">
        <f>'AUP Test Results - Table 1'!Z708</f>
        <v>0</v>
      </c>
      <c r="AC708" t="str">
        <f t="shared" si="770"/>
        <v>Admin 4d</v>
      </c>
      <c r="AD708" s="3">
        <f t="shared" si="766"/>
        <v>0</v>
      </c>
      <c r="AE708" s="3">
        <f t="shared" si="767"/>
        <v>0</v>
      </c>
      <c r="AF708" s="3" t="e">
        <f t="shared" si="768"/>
        <v>#DIV/0!</v>
      </c>
      <c r="AG708" s="2" t="e">
        <f t="shared" si="771"/>
        <v>#DIV/0!</v>
      </c>
      <c r="AH708" s="2" t="e">
        <f t="shared" si="772"/>
        <v>#DIV/0!</v>
      </c>
      <c r="AI708" s="2" t="e">
        <f t="shared" si="773"/>
        <v>#DIV/0!</v>
      </c>
      <c r="AJ708" s="2" t="e">
        <f t="shared" si="774"/>
        <v>#DIV/0!</v>
      </c>
      <c r="AK708" t="e">
        <f t="shared" si="775"/>
        <v>#DIV/0!</v>
      </c>
      <c r="AL708" t="str">
        <f t="shared" si="776"/>
        <v>0</v>
      </c>
      <c r="AM708" t="str">
        <f t="shared" si="777"/>
        <v>0</v>
      </c>
      <c r="AN708" t="str">
        <f t="shared" si="778"/>
        <v>0</v>
      </c>
      <c r="AO708" t="str">
        <f t="shared" si="779"/>
        <v>0</v>
      </c>
      <c r="AP708" t="str">
        <f t="shared" si="780"/>
        <v>0</v>
      </c>
      <c r="AQ708" t="str">
        <f t="shared" si="781"/>
        <v>0</v>
      </c>
      <c r="AT708">
        <f t="shared" si="737"/>
        <v>0</v>
      </c>
      <c r="AU708">
        <f t="shared" si="738"/>
        <v>0</v>
      </c>
      <c r="AW708">
        <f t="shared" si="739"/>
        <v>0</v>
      </c>
      <c r="AY708">
        <f t="shared" si="782"/>
        <v>0</v>
      </c>
      <c r="AZ708">
        <f t="shared" si="783"/>
        <v>0</v>
      </c>
      <c r="BA708">
        <f t="shared" si="784"/>
        <v>0</v>
      </c>
      <c r="BB708">
        <f t="shared" si="785"/>
        <v>0</v>
      </c>
      <c r="BC708">
        <f t="shared" si="786"/>
        <v>0</v>
      </c>
      <c r="BD708">
        <f t="shared" si="787"/>
        <v>0</v>
      </c>
      <c r="BF708" t="str">
        <f t="shared" si="788"/>
        <v>0</v>
      </c>
      <c r="BG708" t="str">
        <f t="shared" si="789"/>
        <v>0</v>
      </c>
      <c r="BH708" t="str">
        <f t="shared" si="790"/>
        <v>0</v>
      </c>
      <c r="BI708" t="str">
        <f t="shared" si="791"/>
        <v>0</v>
      </c>
      <c r="BJ708" t="str">
        <f t="shared" si="792"/>
        <v>0</v>
      </c>
      <c r="BK708" t="str">
        <f t="shared" si="793"/>
        <v>0</v>
      </c>
    </row>
    <row r="709" spans="1:63" x14ac:dyDescent="0.25">
      <c r="A709" s="176" t="s">
        <v>24</v>
      </c>
      <c r="B709" s="10">
        <f t="shared" si="740"/>
        <v>48</v>
      </c>
      <c r="C709" s="10" t="str">
        <f t="shared" si="769"/>
        <v>Admin 4d - 48</v>
      </c>
      <c r="D709" s="138">
        <f>'AUP Test Results - Table 1'!D709</f>
        <v>0</v>
      </c>
      <c r="E709" s="177">
        <f>'AUP Test Results - Table 1'!E709</f>
        <v>0</v>
      </c>
      <c r="F709" s="139">
        <f>'AUP Test Results - Table 1'!F709</f>
        <v>0</v>
      </c>
      <c r="G709" s="177">
        <f>'AUP Test Results - Table 1'!G709</f>
        <v>0</v>
      </c>
      <c r="H709" s="177">
        <f>'AUP Test Results - Table 1'!H709</f>
        <v>0</v>
      </c>
      <c r="I709" s="139">
        <f>'AUP Test Results - Table 1'!I709</f>
        <v>0</v>
      </c>
      <c r="J709" s="177">
        <f>'AUP Test Results - Table 1'!J709</f>
        <v>0</v>
      </c>
      <c r="K709" s="177">
        <f>'AUP Test Results - Table 1'!K709</f>
        <v>0</v>
      </c>
      <c r="L709" s="139">
        <f>'AUP Test Results - Table 1'!L709</f>
        <v>0</v>
      </c>
      <c r="M709" s="177" t="str">
        <f>'AUP Test Results - Table 1'!M709</f>
        <v/>
      </c>
      <c r="N709" s="177">
        <f>'AUP Test Results - Table 1'!N709</f>
        <v>0</v>
      </c>
      <c r="O709" s="139">
        <f>'AUP Test Results - Table 1'!O709</f>
        <v>0</v>
      </c>
      <c r="P709" s="177" t="str">
        <f>'AUP Test Results - Table 1'!P709</f>
        <v/>
      </c>
      <c r="Q709" s="138">
        <f>'AUP Test Results - Table 1'!Q709</f>
        <v>0</v>
      </c>
      <c r="R709" s="139">
        <f>'AUP Test Results - Table 1'!R709</f>
        <v>0</v>
      </c>
      <c r="S709" s="45">
        <f>'AUP Test Results - Table 1'!S709</f>
        <v>0</v>
      </c>
      <c r="T709" s="139">
        <f>'AUP Test Results - Table 1'!T709</f>
        <v>0</v>
      </c>
      <c r="U709" s="45">
        <f>'AUP Test Results - Table 1'!U709</f>
        <v>0</v>
      </c>
      <c r="V709" s="138">
        <f>'AUP Test Results - Table 1'!V709</f>
        <v>0</v>
      </c>
      <c r="W709" s="141" t="str">
        <f>'AUP Test Results - Table 1'!W709</f>
        <v>none</v>
      </c>
      <c r="X709" s="141">
        <f>'AUP Test Results - Table 1'!X709</f>
        <v>0</v>
      </c>
      <c r="Y709" s="178">
        <f>'AUP Test Results - Table 1'!Y709</f>
        <v>0</v>
      </c>
      <c r="Z709" s="89">
        <f>'AUP Test Results - Table 1'!Z709</f>
        <v>0</v>
      </c>
      <c r="AC709" t="str">
        <f t="shared" si="770"/>
        <v>Admin 4d</v>
      </c>
      <c r="AD709" s="3">
        <f t="shared" si="766"/>
        <v>0</v>
      </c>
      <c r="AE709" s="3">
        <f t="shared" si="767"/>
        <v>0</v>
      </c>
      <c r="AF709" s="3" t="e">
        <f t="shared" si="768"/>
        <v>#DIV/0!</v>
      </c>
      <c r="AG709" s="2" t="e">
        <f t="shared" si="771"/>
        <v>#DIV/0!</v>
      </c>
      <c r="AH709" s="2" t="e">
        <f t="shared" si="772"/>
        <v>#DIV/0!</v>
      </c>
      <c r="AI709" s="2" t="e">
        <f t="shared" si="773"/>
        <v>#DIV/0!</v>
      </c>
      <c r="AJ709" s="2" t="e">
        <f t="shared" si="774"/>
        <v>#DIV/0!</v>
      </c>
      <c r="AK709" t="e">
        <f t="shared" si="775"/>
        <v>#DIV/0!</v>
      </c>
      <c r="AL709" t="str">
        <f t="shared" si="776"/>
        <v>0</v>
      </c>
      <c r="AM709" t="str">
        <f t="shared" si="777"/>
        <v>0</v>
      </c>
      <c r="AN709" t="str">
        <f t="shared" si="778"/>
        <v>0</v>
      </c>
      <c r="AO709" t="str">
        <f t="shared" si="779"/>
        <v>0</v>
      </c>
      <c r="AP709" t="str">
        <f t="shared" si="780"/>
        <v>0</v>
      </c>
      <c r="AQ709" t="str">
        <f t="shared" si="781"/>
        <v>0</v>
      </c>
      <c r="AT709">
        <f t="shared" si="737"/>
        <v>0</v>
      </c>
      <c r="AU709">
        <f t="shared" si="738"/>
        <v>0</v>
      </c>
      <c r="AW709">
        <f t="shared" si="739"/>
        <v>0</v>
      </c>
      <c r="AY709">
        <f t="shared" si="782"/>
        <v>0</v>
      </c>
      <c r="AZ709">
        <f t="shared" si="783"/>
        <v>0</v>
      </c>
      <c r="BA709">
        <f t="shared" si="784"/>
        <v>0</v>
      </c>
      <c r="BB709">
        <f t="shared" si="785"/>
        <v>0</v>
      </c>
      <c r="BC709">
        <f t="shared" si="786"/>
        <v>0</v>
      </c>
      <c r="BD709">
        <f t="shared" si="787"/>
        <v>0</v>
      </c>
      <c r="BF709" t="str">
        <f t="shared" si="788"/>
        <v>0</v>
      </c>
      <c r="BG709" t="str">
        <f t="shared" si="789"/>
        <v>0</v>
      </c>
      <c r="BH709" t="str">
        <f t="shared" si="790"/>
        <v>0</v>
      </c>
      <c r="BI709" t="str">
        <f t="shared" si="791"/>
        <v>0</v>
      </c>
      <c r="BJ709" t="str">
        <f t="shared" si="792"/>
        <v>0</v>
      </c>
      <c r="BK709" t="str">
        <f t="shared" si="793"/>
        <v>0</v>
      </c>
    </row>
    <row r="710" spans="1:63" x14ac:dyDescent="0.25">
      <c r="A710" s="176" t="s">
        <v>24</v>
      </c>
      <c r="B710" s="10">
        <f t="shared" si="740"/>
        <v>49</v>
      </c>
      <c r="C710" s="10" t="str">
        <f t="shared" si="769"/>
        <v>Admin 4d - 49</v>
      </c>
      <c r="D710" s="138">
        <f>'AUP Test Results - Table 1'!D710</f>
        <v>0</v>
      </c>
      <c r="E710" s="177">
        <f>'AUP Test Results - Table 1'!E710</f>
        <v>0</v>
      </c>
      <c r="F710" s="139">
        <f>'AUP Test Results - Table 1'!F710</f>
        <v>0</v>
      </c>
      <c r="G710" s="177">
        <f>'AUP Test Results - Table 1'!G710</f>
        <v>0</v>
      </c>
      <c r="H710" s="177">
        <f>'AUP Test Results - Table 1'!H710</f>
        <v>0</v>
      </c>
      <c r="I710" s="139">
        <f>'AUP Test Results - Table 1'!I710</f>
        <v>0</v>
      </c>
      <c r="J710" s="177">
        <f>'AUP Test Results - Table 1'!J710</f>
        <v>0</v>
      </c>
      <c r="K710" s="177">
        <f>'AUP Test Results - Table 1'!K710</f>
        <v>0</v>
      </c>
      <c r="L710" s="139">
        <f>'AUP Test Results - Table 1'!L710</f>
        <v>0</v>
      </c>
      <c r="M710" s="177" t="str">
        <f>'AUP Test Results - Table 1'!M710</f>
        <v/>
      </c>
      <c r="N710" s="177">
        <f>'AUP Test Results - Table 1'!N710</f>
        <v>0</v>
      </c>
      <c r="O710" s="139">
        <f>'AUP Test Results - Table 1'!O710</f>
        <v>0</v>
      </c>
      <c r="P710" s="177" t="str">
        <f>'AUP Test Results - Table 1'!P710</f>
        <v/>
      </c>
      <c r="Q710" s="138">
        <f>'AUP Test Results - Table 1'!Q710</f>
        <v>0</v>
      </c>
      <c r="R710" s="139">
        <f>'AUP Test Results - Table 1'!R710</f>
        <v>0</v>
      </c>
      <c r="S710" s="45">
        <f>'AUP Test Results - Table 1'!S710</f>
        <v>0</v>
      </c>
      <c r="T710" s="139">
        <f>'AUP Test Results - Table 1'!T710</f>
        <v>0</v>
      </c>
      <c r="U710" s="45">
        <f>'AUP Test Results - Table 1'!U710</f>
        <v>0</v>
      </c>
      <c r="V710" s="138">
        <f>'AUP Test Results - Table 1'!V710</f>
        <v>0</v>
      </c>
      <c r="W710" s="141" t="str">
        <f>'AUP Test Results - Table 1'!W710</f>
        <v>none</v>
      </c>
      <c r="X710" s="141">
        <f>'AUP Test Results - Table 1'!X710</f>
        <v>0</v>
      </c>
      <c r="Y710" s="178">
        <f>'AUP Test Results - Table 1'!Y710</f>
        <v>0</v>
      </c>
      <c r="Z710" s="89">
        <f>'AUP Test Results - Table 1'!Z710</f>
        <v>0</v>
      </c>
      <c r="AC710" t="str">
        <f t="shared" si="770"/>
        <v>Admin 4d</v>
      </c>
      <c r="AD710" s="3">
        <f t="shared" si="766"/>
        <v>0</v>
      </c>
      <c r="AE710" s="3">
        <f t="shared" si="767"/>
        <v>0</v>
      </c>
      <c r="AF710" s="3" t="e">
        <f t="shared" si="768"/>
        <v>#DIV/0!</v>
      </c>
      <c r="AG710" s="2" t="e">
        <f t="shared" si="771"/>
        <v>#DIV/0!</v>
      </c>
      <c r="AH710" s="2" t="e">
        <f t="shared" si="772"/>
        <v>#DIV/0!</v>
      </c>
      <c r="AI710" s="2" t="e">
        <f t="shared" si="773"/>
        <v>#DIV/0!</v>
      </c>
      <c r="AJ710" s="2" t="e">
        <f t="shared" si="774"/>
        <v>#DIV/0!</v>
      </c>
      <c r="AK710" t="e">
        <f t="shared" si="775"/>
        <v>#DIV/0!</v>
      </c>
      <c r="AL710" t="str">
        <f t="shared" si="776"/>
        <v>0</v>
      </c>
      <c r="AM710" t="str">
        <f t="shared" si="777"/>
        <v>0</v>
      </c>
      <c r="AN710" t="str">
        <f t="shared" si="778"/>
        <v>0</v>
      </c>
      <c r="AO710" t="str">
        <f t="shared" si="779"/>
        <v>0</v>
      </c>
      <c r="AP710" t="str">
        <f t="shared" si="780"/>
        <v>0</v>
      </c>
      <c r="AQ710" t="str">
        <f t="shared" si="781"/>
        <v>0</v>
      </c>
      <c r="AT710">
        <f t="shared" ref="AT710:AT773" si="794">COUNTIF(AH710:AH710,"&gt;0")</f>
        <v>0</v>
      </c>
      <c r="AU710">
        <f t="shared" ref="AU710:AU773" si="795">COUNTIF(AI710:AI710,"&gt;0")</f>
        <v>0</v>
      </c>
      <c r="AW710">
        <f t="shared" ref="AW710:AW773" si="796">COUNTIF(AK710:AK710,"&gt;0")</f>
        <v>0</v>
      </c>
      <c r="AY710">
        <f t="shared" si="782"/>
        <v>0</v>
      </c>
      <c r="AZ710">
        <f t="shared" si="783"/>
        <v>0</v>
      </c>
      <c r="BA710">
        <f t="shared" si="784"/>
        <v>0</v>
      </c>
      <c r="BB710">
        <f t="shared" si="785"/>
        <v>0</v>
      </c>
      <c r="BC710">
        <f t="shared" si="786"/>
        <v>0</v>
      </c>
      <c r="BD710">
        <f t="shared" si="787"/>
        <v>0</v>
      </c>
      <c r="BF710" t="str">
        <f t="shared" si="788"/>
        <v>0</v>
      </c>
      <c r="BG710" t="str">
        <f t="shared" si="789"/>
        <v>0</v>
      </c>
      <c r="BH710" t="str">
        <f t="shared" si="790"/>
        <v>0</v>
      </c>
      <c r="BI710" t="str">
        <f t="shared" si="791"/>
        <v>0</v>
      </c>
      <c r="BJ710" t="str">
        <f t="shared" si="792"/>
        <v>0</v>
      </c>
      <c r="BK710" t="str">
        <f t="shared" si="793"/>
        <v>0</v>
      </c>
    </row>
    <row r="711" spans="1:63" x14ac:dyDescent="0.25">
      <c r="A711" s="176" t="s">
        <v>24</v>
      </c>
      <c r="B711" s="10">
        <f t="shared" si="740"/>
        <v>50</v>
      </c>
      <c r="C711" s="10" t="str">
        <f t="shared" si="769"/>
        <v>Admin 4d - 50</v>
      </c>
      <c r="D711" s="138">
        <f>'AUP Test Results - Table 1'!D711</f>
        <v>0</v>
      </c>
      <c r="E711" s="177">
        <f>'AUP Test Results - Table 1'!E711</f>
        <v>0</v>
      </c>
      <c r="F711" s="139">
        <f>'AUP Test Results - Table 1'!F711</f>
        <v>0</v>
      </c>
      <c r="G711" s="177">
        <f>'AUP Test Results - Table 1'!G711</f>
        <v>0</v>
      </c>
      <c r="H711" s="177">
        <f>'AUP Test Results - Table 1'!H711</f>
        <v>0</v>
      </c>
      <c r="I711" s="139">
        <f>'AUP Test Results - Table 1'!I711</f>
        <v>0</v>
      </c>
      <c r="J711" s="177">
        <f>'AUP Test Results - Table 1'!J711</f>
        <v>0</v>
      </c>
      <c r="K711" s="177">
        <f>'AUP Test Results - Table 1'!K711</f>
        <v>0</v>
      </c>
      <c r="L711" s="139">
        <f>'AUP Test Results - Table 1'!L711</f>
        <v>0</v>
      </c>
      <c r="M711" s="177" t="str">
        <f>'AUP Test Results - Table 1'!M711</f>
        <v/>
      </c>
      <c r="N711" s="177">
        <f>'AUP Test Results - Table 1'!N711</f>
        <v>0</v>
      </c>
      <c r="O711" s="139">
        <f>'AUP Test Results - Table 1'!O711</f>
        <v>0</v>
      </c>
      <c r="P711" s="177" t="str">
        <f>'AUP Test Results - Table 1'!P711</f>
        <v/>
      </c>
      <c r="Q711" s="138">
        <f>'AUP Test Results - Table 1'!Q711</f>
        <v>0</v>
      </c>
      <c r="R711" s="139">
        <f>'AUP Test Results - Table 1'!R711</f>
        <v>0</v>
      </c>
      <c r="S711" s="45">
        <f>'AUP Test Results - Table 1'!S711</f>
        <v>0</v>
      </c>
      <c r="T711" s="139">
        <f>'AUP Test Results - Table 1'!T711</f>
        <v>0</v>
      </c>
      <c r="U711" s="45">
        <f>'AUP Test Results - Table 1'!U711</f>
        <v>0</v>
      </c>
      <c r="V711" s="138">
        <f>'AUP Test Results - Table 1'!V711</f>
        <v>0</v>
      </c>
      <c r="W711" s="141" t="str">
        <f>'AUP Test Results - Table 1'!W711</f>
        <v>none</v>
      </c>
      <c r="X711" s="141">
        <f>'AUP Test Results - Table 1'!X711</f>
        <v>0</v>
      </c>
      <c r="Y711" s="178">
        <f>'AUP Test Results - Table 1'!Y711</f>
        <v>0</v>
      </c>
      <c r="Z711" s="89">
        <f>'AUP Test Results - Table 1'!Z711</f>
        <v>0</v>
      </c>
      <c r="AC711" t="str">
        <f t="shared" si="770"/>
        <v>Admin 4d</v>
      </c>
      <c r="AD711" s="3">
        <f t="shared" si="766"/>
        <v>0</v>
      </c>
      <c r="AE711" s="3">
        <f t="shared" si="767"/>
        <v>0</v>
      </c>
      <c r="AF711" s="3" t="e">
        <f t="shared" si="768"/>
        <v>#DIV/0!</v>
      </c>
      <c r="AG711" s="2" t="e">
        <f t="shared" si="771"/>
        <v>#DIV/0!</v>
      </c>
      <c r="AH711" s="2" t="e">
        <f t="shared" si="772"/>
        <v>#DIV/0!</v>
      </c>
      <c r="AI711" s="2" t="e">
        <f t="shared" si="773"/>
        <v>#DIV/0!</v>
      </c>
      <c r="AJ711" s="2" t="e">
        <f t="shared" si="774"/>
        <v>#DIV/0!</v>
      </c>
      <c r="AK711" t="e">
        <f t="shared" si="775"/>
        <v>#DIV/0!</v>
      </c>
      <c r="AL711" t="str">
        <f t="shared" si="776"/>
        <v>0</v>
      </c>
      <c r="AM711" t="str">
        <f t="shared" si="777"/>
        <v>0</v>
      </c>
      <c r="AN711" t="str">
        <f t="shared" si="778"/>
        <v>0</v>
      </c>
      <c r="AO711" t="str">
        <f t="shared" si="779"/>
        <v>0</v>
      </c>
      <c r="AP711" t="str">
        <f t="shared" si="780"/>
        <v>0</v>
      </c>
      <c r="AQ711" t="str">
        <f t="shared" si="781"/>
        <v>0</v>
      </c>
      <c r="AT711">
        <f t="shared" si="794"/>
        <v>0</v>
      </c>
      <c r="AU711">
        <f t="shared" si="795"/>
        <v>0</v>
      </c>
      <c r="AW711">
        <f t="shared" si="796"/>
        <v>0</v>
      </c>
      <c r="AY711">
        <f t="shared" si="782"/>
        <v>0</v>
      </c>
      <c r="AZ711">
        <f t="shared" si="783"/>
        <v>0</v>
      </c>
      <c r="BA711">
        <f t="shared" si="784"/>
        <v>0</v>
      </c>
      <c r="BB711">
        <f t="shared" si="785"/>
        <v>0</v>
      </c>
      <c r="BC711">
        <f t="shared" si="786"/>
        <v>0</v>
      </c>
      <c r="BD711">
        <f t="shared" si="787"/>
        <v>0</v>
      </c>
      <c r="BF711" t="str">
        <f t="shared" si="788"/>
        <v>0</v>
      </c>
      <c r="BG711" t="str">
        <f t="shared" si="789"/>
        <v>0</v>
      </c>
      <c r="BH711" t="str">
        <f t="shared" si="790"/>
        <v>0</v>
      </c>
      <c r="BI711" t="str">
        <f t="shared" si="791"/>
        <v>0</v>
      </c>
      <c r="BJ711" t="str">
        <f t="shared" si="792"/>
        <v>0</v>
      </c>
      <c r="BK711" t="str">
        <f t="shared" si="793"/>
        <v>0</v>
      </c>
    </row>
    <row r="712" spans="1:63" x14ac:dyDescent="0.25">
      <c r="A712" s="176" t="s">
        <v>24</v>
      </c>
      <c r="B712" s="10">
        <f t="shared" si="740"/>
        <v>51</v>
      </c>
      <c r="C712" s="10" t="str">
        <f t="shared" si="769"/>
        <v>Admin 4d - 51</v>
      </c>
      <c r="D712" s="138">
        <f>'AUP Test Results - Table 1'!D712</f>
        <v>0</v>
      </c>
      <c r="E712" s="177">
        <f>'AUP Test Results - Table 1'!E712</f>
        <v>0</v>
      </c>
      <c r="F712" s="139">
        <f>'AUP Test Results - Table 1'!F712</f>
        <v>0</v>
      </c>
      <c r="G712" s="177">
        <f>'AUP Test Results - Table 1'!G712</f>
        <v>0</v>
      </c>
      <c r="H712" s="177">
        <f>'AUP Test Results - Table 1'!H712</f>
        <v>0</v>
      </c>
      <c r="I712" s="139">
        <f>'AUP Test Results - Table 1'!I712</f>
        <v>0</v>
      </c>
      <c r="J712" s="177">
        <f>'AUP Test Results - Table 1'!J712</f>
        <v>0</v>
      </c>
      <c r="K712" s="177">
        <f>'AUP Test Results - Table 1'!K712</f>
        <v>0</v>
      </c>
      <c r="L712" s="139">
        <f>'AUP Test Results - Table 1'!L712</f>
        <v>0</v>
      </c>
      <c r="M712" s="177" t="str">
        <f>'AUP Test Results - Table 1'!M712</f>
        <v/>
      </c>
      <c r="N712" s="177">
        <f>'AUP Test Results - Table 1'!N712</f>
        <v>0</v>
      </c>
      <c r="O712" s="139">
        <f>'AUP Test Results - Table 1'!O712</f>
        <v>0</v>
      </c>
      <c r="P712" s="177" t="str">
        <f>'AUP Test Results - Table 1'!P712</f>
        <v/>
      </c>
      <c r="Q712" s="138">
        <f>'AUP Test Results - Table 1'!Q712</f>
        <v>0</v>
      </c>
      <c r="R712" s="139">
        <f>'AUP Test Results - Table 1'!R712</f>
        <v>0</v>
      </c>
      <c r="S712" s="45">
        <f>'AUP Test Results - Table 1'!S712</f>
        <v>0</v>
      </c>
      <c r="T712" s="139">
        <f>'AUP Test Results - Table 1'!T712</f>
        <v>0</v>
      </c>
      <c r="U712" s="45">
        <f>'AUP Test Results - Table 1'!U712</f>
        <v>0</v>
      </c>
      <c r="V712" s="138">
        <f>'AUP Test Results - Table 1'!V712</f>
        <v>0</v>
      </c>
      <c r="W712" s="141" t="str">
        <f>'AUP Test Results - Table 1'!W712</f>
        <v>none</v>
      </c>
      <c r="X712" s="141">
        <f>'AUP Test Results - Table 1'!X712</f>
        <v>0</v>
      </c>
      <c r="Y712" s="178">
        <f>'AUP Test Results - Table 1'!Y712</f>
        <v>0</v>
      </c>
      <c r="Z712" s="89">
        <f>'AUP Test Results - Table 1'!Z712</f>
        <v>0</v>
      </c>
      <c r="AC712" t="str">
        <f t="shared" si="770"/>
        <v>Admin 4d</v>
      </c>
      <c r="AD712" s="3">
        <f t="shared" si="766"/>
        <v>0</v>
      </c>
      <c r="AE712" s="3">
        <f t="shared" si="767"/>
        <v>0</v>
      </c>
      <c r="AF712" s="3" t="e">
        <f t="shared" si="768"/>
        <v>#DIV/0!</v>
      </c>
      <c r="AG712" s="2" t="e">
        <f t="shared" si="771"/>
        <v>#DIV/0!</v>
      </c>
      <c r="AH712" s="2" t="e">
        <f t="shared" si="772"/>
        <v>#DIV/0!</v>
      </c>
      <c r="AI712" s="2" t="e">
        <f t="shared" si="773"/>
        <v>#DIV/0!</v>
      </c>
      <c r="AJ712" s="2" t="e">
        <f t="shared" si="774"/>
        <v>#DIV/0!</v>
      </c>
      <c r="AK712" t="e">
        <f t="shared" si="775"/>
        <v>#DIV/0!</v>
      </c>
      <c r="AL712" t="str">
        <f t="shared" si="776"/>
        <v>0</v>
      </c>
      <c r="AM712" t="str">
        <f t="shared" si="777"/>
        <v>0</v>
      </c>
      <c r="AN712" t="str">
        <f t="shared" si="778"/>
        <v>0</v>
      </c>
      <c r="AO712" t="str">
        <f t="shared" si="779"/>
        <v>0</v>
      </c>
      <c r="AP712" t="str">
        <f t="shared" si="780"/>
        <v>0</v>
      </c>
      <c r="AQ712" t="str">
        <f t="shared" si="781"/>
        <v>0</v>
      </c>
      <c r="AT712">
        <f t="shared" si="794"/>
        <v>0</v>
      </c>
      <c r="AU712">
        <f t="shared" si="795"/>
        <v>0</v>
      </c>
      <c r="AW712">
        <f t="shared" si="796"/>
        <v>0</v>
      </c>
      <c r="AY712">
        <f t="shared" si="782"/>
        <v>0</v>
      </c>
      <c r="AZ712">
        <f t="shared" si="783"/>
        <v>0</v>
      </c>
      <c r="BA712">
        <f t="shared" si="784"/>
        <v>0</v>
      </c>
      <c r="BB712">
        <f t="shared" si="785"/>
        <v>0</v>
      </c>
      <c r="BC712">
        <f t="shared" si="786"/>
        <v>0</v>
      </c>
      <c r="BD712">
        <f t="shared" si="787"/>
        <v>0</v>
      </c>
      <c r="BF712" t="str">
        <f t="shared" si="788"/>
        <v>0</v>
      </c>
      <c r="BG712" t="str">
        <f t="shared" si="789"/>
        <v>0</v>
      </c>
      <c r="BH712" t="str">
        <f t="shared" si="790"/>
        <v>0</v>
      </c>
      <c r="BI712" t="str">
        <f t="shared" si="791"/>
        <v>0</v>
      </c>
      <c r="BJ712" t="str">
        <f t="shared" si="792"/>
        <v>0</v>
      </c>
      <c r="BK712" t="str">
        <f t="shared" si="793"/>
        <v>0</v>
      </c>
    </row>
    <row r="713" spans="1:63" x14ac:dyDescent="0.25">
      <c r="A713" s="176" t="s">
        <v>24</v>
      </c>
      <c r="B713" s="10">
        <f t="shared" si="740"/>
        <v>52</v>
      </c>
      <c r="C713" s="10" t="str">
        <f t="shared" si="769"/>
        <v>Admin 4d - 52</v>
      </c>
      <c r="D713" s="138">
        <f>'AUP Test Results - Table 1'!D713</f>
        <v>0</v>
      </c>
      <c r="E713" s="177">
        <f>'AUP Test Results - Table 1'!E713</f>
        <v>0</v>
      </c>
      <c r="F713" s="139">
        <f>'AUP Test Results - Table 1'!F713</f>
        <v>0</v>
      </c>
      <c r="G713" s="177">
        <f>'AUP Test Results - Table 1'!G713</f>
        <v>0</v>
      </c>
      <c r="H713" s="177">
        <f>'AUP Test Results - Table 1'!H713</f>
        <v>0</v>
      </c>
      <c r="I713" s="139">
        <f>'AUP Test Results - Table 1'!I713</f>
        <v>0</v>
      </c>
      <c r="J713" s="177">
        <f>'AUP Test Results - Table 1'!J713</f>
        <v>0</v>
      </c>
      <c r="K713" s="177">
        <f>'AUP Test Results - Table 1'!K713</f>
        <v>0</v>
      </c>
      <c r="L713" s="139">
        <f>'AUP Test Results - Table 1'!L713</f>
        <v>0</v>
      </c>
      <c r="M713" s="177" t="str">
        <f>'AUP Test Results - Table 1'!M713</f>
        <v/>
      </c>
      <c r="N713" s="177">
        <f>'AUP Test Results - Table 1'!N713</f>
        <v>0</v>
      </c>
      <c r="O713" s="139">
        <f>'AUP Test Results - Table 1'!O713</f>
        <v>0</v>
      </c>
      <c r="P713" s="177" t="str">
        <f>'AUP Test Results - Table 1'!P713</f>
        <v/>
      </c>
      <c r="Q713" s="138">
        <f>'AUP Test Results - Table 1'!Q713</f>
        <v>0</v>
      </c>
      <c r="R713" s="139">
        <f>'AUP Test Results - Table 1'!R713</f>
        <v>0</v>
      </c>
      <c r="S713" s="45">
        <f>'AUP Test Results - Table 1'!S713</f>
        <v>0</v>
      </c>
      <c r="T713" s="139">
        <f>'AUP Test Results - Table 1'!T713</f>
        <v>0</v>
      </c>
      <c r="U713" s="45">
        <f>'AUP Test Results - Table 1'!U713</f>
        <v>0</v>
      </c>
      <c r="V713" s="138">
        <f>'AUP Test Results - Table 1'!V713</f>
        <v>0</v>
      </c>
      <c r="W713" s="141" t="str">
        <f>'AUP Test Results - Table 1'!W713</f>
        <v>none</v>
      </c>
      <c r="X713" s="141">
        <f>'AUP Test Results - Table 1'!X713</f>
        <v>0</v>
      </c>
      <c r="Y713" s="178">
        <f>'AUP Test Results - Table 1'!Y713</f>
        <v>0</v>
      </c>
      <c r="Z713" s="89">
        <f>'AUP Test Results - Table 1'!Z713</f>
        <v>0</v>
      </c>
      <c r="AC713" t="str">
        <f t="shared" si="770"/>
        <v>Admin 4d</v>
      </c>
      <c r="AD713" s="3">
        <f t="shared" si="766"/>
        <v>0</v>
      </c>
      <c r="AE713" s="3">
        <f t="shared" si="767"/>
        <v>0</v>
      </c>
      <c r="AF713" s="3" t="e">
        <f t="shared" si="768"/>
        <v>#DIV/0!</v>
      </c>
      <c r="AG713" s="2" t="e">
        <f t="shared" si="771"/>
        <v>#DIV/0!</v>
      </c>
      <c r="AH713" s="2" t="e">
        <f t="shared" si="772"/>
        <v>#DIV/0!</v>
      </c>
      <c r="AI713" s="2" t="e">
        <f t="shared" si="773"/>
        <v>#DIV/0!</v>
      </c>
      <c r="AJ713" s="2" t="e">
        <f t="shared" si="774"/>
        <v>#DIV/0!</v>
      </c>
      <c r="AK713" t="e">
        <f t="shared" si="775"/>
        <v>#DIV/0!</v>
      </c>
      <c r="AL713" t="str">
        <f t="shared" si="776"/>
        <v>0</v>
      </c>
      <c r="AM713" t="str">
        <f t="shared" si="777"/>
        <v>0</v>
      </c>
      <c r="AN713" t="str">
        <f t="shared" si="778"/>
        <v>0</v>
      </c>
      <c r="AO713" t="str">
        <f t="shared" si="779"/>
        <v>0</v>
      </c>
      <c r="AP713" t="str">
        <f t="shared" si="780"/>
        <v>0</v>
      </c>
      <c r="AQ713" t="str">
        <f t="shared" si="781"/>
        <v>0</v>
      </c>
      <c r="AT713">
        <f t="shared" si="794"/>
        <v>0</v>
      </c>
      <c r="AU713">
        <f t="shared" si="795"/>
        <v>0</v>
      </c>
      <c r="AW713">
        <f t="shared" si="796"/>
        <v>0</v>
      </c>
      <c r="AY713">
        <f t="shared" si="782"/>
        <v>0</v>
      </c>
      <c r="AZ713">
        <f t="shared" si="783"/>
        <v>0</v>
      </c>
      <c r="BA713">
        <f t="shared" si="784"/>
        <v>0</v>
      </c>
      <c r="BB713">
        <f t="shared" si="785"/>
        <v>0</v>
      </c>
      <c r="BC713">
        <f t="shared" si="786"/>
        <v>0</v>
      </c>
      <c r="BD713">
        <f t="shared" si="787"/>
        <v>0</v>
      </c>
      <c r="BF713" t="str">
        <f t="shared" si="788"/>
        <v>0</v>
      </c>
      <c r="BG713" t="str">
        <f t="shared" si="789"/>
        <v>0</v>
      </c>
      <c r="BH713" t="str">
        <f t="shared" si="790"/>
        <v>0</v>
      </c>
      <c r="BI713" t="str">
        <f t="shared" si="791"/>
        <v>0</v>
      </c>
      <c r="BJ713" t="str">
        <f t="shared" si="792"/>
        <v>0</v>
      </c>
      <c r="BK713" t="str">
        <f t="shared" si="793"/>
        <v>0</v>
      </c>
    </row>
    <row r="714" spans="1:63" x14ac:dyDescent="0.25">
      <c r="A714" s="176" t="s">
        <v>24</v>
      </c>
      <c r="B714" s="10">
        <f t="shared" si="740"/>
        <v>53</v>
      </c>
      <c r="C714" s="10" t="str">
        <f t="shared" si="769"/>
        <v>Admin 4d - 53</v>
      </c>
      <c r="D714" s="138">
        <f>'AUP Test Results - Table 1'!D714</f>
        <v>0</v>
      </c>
      <c r="E714" s="177">
        <f>'AUP Test Results - Table 1'!E714</f>
        <v>0</v>
      </c>
      <c r="F714" s="139">
        <f>'AUP Test Results - Table 1'!F714</f>
        <v>0</v>
      </c>
      <c r="G714" s="177">
        <f>'AUP Test Results - Table 1'!G714</f>
        <v>0</v>
      </c>
      <c r="H714" s="177">
        <f>'AUP Test Results - Table 1'!H714</f>
        <v>0</v>
      </c>
      <c r="I714" s="139">
        <f>'AUP Test Results - Table 1'!I714</f>
        <v>0</v>
      </c>
      <c r="J714" s="177">
        <f>'AUP Test Results - Table 1'!J714</f>
        <v>0</v>
      </c>
      <c r="K714" s="177">
        <f>'AUP Test Results - Table 1'!K714</f>
        <v>0</v>
      </c>
      <c r="L714" s="139">
        <f>'AUP Test Results - Table 1'!L714</f>
        <v>0</v>
      </c>
      <c r="M714" s="177" t="str">
        <f>'AUP Test Results - Table 1'!M714</f>
        <v/>
      </c>
      <c r="N714" s="177">
        <f>'AUP Test Results - Table 1'!N714</f>
        <v>0</v>
      </c>
      <c r="O714" s="139">
        <f>'AUP Test Results - Table 1'!O714</f>
        <v>0</v>
      </c>
      <c r="P714" s="177" t="str">
        <f>'AUP Test Results - Table 1'!P714</f>
        <v/>
      </c>
      <c r="Q714" s="138">
        <f>'AUP Test Results - Table 1'!Q714</f>
        <v>0</v>
      </c>
      <c r="R714" s="139">
        <f>'AUP Test Results - Table 1'!R714</f>
        <v>0</v>
      </c>
      <c r="S714" s="45">
        <f>'AUP Test Results - Table 1'!S714</f>
        <v>0</v>
      </c>
      <c r="T714" s="139">
        <f>'AUP Test Results - Table 1'!T714</f>
        <v>0</v>
      </c>
      <c r="U714" s="45">
        <f>'AUP Test Results - Table 1'!U714</f>
        <v>0</v>
      </c>
      <c r="V714" s="138">
        <f>'AUP Test Results - Table 1'!V714</f>
        <v>0</v>
      </c>
      <c r="W714" s="141" t="str">
        <f>'AUP Test Results - Table 1'!W714</f>
        <v>none</v>
      </c>
      <c r="X714" s="141">
        <f>'AUP Test Results - Table 1'!X714</f>
        <v>0</v>
      </c>
      <c r="Y714" s="178">
        <f>'AUP Test Results - Table 1'!Y714</f>
        <v>0</v>
      </c>
      <c r="Z714" s="89">
        <f>'AUP Test Results - Table 1'!Z714</f>
        <v>0</v>
      </c>
      <c r="AC714" t="str">
        <f t="shared" si="770"/>
        <v>Admin 4d</v>
      </c>
      <c r="AD714" s="3">
        <f t="shared" si="766"/>
        <v>0</v>
      </c>
      <c r="AE714" s="3">
        <f t="shared" si="767"/>
        <v>0</v>
      </c>
      <c r="AF714" s="3" t="e">
        <f t="shared" si="768"/>
        <v>#DIV/0!</v>
      </c>
      <c r="AG714" s="2" t="e">
        <f t="shared" si="771"/>
        <v>#DIV/0!</v>
      </c>
      <c r="AH714" s="2" t="e">
        <f t="shared" si="772"/>
        <v>#DIV/0!</v>
      </c>
      <c r="AI714" s="2" t="e">
        <f t="shared" si="773"/>
        <v>#DIV/0!</v>
      </c>
      <c r="AJ714" s="2" t="e">
        <f t="shared" si="774"/>
        <v>#DIV/0!</v>
      </c>
      <c r="AK714" t="e">
        <f t="shared" si="775"/>
        <v>#DIV/0!</v>
      </c>
      <c r="AL714" t="str">
        <f t="shared" si="776"/>
        <v>0</v>
      </c>
      <c r="AM714" t="str">
        <f t="shared" si="777"/>
        <v>0</v>
      </c>
      <c r="AN714" t="str">
        <f t="shared" si="778"/>
        <v>0</v>
      </c>
      <c r="AO714" t="str">
        <f t="shared" si="779"/>
        <v>0</v>
      </c>
      <c r="AP714" t="str">
        <f t="shared" si="780"/>
        <v>0</v>
      </c>
      <c r="AQ714" t="str">
        <f t="shared" si="781"/>
        <v>0</v>
      </c>
      <c r="AT714">
        <f t="shared" si="794"/>
        <v>0</v>
      </c>
      <c r="AU714">
        <f t="shared" si="795"/>
        <v>0</v>
      </c>
      <c r="AW714">
        <f t="shared" si="796"/>
        <v>0</v>
      </c>
      <c r="AY714">
        <f t="shared" si="782"/>
        <v>0</v>
      </c>
      <c r="AZ714">
        <f t="shared" si="783"/>
        <v>0</v>
      </c>
      <c r="BA714">
        <f t="shared" si="784"/>
        <v>0</v>
      </c>
      <c r="BB714">
        <f t="shared" si="785"/>
        <v>0</v>
      </c>
      <c r="BC714">
        <f t="shared" si="786"/>
        <v>0</v>
      </c>
      <c r="BD714">
        <f t="shared" si="787"/>
        <v>0</v>
      </c>
      <c r="BF714" t="str">
        <f t="shared" si="788"/>
        <v>0</v>
      </c>
      <c r="BG714" t="str">
        <f t="shared" si="789"/>
        <v>0</v>
      </c>
      <c r="BH714" t="str">
        <f t="shared" si="790"/>
        <v>0</v>
      </c>
      <c r="BI714" t="str">
        <f t="shared" si="791"/>
        <v>0</v>
      </c>
      <c r="BJ714" t="str">
        <f t="shared" si="792"/>
        <v>0</v>
      </c>
      <c r="BK714" t="str">
        <f t="shared" si="793"/>
        <v>0</v>
      </c>
    </row>
    <row r="715" spans="1:63" x14ac:dyDescent="0.25">
      <c r="A715" s="176" t="s">
        <v>24</v>
      </c>
      <c r="B715" s="10">
        <f t="shared" si="740"/>
        <v>54</v>
      </c>
      <c r="C715" s="10" t="str">
        <f t="shared" si="769"/>
        <v>Admin 4d - 54</v>
      </c>
      <c r="D715" s="138">
        <f>'AUP Test Results - Table 1'!D715</f>
        <v>0</v>
      </c>
      <c r="E715" s="177">
        <f>'AUP Test Results - Table 1'!E715</f>
        <v>0</v>
      </c>
      <c r="F715" s="139">
        <f>'AUP Test Results - Table 1'!F715</f>
        <v>0</v>
      </c>
      <c r="G715" s="177">
        <f>'AUP Test Results - Table 1'!G715</f>
        <v>0</v>
      </c>
      <c r="H715" s="177">
        <f>'AUP Test Results - Table 1'!H715</f>
        <v>0</v>
      </c>
      <c r="I715" s="139">
        <f>'AUP Test Results - Table 1'!I715</f>
        <v>0</v>
      </c>
      <c r="J715" s="177">
        <f>'AUP Test Results - Table 1'!J715</f>
        <v>0</v>
      </c>
      <c r="K715" s="177">
        <f>'AUP Test Results - Table 1'!K715</f>
        <v>0</v>
      </c>
      <c r="L715" s="139">
        <f>'AUP Test Results - Table 1'!L715</f>
        <v>0</v>
      </c>
      <c r="M715" s="177" t="str">
        <f>'AUP Test Results - Table 1'!M715</f>
        <v/>
      </c>
      <c r="N715" s="177">
        <f>'AUP Test Results - Table 1'!N715</f>
        <v>0</v>
      </c>
      <c r="O715" s="139">
        <f>'AUP Test Results - Table 1'!O715</f>
        <v>0</v>
      </c>
      <c r="P715" s="177" t="str">
        <f>'AUP Test Results - Table 1'!P715</f>
        <v/>
      </c>
      <c r="Q715" s="138">
        <f>'AUP Test Results - Table 1'!Q715</f>
        <v>0</v>
      </c>
      <c r="R715" s="139">
        <f>'AUP Test Results - Table 1'!R715</f>
        <v>0</v>
      </c>
      <c r="S715" s="45">
        <f>'AUP Test Results - Table 1'!S715</f>
        <v>0</v>
      </c>
      <c r="T715" s="139">
        <f>'AUP Test Results - Table 1'!T715</f>
        <v>0</v>
      </c>
      <c r="U715" s="45">
        <f>'AUP Test Results - Table 1'!U715</f>
        <v>0</v>
      </c>
      <c r="V715" s="138">
        <f>'AUP Test Results - Table 1'!V715</f>
        <v>0</v>
      </c>
      <c r="W715" s="141" t="str">
        <f>'AUP Test Results - Table 1'!W715</f>
        <v>none</v>
      </c>
      <c r="X715" s="141">
        <f>'AUP Test Results - Table 1'!X715</f>
        <v>0</v>
      </c>
      <c r="Y715" s="178">
        <f>'AUP Test Results - Table 1'!Y715</f>
        <v>0</v>
      </c>
      <c r="Z715" s="89">
        <f>'AUP Test Results - Table 1'!Z715</f>
        <v>0</v>
      </c>
      <c r="AC715" t="str">
        <f t="shared" si="770"/>
        <v>Admin 4d</v>
      </c>
      <c r="AD715" s="3">
        <f t="shared" si="766"/>
        <v>0</v>
      </c>
      <c r="AE715" s="3">
        <f t="shared" si="767"/>
        <v>0</v>
      </c>
      <c r="AF715" s="3" t="e">
        <f t="shared" si="768"/>
        <v>#DIV/0!</v>
      </c>
      <c r="AG715" s="2" t="e">
        <f t="shared" si="771"/>
        <v>#DIV/0!</v>
      </c>
      <c r="AH715" s="2" t="e">
        <f t="shared" si="772"/>
        <v>#DIV/0!</v>
      </c>
      <c r="AI715" s="2" t="e">
        <f t="shared" si="773"/>
        <v>#DIV/0!</v>
      </c>
      <c r="AJ715" s="2" t="e">
        <f t="shared" si="774"/>
        <v>#DIV/0!</v>
      </c>
      <c r="AK715" t="e">
        <f t="shared" si="775"/>
        <v>#DIV/0!</v>
      </c>
      <c r="AL715" t="str">
        <f t="shared" si="776"/>
        <v>0</v>
      </c>
      <c r="AM715" t="str">
        <f t="shared" si="777"/>
        <v>0</v>
      </c>
      <c r="AN715" t="str">
        <f t="shared" si="778"/>
        <v>0</v>
      </c>
      <c r="AO715" t="str">
        <f t="shared" si="779"/>
        <v>0</v>
      </c>
      <c r="AP715" t="str">
        <f t="shared" si="780"/>
        <v>0</v>
      </c>
      <c r="AQ715" t="str">
        <f t="shared" si="781"/>
        <v>0</v>
      </c>
      <c r="AT715">
        <f t="shared" si="794"/>
        <v>0</v>
      </c>
      <c r="AU715">
        <f t="shared" si="795"/>
        <v>0</v>
      </c>
      <c r="AW715">
        <f t="shared" si="796"/>
        <v>0</v>
      </c>
      <c r="AY715">
        <f t="shared" si="782"/>
        <v>0</v>
      </c>
      <c r="AZ715">
        <f t="shared" si="783"/>
        <v>0</v>
      </c>
      <c r="BA715">
        <f t="shared" si="784"/>
        <v>0</v>
      </c>
      <c r="BB715">
        <f t="shared" si="785"/>
        <v>0</v>
      </c>
      <c r="BC715">
        <f t="shared" si="786"/>
        <v>0</v>
      </c>
      <c r="BD715">
        <f t="shared" si="787"/>
        <v>0</v>
      </c>
      <c r="BF715" t="str">
        <f t="shared" si="788"/>
        <v>0</v>
      </c>
      <c r="BG715" t="str">
        <f t="shared" si="789"/>
        <v>0</v>
      </c>
      <c r="BH715" t="str">
        <f t="shared" si="790"/>
        <v>0</v>
      </c>
      <c r="BI715" t="str">
        <f t="shared" si="791"/>
        <v>0</v>
      </c>
      <c r="BJ715" t="str">
        <f t="shared" si="792"/>
        <v>0</v>
      </c>
      <c r="BK715" t="str">
        <f t="shared" si="793"/>
        <v>0</v>
      </c>
    </row>
    <row r="716" spans="1:63" x14ac:dyDescent="0.25">
      <c r="A716" s="176" t="s">
        <v>24</v>
      </c>
      <c r="B716" s="10">
        <f t="shared" si="740"/>
        <v>55</v>
      </c>
      <c r="C716" s="10" t="str">
        <f t="shared" si="769"/>
        <v>Admin 4d - 55</v>
      </c>
      <c r="D716" s="138">
        <f>'AUP Test Results - Table 1'!D716</f>
        <v>0</v>
      </c>
      <c r="E716" s="177">
        <f>'AUP Test Results - Table 1'!E716</f>
        <v>0</v>
      </c>
      <c r="F716" s="139">
        <f>'AUP Test Results - Table 1'!F716</f>
        <v>0</v>
      </c>
      <c r="G716" s="177">
        <f>'AUP Test Results - Table 1'!G716</f>
        <v>0</v>
      </c>
      <c r="H716" s="177">
        <f>'AUP Test Results - Table 1'!H716</f>
        <v>0</v>
      </c>
      <c r="I716" s="139">
        <f>'AUP Test Results - Table 1'!I716</f>
        <v>0</v>
      </c>
      <c r="J716" s="177">
        <f>'AUP Test Results - Table 1'!J716</f>
        <v>0</v>
      </c>
      <c r="K716" s="177">
        <f>'AUP Test Results - Table 1'!K716</f>
        <v>0</v>
      </c>
      <c r="L716" s="139">
        <f>'AUP Test Results - Table 1'!L716</f>
        <v>0</v>
      </c>
      <c r="M716" s="177" t="str">
        <f>'AUP Test Results - Table 1'!M716</f>
        <v/>
      </c>
      <c r="N716" s="177">
        <f>'AUP Test Results - Table 1'!N716</f>
        <v>0</v>
      </c>
      <c r="O716" s="139">
        <f>'AUP Test Results - Table 1'!O716</f>
        <v>0</v>
      </c>
      <c r="P716" s="177" t="str">
        <f>'AUP Test Results - Table 1'!P716</f>
        <v/>
      </c>
      <c r="Q716" s="138">
        <f>'AUP Test Results - Table 1'!Q716</f>
        <v>0</v>
      </c>
      <c r="R716" s="139">
        <f>'AUP Test Results - Table 1'!R716</f>
        <v>0</v>
      </c>
      <c r="S716" s="45">
        <f>'AUP Test Results - Table 1'!S716</f>
        <v>0</v>
      </c>
      <c r="T716" s="139">
        <f>'AUP Test Results - Table 1'!T716</f>
        <v>0</v>
      </c>
      <c r="U716" s="45">
        <f>'AUP Test Results - Table 1'!U716</f>
        <v>0</v>
      </c>
      <c r="V716" s="138">
        <f>'AUP Test Results - Table 1'!V716</f>
        <v>0</v>
      </c>
      <c r="W716" s="141" t="str">
        <f>'AUP Test Results - Table 1'!W716</f>
        <v>none</v>
      </c>
      <c r="X716" s="141">
        <f>'AUP Test Results - Table 1'!X716</f>
        <v>0</v>
      </c>
      <c r="Y716" s="178">
        <f>'AUP Test Results - Table 1'!Y716</f>
        <v>0</v>
      </c>
      <c r="Z716" s="89">
        <f>'AUP Test Results - Table 1'!Z716</f>
        <v>0</v>
      </c>
      <c r="AC716" t="str">
        <f t="shared" si="770"/>
        <v>Admin 4d</v>
      </c>
      <c r="AD716" s="3">
        <f t="shared" si="766"/>
        <v>0</v>
      </c>
      <c r="AE716" s="3">
        <f t="shared" si="767"/>
        <v>0</v>
      </c>
      <c r="AF716" s="3" t="e">
        <f t="shared" si="768"/>
        <v>#DIV/0!</v>
      </c>
      <c r="AG716" s="2" t="e">
        <f t="shared" si="771"/>
        <v>#DIV/0!</v>
      </c>
      <c r="AH716" s="2" t="e">
        <f t="shared" si="772"/>
        <v>#DIV/0!</v>
      </c>
      <c r="AI716" s="2" t="e">
        <f t="shared" si="773"/>
        <v>#DIV/0!</v>
      </c>
      <c r="AJ716" s="2" t="e">
        <f t="shared" si="774"/>
        <v>#DIV/0!</v>
      </c>
      <c r="AK716" t="e">
        <f t="shared" si="775"/>
        <v>#DIV/0!</v>
      </c>
      <c r="AL716" t="str">
        <f t="shared" si="776"/>
        <v>0</v>
      </c>
      <c r="AM716" t="str">
        <f t="shared" si="777"/>
        <v>0</v>
      </c>
      <c r="AN716" t="str">
        <f t="shared" si="778"/>
        <v>0</v>
      </c>
      <c r="AO716" t="str">
        <f t="shared" si="779"/>
        <v>0</v>
      </c>
      <c r="AP716" t="str">
        <f t="shared" si="780"/>
        <v>0</v>
      </c>
      <c r="AQ716" t="str">
        <f t="shared" si="781"/>
        <v>0</v>
      </c>
      <c r="AT716">
        <f t="shared" si="794"/>
        <v>0</v>
      </c>
      <c r="AU716">
        <f t="shared" si="795"/>
        <v>0</v>
      </c>
      <c r="AW716">
        <f t="shared" si="796"/>
        <v>0</v>
      </c>
      <c r="AY716">
        <f t="shared" si="782"/>
        <v>0</v>
      </c>
      <c r="AZ716">
        <f t="shared" si="783"/>
        <v>0</v>
      </c>
      <c r="BA716">
        <f t="shared" si="784"/>
        <v>0</v>
      </c>
      <c r="BB716">
        <f t="shared" si="785"/>
        <v>0</v>
      </c>
      <c r="BC716">
        <f t="shared" si="786"/>
        <v>0</v>
      </c>
      <c r="BD716">
        <f t="shared" si="787"/>
        <v>0</v>
      </c>
      <c r="BF716" t="str">
        <f t="shared" si="788"/>
        <v>0</v>
      </c>
      <c r="BG716" t="str">
        <f t="shared" si="789"/>
        <v>0</v>
      </c>
      <c r="BH716" t="str">
        <f t="shared" si="790"/>
        <v>0</v>
      </c>
      <c r="BI716" t="str">
        <f t="shared" si="791"/>
        <v>0</v>
      </c>
      <c r="BJ716" t="str">
        <f t="shared" si="792"/>
        <v>0</v>
      </c>
      <c r="BK716" t="str">
        <f t="shared" si="793"/>
        <v>0</v>
      </c>
    </row>
    <row r="717" spans="1:63" x14ac:dyDescent="0.25">
      <c r="A717" s="176" t="s">
        <v>24</v>
      </c>
      <c r="B717" s="10">
        <f t="shared" si="740"/>
        <v>56</v>
      </c>
      <c r="C717" s="10" t="str">
        <f t="shared" si="769"/>
        <v>Admin 4d - 56</v>
      </c>
      <c r="D717" s="138">
        <f>'AUP Test Results - Table 1'!D717</f>
        <v>0</v>
      </c>
      <c r="E717" s="177">
        <f>'AUP Test Results - Table 1'!E717</f>
        <v>0</v>
      </c>
      <c r="F717" s="139">
        <f>'AUP Test Results - Table 1'!F717</f>
        <v>0</v>
      </c>
      <c r="G717" s="177">
        <f>'AUP Test Results - Table 1'!G717</f>
        <v>0</v>
      </c>
      <c r="H717" s="177">
        <f>'AUP Test Results - Table 1'!H717</f>
        <v>0</v>
      </c>
      <c r="I717" s="139">
        <f>'AUP Test Results - Table 1'!I717</f>
        <v>0</v>
      </c>
      <c r="J717" s="177">
        <f>'AUP Test Results - Table 1'!J717</f>
        <v>0</v>
      </c>
      <c r="K717" s="177">
        <f>'AUP Test Results - Table 1'!K717</f>
        <v>0</v>
      </c>
      <c r="L717" s="139">
        <f>'AUP Test Results - Table 1'!L717</f>
        <v>0</v>
      </c>
      <c r="M717" s="177" t="str">
        <f>'AUP Test Results - Table 1'!M717</f>
        <v/>
      </c>
      <c r="N717" s="177">
        <f>'AUP Test Results - Table 1'!N717</f>
        <v>0</v>
      </c>
      <c r="O717" s="139">
        <f>'AUP Test Results - Table 1'!O717</f>
        <v>0</v>
      </c>
      <c r="P717" s="177" t="str">
        <f>'AUP Test Results - Table 1'!P717</f>
        <v/>
      </c>
      <c r="Q717" s="138">
        <f>'AUP Test Results - Table 1'!Q717</f>
        <v>0</v>
      </c>
      <c r="R717" s="139">
        <f>'AUP Test Results - Table 1'!R717</f>
        <v>0</v>
      </c>
      <c r="S717" s="45">
        <f>'AUP Test Results - Table 1'!S717</f>
        <v>0</v>
      </c>
      <c r="T717" s="139">
        <f>'AUP Test Results - Table 1'!T717</f>
        <v>0</v>
      </c>
      <c r="U717" s="45">
        <f>'AUP Test Results - Table 1'!U717</f>
        <v>0</v>
      </c>
      <c r="V717" s="138">
        <f>'AUP Test Results - Table 1'!V717</f>
        <v>0</v>
      </c>
      <c r="W717" s="141" t="str">
        <f>'AUP Test Results - Table 1'!W717</f>
        <v>none</v>
      </c>
      <c r="X717" s="141">
        <f>'AUP Test Results - Table 1'!X717</f>
        <v>0</v>
      </c>
      <c r="Y717" s="178">
        <f>'AUP Test Results - Table 1'!Y717</f>
        <v>0</v>
      </c>
      <c r="Z717" s="89">
        <f>'AUP Test Results - Table 1'!Z717</f>
        <v>0</v>
      </c>
      <c r="AC717" t="str">
        <f t="shared" si="770"/>
        <v>Admin 4d</v>
      </c>
      <c r="AD717" s="3">
        <f t="shared" si="766"/>
        <v>0</v>
      </c>
      <c r="AE717" s="3">
        <f t="shared" si="767"/>
        <v>0</v>
      </c>
      <c r="AF717" s="3" t="e">
        <f t="shared" si="768"/>
        <v>#DIV/0!</v>
      </c>
      <c r="AG717" s="2" t="e">
        <f t="shared" si="771"/>
        <v>#DIV/0!</v>
      </c>
      <c r="AH717" s="2" t="e">
        <f t="shared" si="772"/>
        <v>#DIV/0!</v>
      </c>
      <c r="AI717" s="2" t="e">
        <f t="shared" si="773"/>
        <v>#DIV/0!</v>
      </c>
      <c r="AJ717" s="2" t="e">
        <f t="shared" si="774"/>
        <v>#DIV/0!</v>
      </c>
      <c r="AK717" t="e">
        <f t="shared" si="775"/>
        <v>#DIV/0!</v>
      </c>
      <c r="AL717" t="str">
        <f t="shared" si="776"/>
        <v>0</v>
      </c>
      <c r="AM717" t="str">
        <f t="shared" si="777"/>
        <v>0</v>
      </c>
      <c r="AN717" t="str">
        <f t="shared" si="778"/>
        <v>0</v>
      </c>
      <c r="AO717" t="str">
        <f t="shared" si="779"/>
        <v>0</v>
      </c>
      <c r="AP717" t="str">
        <f t="shared" si="780"/>
        <v>0</v>
      </c>
      <c r="AQ717" t="str">
        <f t="shared" si="781"/>
        <v>0</v>
      </c>
      <c r="AT717">
        <f t="shared" si="794"/>
        <v>0</v>
      </c>
      <c r="AU717">
        <f t="shared" si="795"/>
        <v>0</v>
      </c>
      <c r="AW717">
        <f t="shared" si="796"/>
        <v>0</v>
      </c>
      <c r="AY717">
        <f t="shared" si="782"/>
        <v>0</v>
      </c>
      <c r="AZ717">
        <f t="shared" si="783"/>
        <v>0</v>
      </c>
      <c r="BA717">
        <f t="shared" si="784"/>
        <v>0</v>
      </c>
      <c r="BB717">
        <f t="shared" si="785"/>
        <v>0</v>
      </c>
      <c r="BC717">
        <f t="shared" si="786"/>
        <v>0</v>
      </c>
      <c r="BD717">
        <f t="shared" si="787"/>
        <v>0</v>
      </c>
      <c r="BF717" t="str">
        <f t="shared" si="788"/>
        <v>0</v>
      </c>
      <c r="BG717" t="str">
        <f t="shared" si="789"/>
        <v>0</v>
      </c>
      <c r="BH717" t="str">
        <f t="shared" si="790"/>
        <v>0</v>
      </c>
      <c r="BI717" t="str">
        <f t="shared" si="791"/>
        <v>0</v>
      </c>
      <c r="BJ717" t="str">
        <f t="shared" si="792"/>
        <v>0</v>
      </c>
      <c r="BK717" t="str">
        <f t="shared" si="793"/>
        <v>0</v>
      </c>
    </row>
    <row r="718" spans="1:63" x14ac:dyDescent="0.25">
      <c r="A718" s="176" t="s">
        <v>24</v>
      </c>
      <c r="B718" s="10">
        <f t="shared" si="740"/>
        <v>57</v>
      </c>
      <c r="C718" s="10" t="str">
        <f t="shared" si="769"/>
        <v>Admin 4d - 57</v>
      </c>
      <c r="D718" s="138">
        <f>'AUP Test Results - Table 1'!D718</f>
        <v>0</v>
      </c>
      <c r="E718" s="177">
        <f>'AUP Test Results - Table 1'!E718</f>
        <v>0</v>
      </c>
      <c r="F718" s="139">
        <f>'AUP Test Results - Table 1'!F718</f>
        <v>0</v>
      </c>
      <c r="G718" s="177">
        <f>'AUP Test Results - Table 1'!G718</f>
        <v>0</v>
      </c>
      <c r="H718" s="177">
        <f>'AUP Test Results - Table 1'!H718</f>
        <v>0</v>
      </c>
      <c r="I718" s="139">
        <f>'AUP Test Results - Table 1'!I718</f>
        <v>0</v>
      </c>
      <c r="J718" s="177">
        <f>'AUP Test Results - Table 1'!J718</f>
        <v>0</v>
      </c>
      <c r="K718" s="177">
        <f>'AUP Test Results - Table 1'!K718</f>
        <v>0</v>
      </c>
      <c r="L718" s="139">
        <f>'AUP Test Results - Table 1'!L718</f>
        <v>0</v>
      </c>
      <c r="M718" s="177" t="str">
        <f>'AUP Test Results - Table 1'!M718</f>
        <v/>
      </c>
      <c r="N718" s="177">
        <f>'AUP Test Results - Table 1'!N718</f>
        <v>0</v>
      </c>
      <c r="O718" s="139">
        <f>'AUP Test Results - Table 1'!O718</f>
        <v>0</v>
      </c>
      <c r="P718" s="177" t="str">
        <f>'AUP Test Results - Table 1'!P718</f>
        <v/>
      </c>
      <c r="Q718" s="138">
        <f>'AUP Test Results - Table 1'!Q718</f>
        <v>0</v>
      </c>
      <c r="R718" s="139">
        <f>'AUP Test Results - Table 1'!R718</f>
        <v>0</v>
      </c>
      <c r="S718" s="45">
        <f>'AUP Test Results - Table 1'!S718</f>
        <v>0</v>
      </c>
      <c r="T718" s="139">
        <f>'AUP Test Results - Table 1'!T718</f>
        <v>0</v>
      </c>
      <c r="U718" s="45">
        <f>'AUP Test Results - Table 1'!U718</f>
        <v>0</v>
      </c>
      <c r="V718" s="138">
        <f>'AUP Test Results - Table 1'!V718</f>
        <v>0</v>
      </c>
      <c r="W718" s="141" t="str">
        <f>'AUP Test Results - Table 1'!W718</f>
        <v>none</v>
      </c>
      <c r="X718" s="141">
        <f>'AUP Test Results - Table 1'!X718</f>
        <v>0</v>
      </c>
      <c r="Y718" s="178">
        <f>'AUP Test Results - Table 1'!Y718</f>
        <v>0</v>
      </c>
      <c r="Z718" s="89">
        <f>'AUP Test Results - Table 1'!Z718</f>
        <v>0</v>
      </c>
      <c r="AC718" t="str">
        <f t="shared" si="770"/>
        <v>Admin 4d</v>
      </c>
      <c r="AD718" s="3">
        <f t="shared" si="766"/>
        <v>0</v>
      </c>
      <c r="AE718" s="3">
        <f t="shared" si="767"/>
        <v>0</v>
      </c>
      <c r="AF718" s="3" t="e">
        <f t="shared" si="768"/>
        <v>#DIV/0!</v>
      </c>
      <c r="AG718" s="2" t="e">
        <f t="shared" si="771"/>
        <v>#DIV/0!</v>
      </c>
      <c r="AH718" s="2" t="e">
        <f t="shared" si="772"/>
        <v>#DIV/0!</v>
      </c>
      <c r="AI718" s="2" t="e">
        <f t="shared" si="773"/>
        <v>#DIV/0!</v>
      </c>
      <c r="AJ718" s="2" t="e">
        <f t="shared" si="774"/>
        <v>#DIV/0!</v>
      </c>
      <c r="AK718" t="e">
        <f t="shared" si="775"/>
        <v>#DIV/0!</v>
      </c>
      <c r="AL718" t="str">
        <f t="shared" si="776"/>
        <v>0</v>
      </c>
      <c r="AM718" t="str">
        <f t="shared" si="777"/>
        <v>0</v>
      </c>
      <c r="AN718" t="str">
        <f t="shared" si="778"/>
        <v>0</v>
      </c>
      <c r="AO718" t="str">
        <f t="shared" si="779"/>
        <v>0</v>
      </c>
      <c r="AP718" t="str">
        <f t="shared" si="780"/>
        <v>0</v>
      </c>
      <c r="AQ718" t="str">
        <f t="shared" si="781"/>
        <v>0</v>
      </c>
      <c r="AT718">
        <f t="shared" si="794"/>
        <v>0</v>
      </c>
      <c r="AU718">
        <f t="shared" si="795"/>
        <v>0</v>
      </c>
      <c r="AW718">
        <f t="shared" si="796"/>
        <v>0</v>
      </c>
      <c r="AY718">
        <f t="shared" si="782"/>
        <v>0</v>
      </c>
      <c r="AZ718">
        <f t="shared" si="783"/>
        <v>0</v>
      </c>
      <c r="BA718">
        <f t="shared" si="784"/>
        <v>0</v>
      </c>
      <c r="BB718">
        <f t="shared" si="785"/>
        <v>0</v>
      </c>
      <c r="BC718">
        <f t="shared" si="786"/>
        <v>0</v>
      </c>
      <c r="BD718">
        <f t="shared" si="787"/>
        <v>0</v>
      </c>
      <c r="BF718" t="str">
        <f t="shared" si="788"/>
        <v>0</v>
      </c>
      <c r="BG718" t="str">
        <f t="shared" si="789"/>
        <v>0</v>
      </c>
      <c r="BH718" t="str">
        <f t="shared" si="790"/>
        <v>0</v>
      </c>
      <c r="BI718" t="str">
        <f t="shared" si="791"/>
        <v>0</v>
      </c>
      <c r="BJ718" t="str">
        <f t="shared" si="792"/>
        <v>0</v>
      </c>
      <c r="BK718" t="str">
        <f t="shared" si="793"/>
        <v>0</v>
      </c>
    </row>
    <row r="719" spans="1:63" x14ac:dyDescent="0.25">
      <c r="A719" s="176" t="s">
        <v>24</v>
      </c>
      <c r="B719" s="10">
        <f t="shared" si="740"/>
        <v>58</v>
      </c>
      <c r="C719" s="10" t="str">
        <f t="shared" si="769"/>
        <v>Admin 4d - 58</v>
      </c>
      <c r="D719" s="138">
        <f>'AUP Test Results - Table 1'!D719</f>
        <v>0</v>
      </c>
      <c r="E719" s="177">
        <f>'AUP Test Results - Table 1'!E719</f>
        <v>0</v>
      </c>
      <c r="F719" s="139">
        <f>'AUP Test Results - Table 1'!F719</f>
        <v>0</v>
      </c>
      <c r="G719" s="177">
        <f>'AUP Test Results - Table 1'!G719</f>
        <v>0</v>
      </c>
      <c r="H719" s="177">
        <f>'AUP Test Results - Table 1'!H719</f>
        <v>0</v>
      </c>
      <c r="I719" s="139">
        <f>'AUP Test Results - Table 1'!I719</f>
        <v>0</v>
      </c>
      <c r="J719" s="177">
        <f>'AUP Test Results - Table 1'!J719</f>
        <v>0</v>
      </c>
      <c r="K719" s="177">
        <f>'AUP Test Results - Table 1'!K719</f>
        <v>0</v>
      </c>
      <c r="L719" s="139">
        <f>'AUP Test Results - Table 1'!L719</f>
        <v>0</v>
      </c>
      <c r="M719" s="177" t="str">
        <f>'AUP Test Results - Table 1'!M719</f>
        <v/>
      </c>
      <c r="N719" s="177">
        <f>'AUP Test Results - Table 1'!N719</f>
        <v>0</v>
      </c>
      <c r="O719" s="139">
        <f>'AUP Test Results - Table 1'!O719</f>
        <v>0</v>
      </c>
      <c r="P719" s="177" t="str">
        <f>'AUP Test Results - Table 1'!P719</f>
        <v/>
      </c>
      <c r="Q719" s="138">
        <f>'AUP Test Results - Table 1'!Q719</f>
        <v>0</v>
      </c>
      <c r="R719" s="139">
        <f>'AUP Test Results - Table 1'!R719</f>
        <v>0</v>
      </c>
      <c r="S719" s="45">
        <f>'AUP Test Results - Table 1'!S719</f>
        <v>0</v>
      </c>
      <c r="T719" s="139">
        <f>'AUP Test Results - Table 1'!T719</f>
        <v>0</v>
      </c>
      <c r="U719" s="45">
        <f>'AUP Test Results - Table 1'!U719</f>
        <v>0</v>
      </c>
      <c r="V719" s="138">
        <f>'AUP Test Results - Table 1'!V719</f>
        <v>0</v>
      </c>
      <c r="W719" s="141" t="str">
        <f>'AUP Test Results - Table 1'!W719</f>
        <v>none</v>
      </c>
      <c r="X719" s="141">
        <f>'AUP Test Results - Table 1'!X719</f>
        <v>0</v>
      </c>
      <c r="Y719" s="178">
        <f>'AUP Test Results - Table 1'!Y719</f>
        <v>0</v>
      </c>
      <c r="Z719" s="89">
        <f>'AUP Test Results - Table 1'!Z719</f>
        <v>0</v>
      </c>
      <c r="AC719" t="str">
        <f t="shared" si="770"/>
        <v>Admin 4d</v>
      </c>
      <c r="AD719" s="3">
        <f t="shared" si="766"/>
        <v>0</v>
      </c>
      <c r="AE719" s="3">
        <f t="shared" si="767"/>
        <v>0</v>
      </c>
      <c r="AF719" s="3" t="e">
        <f t="shared" si="768"/>
        <v>#DIV/0!</v>
      </c>
      <c r="AG719" s="2" t="e">
        <f t="shared" si="771"/>
        <v>#DIV/0!</v>
      </c>
      <c r="AH719" s="2" t="e">
        <f t="shared" si="772"/>
        <v>#DIV/0!</v>
      </c>
      <c r="AI719" s="2" t="e">
        <f t="shared" si="773"/>
        <v>#DIV/0!</v>
      </c>
      <c r="AJ719" s="2" t="e">
        <f t="shared" si="774"/>
        <v>#DIV/0!</v>
      </c>
      <c r="AK719" t="e">
        <f t="shared" si="775"/>
        <v>#DIV/0!</v>
      </c>
      <c r="AL719" t="str">
        <f t="shared" si="776"/>
        <v>0</v>
      </c>
      <c r="AM719" t="str">
        <f t="shared" si="777"/>
        <v>0</v>
      </c>
      <c r="AN719" t="str">
        <f t="shared" si="778"/>
        <v>0</v>
      </c>
      <c r="AO719" t="str">
        <f t="shared" si="779"/>
        <v>0</v>
      </c>
      <c r="AP719" t="str">
        <f t="shared" si="780"/>
        <v>0</v>
      </c>
      <c r="AQ719" t="str">
        <f t="shared" si="781"/>
        <v>0</v>
      </c>
      <c r="AT719">
        <f t="shared" si="794"/>
        <v>0</v>
      </c>
      <c r="AU719">
        <f t="shared" si="795"/>
        <v>0</v>
      </c>
      <c r="AW719">
        <f t="shared" si="796"/>
        <v>0</v>
      </c>
      <c r="AY719">
        <f t="shared" si="782"/>
        <v>0</v>
      </c>
      <c r="AZ719">
        <f t="shared" si="783"/>
        <v>0</v>
      </c>
      <c r="BA719">
        <f t="shared" si="784"/>
        <v>0</v>
      </c>
      <c r="BB719">
        <f t="shared" si="785"/>
        <v>0</v>
      </c>
      <c r="BC719">
        <f t="shared" si="786"/>
        <v>0</v>
      </c>
      <c r="BD719">
        <f t="shared" si="787"/>
        <v>0</v>
      </c>
      <c r="BF719" t="str">
        <f t="shared" si="788"/>
        <v>0</v>
      </c>
      <c r="BG719" t="str">
        <f t="shared" si="789"/>
        <v>0</v>
      </c>
      <c r="BH719" t="str">
        <f t="shared" si="790"/>
        <v>0</v>
      </c>
      <c r="BI719" t="str">
        <f t="shared" si="791"/>
        <v>0</v>
      </c>
      <c r="BJ719" t="str">
        <f t="shared" si="792"/>
        <v>0</v>
      </c>
      <c r="BK719" t="str">
        <f t="shared" si="793"/>
        <v>0</v>
      </c>
    </row>
    <row r="720" spans="1:63" x14ac:dyDescent="0.25">
      <c r="A720" s="176" t="s">
        <v>24</v>
      </c>
      <c r="B720" s="10">
        <f t="shared" si="740"/>
        <v>59</v>
      </c>
      <c r="C720" s="10" t="str">
        <f t="shared" si="769"/>
        <v>Admin 4d - 59</v>
      </c>
      <c r="D720" s="138">
        <f>'AUP Test Results - Table 1'!D720</f>
        <v>0</v>
      </c>
      <c r="E720" s="177">
        <f>'AUP Test Results - Table 1'!E720</f>
        <v>0</v>
      </c>
      <c r="F720" s="139">
        <f>'AUP Test Results - Table 1'!F720</f>
        <v>0</v>
      </c>
      <c r="G720" s="177">
        <f>'AUP Test Results - Table 1'!G720</f>
        <v>0</v>
      </c>
      <c r="H720" s="177">
        <f>'AUP Test Results - Table 1'!H720</f>
        <v>0</v>
      </c>
      <c r="I720" s="139">
        <f>'AUP Test Results - Table 1'!I720</f>
        <v>0</v>
      </c>
      <c r="J720" s="177">
        <f>'AUP Test Results - Table 1'!J720</f>
        <v>0</v>
      </c>
      <c r="K720" s="177">
        <f>'AUP Test Results - Table 1'!K720</f>
        <v>0</v>
      </c>
      <c r="L720" s="139">
        <f>'AUP Test Results - Table 1'!L720</f>
        <v>0</v>
      </c>
      <c r="M720" s="177" t="str">
        <f>'AUP Test Results - Table 1'!M720</f>
        <v/>
      </c>
      <c r="N720" s="177">
        <f>'AUP Test Results - Table 1'!N720</f>
        <v>0</v>
      </c>
      <c r="O720" s="139">
        <f>'AUP Test Results - Table 1'!O720</f>
        <v>0</v>
      </c>
      <c r="P720" s="177" t="str">
        <f>'AUP Test Results - Table 1'!P720</f>
        <v/>
      </c>
      <c r="Q720" s="138">
        <f>'AUP Test Results - Table 1'!Q720</f>
        <v>0</v>
      </c>
      <c r="R720" s="139">
        <f>'AUP Test Results - Table 1'!R720</f>
        <v>0</v>
      </c>
      <c r="S720" s="45">
        <f>'AUP Test Results - Table 1'!S720</f>
        <v>0</v>
      </c>
      <c r="T720" s="139">
        <f>'AUP Test Results - Table 1'!T720</f>
        <v>0</v>
      </c>
      <c r="U720" s="45">
        <f>'AUP Test Results - Table 1'!U720</f>
        <v>0</v>
      </c>
      <c r="V720" s="138">
        <f>'AUP Test Results - Table 1'!V720</f>
        <v>0</v>
      </c>
      <c r="W720" s="141" t="str">
        <f>'AUP Test Results - Table 1'!W720</f>
        <v>none</v>
      </c>
      <c r="X720" s="141">
        <f>'AUP Test Results - Table 1'!X720</f>
        <v>0</v>
      </c>
      <c r="Y720" s="178">
        <f>'AUP Test Results - Table 1'!Y720</f>
        <v>0</v>
      </c>
      <c r="Z720" s="89">
        <f>'AUP Test Results - Table 1'!Z720</f>
        <v>0</v>
      </c>
      <c r="AC720" t="str">
        <f t="shared" si="770"/>
        <v>Admin 4d</v>
      </c>
      <c r="AD720" s="3">
        <f t="shared" si="766"/>
        <v>0</v>
      </c>
      <c r="AE720" s="3">
        <f t="shared" si="767"/>
        <v>0</v>
      </c>
      <c r="AF720" s="3" t="e">
        <f t="shared" si="768"/>
        <v>#DIV/0!</v>
      </c>
      <c r="AG720" s="2" t="e">
        <f t="shared" si="771"/>
        <v>#DIV/0!</v>
      </c>
      <c r="AH720" s="2" t="e">
        <f t="shared" si="772"/>
        <v>#DIV/0!</v>
      </c>
      <c r="AI720" s="2" t="e">
        <f t="shared" si="773"/>
        <v>#DIV/0!</v>
      </c>
      <c r="AJ720" s="2" t="e">
        <f t="shared" si="774"/>
        <v>#DIV/0!</v>
      </c>
      <c r="AK720" t="e">
        <f t="shared" si="775"/>
        <v>#DIV/0!</v>
      </c>
      <c r="AL720" t="str">
        <f t="shared" si="776"/>
        <v>0</v>
      </c>
      <c r="AM720" t="str">
        <f t="shared" si="777"/>
        <v>0</v>
      </c>
      <c r="AN720" t="str">
        <f t="shared" si="778"/>
        <v>0</v>
      </c>
      <c r="AO720" t="str">
        <f t="shared" si="779"/>
        <v>0</v>
      </c>
      <c r="AP720" t="str">
        <f t="shared" si="780"/>
        <v>0</v>
      </c>
      <c r="AQ720" t="str">
        <f t="shared" si="781"/>
        <v>0</v>
      </c>
      <c r="AT720">
        <f t="shared" si="794"/>
        <v>0</v>
      </c>
      <c r="AU720">
        <f t="shared" si="795"/>
        <v>0</v>
      </c>
      <c r="AW720">
        <f t="shared" si="796"/>
        <v>0</v>
      </c>
      <c r="AY720">
        <f t="shared" si="782"/>
        <v>0</v>
      </c>
      <c r="AZ720">
        <f t="shared" si="783"/>
        <v>0</v>
      </c>
      <c r="BA720">
        <f t="shared" si="784"/>
        <v>0</v>
      </c>
      <c r="BB720">
        <f t="shared" si="785"/>
        <v>0</v>
      </c>
      <c r="BC720">
        <f t="shared" si="786"/>
        <v>0</v>
      </c>
      <c r="BD720">
        <f t="shared" si="787"/>
        <v>0</v>
      </c>
      <c r="BF720" t="str">
        <f t="shared" si="788"/>
        <v>0</v>
      </c>
      <c r="BG720" t="str">
        <f t="shared" si="789"/>
        <v>0</v>
      </c>
      <c r="BH720" t="str">
        <f t="shared" si="790"/>
        <v>0</v>
      </c>
      <c r="BI720" t="str">
        <f t="shared" si="791"/>
        <v>0</v>
      </c>
      <c r="BJ720" t="str">
        <f t="shared" si="792"/>
        <v>0</v>
      </c>
      <c r="BK720" t="str">
        <f t="shared" si="793"/>
        <v>0</v>
      </c>
    </row>
    <row r="721" spans="1:63" x14ac:dyDescent="0.25">
      <c r="A721" s="176" t="s">
        <v>24</v>
      </c>
      <c r="B721" s="10">
        <f t="shared" si="740"/>
        <v>60</v>
      </c>
      <c r="C721" s="10" t="str">
        <f t="shared" si="769"/>
        <v>Admin 4d - 60</v>
      </c>
      <c r="D721" s="138">
        <f>'AUP Test Results - Table 1'!D721</f>
        <v>0</v>
      </c>
      <c r="E721" s="177">
        <f>'AUP Test Results - Table 1'!E721</f>
        <v>0</v>
      </c>
      <c r="F721" s="139">
        <f>'AUP Test Results - Table 1'!F721</f>
        <v>0</v>
      </c>
      <c r="G721" s="177">
        <f>'AUP Test Results - Table 1'!G721</f>
        <v>0</v>
      </c>
      <c r="H721" s="177">
        <f>'AUP Test Results - Table 1'!H721</f>
        <v>0</v>
      </c>
      <c r="I721" s="139">
        <f>'AUP Test Results - Table 1'!I721</f>
        <v>0</v>
      </c>
      <c r="J721" s="177">
        <f>'AUP Test Results - Table 1'!J721</f>
        <v>0</v>
      </c>
      <c r="K721" s="177">
        <f>'AUP Test Results - Table 1'!K721</f>
        <v>0</v>
      </c>
      <c r="L721" s="139">
        <f>'AUP Test Results - Table 1'!L721</f>
        <v>0</v>
      </c>
      <c r="M721" s="177" t="str">
        <f>'AUP Test Results - Table 1'!M721</f>
        <v/>
      </c>
      <c r="N721" s="177">
        <f>'AUP Test Results - Table 1'!N721</f>
        <v>0</v>
      </c>
      <c r="O721" s="139">
        <f>'AUP Test Results - Table 1'!O721</f>
        <v>0</v>
      </c>
      <c r="P721" s="177" t="str">
        <f>'AUP Test Results - Table 1'!P721</f>
        <v/>
      </c>
      <c r="Q721" s="138">
        <f>'AUP Test Results - Table 1'!Q721</f>
        <v>0</v>
      </c>
      <c r="R721" s="139">
        <f>'AUP Test Results - Table 1'!R721</f>
        <v>0</v>
      </c>
      <c r="S721" s="45">
        <f>'AUP Test Results - Table 1'!S721</f>
        <v>0</v>
      </c>
      <c r="T721" s="139">
        <f>'AUP Test Results - Table 1'!T721</f>
        <v>0</v>
      </c>
      <c r="U721" s="45">
        <f>'AUP Test Results - Table 1'!U721</f>
        <v>0</v>
      </c>
      <c r="V721" s="138">
        <f>'AUP Test Results - Table 1'!V721</f>
        <v>0</v>
      </c>
      <c r="W721" s="141" t="str">
        <f>'AUP Test Results - Table 1'!W721</f>
        <v>none</v>
      </c>
      <c r="X721" s="141">
        <f>'AUP Test Results - Table 1'!X721</f>
        <v>0</v>
      </c>
      <c r="Y721" s="178">
        <f>'AUP Test Results - Table 1'!Y721</f>
        <v>0</v>
      </c>
      <c r="Z721" s="89">
        <f>'AUP Test Results - Table 1'!Z721</f>
        <v>0</v>
      </c>
      <c r="AC721" t="str">
        <f t="shared" si="770"/>
        <v>Admin 4d</v>
      </c>
      <c r="AD721" s="3">
        <f t="shared" si="766"/>
        <v>0</v>
      </c>
      <c r="AE721" s="3">
        <f t="shared" si="767"/>
        <v>0</v>
      </c>
      <c r="AF721" s="3" t="e">
        <f t="shared" si="768"/>
        <v>#DIV/0!</v>
      </c>
      <c r="AG721" s="2" t="e">
        <f t="shared" si="771"/>
        <v>#DIV/0!</v>
      </c>
      <c r="AH721" s="2" t="e">
        <f t="shared" si="772"/>
        <v>#DIV/0!</v>
      </c>
      <c r="AI721" s="2" t="e">
        <f t="shared" si="773"/>
        <v>#DIV/0!</v>
      </c>
      <c r="AJ721" s="2" t="e">
        <f t="shared" si="774"/>
        <v>#DIV/0!</v>
      </c>
      <c r="AK721" t="e">
        <f t="shared" si="775"/>
        <v>#DIV/0!</v>
      </c>
      <c r="AL721" t="str">
        <f t="shared" si="776"/>
        <v>0</v>
      </c>
      <c r="AM721" t="str">
        <f t="shared" si="777"/>
        <v>0</v>
      </c>
      <c r="AN721" t="str">
        <f t="shared" si="778"/>
        <v>0</v>
      </c>
      <c r="AO721" t="str">
        <f t="shared" si="779"/>
        <v>0</v>
      </c>
      <c r="AP721" t="str">
        <f t="shared" si="780"/>
        <v>0</v>
      </c>
      <c r="AQ721" t="str">
        <f t="shared" si="781"/>
        <v>0</v>
      </c>
      <c r="AT721">
        <f t="shared" si="794"/>
        <v>0</v>
      </c>
      <c r="AU721">
        <f t="shared" si="795"/>
        <v>0</v>
      </c>
      <c r="AW721">
        <f t="shared" si="796"/>
        <v>0</v>
      </c>
      <c r="AY721">
        <f t="shared" si="782"/>
        <v>0</v>
      </c>
      <c r="AZ721">
        <f t="shared" si="783"/>
        <v>0</v>
      </c>
      <c r="BA721">
        <f t="shared" si="784"/>
        <v>0</v>
      </c>
      <c r="BB721">
        <f t="shared" si="785"/>
        <v>0</v>
      </c>
      <c r="BC721">
        <f t="shared" si="786"/>
        <v>0</v>
      </c>
      <c r="BD721">
        <f t="shared" si="787"/>
        <v>0</v>
      </c>
      <c r="BF721" t="str">
        <f t="shared" si="788"/>
        <v>0</v>
      </c>
      <c r="BG721" t="str">
        <f t="shared" si="789"/>
        <v>0</v>
      </c>
      <c r="BH721" t="str">
        <f t="shared" si="790"/>
        <v>0</v>
      </c>
      <c r="BI721" t="str">
        <f t="shared" si="791"/>
        <v>0</v>
      </c>
      <c r="BJ721" t="str">
        <f t="shared" si="792"/>
        <v>0</v>
      </c>
      <c r="BK721" t="str">
        <f t="shared" si="793"/>
        <v>0</v>
      </c>
    </row>
    <row r="722" spans="1:63" x14ac:dyDescent="0.25">
      <c r="A722" s="176" t="s">
        <v>25</v>
      </c>
      <c r="B722" s="10">
        <v>1</v>
      </c>
      <c r="C722" s="10" t="str">
        <f t="shared" si="769"/>
        <v>Refunds - 1</v>
      </c>
      <c r="D722" s="138">
        <f>'AUP Test Results - Table 1'!D722</f>
        <v>0</v>
      </c>
      <c r="E722" s="177">
        <f>'AUP Test Results - Table 1'!E722</f>
        <v>0</v>
      </c>
      <c r="F722" s="139">
        <f>'AUP Test Results - Table 1'!F722</f>
        <v>0</v>
      </c>
      <c r="G722" s="177">
        <f>'AUP Test Results - Table 1'!G722</f>
        <v>0</v>
      </c>
      <c r="H722" s="177">
        <f>'AUP Test Results - Table 1'!H722</f>
        <v>0</v>
      </c>
      <c r="I722" s="139">
        <f>'AUP Test Results - Table 1'!I722</f>
        <v>0</v>
      </c>
      <c r="J722" s="177">
        <f>'AUP Test Results - Table 1'!J722</f>
        <v>0</v>
      </c>
      <c r="K722" s="177">
        <f>'AUP Test Results - Table 1'!K722</f>
        <v>0</v>
      </c>
      <c r="L722" s="139">
        <f>'AUP Test Results - Table 1'!L722</f>
        <v>0</v>
      </c>
      <c r="M722" s="177" t="str">
        <f>'AUP Test Results - Table 1'!M722</f>
        <v/>
      </c>
      <c r="N722" s="177">
        <f>'AUP Test Results - Table 1'!N722</f>
        <v>0</v>
      </c>
      <c r="O722" s="139">
        <f>'AUP Test Results - Table 1'!O722</f>
        <v>0</v>
      </c>
      <c r="P722" s="177" t="str">
        <f>'AUP Test Results - Table 1'!P722</f>
        <v/>
      </c>
      <c r="Q722" s="138">
        <f>'AUP Test Results - Table 1'!Q722</f>
        <v>0</v>
      </c>
      <c r="R722" s="139">
        <f>'AUP Test Results - Table 1'!R722</f>
        <v>0</v>
      </c>
      <c r="S722" s="45">
        <f>'AUP Test Results - Table 1'!S722</f>
        <v>0</v>
      </c>
      <c r="T722" s="139">
        <f>'AUP Test Results - Table 1'!T722</f>
        <v>0</v>
      </c>
      <c r="U722" s="45">
        <f>'AUP Test Results - Table 1'!U722</f>
        <v>0</v>
      </c>
      <c r="V722" s="138">
        <f>'AUP Test Results - Table 1'!V722</f>
        <v>0</v>
      </c>
      <c r="W722" s="141" t="str">
        <f>'AUP Test Results - Table 1'!W722</f>
        <v>none</v>
      </c>
      <c r="X722" s="141">
        <f>'AUP Test Results - Table 1'!X722</f>
        <v>0</v>
      </c>
      <c r="Y722" s="178">
        <f>'AUP Test Results - Table 1'!Y722</f>
        <v>0</v>
      </c>
      <c r="Z722" s="89">
        <f>'AUP Test Results - Table 1'!Z722</f>
        <v>0</v>
      </c>
      <c r="AC722" t="str">
        <f t="shared" si="770"/>
        <v>Admin 4d</v>
      </c>
      <c r="AD722" s="3">
        <f t="shared" si="766"/>
        <v>0</v>
      </c>
      <c r="AE722" s="3">
        <f t="shared" si="767"/>
        <v>0</v>
      </c>
      <c r="AF722" s="3" t="e">
        <f t="shared" si="768"/>
        <v>#DIV/0!</v>
      </c>
      <c r="AG722" s="2" t="e">
        <f t="shared" si="771"/>
        <v>#DIV/0!</v>
      </c>
      <c r="AH722" s="2" t="e">
        <f t="shared" si="772"/>
        <v>#DIV/0!</v>
      </c>
      <c r="AI722" s="2" t="e">
        <f t="shared" si="773"/>
        <v>#DIV/0!</v>
      </c>
      <c r="AJ722" s="2" t="e">
        <f t="shared" si="774"/>
        <v>#DIV/0!</v>
      </c>
      <c r="AK722" t="e">
        <f t="shared" si="775"/>
        <v>#DIV/0!</v>
      </c>
      <c r="AL722" t="str">
        <f t="shared" si="776"/>
        <v>0</v>
      </c>
      <c r="AM722" t="str">
        <f t="shared" si="777"/>
        <v>0</v>
      </c>
      <c r="AN722" t="str">
        <f t="shared" si="778"/>
        <v>0</v>
      </c>
      <c r="AO722" t="str">
        <f t="shared" si="779"/>
        <v>0</v>
      </c>
      <c r="AP722" t="str">
        <f t="shared" si="780"/>
        <v>0</v>
      </c>
      <c r="AQ722" t="str">
        <f t="shared" si="781"/>
        <v>0</v>
      </c>
      <c r="AT722">
        <f t="shared" si="794"/>
        <v>0</v>
      </c>
      <c r="AU722">
        <f t="shared" si="795"/>
        <v>0</v>
      </c>
      <c r="AW722">
        <f t="shared" si="796"/>
        <v>0</v>
      </c>
      <c r="AY722">
        <f t="shared" si="782"/>
        <v>0</v>
      </c>
      <c r="AZ722">
        <f t="shared" si="783"/>
        <v>0</v>
      </c>
      <c r="BA722">
        <f t="shared" si="784"/>
        <v>0</v>
      </c>
      <c r="BB722">
        <f t="shared" si="785"/>
        <v>0</v>
      </c>
      <c r="BC722">
        <f t="shared" si="786"/>
        <v>0</v>
      </c>
      <c r="BD722">
        <f t="shared" si="787"/>
        <v>0</v>
      </c>
      <c r="BF722" t="str">
        <f t="shared" si="788"/>
        <v>0</v>
      </c>
      <c r="BG722" t="str">
        <f t="shared" si="789"/>
        <v>0</v>
      </c>
      <c r="BH722" t="str">
        <f t="shared" si="790"/>
        <v>0</v>
      </c>
      <c r="BI722" t="str">
        <f t="shared" si="791"/>
        <v>0</v>
      </c>
      <c r="BJ722" t="str">
        <f t="shared" si="792"/>
        <v>0</v>
      </c>
      <c r="BK722" t="str">
        <f t="shared" si="793"/>
        <v>0</v>
      </c>
    </row>
    <row r="723" spans="1:63" x14ac:dyDescent="0.25">
      <c r="A723" s="176" t="s">
        <v>25</v>
      </c>
      <c r="B723" s="10">
        <f t="shared" ref="B723:B781" si="797">B722+1</f>
        <v>2</v>
      </c>
      <c r="C723" s="10" t="str">
        <f t="shared" si="769"/>
        <v>Refunds - 2</v>
      </c>
      <c r="D723" s="138">
        <f>'AUP Test Results - Table 1'!D723</f>
        <v>0</v>
      </c>
      <c r="E723" s="177">
        <f>'AUP Test Results - Table 1'!E723</f>
        <v>0</v>
      </c>
      <c r="F723" s="139">
        <f>'AUP Test Results - Table 1'!F723</f>
        <v>0</v>
      </c>
      <c r="G723" s="177">
        <f>'AUP Test Results - Table 1'!G723</f>
        <v>0</v>
      </c>
      <c r="H723" s="177">
        <f>'AUP Test Results - Table 1'!H723</f>
        <v>0</v>
      </c>
      <c r="I723" s="139">
        <f>'AUP Test Results - Table 1'!I723</f>
        <v>0</v>
      </c>
      <c r="J723" s="177">
        <f>'AUP Test Results - Table 1'!J723</f>
        <v>0</v>
      </c>
      <c r="K723" s="177">
        <f>'AUP Test Results - Table 1'!K723</f>
        <v>0</v>
      </c>
      <c r="L723" s="139">
        <f>'AUP Test Results - Table 1'!L723</f>
        <v>0</v>
      </c>
      <c r="M723" s="177" t="str">
        <f>'AUP Test Results - Table 1'!M723</f>
        <v/>
      </c>
      <c r="N723" s="177">
        <f>'AUP Test Results - Table 1'!N723</f>
        <v>0</v>
      </c>
      <c r="O723" s="139">
        <f>'AUP Test Results - Table 1'!O723</f>
        <v>0</v>
      </c>
      <c r="P723" s="177" t="str">
        <f>'AUP Test Results - Table 1'!P723</f>
        <v/>
      </c>
      <c r="Q723" s="138">
        <f>'AUP Test Results - Table 1'!Q723</f>
        <v>0</v>
      </c>
      <c r="R723" s="139">
        <f>'AUP Test Results - Table 1'!R723</f>
        <v>0</v>
      </c>
      <c r="S723" s="45">
        <f>'AUP Test Results - Table 1'!S723</f>
        <v>0</v>
      </c>
      <c r="T723" s="139">
        <f>'AUP Test Results - Table 1'!T723</f>
        <v>0</v>
      </c>
      <c r="U723" s="45">
        <f>'AUP Test Results - Table 1'!U723</f>
        <v>0</v>
      </c>
      <c r="V723" s="138">
        <f>'AUP Test Results - Table 1'!V723</f>
        <v>0</v>
      </c>
      <c r="W723" s="141" t="str">
        <f>'AUP Test Results - Table 1'!W723</f>
        <v>none</v>
      </c>
      <c r="X723" s="141">
        <f>'AUP Test Results - Table 1'!X723</f>
        <v>0</v>
      </c>
      <c r="Y723" s="178">
        <f>'AUP Test Results - Table 1'!Y723</f>
        <v>0</v>
      </c>
      <c r="Z723" s="89">
        <f>'AUP Test Results - Table 1'!Z723</f>
        <v>0</v>
      </c>
      <c r="AC723" t="str">
        <f t="shared" si="770"/>
        <v>Admin 4d</v>
      </c>
      <c r="AD723" s="3">
        <f t="shared" si="766"/>
        <v>0</v>
      </c>
      <c r="AE723" s="3">
        <f t="shared" si="767"/>
        <v>0</v>
      </c>
      <c r="AF723" s="3" t="e">
        <f t="shared" si="768"/>
        <v>#DIV/0!</v>
      </c>
      <c r="AG723" s="2" t="e">
        <f t="shared" si="771"/>
        <v>#DIV/0!</v>
      </c>
      <c r="AH723" s="2" t="e">
        <f t="shared" si="772"/>
        <v>#DIV/0!</v>
      </c>
      <c r="AI723" s="2" t="e">
        <f t="shared" si="773"/>
        <v>#DIV/0!</v>
      </c>
      <c r="AJ723" s="2" t="e">
        <f t="shared" si="774"/>
        <v>#DIV/0!</v>
      </c>
      <c r="AK723" t="e">
        <f t="shared" si="775"/>
        <v>#DIV/0!</v>
      </c>
      <c r="AL723" t="str">
        <f t="shared" si="776"/>
        <v>0</v>
      </c>
      <c r="AM723" t="str">
        <f t="shared" si="777"/>
        <v>0</v>
      </c>
      <c r="AN723" t="str">
        <f t="shared" si="778"/>
        <v>0</v>
      </c>
      <c r="AO723" t="str">
        <f t="shared" si="779"/>
        <v>0</v>
      </c>
      <c r="AP723" t="str">
        <f t="shared" si="780"/>
        <v>0</v>
      </c>
      <c r="AQ723" t="str">
        <f t="shared" si="781"/>
        <v>0</v>
      </c>
      <c r="AT723">
        <f t="shared" si="794"/>
        <v>0</v>
      </c>
      <c r="AU723">
        <f t="shared" si="795"/>
        <v>0</v>
      </c>
      <c r="AW723">
        <f t="shared" si="796"/>
        <v>0</v>
      </c>
      <c r="AY723">
        <f t="shared" si="782"/>
        <v>0</v>
      </c>
      <c r="AZ723">
        <f t="shared" si="783"/>
        <v>0</v>
      </c>
      <c r="BA723">
        <f t="shared" si="784"/>
        <v>0</v>
      </c>
      <c r="BB723">
        <f t="shared" si="785"/>
        <v>0</v>
      </c>
      <c r="BC723">
        <f t="shared" si="786"/>
        <v>0</v>
      </c>
      <c r="BD723">
        <f t="shared" si="787"/>
        <v>0</v>
      </c>
      <c r="BF723" t="str">
        <f t="shared" si="788"/>
        <v>0</v>
      </c>
      <c r="BG723" t="str">
        <f t="shared" si="789"/>
        <v>0</v>
      </c>
      <c r="BH723" t="str">
        <f t="shared" si="790"/>
        <v>0</v>
      </c>
      <c r="BI723" t="str">
        <f t="shared" si="791"/>
        <v>0</v>
      </c>
      <c r="BJ723" t="str">
        <f t="shared" si="792"/>
        <v>0</v>
      </c>
      <c r="BK723" t="str">
        <f t="shared" si="793"/>
        <v>0</v>
      </c>
    </row>
    <row r="724" spans="1:63" x14ac:dyDescent="0.25">
      <c r="A724" s="176" t="s">
        <v>25</v>
      </c>
      <c r="B724" s="10">
        <f t="shared" si="797"/>
        <v>3</v>
      </c>
      <c r="C724" s="10" t="str">
        <f t="shared" si="769"/>
        <v>Refunds - 3</v>
      </c>
      <c r="D724" s="138">
        <f>'AUP Test Results - Table 1'!D724</f>
        <v>0</v>
      </c>
      <c r="E724" s="177">
        <f>'AUP Test Results - Table 1'!E724</f>
        <v>0</v>
      </c>
      <c r="F724" s="139">
        <f>'AUP Test Results - Table 1'!F724</f>
        <v>0</v>
      </c>
      <c r="G724" s="177">
        <f>'AUP Test Results - Table 1'!G724</f>
        <v>0</v>
      </c>
      <c r="H724" s="177">
        <f>'AUP Test Results - Table 1'!H724</f>
        <v>0</v>
      </c>
      <c r="I724" s="139">
        <f>'AUP Test Results - Table 1'!I724</f>
        <v>0</v>
      </c>
      <c r="J724" s="177">
        <f>'AUP Test Results - Table 1'!J724</f>
        <v>0</v>
      </c>
      <c r="K724" s="177">
        <f>'AUP Test Results - Table 1'!K724</f>
        <v>0</v>
      </c>
      <c r="L724" s="139">
        <f>'AUP Test Results - Table 1'!L724</f>
        <v>0</v>
      </c>
      <c r="M724" s="177" t="str">
        <f>'AUP Test Results - Table 1'!M724</f>
        <v/>
      </c>
      <c r="N724" s="177">
        <f>'AUP Test Results - Table 1'!N724</f>
        <v>0</v>
      </c>
      <c r="O724" s="139">
        <f>'AUP Test Results - Table 1'!O724</f>
        <v>0</v>
      </c>
      <c r="P724" s="177" t="str">
        <f>'AUP Test Results - Table 1'!P724</f>
        <v/>
      </c>
      <c r="Q724" s="138">
        <f>'AUP Test Results - Table 1'!Q724</f>
        <v>0</v>
      </c>
      <c r="R724" s="139">
        <f>'AUP Test Results - Table 1'!R724</f>
        <v>0</v>
      </c>
      <c r="S724" s="45">
        <f>'AUP Test Results - Table 1'!S724</f>
        <v>0</v>
      </c>
      <c r="T724" s="139">
        <f>'AUP Test Results - Table 1'!T724</f>
        <v>0</v>
      </c>
      <c r="U724" s="45">
        <f>'AUP Test Results - Table 1'!U724</f>
        <v>0</v>
      </c>
      <c r="V724" s="138">
        <f>'AUP Test Results - Table 1'!V724</f>
        <v>0</v>
      </c>
      <c r="W724" s="141" t="str">
        <f>'AUP Test Results - Table 1'!W724</f>
        <v>none</v>
      </c>
      <c r="X724" s="141">
        <f>'AUP Test Results - Table 1'!X724</f>
        <v>0</v>
      </c>
      <c r="Y724" s="178">
        <f>'AUP Test Results - Table 1'!Y724</f>
        <v>0</v>
      </c>
      <c r="Z724" s="89">
        <f>'AUP Test Results - Table 1'!Z724</f>
        <v>0</v>
      </c>
      <c r="AC724" t="str">
        <f t="shared" si="770"/>
        <v>Admin 4d</v>
      </c>
      <c r="AD724" s="3">
        <f t="shared" si="766"/>
        <v>0</v>
      </c>
      <c r="AE724" s="3">
        <f t="shared" si="767"/>
        <v>0</v>
      </c>
      <c r="AF724" s="3" t="e">
        <f t="shared" si="768"/>
        <v>#DIV/0!</v>
      </c>
      <c r="AG724" s="2" t="e">
        <f t="shared" si="771"/>
        <v>#DIV/0!</v>
      </c>
      <c r="AH724" s="2" t="e">
        <f t="shared" si="772"/>
        <v>#DIV/0!</v>
      </c>
      <c r="AI724" s="2" t="e">
        <f t="shared" si="773"/>
        <v>#DIV/0!</v>
      </c>
      <c r="AJ724" s="2" t="e">
        <f t="shared" si="774"/>
        <v>#DIV/0!</v>
      </c>
      <c r="AK724" t="e">
        <f t="shared" si="775"/>
        <v>#DIV/0!</v>
      </c>
      <c r="AL724" t="str">
        <f t="shared" si="776"/>
        <v>0</v>
      </c>
      <c r="AM724" t="str">
        <f t="shared" si="777"/>
        <v>0</v>
      </c>
      <c r="AN724" t="str">
        <f t="shared" si="778"/>
        <v>0</v>
      </c>
      <c r="AO724" t="str">
        <f t="shared" si="779"/>
        <v>0</v>
      </c>
      <c r="AP724" t="str">
        <f t="shared" si="780"/>
        <v>0</v>
      </c>
      <c r="AQ724" t="str">
        <f t="shared" si="781"/>
        <v>0</v>
      </c>
      <c r="AT724">
        <f t="shared" si="794"/>
        <v>0</v>
      </c>
      <c r="AU724">
        <f t="shared" si="795"/>
        <v>0</v>
      </c>
      <c r="AW724">
        <f t="shared" si="796"/>
        <v>0</v>
      </c>
      <c r="AY724">
        <f t="shared" si="782"/>
        <v>0</v>
      </c>
      <c r="AZ724">
        <f t="shared" si="783"/>
        <v>0</v>
      </c>
      <c r="BA724">
        <f t="shared" si="784"/>
        <v>0</v>
      </c>
      <c r="BB724">
        <f t="shared" si="785"/>
        <v>0</v>
      </c>
      <c r="BC724">
        <f t="shared" si="786"/>
        <v>0</v>
      </c>
      <c r="BD724">
        <f t="shared" si="787"/>
        <v>0</v>
      </c>
      <c r="BF724" t="str">
        <f t="shared" si="788"/>
        <v>0</v>
      </c>
      <c r="BG724" t="str">
        <f t="shared" si="789"/>
        <v>0</v>
      </c>
      <c r="BH724" t="str">
        <f t="shared" si="790"/>
        <v>0</v>
      </c>
      <c r="BI724" t="str">
        <f t="shared" si="791"/>
        <v>0</v>
      </c>
      <c r="BJ724" t="str">
        <f t="shared" si="792"/>
        <v>0</v>
      </c>
      <c r="BK724" t="str">
        <f t="shared" si="793"/>
        <v>0</v>
      </c>
    </row>
    <row r="725" spans="1:63" x14ac:dyDescent="0.25">
      <c r="A725" s="176" t="s">
        <v>25</v>
      </c>
      <c r="B725" s="10">
        <f t="shared" si="797"/>
        <v>4</v>
      </c>
      <c r="C725" s="10" t="str">
        <f t="shared" si="769"/>
        <v>Refunds - 4</v>
      </c>
      <c r="D725" s="138">
        <f>'AUP Test Results - Table 1'!D725</f>
        <v>0</v>
      </c>
      <c r="E725" s="177">
        <f>'AUP Test Results - Table 1'!E725</f>
        <v>0</v>
      </c>
      <c r="F725" s="139">
        <f>'AUP Test Results - Table 1'!F725</f>
        <v>0</v>
      </c>
      <c r="G725" s="177">
        <f>'AUP Test Results - Table 1'!G725</f>
        <v>0</v>
      </c>
      <c r="H725" s="177">
        <f>'AUP Test Results - Table 1'!H725</f>
        <v>0</v>
      </c>
      <c r="I725" s="139">
        <f>'AUP Test Results - Table 1'!I725</f>
        <v>0</v>
      </c>
      <c r="J725" s="177">
        <f>'AUP Test Results - Table 1'!J725</f>
        <v>0</v>
      </c>
      <c r="K725" s="177">
        <f>'AUP Test Results - Table 1'!K725</f>
        <v>0</v>
      </c>
      <c r="L725" s="139">
        <f>'AUP Test Results - Table 1'!L725</f>
        <v>0</v>
      </c>
      <c r="M725" s="177" t="str">
        <f>'AUP Test Results - Table 1'!M725</f>
        <v/>
      </c>
      <c r="N725" s="177">
        <f>'AUP Test Results - Table 1'!N725</f>
        <v>0</v>
      </c>
      <c r="O725" s="139">
        <f>'AUP Test Results - Table 1'!O725</f>
        <v>0</v>
      </c>
      <c r="P725" s="177" t="str">
        <f>'AUP Test Results - Table 1'!P725</f>
        <v/>
      </c>
      <c r="Q725" s="138">
        <f>'AUP Test Results - Table 1'!Q725</f>
        <v>0</v>
      </c>
      <c r="R725" s="139">
        <f>'AUP Test Results - Table 1'!R725</f>
        <v>0</v>
      </c>
      <c r="S725" s="45">
        <f>'AUP Test Results - Table 1'!S725</f>
        <v>0</v>
      </c>
      <c r="T725" s="139">
        <f>'AUP Test Results - Table 1'!T725</f>
        <v>0</v>
      </c>
      <c r="U725" s="45">
        <f>'AUP Test Results - Table 1'!U725</f>
        <v>0</v>
      </c>
      <c r="V725" s="138">
        <f>'AUP Test Results - Table 1'!V725</f>
        <v>0</v>
      </c>
      <c r="W725" s="141" t="str">
        <f>'AUP Test Results - Table 1'!W725</f>
        <v>none</v>
      </c>
      <c r="X725" s="141">
        <f>'AUP Test Results - Table 1'!X725</f>
        <v>0</v>
      </c>
      <c r="Y725" s="178">
        <f>'AUP Test Results - Table 1'!Y725</f>
        <v>0</v>
      </c>
      <c r="Z725" s="89">
        <f>'AUP Test Results - Table 1'!Z725</f>
        <v>0</v>
      </c>
      <c r="AC725" t="str">
        <f t="shared" si="770"/>
        <v>Refunds</v>
      </c>
      <c r="AD725" s="3">
        <f>'IPs defined by Activity (3)'!$B$18</f>
        <v>0</v>
      </c>
      <c r="AE725">
        <f>'IPs defined by Activity (3)'!$D$18</f>
        <v>0</v>
      </c>
      <c r="AF725" s="3" t="e">
        <f>AD725/AE725</f>
        <v>#DIV/0!</v>
      </c>
      <c r="AG725" s="2" t="e">
        <f t="shared" si="771"/>
        <v>#DIV/0!</v>
      </c>
      <c r="AH725" s="2" t="e">
        <f t="shared" si="772"/>
        <v>#DIV/0!</v>
      </c>
      <c r="AI725" s="2" t="e">
        <f t="shared" si="773"/>
        <v>#DIV/0!</v>
      </c>
      <c r="AJ725" s="2" t="e">
        <f t="shared" si="774"/>
        <v>#DIV/0!</v>
      </c>
      <c r="AK725" t="e">
        <f t="shared" si="775"/>
        <v>#DIV/0!</v>
      </c>
      <c r="AL725" t="str">
        <f t="shared" si="776"/>
        <v>0</v>
      </c>
      <c r="AM725" t="str">
        <f t="shared" si="777"/>
        <v>0</v>
      </c>
      <c r="AN725" t="str">
        <f t="shared" si="778"/>
        <v>0</v>
      </c>
      <c r="AO725" t="str">
        <f t="shared" si="779"/>
        <v>0</v>
      </c>
      <c r="AP725" t="str">
        <f t="shared" si="780"/>
        <v>0</v>
      </c>
      <c r="AQ725" t="str">
        <f t="shared" si="781"/>
        <v>0</v>
      </c>
      <c r="AT725">
        <f t="shared" si="794"/>
        <v>0</v>
      </c>
      <c r="AU725">
        <f t="shared" si="795"/>
        <v>0</v>
      </c>
      <c r="AW725">
        <f t="shared" si="796"/>
        <v>0</v>
      </c>
      <c r="AY725">
        <f t="shared" si="782"/>
        <v>0</v>
      </c>
      <c r="AZ725">
        <f t="shared" si="783"/>
        <v>0</v>
      </c>
      <c r="BA725">
        <f t="shared" si="784"/>
        <v>0</v>
      </c>
      <c r="BB725">
        <f t="shared" si="785"/>
        <v>0</v>
      </c>
      <c r="BC725">
        <f t="shared" si="786"/>
        <v>0</v>
      </c>
      <c r="BD725">
        <f t="shared" si="787"/>
        <v>0</v>
      </c>
      <c r="BF725" t="str">
        <f t="shared" si="788"/>
        <v>0</v>
      </c>
      <c r="BG725" t="str">
        <f t="shared" si="789"/>
        <v>0</v>
      </c>
      <c r="BH725" t="str">
        <f t="shared" si="790"/>
        <v>0</v>
      </c>
      <c r="BI725" t="str">
        <f t="shared" si="791"/>
        <v>0</v>
      </c>
      <c r="BJ725" t="str">
        <f t="shared" si="792"/>
        <v>0</v>
      </c>
      <c r="BK725" t="str">
        <f t="shared" si="793"/>
        <v>0</v>
      </c>
    </row>
    <row r="726" spans="1:63" x14ac:dyDescent="0.25">
      <c r="A726" s="176" t="s">
        <v>25</v>
      </c>
      <c r="B726" s="10">
        <f t="shared" si="797"/>
        <v>5</v>
      </c>
      <c r="C726" s="10" t="str">
        <f t="shared" si="769"/>
        <v>Refunds - 5</v>
      </c>
      <c r="D726" s="138">
        <f>'AUP Test Results - Table 1'!D726</f>
        <v>0</v>
      </c>
      <c r="E726" s="177">
        <f>'AUP Test Results - Table 1'!E726</f>
        <v>0</v>
      </c>
      <c r="F726" s="139">
        <f>'AUP Test Results - Table 1'!F726</f>
        <v>0</v>
      </c>
      <c r="G726" s="177">
        <f>'AUP Test Results - Table 1'!G726</f>
        <v>0</v>
      </c>
      <c r="H726" s="177">
        <f>'AUP Test Results - Table 1'!H726</f>
        <v>0</v>
      </c>
      <c r="I726" s="139">
        <f>'AUP Test Results - Table 1'!I726</f>
        <v>0</v>
      </c>
      <c r="J726" s="177">
        <f>'AUP Test Results - Table 1'!J726</f>
        <v>0</v>
      </c>
      <c r="K726" s="177">
        <f>'AUP Test Results - Table 1'!K726</f>
        <v>0</v>
      </c>
      <c r="L726" s="139">
        <f>'AUP Test Results - Table 1'!L726</f>
        <v>0</v>
      </c>
      <c r="M726" s="177" t="str">
        <f>'AUP Test Results - Table 1'!M726</f>
        <v/>
      </c>
      <c r="N726" s="177">
        <f>'AUP Test Results - Table 1'!N726</f>
        <v>0</v>
      </c>
      <c r="O726" s="139">
        <f>'AUP Test Results - Table 1'!O726</f>
        <v>0</v>
      </c>
      <c r="P726" s="177" t="str">
        <f>'AUP Test Results - Table 1'!P726</f>
        <v/>
      </c>
      <c r="Q726" s="138">
        <f>'AUP Test Results - Table 1'!Q726</f>
        <v>0</v>
      </c>
      <c r="R726" s="139">
        <f>'AUP Test Results - Table 1'!R726</f>
        <v>0</v>
      </c>
      <c r="S726" s="45">
        <f>'AUP Test Results - Table 1'!S726</f>
        <v>0</v>
      </c>
      <c r="T726" s="139">
        <f>'AUP Test Results - Table 1'!T726</f>
        <v>0</v>
      </c>
      <c r="U726" s="45">
        <f>'AUP Test Results - Table 1'!U726</f>
        <v>0</v>
      </c>
      <c r="V726" s="138">
        <f>'AUP Test Results - Table 1'!V726</f>
        <v>0</v>
      </c>
      <c r="W726" s="141" t="str">
        <f>'AUP Test Results - Table 1'!W726</f>
        <v>none</v>
      </c>
      <c r="X726" s="141">
        <f>'AUP Test Results - Table 1'!X726</f>
        <v>0</v>
      </c>
      <c r="Y726" s="178">
        <f>'AUP Test Results - Table 1'!Y726</f>
        <v>0</v>
      </c>
      <c r="Z726" s="89">
        <f>'AUP Test Results - Table 1'!Z726</f>
        <v>0</v>
      </c>
      <c r="AC726" t="str">
        <f t="shared" si="770"/>
        <v>Refunds</v>
      </c>
      <c r="AD726" s="3">
        <f>AD725</f>
        <v>0</v>
      </c>
      <c r="AE726" s="3">
        <f t="shared" ref="AE726:AF726" si="798">AE725</f>
        <v>0</v>
      </c>
      <c r="AF726" s="3" t="e">
        <f t="shared" si="798"/>
        <v>#DIV/0!</v>
      </c>
      <c r="AG726" s="2" t="e">
        <f t="shared" si="771"/>
        <v>#DIV/0!</v>
      </c>
      <c r="AH726" s="2" t="e">
        <f t="shared" si="772"/>
        <v>#DIV/0!</v>
      </c>
      <c r="AI726" s="2" t="e">
        <f t="shared" si="773"/>
        <v>#DIV/0!</v>
      </c>
      <c r="AJ726" s="2" t="e">
        <f t="shared" si="774"/>
        <v>#DIV/0!</v>
      </c>
      <c r="AK726" t="e">
        <f t="shared" si="775"/>
        <v>#DIV/0!</v>
      </c>
      <c r="AL726" t="str">
        <f t="shared" si="776"/>
        <v>0</v>
      </c>
      <c r="AM726" t="str">
        <f t="shared" si="777"/>
        <v>0</v>
      </c>
      <c r="AN726" t="str">
        <f t="shared" si="778"/>
        <v>0</v>
      </c>
      <c r="AO726" t="str">
        <f t="shared" si="779"/>
        <v>0</v>
      </c>
      <c r="AP726" t="str">
        <f t="shared" si="780"/>
        <v>0</v>
      </c>
      <c r="AQ726" t="str">
        <f t="shared" si="781"/>
        <v>0</v>
      </c>
      <c r="AT726">
        <f t="shared" si="794"/>
        <v>0</v>
      </c>
      <c r="AU726">
        <f t="shared" si="795"/>
        <v>0</v>
      </c>
      <c r="AW726">
        <f t="shared" si="796"/>
        <v>0</v>
      </c>
      <c r="AY726">
        <f t="shared" si="782"/>
        <v>0</v>
      </c>
      <c r="AZ726">
        <f t="shared" si="783"/>
        <v>0</v>
      </c>
      <c r="BA726">
        <f t="shared" si="784"/>
        <v>0</v>
      </c>
      <c r="BB726">
        <f t="shared" si="785"/>
        <v>0</v>
      </c>
      <c r="BC726">
        <f t="shared" si="786"/>
        <v>0</v>
      </c>
      <c r="BD726">
        <f t="shared" si="787"/>
        <v>0</v>
      </c>
      <c r="BF726" t="str">
        <f t="shared" si="788"/>
        <v>0</v>
      </c>
      <c r="BG726" t="str">
        <f t="shared" si="789"/>
        <v>0</v>
      </c>
      <c r="BH726" t="str">
        <f t="shared" si="790"/>
        <v>0</v>
      </c>
      <c r="BI726" t="str">
        <f t="shared" si="791"/>
        <v>0</v>
      </c>
      <c r="BJ726" t="str">
        <f t="shared" si="792"/>
        <v>0</v>
      </c>
      <c r="BK726" t="str">
        <f t="shared" si="793"/>
        <v>0</v>
      </c>
    </row>
    <row r="727" spans="1:63" x14ac:dyDescent="0.25">
      <c r="A727" s="176" t="s">
        <v>25</v>
      </c>
      <c r="B727" s="10">
        <f t="shared" si="797"/>
        <v>6</v>
      </c>
      <c r="C727" s="10" t="str">
        <f t="shared" si="769"/>
        <v>Refunds - 6</v>
      </c>
      <c r="D727" s="138">
        <f>'AUP Test Results - Table 1'!D727</f>
        <v>0</v>
      </c>
      <c r="E727" s="177">
        <f>'AUP Test Results - Table 1'!E727</f>
        <v>0</v>
      </c>
      <c r="F727" s="139">
        <f>'AUP Test Results - Table 1'!F727</f>
        <v>0</v>
      </c>
      <c r="G727" s="177">
        <f>'AUP Test Results - Table 1'!G727</f>
        <v>0</v>
      </c>
      <c r="H727" s="177">
        <f>'AUP Test Results - Table 1'!H727</f>
        <v>0</v>
      </c>
      <c r="I727" s="139">
        <f>'AUP Test Results - Table 1'!I727</f>
        <v>0</v>
      </c>
      <c r="J727" s="177">
        <f>'AUP Test Results - Table 1'!J727</f>
        <v>0</v>
      </c>
      <c r="K727" s="177">
        <f>'AUP Test Results - Table 1'!K727</f>
        <v>0</v>
      </c>
      <c r="L727" s="139">
        <f>'AUP Test Results - Table 1'!L727</f>
        <v>0</v>
      </c>
      <c r="M727" s="177" t="str">
        <f>'AUP Test Results - Table 1'!M727</f>
        <v/>
      </c>
      <c r="N727" s="177">
        <f>'AUP Test Results - Table 1'!N727</f>
        <v>0</v>
      </c>
      <c r="O727" s="139">
        <f>'AUP Test Results - Table 1'!O727</f>
        <v>0</v>
      </c>
      <c r="P727" s="177" t="str">
        <f>'AUP Test Results - Table 1'!P727</f>
        <v/>
      </c>
      <c r="Q727" s="138">
        <f>'AUP Test Results - Table 1'!Q727</f>
        <v>0</v>
      </c>
      <c r="R727" s="139">
        <f>'AUP Test Results - Table 1'!R727</f>
        <v>0</v>
      </c>
      <c r="S727" s="45">
        <f>'AUP Test Results - Table 1'!S727</f>
        <v>0</v>
      </c>
      <c r="T727" s="139">
        <f>'AUP Test Results - Table 1'!T727</f>
        <v>0</v>
      </c>
      <c r="U727" s="45">
        <f>'AUP Test Results - Table 1'!U727</f>
        <v>0</v>
      </c>
      <c r="V727" s="138">
        <f>'AUP Test Results - Table 1'!V727</f>
        <v>0</v>
      </c>
      <c r="W727" s="141" t="str">
        <f>'AUP Test Results - Table 1'!W727</f>
        <v>none</v>
      </c>
      <c r="X727" s="141">
        <f>'AUP Test Results - Table 1'!X727</f>
        <v>0</v>
      </c>
      <c r="Y727" s="178">
        <f>'AUP Test Results - Table 1'!Y727</f>
        <v>0</v>
      </c>
      <c r="Z727" s="89">
        <f>'AUP Test Results - Table 1'!Z727</f>
        <v>0</v>
      </c>
      <c r="AC727" t="str">
        <f t="shared" si="770"/>
        <v>Refunds</v>
      </c>
      <c r="AD727" s="3">
        <f t="shared" ref="AD727:AD784" si="799">AD726</f>
        <v>0</v>
      </c>
      <c r="AE727" s="3">
        <f t="shared" ref="AE727:AE784" si="800">AE726</f>
        <v>0</v>
      </c>
      <c r="AF727" s="3" t="e">
        <f t="shared" ref="AF727:AF784" si="801">AF726</f>
        <v>#DIV/0!</v>
      </c>
      <c r="AG727" s="2" t="e">
        <f t="shared" si="771"/>
        <v>#DIV/0!</v>
      </c>
      <c r="AH727" s="2" t="e">
        <f t="shared" si="772"/>
        <v>#DIV/0!</v>
      </c>
      <c r="AI727" s="2" t="e">
        <f t="shared" si="773"/>
        <v>#DIV/0!</v>
      </c>
      <c r="AJ727" s="2" t="e">
        <f t="shared" si="774"/>
        <v>#DIV/0!</v>
      </c>
      <c r="AK727" t="e">
        <f t="shared" si="775"/>
        <v>#DIV/0!</v>
      </c>
      <c r="AL727" t="str">
        <f t="shared" si="776"/>
        <v>0</v>
      </c>
      <c r="AM727" t="str">
        <f t="shared" si="777"/>
        <v>0</v>
      </c>
      <c r="AN727" t="str">
        <f t="shared" si="778"/>
        <v>0</v>
      </c>
      <c r="AO727" t="str">
        <f t="shared" si="779"/>
        <v>0</v>
      </c>
      <c r="AP727" t="str">
        <f t="shared" si="780"/>
        <v>0</v>
      </c>
      <c r="AQ727" t="str">
        <f t="shared" si="781"/>
        <v>0</v>
      </c>
      <c r="AT727">
        <f t="shared" si="794"/>
        <v>0</v>
      </c>
      <c r="AU727">
        <f t="shared" si="795"/>
        <v>0</v>
      </c>
      <c r="AW727">
        <f t="shared" si="796"/>
        <v>0</v>
      </c>
      <c r="AY727">
        <f t="shared" si="782"/>
        <v>0</v>
      </c>
      <c r="AZ727">
        <f t="shared" si="783"/>
        <v>0</v>
      </c>
      <c r="BA727">
        <f t="shared" si="784"/>
        <v>0</v>
      </c>
      <c r="BB727">
        <f t="shared" si="785"/>
        <v>0</v>
      </c>
      <c r="BC727">
        <f t="shared" si="786"/>
        <v>0</v>
      </c>
      <c r="BD727">
        <f t="shared" si="787"/>
        <v>0</v>
      </c>
      <c r="BF727" t="str">
        <f t="shared" si="788"/>
        <v>0</v>
      </c>
      <c r="BG727" t="str">
        <f t="shared" si="789"/>
        <v>0</v>
      </c>
      <c r="BH727" t="str">
        <f t="shared" si="790"/>
        <v>0</v>
      </c>
      <c r="BI727" t="str">
        <f t="shared" si="791"/>
        <v>0</v>
      </c>
      <c r="BJ727" t="str">
        <f t="shared" si="792"/>
        <v>0</v>
      </c>
      <c r="BK727" t="str">
        <f t="shared" si="793"/>
        <v>0</v>
      </c>
    </row>
    <row r="728" spans="1:63" x14ac:dyDescent="0.25">
      <c r="A728" s="176" t="s">
        <v>25</v>
      </c>
      <c r="B728" s="10">
        <f t="shared" si="797"/>
        <v>7</v>
      </c>
      <c r="C728" s="10" t="str">
        <f t="shared" si="769"/>
        <v>Refunds - 7</v>
      </c>
      <c r="D728" s="138">
        <f>'AUP Test Results - Table 1'!D728</f>
        <v>0</v>
      </c>
      <c r="E728" s="177">
        <f>'AUP Test Results - Table 1'!E728</f>
        <v>0</v>
      </c>
      <c r="F728" s="139">
        <f>'AUP Test Results - Table 1'!F728</f>
        <v>0</v>
      </c>
      <c r="G728" s="177">
        <f>'AUP Test Results - Table 1'!G728</f>
        <v>0</v>
      </c>
      <c r="H728" s="177">
        <f>'AUP Test Results - Table 1'!H728</f>
        <v>0</v>
      </c>
      <c r="I728" s="139">
        <f>'AUP Test Results - Table 1'!I728</f>
        <v>0</v>
      </c>
      <c r="J728" s="177">
        <f>'AUP Test Results - Table 1'!J728</f>
        <v>0</v>
      </c>
      <c r="K728" s="177">
        <f>'AUP Test Results - Table 1'!K728</f>
        <v>0</v>
      </c>
      <c r="L728" s="139">
        <f>'AUP Test Results - Table 1'!L728</f>
        <v>0</v>
      </c>
      <c r="M728" s="177" t="str">
        <f>'AUP Test Results - Table 1'!M728</f>
        <v/>
      </c>
      <c r="N728" s="177">
        <f>'AUP Test Results - Table 1'!N728</f>
        <v>0</v>
      </c>
      <c r="O728" s="139">
        <f>'AUP Test Results - Table 1'!O728</f>
        <v>0</v>
      </c>
      <c r="P728" s="177" t="str">
        <f>'AUP Test Results - Table 1'!P728</f>
        <v/>
      </c>
      <c r="Q728" s="138">
        <f>'AUP Test Results - Table 1'!Q728</f>
        <v>0</v>
      </c>
      <c r="R728" s="139">
        <f>'AUP Test Results - Table 1'!R728</f>
        <v>0</v>
      </c>
      <c r="S728" s="45">
        <f>'AUP Test Results - Table 1'!S728</f>
        <v>0</v>
      </c>
      <c r="T728" s="139">
        <f>'AUP Test Results - Table 1'!T728</f>
        <v>0</v>
      </c>
      <c r="U728" s="45">
        <f>'AUP Test Results - Table 1'!U728</f>
        <v>0</v>
      </c>
      <c r="V728" s="138">
        <f>'AUP Test Results - Table 1'!V728</f>
        <v>0</v>
      </c>
      <c r="W728" s="141" t="str">
        <f>'AUP Test Results - Table 1'!W728</f>
        <v>none</v>
      </c>
      <c r="X728" s="141">
        <f>'AUP Test Results - Table 1'!X728</f>
        <v>0</v>
      </c>
      <c r="Y728" s="178">
        <f>'AUP Test Results - Table 1'!Y728</f>
        <v>0</v>
      </c>
      <c r="Z728" s="89">
        <f>'AUP Test Results - Table 1'!Z728</f>
        <v>0</v>
      </c>
      <c r="AC728" t="str">
        <f t="shared" si="770"/>
        <v>Refunds</v>
      </c>
      <c r="AD728" s="3">
        <f t="shared" si="799"/>
        <v>0</v>
      </c>
      <c r="AE728" s="3">
        <f t="shared" si="800"/>
        <v>0</v>
      </c>
      <c r="AF728" s="3" t="e">
        <f t="shared" si="801"/>
        <v>#DIV/0!</v>
      </c>
      <c r="AG728" s="2" t="e">
        <f t="shared" si="771"/>
        <v>#DIV/0!</v>
      </c>
      <c r="AH728" s="2" t="e">
        <f t="shared" si="772"/>
        <v>#DIV/0!</v>
      </c>
      <c r="AI728" s="2" t="e">
        <f t="shared" si="773"/>
        <v>#DIV/0!</v>
      </c>
      <c r="AJ728" s="2" t="e">
        <f t="shared" si="774"/>
        <v>#DIV/0!</v>
      </c>
      <c r="AK728" t="e">
        <f t="shared" si="775"/>
        <v>#DIV/0!</v>
      </c>
      <c r="AL728" t="str">
        <f t="shared" si="776"/>
        <v>0</v>
      </c>
      <c r="AM728" t="str">
        <f t="shared" si="777"/>
        <v>0</v>
      </c>
      <c r="AN728" t="str">
        <f t="shared" si="778"/>
        <v>0</v>
      </c>
      <c r="AO728" t="str">
        <f t="shared" si="779"/>
        <v>0</v>
      </c>
      <c r="AP728" t="str">
        <f t="shared" si="780"/>
        <v>0</v>
      </c>
      <c r="AQ728" t="str">
        <f t="shared" si="781"/>
        <v>0</v>
      </c>
      <c r="AT728">
        <f t="shared" si="794"/>
        <v>0</v>
      </c>
      <c r="AU728">
        <f t="shared" si="795"/>
        <v>0</v>
      </c>
      <c r="AW728">
        <f t="shared" si="796"/>
        <v>0</v>
      </c>
      <c r="AY728">
        <f t="shared" si="782"/>
        <v>0</v>
      </c>
      <c r="AZ728">
        <f t="shared" si="783"/>
        <v>0</v>
      </c>
      <c r="BA728">
        <f t="shared" si="784"/>
        <v>0</v>
      </c>
      <c r="BB728">
        <f t="shared" si="785"/>
        <v>0</v>
      </c>
      <c r="BC728">
        <f t="shared" si="786"/>
        <v>0</v>
      </c>
      <c r="BD728">
        <f t="shared" si="787"/>
        <v>0</v>
      </c>
      <c r="BF728" t="str">
        <f t="shared" si="788"/>
        <v>0</v>
      </c>
      <c r="BG728" t="str">
        <f t="shared" si="789"/>
        <v>0</v>
      </c>
      <c r="BH728" t="str">
        <f t="shared" si="790"/>
        <v>0</v>
      </c>
      <c r="BI728" t="str">
        <f t="shared" si="791"/>
        <v>0</v>
      </c>
      <c r="BJ728" t="str">
        <f t="shared" si="792"/>
        <v>0</v>
      </c>
      <c r="BK728" t="str">
        <f t="shared" si="793"/>
        <v>0</v>
      </c>
    </row>
    <row r="729" spans="1:63" x14ac:dyDescent="0.25">
      <c r="A729" s="176" t="s">
        <v>25</v>
      </c>
      <c r="B729" s="10">
        <f t="shared" si="797"/>
        <v>8</v>
      </c>
      <c r="C729" s="10" t="str">
        <f t="shared" si="769"/>
        <v>Refunds - 8</v>
      </c>
      <c r="D729" s="138">
        <f>'AUP Test Results - Table 1'!D729</f>
        <v>0</v>
      </c>
      <c r="E729" s="177">
        <f>'AUP Test Results - Table 1'!E729</f>
        <v>0</v>
      </c>
      <c r="F729" s="139">
        <f>'AUP Test Results - Table 1'!F729</f>
        <v>0</v>
      </c>
      <c r="G729" s="177">
        <f>'AUP Test Results - Table 1'!G729</f>
        <v>0</v>
      </c>
      <c r="H729" s="177">
        <f>'AUP Test Results - Table 1'!H729</f>
        <v>0</v>
      </c>
      <c r="I729" s="139">
        <f>'AUP Test Results - Table 1'!I729</f>
        <v>0</v>
      </c>
      <c r="J729" s="177">
        <f>'AUP Test Results - Table 1'!J729</f>
        <v>0</v>
      </c>
      <c r="K729" s="177">
        <f>'AUP Test Results - Table 1'!K729</f>
        <v>0</v>
      </c>
      <c r="L729" s="139">
        <f>'AUP Test Results - Table 1'!L729</f>
        <v>0</v>
      </c>
      <c r="M729" s="177" t="str">
        <f>'AUP Test Results - Table 1'!M729</f>
        <v/>
      </c>
      <c r="N729" s="177">
        <f>'AUP Test Results - Table 1'!N729</f>
        <v>0</v>
      </c>
      <c r="O729" s="139">
        <f>'AUP Test Results - Table 1'!O729</f>
        <v>0</v>
      </c>
      <c r="P729" s="177" t="str">
        <f>'AUP Test Results - Table 1'!P729</f>
        <v/>
      </c>
      <c r="Q729" s="138">
        <f>'AUP Test Results - Table 1'!Q729</f>
        <v>0</v>
      </c>
      <c r="R729" s="139">
        <f>'AUP Test Results - Table 1'!R729</f>
        <v>0</v>
      </c>
      <c r="S729" s="45">
        <f>'AUP Test Results - Table 1'!S729</f>
        <v>0</v>
      </c>
      <c r="T729" s="139">
        <f>'AUP Test Results - Table 1'!T729</f>
        <v>0</v>
      </c>
      <c r="U729" s="45">
        <f>'AUP Test Results - Table 1'!U729</f>
        <v>0</v>
      </c>
      <c r="V729" s="138">
        <f>'AUP Test Results - Table 1'!V729</f>
        <v>0</v>
      </c>
      <c r="W729" s="141" t="str">
        <f>'AUP Test Results - Table 1'!W729</f>
        <v>none</v>
      </c>
      <c r="X729" s="141">
        <f>'AUP Test Results - Table 1'!X729</f>
        <v>0</v>
      </c>
      <c r="Y729" s="178">
        <f>'AUP Test Results - Table 1'!Y729</f>
        <v>0</v>
      </c>
      <c r="Z729" s="89">
        <f>'AUP Test Results - Table 1'!Z729</f>
        <v>0</v>
      </c>
      <c r="AC729" t="str">
        <f t="shared" ref="AC729:AC760" si="802">A726</f>
        <v>Refunds</v>
      </c>
      <c r="AD729" s="3">
        <f t="shared" si="799"/>
        <v>0</v>
      </c>
      <c r="AE729" s="3">
        <f t="shared" si="800"/>
        <v>0</v>
      </c>
      <c r="AF729" s="3" t="e">
        <f t="shared" si="801"/>
        <v>#DIV/0!</v>
      </c>
      <c r="AG729" s="2" t="e">
        <f t="shared" ref="AG729:AG760" si="803">V726*$AF729</f>
        <v>#DIV/0!</v>
      </c>
      <c r="AH729" s="2" t="e">
        <f t="shared" ref="AH729:AH760" si="804">R726*$AF729</f>
        <v>#DIV/0!</v>
      </c>
      <c r="AI729" s="2" t="e">
        <f t="shared" ref="AI729:AI760" si="805">Q726*$AF729</f>
        <v>#DIV/0!</v>
      </c>
      <c r="AJ729" s="2" t="e">
        <f t="shared" ref="AJ729:AJ760" si="806">T726*$AF729</f>
        <v>#DIV/0!</v>
      </c>
      <c r="AK729" t="e">
        <f t="shared" ref="AK729:AK760" si="807">O726*$AF729</f>
        <v>#DIV/0!</v>
      </c>
      <c r="AL729" t="str">
        <f t="shared" ref="AL729:AL760" si="808">IF(AY729=1,$AF729*$V726,"0")</f>
        <v>0</v>
      </c>
      <c r="AM729" t="str">
        <f t="shared" ref="AM729:AM760" si="809">IF(AZ729=1,$AF729*$V726,"0")</f>
        <v>0</v>
      </c>
      <c r="AN729" t="str">
        <f t="shared" ref="AN729:AN760" si="810">IF(BA729=1,$AF729*$V726,"0")</f>
        <v>0</v>
      </c>
      <c r="AO729" t="str">
        <f t="shared" ref="AO729:AO760" si="811">IF(BB729=1,$AF729*$V726,"0")</f>
        <v>0</v>
      </c>
      <c r="AP729" t="str">
        <f t="shared" ref="AP729:AP760" si="812">IF(BC729=1,$AF729*$V726,"0")</f>
        <v>0</v>
      </c>
      <c r="AQ729" t="str">
        <f t="shared" ref="AQ729:AQ760" si="813">IF(BD729=1,$AF729*$X726,"0")</f>
        <v>0</v>
      </c>
      <c r="AT729">
        <f t="shared" si="794"/>
        <v>0</v>
      </c>
      <c r="AU729">
        <f t="shared" si="795"/>
        <v>0</v>
      </c>
      <c r="AW729">
        <f t="shared" si="796"/>
        <v>0</v>
      </c>
      <c r="AY729">
        <f t="shared" ref="AY729:AY760" si="814">COUNTIF($W726:$W726,"SR")</f>
        <v>0</v>
      </c>
      <c r="AZ729">
        <f t="shared" ref="AZ729:AZ760" si="815">COUNTIF($W726:$W726,"UD")</f>
        <v>0</v>
      </c>
      <c r="BA729">
        <f t="shared" ref="BA729:BA760" si="816">COUNTIF($W726:$W726,"FA")</f>
        <v>0</v>
      </c>
      <c r="BB729">
        <f t="shared" ref="BB729:BB760" si="817">COUNTIF($W726:$W726,"DI")</f>
        <v>0</v>
      </c>
      <c r="BC729">
        <f t="shared" ref="BC729:BC760" si="818">COUNTIF($W726:$W726,"IA")</f>
        <v>0</v>
      </c>
      <c r="BD729">
        <f t="shared" ref="BD729:BD760" si="819">COUNTIF($X726:$X726,"&gt;.00")</f>
        <v>0</v>
      </c>
      <c r="BF729" t="str">
        <f t="shared" ref="BF729:BF760" si="820">IF(BA729=1,$AF729*F726,"0")</f>
        <v>0</v>
      </c>
      <c r="BG729" t="str">
        <f t="shared" ref="BG729:BG760" si="821">IF(BA729=1,$AF729*I726,"0")</f>
        <v>0</v>
      </c>
      <c r="BH729" t="str">
        <f t="shared" ref="BH729:BH760" si="822">IF(BB729=1,$AF729*F726,"0")</f>
        <v>0</v>
      </c>
      <c r="BI729" t="str">
        <f t="shared" ref="BI729:BI760" si="823">IF(BB729=1,$AF729*I726,"0")</f>
        <v>0</v>
      </c>
      <c r="BJ729" t="str">
        <f t="shared" ref="BJ729:BJ760" si="824">IF(BC729=1,$AF729*F726,"0")</f>
        <v>0</v>
      </c>
      <c r="BK729" t="str">
        <f t="shared" ref="BK729:BK760" si="825">IF(BC729=1,$AF729*I726,"0")</f>
        <v>0</v>
      </c>
    </row>
    <row r="730" spans="1:63" x14ac:dyDescent="0.25">
      <c r="A730" s="176" t="s">
        <v>25</v>
      </c>
      <c r="B730" s="10">
        <f t="shared" si="797"/>
        <v>9</v>
      </c>
      <c r="C730" s="10" t="str">
        <f t="shared" si="769"/>
        <v>Refunds - 9</v>
      </c>
      <c r="D730" s="138">
        <f>'AUP Test Results - Table 1'!D730</f>
        <v>0</v>
      </c>
      <c r="E730" s="177">
        <f>'AUP Test Results - Table 1'!E730</f>
        <v>0</v>
      </c>
      <c r="F730" s="139">
        <f>'AUP Test Results - Table 1'!F730</f>
        <v>0</v>
      </c>
      <c r="G730" s="177">
        <f>'AUP Test Results - Table 1'!G730</f>
        <v>0</v>
      </c>
      <c r="H730" s="177">
        <f>'AUP Test Results - Table 1'!H730</f>
        <v>0</v>
      </c>
      <c r="I730" s="139">
        <f>'AUP Test Results - Table 1'!I730</f>
        <v>0</v>
      </c>
      <c r="J730" s="177">
        <f>'AUP Test Results - Table 1'!J730</f>
        <v>0</v>
      </c>
      <c r="K730" s="177">
        <f>'AUP Test Results - Table 1'!K730</f>
        <v>0</v>
      </c>
      <c r="L730" s="139">
        <f>'AUP Test Results - Table 1'!L730</f>
        <v>0</v>
      </c>
      <c r="M730" s="177" t="str">
        <f>'AUP Test Results - Table 1'!M730</f>
        <v/>
      </c>
      <c r="N730" s="177">
        <f>'AUP Test Results - Table 1'!N730</f>
        <v>0</v>
      </c>
      <c r="O730" s="139">
        <f>'AUP Test Results - Table 1'!O730</f>
        <v>0</v>
      </c>
      <c r="P730" s="177" t="str">
        <f>'AUP Test Results - Table 1'!P730</f>
        <v/>
      </c>
      <c r="Q730" s="138">
        <f>'AUP Test Results - Table 1'!Q730</f>
        <v>0</v>
      </c>
      <c r="R730" s="139">
        <f>'AUP Test Results - Table 1'!R730</f>
        <v>0</v>
      </c>
      <c r="S730" s="45">
        <f>'AUP Test Results - Table 1'!S730</f>
        <v>0</v>
      </c>
      <c r="T730" s="139">
        <f>'AUP Test Results - Table 1'!T730</f>
        <v>0</v>
      </c>
      <c r="U730" s="45">
        <f>'AUP Test Results - Table 1'!U730</f>
        <v>0</v>
      </c>
      <c r="V730" s="138">
        <f>'AUP Test Results - Table 1'!V730</f>
        <v>0</v>
      </c>
      <c r="W730" s="141" t="str">
        <f>'AUP Test Results - Table 1'!W730</f>
        <v>none</v>
      </c>
      <c r="X730" s="141">
        <f>'AUP Test Results - Table 1'!X730</f>
        <v>0</v>
      </c>
      <c r="Y730" s="178">
        <f>'AUP Test Results - Table 1'!Y730</f>
        <v>0</v>
      </c>
      <c r="Z730" s="89">
        <f>'AUP Test Results - Table 1'!Z730</f>
        <v>0</v>
      </c>
      <c r="AC730" t="str">
        <f t="shared" si="802"/>
        <v>Refunds</v>
      </c>
      <c r="AD730" s="3">
        <f t="shared" si="799"/>
        <v>0</v>
      </c>
      <c r="AE730" s="3">
        <f t="shared" si="800"/>
        <v>0</v>
      </c>
      <c r="AF730" s="3" t="e">
        <f t="shared" si="801"/>
        <v>#DIV/0!</v>
      </c>
      <c r="AG730" s="2" t="e">
        <f t="shared" si="803"/>
        <v>#DIV/0!</v>
      </c>
      <c r="AH730" s="2" t="e">
        <f t="shared" si="804"/>
        <v>#DIV/0!</v>
      </c>
      <c r="AI730" s="2" t="e">
        <f t="shared" si="805"/>
        <v>#DIV/0!</v>
      </c>
      <c r="AJ730" s="2" t="e">
        <f t="shared" si="806"/>
        <v>#DIV/0!</v>
      </c>
      <c r="AK730" t="e">
        <f t="shared" si="807"/>
        <v>#DIV/0!</v>
      </c>
      <c r="AL730" t="str">
        <f t="shared" si="808"/>
        <v>0</v>
      </c>
      <c r="AM730" t="str">
        <f t="shared" si="809"/>
        <v>0</v>
      </c>
      <c r="AN730" t="str">
        <f t="shared" si="810"/>
        <v>0</v>
      </c>
      <c r="AO730" t="str">
        <f t="shared" si="811"/>
        <v>0</v>
      </c>
      <c r="AP730" t="str">
        <f t="shared" si="812"/>
        <v>0</v>
      </c>
      <c r="AQ730" t="str">
        <f t="shared" si="813"/>
        <v>0</v>
      </c>
      <c r="AT730">
        <f t="shared" si="794"/>
        <v>0</v>
      </c>
      <c r="AU730">
        <f t="shared" si="795"/>
        <v>0</v>
      </c>
      <c r="AW730">
        <f t="shared" si="796"/>
        <v>0</v>
      </c>
      <c r="AY730">
        <f t="shared" si="814"/>
        <v>0</v>
      </c>
      <c r="AZ730">
        <f t="shared" si="815"/>
        <v>0</v>
      </c>
      <c r="BA730">
        <f t="shared" si="816"/>
        <v>0</v>
      </c>
      <c r="BB730">
        <f t="shared" si="817"/>
        <v>0</v>
      </c>
      <c r="BC730">
        <f t="shared" si="818"/>
        <v>0</v>
      </c>
      <c r="BD730">
        <f t="shared" si="819"/>
        <v>0</v>
      </c>
      <c r="BF730" t="str">
        <f t="shared" si="820"/>
        <v>0</v>
      </c>
      <c r="BG730" t="str">
        <f t="shared" si="821"/>
        <v>0</v>
      </c>
      <c r="BH730" t="str">
        <f t="shared" si="822"/>
        <v>0</v>
      </c>
      <c r="BI730" t="str">
        <f t="shared" si="823"/>
        <v>0</v>
      </c>
      <c r="BJ730" t="str">
        <f t="shared" si="824"/>
        <v>0</v>
      </c>
      <c r="BK730" t="str">
        <f t="shared" si="825"/>
        <v>0</v>
      </c>
    </row>
    <row r="731" spans="1:63" x14ac:dyDescent="0.25">
      <c r="A731" s="176" t="s">
        <v>25</v>
      </c>
      <c r="B731" s="10">
        <f t="shared" si="797"/>
        <v>10</v>
      </c>
      <c r="C731" s="10" t="str">
        <f t="shared" si="769"/>
        <v>Refunds - 10</v>
      </c>
      <c r="D731" s="138">
        <f>'AUP Test Results - Table 1'!D731</f>
        <v>0</v>
      </c>
      <c r="E731" s="177">
        <f>'AUP Test Results - Table 1'!E731</f>
        <v>0</v>
      </c>
      <c r="F731" s="139">
        <f>'AUP Test Results - Table 1'!F731</f>
        <v>0</v>
      </c>
      <c r="G731" s="177">
        <f>'AUP Test Results - Table 1'!G731</f>
        <v>0</v>
      </c>
      <c r="H731" s="177">
        <f>'AUP Test Results - Table 1'!H731</f>
        <v>0</v>
      </c>
      <c r="I731" s="139">
        <f>'AUP Test Results - Table 1'!I731</f>
        <v>0</v>
      </c>
      <c r="J731" s="177">
        <f>'AUP Test Results - Table 1'!J731</f>
        <v>0</v>
      </c>
      <c r="K731" s="177">
        <f>'AUP Test Results - Table 1'!K731</f>
        <v>0</v>
      </c>
      <c r="L731" s="139">
        <f>'AUP Test Results - Table 1'!L731</f>
        <v>0</v>
      </c>
      <c r="M731" s="177" t="str">
        <f>'AUP Test Results - Table 1'!M731</f>
        <v/>
      </c>
      <c r="N731" s="177">
        <f>'AUP Test Results - Table 1'!N731</f>
        <v>0</v>
      </c>
      <c r="O731" s="139">
        <f>'AUP Test Results - Table 1'!O731</f>
        <v>0</v>
      </c>
      <c r="P731" s="177" t="str">
        <f>'AUP Test Results - Table 1'!P731</f>
        <v/>
      </c>
      <c r="Q731" s="138">
        <f>'AUP Test Results - Table 1'!Q731</f>
        <v>0</v>
      </c>
      <c r="R731" s="139">
        <f>'AUP Test Results - Table 1'!R731</f>
        <v>0</v>
      </c>
      <c r="S731" s="45">
        <f>'AUP Test Results - Table 1'!S731</f>
        <v>0</v>
      </c>
      <c r="T731" s="139">
        <f>'AUP Test Results - Table 1'!T731</f>
        <v>0</v>
      </c>
      <c r="U731" s="45">
        <f>'AUP Test Results - Table 1'!U731</f>
        <v>0</v>
      </c>
      <c r="V731" s="138">
        <f>'AUP Test Results - Table 1'!V731</f>
        <v>0</v>
      </c>
      <c r="W731" s="141" t="str">
        <f>'AUP Test Results - Table 1'!W731</f>
        <v>none</v>
      </c>
      <c r="X731" s="141">
        <f>'AUP Test Results - Table 1'!X731</f>
        <v>0</v>
      </c>
      <c r="Y731" s="178">
        <f>'AUP Test Results - Table 1'!Y731</f>
        <v>0</v>
      </c>
      <c r="Z731" s="89">
        <f>'AUP Test Results - Table 1'!Z731</f>
        <v>0</v>
      </c>
      <c r="AC731" t="str">
        <f t="shared" si="802"/>
        <v>Refunds</v>
      </c>
      <c r="AD731" s="3">
        <f t="shared" si="799"/>
        <v>0</v>
      </c>
      <c r="AE731" s="3">
        <f t="shared" si="800"/>
        <v>0</v>
      </c>
      <c r="AF731" s="3" t="e">
        <f t="shared" si="801"/>
        <v>#DIV/0!</v>
      </c>
      <c r="AG731" s="2" t="e">
        <f t="shared" si="803"/>
        <v>#DIV/0!</v>
      </c>
      <c r="AH731" s="2" t="e">
        <f t="shared" si="804"/>
        <v>#DIV/0!</v>
      </c>
      <c r="AI731" s="2" t="e">
        <f t="shared" si="805"/>
        <v>#DIV/0!</v>
      </c>
      <c r="AJ731" s="2" t="e">
        <f t="shared" si="806"/>
        <v>#DIV/0!</v>
      </c>
      <c r="AK731" t="e">
        <f t="shared" si="807"/>
        <v>#DIV/0!</v>
      </c>
      <c r="AL731" t="str">
        <f t="shared" si="808"/>
        <v>0</v>
      </c>
      <c r="AM731" t="str">
        <f t="shared" si="809"/>
        <v>0</v>
      </c>
      <c r="AN731" t="str">
        <f t="shared" si="810"/>
        <v>0</v>
      </c>
      <c r="AO731" t="str">
        <f t="shared" si="811"/>
        <v>0</v>
      </c>
      <c r="AP731" t="str">
        <f t="shared" si="812"/>
        <v>0</v>
      </c>
      <c r="AQ731" t="str">
        <f t="shared" si="813"/>
        <v>0</v>
      </c>
      <c r="AT731">
        <f t="shared" si="794"/>
        <v>0</v>
      </c>
      <c r="AU731">
        <f t="shared" si="795"/>
        <v>0</v>
      </c>
      <c r="AW731">
        <f t="shared" si="796"/>
        <v>0</v>
      </c>
      <c r="AY731">
        <f t="shared" si="814"/>
        <v>0</v>
      </c>
      <c r="AZ731">
        <f t="shared" si="815"/>
        <v>0</v>
      </c>
      <c r="BA731">
        <f t="shared" si="816"/>
        <v>0</v>
      </c>
      <c r="BB731">
        <f t="shared" si="817"/>
        <v>0</v>
      </c>
      <c r="BC731">
        <f t="shared" si="818"/>
        <v>0</v>
      </c>
      <c r="BD731">
        <f t="shared" si="819"/>
        <v>0</v>
      </c>
      <c r="BF731" t="str">
        <f t="shared" si="820"/>
        <v>0</v>
      </c>
      <c r="BG731" t="str">
        <f t="shared" si="821"/>
        <v>0</v>
      </c>
      <c r="BH731" t="str">
        <f t="shared" si="822"/>
        <v>0</v>
      </c>
      <c r="BI731" t="str">
        <f t="shared" si="823"/>
        <v>0</v>
      </c>
      <c r="BJ731" t="str">
        <f t="shared" si="824"/>
        <v>0</v>
      </c>
      <c r="BK731" t="str">
        <f t="shared" si="825"/>
        <v>0</v>
      </c>
    </row>
    <row r="732" spans="1:63" x14ac:dyDescent="0.25">
      <c r="A732" s="176" t="s">
        <v>25</v>
      </c>
      <c r="B732" s="10">
        <f t="shared" si="797"/>
        <v>11</v>
      </c>
      <c r="C732" s="10" t="str">
        <f t="shared" si="769"/>
        <v>Refunds - 11</v>
      </c>
      <c r="D732" s="138">
        <f>'AUP Test Results - Table 1'!D732</f>
        <v>0</v>
      </c>
      <c r="E732" s="177">
        <f>'AUP Test Results - Table 1'!E732</f>
        <v>0</v>
      </c>
      <c r="F732" s="139">
        <f>'AUP Test Results - Table 1'!F732</f>
        <v>0</v>
      </c>
      <c r="G732" s="177">
        <f>'AUP Test Results - Table 1'!G732</f>
        <v>0</v>
      </c>
      <c r="H732" s="177">
        <f>'AUP Test Results - Table 1'!H732</f>
        <v>0</v>
      </c>
      <c r="I732" s="139">
        <f>'AUP Test Results - Table 1'!I732</f>
        <v>0</v>
      </c>
      <c r="J732" s="177">
        <f>'AUP Test Results - Table 1'!J732</f>
        <v>0</v>
      </c>
      <c r="K732" s="177">
        <f>'AUP Test Results - Table 1'!K732</f>
        <v>0</v>
      </c>
      <c r="L732" s="139">
        <f>'AUP Test Results - Table 1'!L732</f>
        <v>0</v>
      </c>
      <c r="M732" s="177" t="str">
        <f>'AUP Test Results - Table 1'!M732</f>
        <v/>
      </c>
      <c r="N732" s="177">
        <f>'AUP Test Results - Table 1'!N732</f>
        <v>0</v>
      </c>
      <c r="O732" s="139">
        <f>'AUP Test Results - Table 1'!O732</f>
        <v>0</v>
      </c>
      <c r="P732" s="177" t="str">
        <f>'AUP Test Results - Table 1'!P732</f>
        <v/>
      </c>
      <c r="Q732" s="138">
        <f>'AUP Test Results - Table 1'!Q732</f>
        <v>0</v>
      </c>
      <c r="R732" s="139">
        <f>'AUP Test Results - Table 1'!R732</f>
        <v>0</v>
      </c>
      <c r="S732" s="45">
        <f>'AUP Test Results - Table 1'!S732</f>
        <v>0</v>
      </c>
      <c r="T732" s="139">
        <f>'AUP Test Results - Table 1'!T732</f>
        <v>0</v>
      </c>
      <c r="U732" s="45">
        <f>'AUP Test Results - Table 1'!U732</f>
        <v>0</v>
      </c>
      <c r="V732" s="138">
        <f>'AUP Test Results - Table 1'!V732</f>
        <v>0</v>
      </c>
      <c r="W732" s="141" t="str">
        <f>'AUP Test Results - Table 1'!W732</f>
        <v>none</v>
      </c>
      <c r="X732" s="141">
        <f>'AUP Test Results - Table 1'!X732</f>
        <v>0</v>
      </c>
      <c r="Y732" s="178">
        <f>'AUP Test Results - Table 1'!Y732</f>
        <v>0</v>
      </c>
      <c r="Z732" s="89">
        <f>'AUP Test Results - Table 1'!Z732</f>
        <v>0</v>
      </c>
      <c r="AC732" t="str">
        <f t="shared" si="802"/>
        <v>Refunds</v>
      </c>
      <c r="AD732" s="3">
        <f t="shared" si="799"/>
        <v>0</v>
      </c>
      <c r="AE732" s="3">
        <f t="shared" si="800"/>
        <v>0</v>
      </c>
      <c r="AF732" s="3" t="e">
        <f t="shared" si="801"/>
        <v>#DIV/0!</v>
      </c>
      <c r="AG732" s="2" t="e">
        <f t="shared" si="803"/>
        <v>#DIV/0!</v>
      </c>
      <c r="AH732" s="2" t="e">
        <f t="shared" si="804"/>
        <v>#DIV/0!</v>
      </c>
      <c r="AI732" s="2" t="e">
        <f t="shared" si="805"/>
        <v>#DIV/0!</v>
      </c>
      <c r="AJ732" s="2" t="e">
        <f t="shared" si="806"/>
        <v>#DIV/0!</v>
      </c>
      <c r="AK732" t="e">
        <f t="shared" si="807"/>
        <v>#DIV/0!</v>
      </c>
      <c r="AL732" t="str">
        <f t="shared" si="808"/>
        <v>0</v>
      </c>
      <c r="AM732" t="str">
        <f t="shared" si="809"/>
        <v>0</v>
      </c>
      <c r="AN732" t="str">
        <f t="shared" si="810"/>
        <v>0</v>
      </c>
      <c r="AO732" t="str">
        <f t="shared" si="811"/>
        <v>0</v>
      </c>
      <c r="AP732" t="str">
        <f t="shared" si="812"/>
        <v>0</v>
      </c>
      <c r="AQ732" t="str">
        <f t="shared" si="813"/>
        <v>0</v>
      </c>
      <c r="AT732">
        <f t="shared" si="794"/>
        <v>0</v>
      </c>
      <c r="AU732">
        <f t="shared" si="795"/>
        <v>0</v>
      </c>
      <c r="AW732">
        <f t="shared" si="796"/>
        <v>0</v>
      </c>
      <c r="AY732">
        <f t="shared" si="814"/>
        <v>0</v>
      </c>
      <c r="AZ732">
        <f t="shared" si="815"/>
        <v>0</v>
      </c>
      <c r="BA732">
        <f t="shared" si="816"/>
        <v>0</v>
      </c>
      <c r="BB732">
        <f t="shared" si="817"/>
        <v>0</v>
      </c>
      <c r="BC732">
        <f t="shared" si="818"/>
        <v>0</v>
      </c>
      <c r="BD732">
        <f t="shared" si="819"/>
        <v>0</v>
      </c>
      <c r="BF732" t="str">
        <f t="shared" si="820"/>
        <v>0</v>
      </c>
      <c r="BG732" t="str">
        <f t="shared" si="821"/>
        <v>0</v>
      </c>
      <c r="BH732" t="str">
        <f t="shared" si="822"/>
        <v>0</v>
      </c>
      <c r="BI732" t="str">
        <f t="shared" si="823"/>
        <v>0</v>
      </c>
      <c r="BJ732" t="str">
        <f t="shared" si="824"/>
        <v>0</v>
      </c>
      <c r="BK732" t="str">
        <f t="shared" si="825"/>
        <v>0</v>
      </c>
    </row>
    <row r="733" spans="1:63" x14ac:dyDescent="0.25">
      <c r="A733" s="176" t="s">
        <v>25</v>
      </c>
      <c r="B733" s="10">
        <f t="shared" si="797"/>
        <v>12</v>
      </c>
      <c r="C733" s="10" t="str">
        <f t="shared" si="769"/>
        <v>Refunds - 12</v>
      </c>
      <c r="D733" s="138">
        <f>'AUP Test Results - Table 1'!D733</f>
        <v>0</v>
      </c>
      <c r="E733" s="177">
        <f>'AUP Test Results - Table 1'!E733</f>
        <v>0</v>
      </c>
      <c r="F733" s="139">
        <f>'AUP Test Results - Table 1'!F733</f>
        <v>0</v>
      </c>
      <c r="G733" s="177">
        <f>'AUP Test Results - Table 1'!G733</f>
        <v>0</v>
      </c>
      <c r="H733" s="177">
        <f>'AUP Test Results - Table 1'!H733</f>
        <v>0</v>
      </c>
      <c r="I733" s="139">
        <f>'AUP Test Results - Table 1'!I733</f>
        <v>0</v>
      </c>
      <c r="J733" s="177">
        <f>'AUP Test Results - Table 1'!J733</f>
        <v>0</v>
      </c>
      <c r="K733" s="177">
        <f>'AUP Test Results - Table 1'!K733</f>
        <v>0</v>
      </c>
      <c r="L733" s="139">
        <f>'AUP Test Results - Table 1'!L733</f>
        <v>0</v>
      </c>
      <c r="M733" s="177" t="str">
        <f>'AUP Test Results - Table 1'!M733</f>
        <v/>
      </c>
      <c r="N733" s="177">
        <f>'AUP Test Results - Table 1'!N733</f>
        <v>0</v>
      </c>
      <c r="O733" s="139">
        <f>'AUP Test Results - Table 1'!O733</f>
        <v>0</v>
      </c>
      <c r="P733" s="177" t="str">
        <f>'AUP Test Results - Table 1'!P733</f>
        <v/>
      </c>
      <c r="Q733" s="138">
        <f>'AUP Test Results - Table 1'!Q733</f>
        <v>0</v>
      </c>
      <c r="R733" s="139">
        <f>'AUP Test Results - Table 1'!R733</f>
        <v>0</v>
      </c>
      <c r="S733" s="45">
        <f>'AUP Test Results - Table 1'!S733</f>
        <v>0</v>
      </c>
      <c r="T733" s="139">
        <f>'AUP Test Results - Table 1'!T733</f>
        <v>0</v>
      </c>
      <c r="U733" s="45">
        <f>'AUP Test Results - Table 1'!U733</f>
        <v>0</v>
      </c>
      <c r="V733" s="138">
        <f>'AUP Test Results - Table 1'!V733</f>
        <v>0</v>
      </c>
      <c r="W733" s="141" t="str">
        <f>'AUP Test Results - Table 1'!W733</f>
        <v>none</v>
      </c>
      <c r="X733" s="141">
        <f>'AUP Test Results - Table 1'!X733</f>
        <v>0</v>
      </c>
      <c r="Y733" s="178">
        <f>'AUP Test Results - Table 1'!Y733</f>
        <v>0</v>
      </c>
      <c r="Z733" s="89">
        <f>'AUP Test Results - Table 1'!Z733</f>
        <v>0</v>
      </c>
      <c r="AC733" t="str">
        <f t="shared" si="802"/>
        <v>Refunds</v>
      </c>
      <c r="AD733" s="3">
        <f t="shared" si="799"/>
        <v>0</v>
      </c>
      <c r="AE733" s="3">
        <f t="shared" si="800"/>
        <v>0</v>
      </c>
      <c r="AF733" s="3" t="e">
        <f t="shared" si="801"/>
        <v>#DIV/0!</v>
      </c>
      <c r="AG733" s="2" t="e">
        <f t="shared" si="803"/>
        <v>#DIV/0!</v>
      </c>
      <c r="AH733" s="2" t="e">
        <f t="shared" si="804"/>
        <v>#DIV/0!</v>
      </c>
      <c r="AI733" s="2" t="e">
        <f t="shared" si="805"/>
        <v>#DIV/0!</v>
      </c>
      <c r="AJ733" s="2" t="e">
        <f t="shared" si="806"/>
        <v>#DIV/0!</v>
      </c>
      <c r="AK733" t="e">
        <f t="shared" si="807"/>
        <v>#DIV/0!</v>
      </c>
      <c r="AL733" t="str">
        <f t="shared" si="808"/>
        <v>0</v>
      </c>
      <c r="AM733" t="str">
        <f t="shared" si="809"/>
        <v>0</v>
      </c>
      <c r="AN733" t="str">
        <f t="shared" si="810"/>
        <v>0</v>
      </c>
      <c r="AO733" t="str">
        <f t="shared" si="811"/>
        <v>0</v>
      </c>
      <c r="AP733" t="str">
        <f t="shared" si="812"/>
        <v>0</v>
      </c>
      <c r="AQ733" t="str">
        <f t="shared" si="813"/>
        <v>0</v>
      </c>
      <c r="AT733">
        <f t="shared" si="794"/>
        <v>0</v>
      </c>
      <c r="AU733">
        <f t="shared" si="795"/>
        <v>0</v>
      </c>
      <c r="AW733">
        <f t="shared" si="796"/>
        <v>0</v>
      </c>
      <c r="AY733">
        <f t="shared" si="814"/>
        <v>0</v>
      </c>
      <c r="AZ733">
        <f t="shared" si="815"/>
        <v>0</v>
      </c>
      <c r="BA733">
        <f t="shared" si="816"/>
        <v>0</v>
      </c>
      <c r="BB733">
        <f t="shared" si="817"/>
        <v>0</v>
      </c>
      <c r="BC733">
        <f t="shared" si="818"/>
        <v>0</v>
      </c>
      <c r="BD733">
        <f t="shared" si="819"/>
        <v>0</v>
      </c>
      <c r="BF733" t="str">
        <f t="shared" si="820"/>
        <v>0</v>
      </c>
      <c r="BG733" t="str">
        <f t="shared" si="821"/>
        <v>0</v>
      </c>
      <c r="BH733" t="str">
        <f t="shared" si="822"/>
        <v>0</v>
      </c>
      <c r="BI733" t="str">
        <f t="shared" si="823"/>
        <v>0</v>
      </c>
      <c r="BJ733" t="str">
        <f t="shared" si="824"/>
        <v>0</v>
      </c>
      <c r="BK733" t="str">
        <f t="shared" si="825"/>
        <v>0</v>
      </c>
    </row>
    <row r="734" spans="1:63" x14ac:dyDescent="0.25">
      <c r="A734" s="176" t="s">
        <v>25</v>
      </c>
      <c r="B734" s="10">
        <f t="shared" si="797"/>
        <v>13</v>
      </c>
      <c r="C734" s="10" t="str">
        <f t="shared" si="769"/>
        <v>Refunds - 13</v>
      </c>
      <c r="D734" s="138">
        <f>'AUP Test Results - Table 1'!D734</f>
        <v>0</v>
      </c>
      <c r="E734" s="177">
        <f>'AUP Test Results - Table 1'!E734</f>
        <v>0</v>
      </c>
      <c r="F734" s="139">
        <f>'AUP Test Results - Table 1'!F734</f>
        <v>0</v>
      </c>
      <c r="G734" s="177">
        <f>'AUP Test Results - Table 1'!G734</f>
        <v>0</v>
      </c>
      <c r="H734" s="177">
        <f>'AUP Test Results - Table 1'!H734</f>
        <v>0</v>
      </c>
      <c r="I734" s="139">
        <f>'AUP Test Results - Table 1'!I734</f>
        <v>0</v>
      </c>
      <c r="J734" s="177">
        <f>'AUP Test Results - Table 1'!J734</f>
        <v>0</v>
      </c>
      <c r="K734" s="177">
        <f>'AUP Test Results - Table 1'!K734</f>
        <v>0</v>
      </c>
      <c r="L734" s="139">
        <f>'AUP Test Results - Table 1'!L734</f>
        <v>0</v>
      </c>
      <c r="M734" s="177" t="str">
        <f>'AUP Test Results - Table 1'!M734</f>
        <v/>
      </c>
      <c r="N734" s="177">
        <f>'AUP Test Results - Table 1'!N734</f>
        <v>0</v>
      </c>
      <c r="O734" s="139">
        <f>'AUP Test Results - Table 1'!O734</f>
        <v>0</v>
      </c>
      <c r="P734" s="177" t="str">
        <f>'AUP Test Results - Table 1'!P734</f>
        <v/>
      </c>
      <c r="Q734" s="138">
        <f>'AUP Test Results - Table 1'!Q734</f>
        <v>0</v>
      </c>
      <c r="R734" s="139">
        <f>'AUP Test Results - Table 1'!R734</f>
        <v>0</v>
      </c>
      <c r="S734" s="45">
        <f>'AUP Test Results - Table 1'!S734</f>
        <v>0</v>
      </c>
      <c r="T734" s="139">
        <f>'AUP Test Results - Table 1'!T734</f>
        <v>0</v>
      </c>
      <c r="U734" s="45">
        <f>'AUP Test Results - Table 1'!U734</f>
        <v>0</v>
      </c>
      <c r="V734" s="138">
        <f>'AUP Test Results - Table 1'!V734</f>
        <v>0</v>
      </c>
      <c r="W734" s="141" t="str">
        <f>'AUP Test Results - Table 1'!W734</f>
        <v>none</v>
      </c>
      <c r="X734" s="141">
        <f>'AUP Test Results - Table 1'!X734</f>
        <v>0</v>
      </c>
      <c r="Y734" s="178">
        <f>'AUP Test Results - Table 1'!Y734</f>
        <v>0</v>
      </c>
      <c r="Z734" s="89">
        <f>'AUP Test Results - Table 1'!Z734</f>
        <v>0</v>
      </c>
      <c r="AC734" t="str">
        <f t="shared" si="802"/>
        <v>Refunds</v>
      </c>
      <c r="AD734" s="3">
        <f t="shared" si="799"/>
        <v>0</v>
      </c>
      <c r="AE734" s="3">
        <f t="shared" si="800"/>
        <v>0</v>
      </c>
      <c r="AF734" s="3" t="e">
        <f t="shared" si="801"/>
        <v>#DIV/0!</v>
      </c>
      <c r="AG734" s="2" t="e">
        <f t="shared" si="803"/>
        <v>#DIV/0!</v>
      </c>
      <c r="AH734" s="2" t="e">
        <f t="shared" si="804"/>
        <v>#DIV/0!</v>
      </c>
      <c r="AI734" s="2" t="e">
        <f t="shared" si="805"/>
        <v>#DIV/0!</v>
      </c>
      <c r="AJ734" s="2" t="e">
        <f t="shared" si="806"/>
        <v>#DIV/0!</v>
      </c>
      <c r="AK734" t="e">
        <f t="shared" si="807"/>
        <v>#DIV/0!</v>
      </c>
      <c r="AL734" t="str">
        <f t="shared" si="808"/>
        <v>0</v>
      </c>
      <c r="AM734" t="str">
        <f t="shared" si="809"/>
        <v>0</v>
      </c>
      <c r="AN734" t="str">
        <f t="shared" si="810"/>
        <v>0</v>
      </c>
      <c r="AO734" t="str">
        <f t="shared" si="811"/>
        <v>0</v>
      </c>
      <c r="AP734" t="str">
        <f t="shared" si="812"/>
        <v>0</v>
      </c>
      <c r="AQ734" t="str">
        <f t="shared" si="813"/>
        <v>0</v>
      </c>
      <c r="AT734">
        <f t="shared" si="794"/>
        <v>0</v>
      </c>
      <c r="AU734">
        <f t="shared" si="795"/>
        <v>0</v>
      </c>
      <c r="AW734">
        <f t="shared" si="796"/>
        <v>0</v>
      </c>
      <c r="AY734">
        <f t="shared" si="814"/>
        <v>0</v>
      </c>
      <c r="AZ734">
        <f t="shared" si="815"/>
        <v>0</v>
      </c>
      <c r="BA734">
        <f t="shared" si="816"/>
        <v>0</v>
      </c>
      <c r="BB734">
        <f t="shared" si="817"/>
        <v>0</v>
      </c>
      <c r="BC734">
        <f t="shared" si="818"/>
        <v>0</v>
      </c>
      <c r="BD734">
        <f t="shared" si="819"/>
        <v>0</v>
      </c>
      <c r="BF734" t="str">
        <f t="shared" si="820"/>
        <v>0</v>
      </c>
      <c r="BG734" t="str">
        <f t="shared" si="821"/>
        <v>0</v>
      </c>
      <c r="BH734" t="str">
        <f t="shared" si="822"/>
        <v>0</v>
      </c>
      <c r="BI734" t="str">
        <f t="shared" si="823"/>
        <v>0</v>
      </c>
      <c r="BJ734" t="str">
        <f t="shared" si="824"/>
        <v>0</v>
      </c>
      <c r="BK734" t="str">
        <f t="shared" si="825"/>
        <v>0</v>
      </c>
    </row>
    <row r="735" spans="1:63" x14ac:dyDescent="0.25">
      <c r="A735" s="176" t="s">
        <v>25</v>
      </c>
      <c r="B735" s="10">
        <f t="shared" si="797"/>
        <v>14</v>
      </c>
      <c r="C735" s="10" t="str">
        <f t="shared" si="769"/>
        <v>Refunds - 14</v>
      </c>
      <c r="D735" s="138">
        <f>'AUP Test Results - Table 1'!D735</f>
        <v>0</v>
      </c>
      <c r="E735" s="177">
        <f>'AUP Test Results - Table 1'!E735</f>
        <v>0</v>
      </c>
      <c r="F735" s="139">
        <f>'AUP Test Results - Table 1'!F735</f>
        <v>0</v>
      </c>
      <c r="G735" s="177">
        <f>'AUP Test Results - Table 1'!G735</f>
        <v>0</v>
      </c>
      <c r="H735" s="177">
        <f>'AUP Test Results - Table 1'!H735</f>
        <v>0</v>
      </c>
      <c r="I735" s="139">
        <f>'AUP Test Results - Table 1'!I735</f>
        <v>0</v>
      </c>
      <c r="J735" s="177">
        <f>'AUP Test Results - Table 1'!J735</f>
        <v>0</v>
      </c>
      <c r="K735" s="177">
        <f>'AUP Test Results - Table 1'!K735</f>
        <v>0</v>
      </c>
      <c r="L735" s="139">
        <f>'AUP Test Results - Table 1'!L735</f>
        <v>0</v>
      </c>
      <c r="M735" s="177" t="str">
        <f>'AUP Test Results - Table 1'!M735</f>
        <v/>
      </c>
      <c r="N735" s="177">
        <f>'AUP Test Results - Table 1'!N735</f>
        <v>0</v>
      </c>
      <c r="O735" s="139">
        <f>'AUP Test Results - Table 1'!O735</f>
        <v>0</v>
      </c>
      <c r="P735" s="177" t="str">
        <f>'AUP Test Results - Table 1'!P735</f>
        <v/>
      </c>
      <c r="Q735" s="138">
        <f>'AUP Test Results - Table 1'!Q735</f>
        <v>0</v>
      </c>
      <c r="R735" s="139">
        <f>'AUP Test Results - Table 1'!R735</f>
        <v>0</v>
      </c>
      <c r="S735" s="45">
        <f>'AUP Test Results - Table 1'!S735</f>
        <v>0</v>
      </c>
      <c r="T735" s="139">
        <f>'AUP Test Results - Table 1'!T735</f>
        <v>0</v>
      </c>
      <c r="U735" s="45">
        <f>'AUP Test Results - Table 1'!U735</f>
        <v>0</v>
      </c>
      <c r="V735" s="138">
        <f>'AUP Test Results - Table 1'!V735</f>
        <v>0</v>
      </c>
      <c r="W735" s="141" t="str">
        <f>'AUP Test Results - Table 1'!W735</f>
        <v>none</v>
      </c>
      <c r="X735" s="141">
        <f>'AUP Test Results - Table 1'!X735</f>
        <v>0</v>
      </c>
      <c r="Y735" s="178">
        <f>'AUP Test Results - Table 1'!Y735</f>
        <v>0</v>
      </c>
      <c r="Z735" s="89">
        <f>'AUP Test Results - Table 1'!Z735</f>
        <v>0</v>
      </c>
      <c r="AC735" t="str">
        <f t="shared" si="802"/>
        <v>Refunds</v>
      </c>
      <c r="AD735" s="3">
        <f t="shared" si="799"/>
        <v>0</v>
      </c>
      <c r="AE735" s="3">
        <f t="shared" si="800"/>
        <v>0</v>
      </c>
      <c r="AF735" s="3" t="e">
        <f t="shared" si="801"/>
        <v>#DIV/0!</v>
      </c>
      <c r="AG735" s="2" t="e">
        <f t="shared" si="803"/>
        <v>#DIV/0!</v>
      </c>
      <c r="AH735" s="2" t="e">
        <f t="shared" si="804"/>
        <v>#DIV/0!</v>
      </c>
      <c r="AI735" s="2" t="e">
        <f t="shared" si="805"/>
        <v>#DIV/0!</v>
      </c>
      <c r="AJ735" s="2" t="e">
        <f t="shared" si="806"/>
        <v>#DIV/0!</v>
      </c>
      <c r="AK735" t="e">
        <f t="shared" si="807"/>
        <v>#DIV/0!</v>
      </c>
      <c r="AL735" t="str">
        <f t="shared" si="808"/>
        <v>0</v>
      </c>
      <c r="AM735" t="str">
        <f t="shared" si="809"/>
        <v>0</v>
      </c>
      <c r="AN735" t="str">
        <f t="shared" si="810"/>
        <v>0</v>
      </c>
      <c r="AO735" t="str">
        <f t="shared" si="811"/>
        <v>0</v>
      </c>
      <c r="AP735" t="str">
        <f t="shared" si="812"/>
        <v>0</v>
      </c>
      <c r="AQ735" t="str">
        <f t="shared" si="813"/>
        <v>0</v>
      </c>
      <c r="AT735">
        <f t="shared" si="794"/>
        <v>0</v>
      </c>
      <c r="AU735">
        <f t="shared" si="795"/>
        <v>0</v>
      </c>
      <c r="AW735">
        <f t="shared" si="796"/>
        <v>0</v>
      </c>
      <c r="AY735">
        <f t="shared" si="814"/>
        <v>0</v>
      </c>
      <c r="AZ735">
        <f t="shared" si="815"/>
        <v>0</v>
      </c>
      <c r="BA735">
        <f t="shared" si="816"/>
        <v>0</v>
      </c>
      <c r="BB735">
        <f t="shared" si="817"/>
        <v>0</v>
      </c>
      <c r="BC735">
        <f t="shared" si="818"/>
        <v>0</v>
      </c>
      <c r="BD735">
        <f t="shared" si="819"/>
        <v>0</v>
      </c>
      <c r="BF735" t="str">
        <f t="shared" si="820"/>
        <v>0</v>
      </c>
      <c r="BG735" t="str">
        <f t="shared" si="821"/>
        <v>0</v>
      </c>
      <c r="BH735" t="str">
        <f t="shared" si="822"/>
        <v>0</v>
      </c>
      <c r="BI735" t="str">
        <f t="shared" si="823"/>
        <v>0</v>
      </c>
      <c r="BJ735" t="str">
        <f t="shared" si="824"/>
        <v>0</v>
      </c>
      <c r="BK735" t="str">
        <f t="shared" si="825"/>
        <v>0</v>
      </c>
    </row>
    <row r="736" spans="1:63" x14ac:dyDescent="0.25">
      <c r="A736" s="176" t="s">
        <v>25</v>
      </c>
      <c r="B736" s="10">
        <f t="shared" si="797"/>
        <v>15</v>
      </c>
      <c r="C736" s="10" t="str">
        <f t="shared" si="769"/>
        <v>Refunds - 15</v>
      </c>
      <c r="D736" s="138">
        <f>'AUP Test Results - Table 1'!D736</f>
        <v>0</v>
      </c>
      <c r="E736" s="177">
        <f>'AUP Test Results - Table 1'!E736</f>
        <v>0</v>
      </c>
      <c r="F736" s="139">
        <f>'AUP Test Results - Table 1'!F736</f>
        <v>0</v>
      </c>
      <c r="G736" s="177">
        <f>'AUP Test Results - Table 1'!G736</f>
        <v>0</v>
      </c>
      <c r="H736" s="177">
        <f>'AUP Test Results - Table 1'!H736</f>
        <v>0</v>
      </c>
      <c r="I736" s="139">
        <f>'AUP Test Results - Table 1'!I736</f>
        <v>0</v>
      </c>
      <c r="J736" s="177">
        <f>'AUP Test Results - Table 1'!J736</f>
        <v>0</v>
      </c>
      <c r="K736" s="177">
        <f>'AUP Test Results - Table 1'!K736</f>
        <v>0</v>
      </c>
      <c r="L736" s="139">
        <f>'AUP Test Results - Table 1'!L736</f>
        <v>0</v>
      </c>
      <c r="M736" s="177" t="str">
        <f>'AUP Test Results - Table 1'!M736</f>
        <v/>
      </c>
      <c r="N736" s="177">
        <f>'AUP Test Results - Table 1'!N736</f>
        <v>0</v>
      </c>
      <c r="O736" s="139">
        <f>'AUP Test Results - Table 1'!O736</f>
        <v>0</v>
      </c>
      <c r="P736" s="177" t="str">
        <f>'AUP Test Results - Table 1'!P736</f>
        <v/>
      </c>
      <c r="Q736" s="138">
        <f>'AUP Test Results - Table 1'!Q736</f>
        <v>0</v>
      </c>
      <c r="R736" s="139">
        <f>'AUP Test Results - Table 1'!R736</f>
        <v>0</v>
      </c>
      <c r="S736" s="45">
        <f>'AUP Test Results - Table 1'!S736</f>
        <v>0</v>
      </c>
      <c r="T736" s="139">
        <f>'AUP Test Results - Table 1'!T736</f>
        <v>0</v>
      </c>
      <c r="U736" s="45">
        <f>'AUP Test Results - Table 1'!U736</f>
        <v>0</v>
      </c>
      <c r="V736" s="138">
        <f>'AUP Test Results - Table 1'!V736</f>
        <v>0</v>
      </c>
      <c r="W736" s="141" t="str">
        <f>'AUP Test Results - Table 1'!W736</f>
        <v>none</v>
      </c>
      <c r="X736" s="141">
        <f>'AUP Test Results - Table 1'!X736</f>
        <v>0</v>
      </c>
      <c r="Y736" s="178">
        <f>'AUP Test Results - Table 1'!Y736</f>
        <v>0</v>
      </c>
      <c r="Z736" s="89">
        <f>'AUP Test Results - Table 1'!Z736</f>
        <v>0</v>
      </c>
      <c r="AC736" t="str">
        <f t="shared" si="802"/>
        <v>Refunds</v>
      </c>
      <c r="AD736" s="3">
        <f t="shared" si="799"/>
        <v>0</v>
      </c>
      <c r="AE736" s="3">
        <f t="shared" si="800"/>
        <v>0</v>
      </c>
      <c r="AF736" s="3" t="e">
        <f t="shared" si="801"/>
        <v>#DIV/0!</v>
      </c>
      <c r="AG736" s="2" t="e">
        <f t="shared" si="803"/>
        <v>#DIV/0!</v>
      </c>
      <c r="AH736" s="2" t="e">
        <f t="shared" si="804"/>
        <v>#DIV/0!</v>
      </c>
      <c r="AI736" s="2" t="e">
        <f t="shared" si="805"/>
        <v>#DIV/0!</v>
      </c>
      <c r="AJ736" s="2" t="e">
        <f t="shared" si="806"/>
        <v>#DIV/0!</v>
      </c>
      <c r="AK736" t="e">
        <f t="shared" si="807"/>
        <v>#DIV/0!</v>
      </c>
      <c r="AL736" t="str">
        <f t="shared" si="808"/>
        <v>0</v>
      </c>
      <c r="AM736" t="str">
        <f t="shared" si="809"/>
        <v>0</v>
      </c>
      <c r="AN736" t="str">
        <f t="shared" si="810"/>
        <v>0</v>
      </c>
      <c r="AO736" t="str">
        <f t="shared" si="811"/>
        <v>0</v>
      </c>
      <c r="AP736" t="str">
        <f t="shared" si="812"/>
        <v>0</v>
      </c>
      <c r="AQ736" t="str">
        <f t="shared" si="813"/>
        <v>0</v>
      </c>
      <c r="AT736">
        <f t="shared" si="794"/>
        <v>0</v>
      </c>
      <c r="AU736">
        <f t="shared" si="795"/>
        <v>0</v>
      </c>
      <c r="AW736">
        <f t="shared" si="796"/>
        <v>0</v>
      </c>
      <c r="AY736">
        <f t="shared" si="814"/>
        <v>0</v>
      </c>
      <c r="AZ736">
        <f t="shared" si="815"/>
        <v>0</v>
      </c>
      <c r="BA736">
        <f t="shared" si="816"/>
        <v>0</v>
      </c>
      <c r="BB736">
        <f t="shared" si="817"/>
        <v>0</v>
      </c>
      <c r="BC736">
        <f t="shared" si="818"/>
        <v>0</v>
      </c>
      <c r="BD736">
        <f t="shared" si="819"/>
        <v>0</v>
      </c>
      <c r="BF736" t="str">
        <f t="shared" si="820"/>
        <v>0</v>
      </c>
      <c r="BG736" t="str">
        <f t="shared" si="821"/>
        <v>0</v>
      </c>
      <c r="BH736" t="str">
        <f t="shared" si="822"/>
        <v>0</v>
      </c>
      <c r="BI736" t="str">
        <f t="shared" si="823"/>
        <v>0</v>
      </c>
      <c r="BJ736" t="str">
        <f t="shared" si="824"/>
        <v>0</v>
      </c>
      <c r="BK736" t="str">
        <f t="shared" si="825"/>
        <v>0</v>
      </c>
    </row>
    <row r="737" spans="1:63" x14ac:dyDescent="0.25">
      <c r="A737" s="176" t="s">
        <v>25</v>
      </c>
      <c r="B737" s="10">
        <f t="shared" si="797"/>
        <v>16</v>
      </c>
      <c r="C737" s="10" t="str">
        <f t="shared" si="769"/>
        <v>Refunds - 16</v>
      </c>
      <c r="D737" s="138">
        <f>'AUP Test Results - Table 1'!D737</f>
        <v>0</v>
      </c>
      <c r="E737" s="177">
        <f>'AUP Test Results - Table 1'!E737</f>
        <v>0</v>
      </c>
      <c r="F737" s="139">
        <f>'AUP Test Results - Table 1'!F737</f>
        <v>0</v>
      </c>
      <c r="G737" s="177">
        <f>'AUP Test Results - Table 1'!G737</f>
        <v>0</v>
      </c>
      <c r="H737" s="177">
        <f>'AUP Test Results - Table 1'!H737</f>
        <v>0</v>
      </c>
      <c r="I737" s="139">
        <f>'AUP Test Results - Table 1'!I737</f>
        <v>0</v>
      </c>
      <c r="J737" s="177">
        <f>'AUP Test Results - Table 1'!J737</f>
        <v>0</v>
      </c>
      <c r="K737" s="177">
        <f>'AUP Test Results - Table 1'!K737</f>
        <v>0</v>
      </c>
      <c r="L737" s="139">
        <f>'AUP Test Results - Table 1'!L737</f>
        <v>0</v>
      </c>
      <c r="M737" s="177" t="str">
        <f>'AUP Test Results - Table 1'!M737</f>
        <v/>
      </c>
      <c r="N737" s="177">
        <f>'AUP Test Results - Table 1'!N737</f>
        <v>0</v>
      </c>
      <c r="O737" s="139">
        <f>'AUP Test Results - Table 1'!O737</f>
        <v>0</v>
      </c>
      <c r="P737" s="177" t="str">
        <f>'AUP Test Results - Table 1'!P737</f>
        <v/>
      </c>
      <c r="Q737" s="138">
        <f>'AUP Test Results - Table 1'!Q737</f>
        <v>0</v>
      </c>
      <c r="R737" s="139">
        <f>'AUP Test Results - Table 1'!R737</f>
        <v>0</v>
      </c>
      <c r="S737" s="45">
        <f>'AUP Test Results - Table 1'!S737</f>
        <v>0</v>
      </c>
      <c r="T737" s="139">
        <f>'AUP Test Results - Table 1'!T737</f>
        <v>0</v>
      </c>
      <c r="U737" s="45">
        <f>'AUP Test Results - Table 1'!U737</f>
        <v>0</v>
      </c>
      <c r="V737" s="138">
        <f>'AUP Test Results - Table 1'!V737</f>
        <v>0</v>
      </c>
      <c r="W737" s="141" t="str">
        <f>'AUP Test Results - Table 1'!W737</f>
        <v>none</v>
      </c>
      <c r="X737" s="141">
        <f>'AUP Test Results - Table 1'!X737</f>
        <v>0</v>
      </c>
      <c r="Y737" s="178">
        <f>'AUP Test Results - Table 1'!Y737</f>
        <v>0</v>
      </c>
      <c r="Z737" s="89">
        <f>'AUP Test Results - Table 1'!Z737</f>
        <v>0</v>
      </c>
      <c r="AC737" t="str">
        <f t="shared" si="802"/>
        <v>Refunds</v>
      </c>
      <c r="AD737" s="3">
        <f t="shared" si="799"/>
        <v>0</v>
      </c>
      <c r="AE737" s="3">
        <f t="shared" si="800"/>
        <v>0</v>
      </c>
      <c r="AF737" s="3" t="e">
        <f t="shared" si="801"/>
        <v>#DIV/0!</v>
      </c>
      <c r="AG737" s="2" t="e">
        <f t="shared" si="803"/>
        <v>#DIV/0!</v>
      </c>
      <c r="AH737" s="2" t="e">
        <f t="shared" si="804"/>
        <v>#DIV/0!</v>
      </c>
      <c r="AI737" s="2" t="e">
        <f t="shared" si="805"/>
        <v>#DIV/0!</v>
      </c>
      <c r="AJ737" s="2" t="e">
        <f t="shared" si="806"/>
        <v>#DIV/0!</v>
      </c>
      <c r="AK737" t="e">
        <f t="shared" si="807"/>
        <v>#DIV/0!</v>
      </c>
      <c r="AL737" t="str">
        <f t="shared" si="808"/>
        <v>0</v>
      </c>
      <c r="AM737" t="str">
        <f t="shared" si="809"/>
        <v>0</v>
      </c>
      <c r="AN737" t="str">
        <f t="shared" si="810"/>
        <v>0</v>
      </c>
      <c r="AO737" t="str">
        <f t="shared" si="811"/>
        <v>0</v>
      </c>
      <c r="AP737" t="str">
        <f t="shared" si="812"/>
        <v>0</v>
      </c>
      <c r="AQ737" t="str">
        <f t="shared" si="813"/>
        <v>0</v>
      </c>
      <c r="AT737">
        <f t="shared" si="794"/>
        <v>0</v>
      </c>
      <c r="AU737">
        <f t="shared" si="795"/>
        <v>0</v>
      </c>
      <c r="AW737">
        <f t="shared" si="796"/>
        <v>0</v>
      </c>
      <c r="AY737">
        <f t="shared" si="814"/>
        <v>0</v>
      </c>
      <c r="AZ737">
        <f t="shared" si="815"/>
        <v>0</v>
      </c>
      <c r="BA737">
        <f t="shared" si="816"/>
        <v>0</v>
      </c>
      <c r="BB737">
        <f t="shared" si="817"/>
        <v>0</v>
      </c>
      <c r="BC737">
        <f t="shared" si="818"/>
        <v>0</v>
      </c>
      <c r="BD737">
        <f t="shared" si="819"/>
        <v>0</v>
      </c>
      <c r="BF737" t="str">
        <f t="shared" si="820"/>
        <v>0</v>
      </c>
      <c r="BG737" t="str">
        <f t="shared" si="821"/>
        <v>0</v>
      </c>
      <c r="BH737" t="str">
        <f t="shared" si="822"/>
        <v>0</v>
      </c>
      <c r="BI737" t="str">
        <f t="shared" si="823"/>
        <v>0</v>
      </c>
      <c r="BJ737" t="str">
        <f t="shared" si="824"/>
        <v>0</v>
      </c>
      <c r="BK737" t="str">
        <f t="shared" si="825"/>
        <v>0</v>
      </c>
    </row>
    <row r="738" spans="1:63" x14ac:dyDescent="0.25">
      <c r="A738" s="176" t="s">
        <v>25</v>
      </c>
      <c r="B738" s="10">
        <f t="shared" si="797"/>
        <v>17</v>
      </c>
      <c r="C738" s="10" t="str">
        <f t="shared" si="769"/>
        <v>Refunds - 17</v>
      </c>
      <c r="D738" s="138">
        <f>'AUP Test Results - Table 1'!D738</f>
        <v>0</v>
      </c>
      <c r="E738" s="177">
        <f>'AUP Test Results - Table 1'!E738</f>
        <v>0</v>
      </c>
      <c r="F738" s="139">
        <f>'AUP Test Results - Table 1'!F738</f>
        <v>0</v>
      </c>
      <c r="G738" s="177">
        <f>'AUP Test Results - Table 1'!G738</f>
        <v>0</v>
      </c>
      <c r="H738" s="177">
        <f>'AUP Test Results - Table 1'!H738</f>
        <v>0</v>
      </c>
      <c r="I738" s="139">
        <f>'AUP Test Results - Table 1'!I738</f>
        <v>0</v>
      </c>
      <c r="J738" s="177">
        <f>'AUP Test Results - Table 1'!J738</f>
        <v>0</v>
      </c>
      <c r="K738" s="177">
        <f>'AUP Test Results - Table 1'!K738</f>
        <v>0</v>
      </c>
      <c r="L738" s="139">
        <f>'AUP Test Results - Table 1'!L738</f>
        <v>0</v>
      </c>
      <c r="M738" s="177" t="str">
        <f>'AUP Test Results - Table 1'!M738</f>
        <v/>
      </c>
      <c r="N738" s="177">
        <f>'AUP Test Results - Table 1'!N738</f>
        <v>0</v>
      </c>
      <c r="O738" s="139">
        <f>'AUP Test Results - Table 1'!O738</f>
        <v>0</v>
      </c>
      <c r="P738" s="177" t="str">
        <f>'AUP Test Results - Table 1'!P738</f>
        <v/>
      </c>
      <c r="Q738" s="138">
        <f>'AUP Test Results - Table 1'!Q738</f>
        <v>0</v>
      </c>
      <c r="R738" s="139">
        <f>'AUP Test Results - Table 1'!R738</f>
        <v>0</v>
      </c>
      <c r="S738" s="45">
        <f>'AUP Test Results - Table 1'!S738</f>
        <v>0</v>
      </c>
      <c r="T738" s="139">
        <f>'AUP Test Results - Table 1'!T738</f>
        <v>0</v>
      </c>
      <c r="U738" s="45">
        <f>'AUP Test Results - Table 1'!U738</f>
        <v>0</v>
      </c>
      <c r="V738" s="138">
        <f>'AUP Test Results - Table 1'!V738</f>
        <v>0</v>
      </c>
      <c r="W738" s="141" t="str">
        <f>'AUP Test Results - Table 1'!W738</f>
        <v>none</v>
      </c>
      <c r="X738" s="141">
        <f>'AUP Test Results - Table 1'!X738</f>
        <v>0</v>
      </c>
      <c r="Y738" s="178">
        <f>'AUP Test Results - Table 1'!Y738</f>
        <v>0</v>
      </c>
      <c r="Z738" s="89">
        <f>'AUP Test Results - Table 1'!Z738</f>
        <v>0</v>
      </c>
      <c r="AC738" t="str">
        <f t="shared" si="802"/>
        <v>Refunds</v>
      </c>
      <c r="AD738" s="3">
        <f t="shared" si="799"/>
        <v>0</v>
      </c>
      <c r="AE738" s="3">
        <f t="shared" si="800"/>
        <v>0</v>
      </c>
      <c r="AF738" s="3" t="e">
        <f t="shared" si="801"/>
        <v>#DIV/0!</v>
      </c>
      <c r="AG738" s="2" t="e">
        <f t="shared" si="803"/>
        <v>#DIV/0!</v>
      </c>
      <c r="AH738" s="2" t="e">
        <f t="shared" si="804"/>
        <v>#DIV/0!</v>
      </c>
      <c r="AI738" s="2" t="e">
        <f t="shared" si="805"/>
        <v>#DIV/0!</v>
      </c>
      <c r="AJ738" s="2" t="e">
        <f t="shared" si="806"/>
        <v>#DIV/0!</v>
      </c>
      <c r="AK738" t="e">
        <f t="shared" si="807"/>
        <v>#DIV/0!</v>
      </c>
      <c r="AL738" t="str">
        <f t="shared" si="808"/>
        <v>0</v>
      </c>
      <c r="AM738" t="str">
        <f t="shared" si="809"/>
        <v>0</v>
      </c>
      <c r="AN738" t="str">
        <f t="shared" si="810"/>
        <v>0</v>
      </c>
      <c r="AO738" t="str">
        <f t="shared" si="811"/>
        <v>0</v>
      </c>
      <c r="AP738" t="str">
        <f t="shared" si="812"/>
        <v>0</v>
      </c>
      <c r="AQ738" t="str">
        <f t="shared" si="813"/>
        <v>0</v>
      </c>
      <c r="AT738">
        <f t="shared" si="794"/>
        <v>0</v>
      </c>
      <c r="AU738">
        <f t="shared" si="795"/>
        <v>0</v>
      </c>
      <c r="AW738">
        <f t="shared" si="796"/>
        <v>0</v>
      </c>
      <c r="AY738">
        <f t="shared" si="814"/>
        <v>0</v>
      </c>
      <c r="AZ738">
        <f t="shared" si="815"/>
        <v>0</v>
      </c>
      <c r="BA738">
        <f t="shared" si="816"/>
        <v>0</v>
      </c>
      <c r="BB738">
        <f t="shared" si="817"/>
        <v>0</v>
      </c>
      <c r="BC738">
        <f t="shared" si="818"/>
        <v>0</v>
      </c>
      <c r="BD738">
        <f t="shared" si="819"/>
        <v>0</v>
      </c>
      <c r="BF738" t="str">
        <f t="shared" si="820"/>
        <v>0</v>
      </c>
      <c r="BG738" t="str">
        <f t="shared" si="821"/>
        <v>0</v>
      </c>
      <c r="BH738" t="str">
        <f t="shared" si="822"/>
        <v>0</v>
      </c>
      <c r="BI738" t="str">
        <f t="shared" si="823"/>
        <v>0</v>
      </c>
      <c r="BJ738" t="str">
        <f t="shared" si="824"/>
        <v>0</v>
      </c>
      <c r="BK738" t="str">
        <f t="shared" si="825"/>
        <v>0</v>
      </c>
    </row>
    <row r="739" spans="1:63" x14ac:dyDescent="0.25">
      <c r="A739" s="176" t="s">
        <v>25</v>
      </c>
      <c r="B739" s="10">
        <f t="shared" si="797"/>
        <v>18</v>
      </c>
      <c r="C739" s="10" t="str">
        <f t="shared" si="769"/>
        <v>Refunds - 18</v>
      </c>
      <c r="D739" s="138">
        <f>'AUP Test Results - Table 1'!D739</f>
        <v>0</v>
      </c>
      <c r="E739" s="177">
        <f>'AUP Test Results - Table 1'!E739</f>
        <v>0</v>
      </c>
      <c r="F739" s="139">
        <f>'AUP Test Results - Table 1'!F739</f>
        <v>0</v>
      </c>
      <c r="G739" s="177">
        <f>'AUP Test Results - Table 1'!G739</f>
        <v>0</v>
      </c>
      <c r="H739" s="177">
        <f>'AUP Test Results - Table 1'!H739</f>
        <v>0</v>
      </c>
      <c r="I739" s="139">
        <f>'AUP Test Results - Table 1'!I739</f>
        <v>0</v>
      </c>
      <c r="J739" s="177">
        <f>'AUP Test Results - Table 1'!J739</f>
        <v>0</v>
      </c>
      <c r="K739" s="177">
        <f>'AUP Test Results - Table 1'!K739</f>
        <v>0</v>
      </c>
      <c r="L739" s="139">
        <f>'AUP Test Results - Table 1'!L739</f>
        <v>0</v>
      </c>
      <c r="M739" s="177" t="str">
        <f>'AUP Test Results - Table 1'!M739</f>
        <v/>
      </c>
      <c r="N739" s="177">
        <f>'AUP Test Results - Table 1'!N739</f>
        <v>0</v>
      </c>
      <c r="O739" s="139">
        <f>'AUP Test Results - Table 1'!O739</f>
        <v>0</v>
      </c>
      <c r="P739" s="177" t="str">
        <f>'AUP Test Results - Table 1'!P739</f>
        <v/>
      </c>
      <c r="Q739" s="138">
        <f>'AUP Test Results - Table 1'!Q739</f>
        <v>0</v>
      </c>
      <c r="R739" s="139">
        <f>'AUP Test Results - Table 1'!R739</f>
        <v>0</v>
      </c>
      <c r="S739" s="45">
        <f>'AUP Test Results - Table 1'!S739</f>
        <v>0</v>
      </c>
      <c r="T739" s="139">
        <f>'AUP Test Results - Table 1'!T739</f>
        <v>0</v>
      </c>
      <c r="U739" s="45">
        <f>'AUP Test Results - Table 1'!U739</f>
        <v>0</v>
      </c>
      <c r="V739" s="138">
        <f>'AUP Test Results - Table 1'!V739</f>
        <v>0</v>
      </c>
      <c r="W739" s="141" t="str">
        <f>'AUP Test Results - Table 1'!W739</f>
        <v>none</v>
      </c>
      <c r="X739" s="141">
        <f>'AUP Test Results - Table 1'!X739</f>
        <v>0</v>
      </c>
      <c r="Y739" s="178">
        <f>'AUP Test Results - Table 1'!Y739</f>
        <v>0</v>
      </c>
      <c r="Z739" s="89">
        <f>'AUP Test Results - Table 1'!Z739</f>
        <v>0</v>
      </c>
      <c r="AC739" t="str">
        <f t="shared" si="802"/>
        <v>Refunds</v>
      </c>
      <c r="AD739" s="3">
        <f t="shared" si="799"/>
        <v>0</v>
      </c>
      <c r="AE739" s="3">
        <f t="shared" si="800"/>
        <v>0</v>
      </c>
      <c r="AF739" s="3" t="e">
        <f t="shared" si="801"/>
        <v>#DIV/0!</v>
      </c>
      <c r="AG739" s="2" t="e">
        <f t="shared" si="803"/>
        <v>#DIV/0!</v>
      </c>
      <c r="AH739" s="2" t="e">
        <f t="shared" si="804"/>
        <v>#DIV/0!</v>
      </c>
      <c r="AI739" s="2" t="e">
        <f t="shared" si="805"/>
        <v>#DIV/0!</v>
      </c>
      <c r="AJ739" s="2" t="e">
        <f t="shared" si="806"/>
        <v>#DIV/0!</v>
      </c>
      <c r="AK739" t="e">
        <f t="shared" si="807"/>
        <v>#DIV/0!</v>
      </c>
      <c r="AL739" t="str">
        <f t="shared" si="808"/>
        <v>0</v>
      </c>
      <c r="AM739" t="str">
        <f t="shared" si="809"/>
        <v>0</v>
      </c>
      <c r="AN739" t="str">
        <f t="shared" si="810"/>
        <v>0</v>
      </c>
      <c r="AO739" t="str">
        <f t="shared" si="811"/>
        <v>0</v>
      </c>
      <c r="AP739" t="str">
        <f t="shared" si="812"/>
        <v>0</v>
      </c>
      <c r="AQ739" t="str">
        <f t="shared" si="813"/>
        <v>0</v>
      </c>
      <c r="AT739">
        <f t="shared" si="794"/>
        <v>0</v>
      </c>
      <c r="AU739">
        <f t="shared" si="795"/>
        <v>0</v>
      </c>
      <c r="AW739">
        <f t="shared" si="796"/>
        <v>0</v>
      </c>
      <c r="AY739">
        <f t="shared" si="814"/>
        <v>0</v>
      </c>
      <c r="AZ739">
        <f t="shared" si="815"/>
        <v>0</v>
      </c>
      <c r="BA739">
        <f t="shared" si="816"/>
        <v>0</v>
      </c>
      <c r="BB739">
        <f t="shared" si="817"/>
        <v>0</v>
      </c>
      <c r="BC739">
        <f t="shared" si="818"/>
        <v>0</v>
      </c>
      <c r="BD739">
        <f t="shared" si="819"/>
        <v>0</v>
      </c>
      <c r="BF739" t="str">
        <f t="shared" si="820"/>
        <v>0</v>
      </c>
      <c r="BG739" t="str">
        <f t="shared" si="821"/>
        <v>0</v>
      </c>
      <c r="BH739" t="str">
        <f t="shared" si="822"/>
        <v>0</v>
      </c>
      <c r="BI739" t="str">
        <f t="shared" si="823"/>
        <v>0</v>
      </c>
      <c r="BJ739" t="str">
        <f t="shared" si="824"/>
        <v>0</v>
      </c>
      <c r="BK739" t="str">
        <f t="shared" si="825"/>
        <v>0</v>
      </c>
    </row>
    <row r="740" spans="1:63" x14ac:dyDescent="0.25">
      <c r="A740" s="176" t="s">
        <v>25</v>
      </c>
      <c r="B740" s="10">
        <f t="shared" si="797"/>
        <v>19</v>
      </c>
      <c r="C740" s="10" t="str">
        <f t="shared" si="769"/>
        <v>Refunds - 19</v>
      </c>
      <c r="D740" s="138">
        <f>'AUP Test Results - Table 1'!D740</f>
        <v>0</v>
      </c>
      <c r="E740" s="177">
        <f>'AUP Test Results - Table 1'!E740</f>
        <v>0</v>
      </c>
      <c r="F740" s="139">
        <f>'AUP Test Results - Table 1'!F740</f>
        <v>0</v>
      </c>
      <c r="G740" s="177">
        <f>'AUP Test Results - Table 1'!G740</f>
        <v>0</v>
      </c>
      <c r="H740" s="177">
        <f>'AUP Test Results - Table 1'!H740</f>
        <v>0</v>
      </c>
      <c r="I740" s="139">
        <f>'AUP Test Results - Table 1'!I740</f>
        <v>0</v>
      </c>
      <c r="J740" s="177">
        <f>'AUP Test Results - Table 1'!J740</f>
        <v>0</v>
      </c>
      <c r="K740" s="177">
        <f>'AUP Test Results - Table 1'!K740</f>
        <v>0</v>
      </c>
      <c r="L740" s="139">
        <f>'AUP Test Results - Table 1'!L740</f>
        <v>0</v>
      </c>
      <c r="M740" s="177" t="str">
        <f>'AUP Test Results - Table 1'!M740</f>
        <v/>
      </c>
      <c r="N740" s="177">
        <f>'AUP Test Results - Table 1'!N740</f>
        <v>0</v>
      </c>
      <c r="O740" s="139">
        <f>'AUP Test Results - Table 1'!O740</f>
        <v>0</v>
      </c>
      <c r="P740" s="177" t="str">
        <f>'AUP Test Results - Table 1'!P740</f>
        <v/>
      </c>
      <c r="Q740" s="138">
        <f>'AUP Test Results - Table 1'!Q740</f>
        <v>0</v>
      </c>
      <c r="R740" s="139">
        <f>'AUP Test Results - Table 1'!R740</f>
        <v>0</v>
      </c>
      <c r="S740" s="45">
        <f>'AUP Test Results - Table 1'!S740</f>
        <v>0</v>
      </c>
      <c r="T740" s="139">
        <f>'AUP Test Results - Table 1'!T740</f>
        <v>0</v>
      </c>
      <c r="U740" s="45">
        <f>'AUP Test Results - Table 1'!U740</f>
        <v>0</v>
      </c>
      <c r="V740" s="138">
        <f>'AUP Test Results - Table 1'!V740</f>
        <v>0</v>
      </c>
      <c r="W740" s="141" t="str">
        <f>'AUP Test Results - Table 1'!W740</f>
        <v>none</v>
      </c>
      <c r="X740" s="141">
        <f>'AUP Test Results - Table 1'!X740</f>
        <v>0</v>
      </c>
      <c r="Y740" s="178">
        <f>'AUP Test Results - Table 1'!Y740</f>
        <v>0</v>
      </c>
      <c r="Z740" s="89">
        <f>'AUP Test Results - Table 1'!Z740</f>
        <v>0</v>
      </c>
      <c r="AC740" t="str">
        <f t="shared" si="802"/>
        <v>Refunds</v>
      </c>
      <c r="AD740" s="3">
        <f t="shared" si="799"/>
        <v>0</v>
      </c>
      <c r="AE740" s="3">
        <f t="shared" si="800"/>
        <v>0</v>
      </c>
      <c r="AF740" s="3" t="e">
        <f t="shared" si="801"/>
        <v>#DIV/0!</v>
      </c>
      <c r="AG740" s="2" t="e">
        <f t="shared" si="803"/>
        <v>#DIV/0!</v>
      </c>
      <c r="AH740" s="2" t="e">
        <f t="shared" si="804"/>
        <v>#DIV/0!</v>
      </c>
      <c r="AI740" s="2" t="e">
        <f t="shared" si="805"/>
        <v>#DIV/0!</v>
      </c>
      <c r="AJ740" s="2" t="e">
        <f t="shared" si="806"/>
        <v>#DIV/0!</v>
      </c>
      <c r="AK740" t="e">
        <f t="shared" si="807"/>
        <v>#DIV/0!</v>
      </c>
      <c r="AL740" t="str">
        <f t="shared" si="808"/>
        <v>0</v>
      </c>
      <c r="AM740" t="str">
        <f t="shared" si="809"/>
        <v>0</v>
      </c>
      <c r="AN740" t="str">
        <f t="shared" si="810"/>
        <v>0</v>
      </c>
      <c r="AO740" t="str">
        <f t="shared" si="811"/>
        <v>0</v>
      </c>
      <c r="AP740" t="str">
        <f t="shared" si="812"/>
        <v>0</v>
      </c>
      <c r="AQ740" t="str">
        <f t="shared" si="813"/>
        <v>0</v>
      </c>
      <c r="AT740">
        <f t="shared" si="794"/>
        <v>0</v>
      </c>
      <c r="AU740">
        <f t="shared" si="795"/>
        <v>0</v>
      </c>
      <c r="AW740">
        <f t="shared" si="796"/>
        <v>0</v>
      </c>
      <c r="AY740">
        <f t="shared" si="814"/>
        <v>0</v>
      </c>
      <c r="AZ740">
        <f t="shared" si="815"/>
        <v>0</v>
      </c>
      <c r="BA740">
        <f t="shared" si="816"/>
        <v>0</v>
      </c>
      <c r="BB740">
        <f t="shared" si="817"/>
        <v>0</v>
      </c>
      <c r="BC740">
        <f t="shared" si="818"/>
        <v>0</v>
      </c>
      <c r="BD740">
        <f t="shared" si="819"/>
        <v>0</v>
      </c>
      <c r="BF740" t="str">
        <f t="shared" si="820"/>
        <v>0</v>
      </c>
      <c r="BG740" t="str">
        <f t="shared" si="821"/>
        <v>0</v>
      </c>
      <c r="BH740" t="str">
        <f t="shared" si="822"/>
        <v>0</v>
      </c>
      <c r="BI740" t="str">
        <f t="shared" si="823"/>
        <v>0</v>
      </c>
      <c r="BJ740" t="str">
        <f t="shared" si="824"/>
        <v>0</v>
      </c>
      <c r="BK740" t="str">
        <f t="shared" si="825"/>
        <v>0</v>
      </c>
    </row>
    <row r="741" spans="1:63" x14ac:dyDescent="0.25">
      <c r="A741" s="176" t="s">
        <v>25</v>
      </c>
      <c r="B741" s="10">
        <f t="shared" si="797"/>
        <v>20</v>
      </c>
      <c r="C741" s="10" t="str">
        <f t="shared" si="769"/>
        <v>Refunds - 20</v>
      </c>
      <c r="D741" s="138">
        <f>'AUP Test Results - Table 1'!D741</f>
        <v>0</v>
      </c>
      <c r="E741" s="177">
        <f>'AUP Test Results - Table 1'!E741</f>
        <v>0</v>
      </c>
      <c r="F741" s="139">
        <f>'AUP Test Results - Table 1'!F741</f>
        <v>0</v>
      </c>
      <c r="G741" s="177">
        <f>'AUP Test Results - Table 1'!G741</f>
        <v>0</v>
      </c>
      <c r="H741" s="177">
        <f>'AUP Test Results - Table 1'!H741</f>
        <v>0</v>
      </c>
      <c r="I741" s="139">
        <f>'AUP Test Results - Table 1'!I741</f>
        <v>0</v>
      </c>
      <c r="J741" s="177">
        <f>'AUP Test Results - Table 1'!J741</f>
        <v>0</v>
      </c>
      <c r="K741" s="177">
        <f>'AUP Test Results - Table 1'!K741</f>
        <v>0</v>
      </c>
      <c r="L741" s="139">
        <f>'AUP Test Results - Table 1'!L741</f>
        <v>0</v>
      </c>
      <c r="M741" s="177" t="str">
        <f>'AUP Test Results - Table 1'!M741</f>
        <v/>
      </c>
      <c r="N741" s="177">
        <f>'AUP Test Results - Table 1'!N741</f>
        <v>0</v>
      </c>
      <c r="O741" s="139">
        <f>'AUP Test Results - Table 1'!O741</f>
        <v>0</v>
      </c>
      <c r="P741" s="177" t="str">
        <f>'AUP Test Results - Table 1'!P741</f>
        <v/>
      </c>
      <c r="Q741" s="138">
        <f>'AUP Test Results - Table 1'!Q741</f>
        <v>0</v>
      </c>
      <c r="R741" s="139">
        <f>'AUP Test Results - Table 1'!R741</f>
        <v>0</v>
      </c>
      <c r="S741" s="45">
        <f>'AUP Test Results - Table 1'!S741</f>
        <v>0</v>
      </c>
      <c r="T741" s="139">
        <f>'AUP Test Results - Table 1'!T741</f>
        <v>0</v>
      </c>
      <c r="U741" s="45">
        <f>'AUP Test Results - Table 1'!U741</f>
        <v>0</v>
      </c>
      <c r="V741" s="138">
        <f>'AUP Test Results - Table 1'!V741</f>
        <v>0</v>
      </c>
      <c r="W741" s="141" t="str">
        <f>'AUP Test Results - Table 1'!W741</f>
        <v>none</v>
      </c>
      <c r="X741" s="141">
        <f>'AUP Test Results - Table 1'!X741</f>
        <v>0</v>
      </c>
      <c r="Y741" s="178">
        <f>'AUP Test Results - Table 1'!Y741</f>
        <v>0</v>
      </c>
      <c r="Z741" s="89">
        <f>'AUP Test Results - Table 1'!Z741</f>
        <v>0</v>
      </c>
      <c r="AC741" t="str">
        <f t="shared" si="802"/>
        <v>Refunds</v>
      </c>
      <c r="AD741" s="3">
        <f t="shared" si="799"/>
        <v>0</v>
      </c>
      <c r="AE741" s="3">
        <f t="shared" si="800"/>
        <v>0</v>
      </c>
      <c r="AF741" s="3" t="e">
        <f t="shared" si="801"/>
        <v>#DIV/0!</v>
      </c>
      <c r="AG741" s="2" t="e">
        <f t="shared" si="803"/>
        <v>#DIV/0!</v>
      </c>
      <c r="AH741" s="2" t="e">
        <f t="shared" si="804"/>
        <v>#DIV/0!</v>
      </c>
      <c r="AI741" s="2" t="e">
        <f t="shared" si="805"/>
        <v>#DIV/0!</v>
      </c>
      <c r="AJ741" s="2" t="e">
        <f t="shared" si="806"/>
        <v>#DIV/0!</v>
      </c>
      <c r="AK741" t="e">
        <f t="shared" si="807"/>
        <v>#DIV/0!</v>
      </c>
      <c r="AL741" t="str">
        <f t="shared" si="808"/>
        <v>0</v>
      </c>
      <c r="AM741" t="str">
        <f t="shared" si="809"/>
        <v>0</v>
      </c>
      <c r="AN741" t="str">
        <f t="shared" si="810"/>
        <v>0</v>
      </c>
      <c r="AO741" t="str">
        <f t="shared" si="811"/>
        <v>0</v>
      </c>
      <c r="AP741" t="str">
        <f t="shared" si="812"/>
        <v>0</v>
      </c>
      <c r="AQ741" t="str">
        <f t="shared" si="813"/>
        <v>0</v>
      </c>
      <c r="AT741">
        <f t="shared" si="794"/>
        <v>0</v>
      </c>
      <c r="AU741">
        <f t="shared" si="795"/>
        <v>0</v>
      </c>
      <c r="AW741">
        <f t="shared" si="796"/>
        <v>0</v>
      </c>
      <c r="AY741">
        <f t="shared" si="814"/>
        <v>0</v>
      </c>
      <c r="AZ741">
        <f t="shared" si="815"/>
        <v>0</v>
      </c>
      <c r="BA741">
        <f t="shared" si="816"/>
        <v>0</v>
      </c>
      <c r="BB741">
        <f t="shared" si="817"/>
        <v>0</v>
      </c>
      <c r="BC741">
        <f t="shared" si="818"/>
        <v>0</v>
      </c>
      <c r="BD741">
        <f t="shared" si="819"/>
        <v>0</v>
      </c>
      <c r="BF741" t="str">
        <f t="shared" si="820"/>
        <v>0</v>
      </c>
      <c r="BG741" t="str">
        <f t="shared" si="821"/>
        <v>0</v>
      </c>
      <c r="BH741" t="str">
        <f t="shared" si="822"/>
        <v>0</v>
      </c>
      <c r="BI741" t="str">
        <f t="shared" si="823"/>
        <v>0</v>
      </c>
      <c r="BJ741" t="str">
        <f t="shared" si="824"/>
        <v>0</v>
      </c>
      <c r="BK741" t="str">
        <f t="shared" si="825"/>
        <v>0</v>
      </c>
    </row>
    <row r="742" spans="1:63" x14ac:dyDescent="0.25">
      <c r="A742" s="176" t="s">
        <v>25</v>
      </c>
      <c r="B742" s="10">
        <f t="shared" si="797"/>
        <v>21</v>
      </c>
      <c r="C742" s="10" t="str">
        <f t="shared" si="769"/>
        <v>Refunds - 21</v>
      </c>
      <c r="D742" s="138">
        <f>'AUP Test Results - Table 1'!D742</f>
        <v>0</v>
      </c>
      <c r="E742" s="177">
        <f>'AUP Test Results - Table 1'!E742</f>
        <v>0</v>
      </c>
      <c r="F742" s="139">
        <f>'AUP Test Results - Table 1'!F742</f>
        <v>0</v>
      </c>
      <c r="G742" s="177">
        <f>'AUP Test Results - Table 1'!G742</f>
        <v>0</v>
      </c>
      <c r="H742" s="177">
        <f>'AUP Test Results - Table 1'!H742</f>
        <v>0</v>
      </c>
      <c r="I742" s="139">
        <f>'AUP Test Results - Table 1'!I742</f>
        <v>0</v>
      </c>
      <c r="J742" s="177">
        <f>'AUP Test Results - Table 1'!J742</f>
        <v>0</v>
      </c>
      <c r="K742" s="177">
        <f>'AUP Test Results - Table 1'!K742</f>
        <v>0</v>
      </c>
      <c r="L742" s="139">
        <f>'AUP Test Results - Table 1'!L742</f>
        <v>0</v>
      </c>
      <c r="M742" s="177" t="str">
        <f>'AUP Test Results - Table 1'!M742</f>
        <v/>
      </c>
      <c r="N742" s="177">
        <f>'AUP Test Results - Table 1'!N742</f>
        <v>0</v>
      </c>
      <c r="O742" s="139">
        <f>'AUP Test Results - Table 1'!O742</f>
        <v>0</v>
      </c>
      <c r="P742" s="177" t="str">
        <f>'AUP Test Results - Table 1'!P742</f>
        <v/>
      </c>
      <c r="Q742" s="138">
        <f>'AUP Test Results - Table 1'!Q742</f>
        <v>0</v>
      </c>
      <c r="R742" s="139">
        <f>'AUP Test Results - Table 1'!R742</f>
        <v>0</v>
      </c>
      <c r="S742" s="45">
        <f>'AUP Test Results - Table 1'!S742</f>
        <v>0</v>
      </c>
      <c r="T742" s="139">
        <f>'AUP Test Results - Table 1'!T742</f>
        <v>0</v>
      </c>
      <c r="U742" s="45">
        <f>'AUP Test Results - Table 1'!U742</f>
        <v>0</v>
      </c>
      <c r="V742" s="138">
        <f>'AUP Test Results - Table 1'!V742</f>
        <v>0</v>
      </c>
      <c r="W742" s="141" t="str">
        <f>'AUP Test Results - Table 1'!W742</f>
        <v>none</v>
      </c>
      <c r="X742" s="141">
        <f>'AUP Test Results - Table 1'!X742</f>
        <v>0</v>
      </c>
      <c r="Y742" s="178">
        <f>'AUP Test Results - Table 1'!Y742</f>
        <v>0</v>
      </c>
      <c r="Z742" s="89">
        <f>'AUP Test Results - Table 1'!Z742</f>
        <v>0</v>
      </c>
      <c r="AC742" t="str">
        <f t="shared" si="802"/>
        <v>Refunds</v>
      </c>
      <c r="AD742" s="3">
        <f t="shared" si="799"/>
        <v>0</v>
      </c>
      <c r="AE742" s="3">
        <f t="shared" si="800"/>
        <v>0</v>
      </c>
      <c r="AF742" s="3" t="e">
        <f t="shared" si="801"/>
        <v>#DIV/0!</v>
      </c>
      <c r="AG742" s="2" t="e">
        <f t="shared" si="803"/>
        <v>#DIV/0!</v>
      </c>
      <c r="AH742" s="2" t="e">
        <f t="shared" si="804"/>
        <v>#DIV/0!</v>
      </c>
      <c r="AI742" s="2" t="e">
        <f t="shared" si="805"/>
        <v>#DIV/0!</v>
      </c>
      <c r="AJ742" s="2" t="e">
        <f t="shared" si="806"/>
        <v>#DIV/0!</v>
      </c>
      <c r="AK742" t="e">
        <f t="shared" si="807"/>
        <v>#DIV/0!</v>
      </c>
      <c r="AL742" t="str">
        <f t="shared" si="808"/>
        <v>0</v>
      </c>
      <c r="AM742" t="str">
        <f t="shared" si="809"/>
        <v>0</v>
      </c>
      <c r="AN742" t="str">
        <f t="shared" si="810"/>
        <v>0</v>
      </c>
      <c r="AO742" t="str">
        <f t="shared" si="811"/>
        <v>0</v>
      </c>
      <c r="AP742" t="str">
        <f t="shared" si="812"/>
        <v>0</v>
      </c>
      <c r="AQ742" t="str">
        <f t="shared" si="813"/>
        <v>0</v>
      </c>
      <c r="AT742">
        <f t="shared" si="794"/>
        <v>0</v>
      </c>
      <c r="AU742">
        <f t="shared" si="795"/>
        <v>0</v>
      </c>
      <c r="AW742">
        <f t="shared" si="796"/>
        <v>0</v>
      </c>
      <c r="AY742">
        <f t="shared" si="814"/>
        <v>0</v>
      </c>
      <c r="AZ742">
        <f t="shared" si="815"/>
        <v>0</v>
      </c>
      <c r="BA742">
        <f t="shared" si="816"/>
        <v>0</v>
      </c>
      <c r="BB742">
        <f t="shared" si="817"/>
        <v>0</v>
      </c>
      <c r="BC742">
        <f t="shared" si="818"/>
        <v>0</v>
      </c>
      <c r="BD742">
        <f t="shared" si="819"/>
        <v>0</v>
      </c>
      <c r="BF742" t="str">
        <f t="shared" si="820"/>
        <v>0</v>
      </c>
      <c r="BG742" t="str">
        <f t="shared" si="821"/>
        <v>0</v>
      </c>
      <c r="BH742" t="str">
        <f t="shared" si="822"/>
        <v>0</v>
      </c>
      <c r="BI742" t="str">
        <f t="shared" si="823"/>
        <v>0</v>
      </c>
      <c r="BJ742" t="str">
        <f t="shared" si="824"/>
        <v>0</v>
      </c>
      <c r="BK742" t="str">
        <f t="shared" si="825"/>
        <v>0</v>
      </c>
    </row>
    <row r="743" spans="1:63" x14ac:dyDescent="0.25">
      <c r="A743" s="176" t="s">
        <v>25</v>
      </c>
      <c r="B743" s="10">
        <f t="shared" si="797"/>
        <v>22</v>
      </c>
      <c r="C743" s="10" t="str">
        <f t="shared" si="769"/>
        <v>Refunds - 22</v>
      </c>
      <c r="D743" s="138">
        <f>'AUP Test Results - Table 1'!D743</f>
        <v>0</v>
      </c>
      <c r="E743" s="177">
        <f>'AUP Test Results - Table 1'!E743</f>
        <v>0</v>
      </c>
      <c r="F743" s="139">
        <f>'AUP Test Results - Table 1'!F743</f>
        <v>0</v>
      </c>
      <c r="G743" s="177">
        <f>'AUP Test Results - Table 1'!G743</f>
        <v>0</v>
      </c>
      <c r="H743" s="177">
        <f>'AUP Test Results - Table 1'!H743</f>
        <v>0</v>
      </c>
      <c r="I743" s="139">
        <f>'AUP Test Results - Table 1'!I743</f>
        <v>0</v>
      </c>
      <c r="J743" s="177">
        <f>'AUP Test Results - Table 1'!J743</f>
        <v>0</v>
      </c>
      <c r="K743" s="177">
        <f>'AUP Test Results - Table 1'!K743</f>
        <v>0</v>
      </c>
      <c r="L743" s="139">
        <f>'AUP Test Results - Table 1'!L743</f>
        <v>0</v>
      </c>
      <c r="M743" s="177" t="str">
        <f>'AUP Test Results - Table 1'!M743</f>
        <v/>
      </c>
      <c r="N743" s="177">
        <f>'AUP Test Results - Table 1'!N743</f>
        <v>0</v>
      </c>
      <c r="O743" s="139">
        <f>'AUP Test Results - Table 1'!O743</f>
        <v>0</v>
      </c>
      <c r="P743" s="177" t="str">
        <f>'AUP Test Results - Table 1'!P743</f>
        <v/>
      </c>
      <c r="Q743" s="138">
        <f>'AUP Test Results - Table 1'!Q743</f>
        <v>0</v>
      </c>
      <c r="R743" s="139">
        <f>'AUP Test Results - Table 1'!R743</f>
        <v>0</v>
      </c>
      <c r="S743" s="45">
        <f>'AUP Test Results - Table 1'!S743</f>
        <v>0</v>
      </c>
      <c r="T743" s="139">
        <f>'AUP Test Results - Table 1'!T743</f>
        <v>0</v>
      </c>
      <c r="U743" s="45">
        <f>'AUP Test Results - Table 1'!U743</f>
        <v>0</v>
      </c>
      <c r="V743" s="138">
        <f>'AUP Test Results - Table 1'!V743</f>
        <v>0</v>
      </c>
      <c r="W743" s="141" t="str">
        <f>'AUP Test Results - Table 1'!W743</f>
        <v>none</v>
      </c>
      <c r="X743" s="141">
        <f>'AUP Test Results - Table 1'!X743</f>
        <v>0</v>
      </c>
      <c r="Y743" s="178">
        <f>'AUP Test Results - Table 1'!Y743</f>
        <v>0</v>
      </c>
      <c r="Z743" s="89">
        <f>'AUP Test Results - Table 1'!Z743</f>
        <v>0</v>
      </c>
      <c r="AC743" t="str">
        <f t="shared" si="802"/>
        <v>Refunds</v>
      </c>
      <c r="AD743" s="3">
        <f t="shared" si="799"/>
        <v>0</v>
      </c>
      <c r="AE743" s="3">
        <f t="shared" si="800"/>
        <v>0</v>
      </c>
      <c r="AF743" s="3" t="e">
        <f t="shared" si="801"/>
        <v>#DIV/0!</v>
      </c>
      <c r="AG743" s="2" t="e">
        <f t="shared" si="803"/>
        <v>#DIV/0!</v>
      </c>
      <c r="AH743" s="2" t="e">
        <f t="shared" si="804"/>
        <v>#DIV/0!</v>
      </c>
      <c r="AI743" s="2" t="e">
        <f t="shared" si="805"/>
        <v>#DIV/0!</v>
      </c>
      <c r="AJ743" s="2" t="e">
        <f t="shared" si="806"/>
        <v>#DIV/0!</v>
      </c>
      <c r="AK743" t="e">
        <f t="shared" si="807"/>
        <v>#DIV/0!</v>
      </c>
      <c r="AL743" t="str">
        <f t="shared" si="808"/>
        <v>0</v>
      </c>
      <c r="AM743" t="str">
        <f t="shared" si="809"/>
        <v>0</v>
      </c>
      <c r="AN743" t="str">
        <f t="shared" si="810"/>
        <v>0</v>
      </c>
      <c r="AO743" t="str">
        <f t="shared" si="811"/>
        <v>0</v>
      </c>
      <c r="AP743" t="str">
        <f t="shared" si="812"/>
        <v>0</v>
      </c>
      <c r="AQ743" t="str">
        <f t="shared" si="813"/>
        <v>0</v>
      </c>
      <c r="AT743">
        <f t="shared" si="794"/>
        <v>0</v>
      </c>
      <c r="AU743">
        <f t="shared" si="795"/>
        <v>0</v>
      </c>
      <c r="AW743">
        <f t="shared" si="796"/>
        <v>0</v>
      </c>
      <c r="AY743">
        <f t="shared" si="814"/>
        <v>0</v>
      </c>
      <c r="AZ743">
        <f t="shared" si="815"/>
        <v>0</v>
      </c>
      <c r="BA743">
        <f t="shared" si="816"/>
        <v>0</v>
      </c>
      <c r="BB743">
        <f t="shared" si="817"/>
        <v>0</v>
      </c>
      <c r="BC743">
        <f t="shared" si="818"/>
        <v>0</v>
      </c>
      <c r="BD743">
        <f t="shared" si="819"/>
        <v>0</v>
      </c>
      <c r="BF743" t="str">
        <f t="shared" si="820"/>
        <v>0</v>
      </c>
      <c r="BG743" t="str">
        <f t="shared" si="821"/>
        <v>0</v>
      </c>
      <c r="BH743" t="str">
        <f t="shared" si="822"/>
        <v>0</v>
      </c>
      <c r="BI743" t="str">
        <f t="shared" si="823"/>
        <v>0</v>
      </c>
      <c r="BJ743" t="str">
        <f t="shared" si="824"/>
        <v>0</v>
      </c>
      <c r="BK743" t="str">
        <f t="shared" si="825"/>
        <v>0</v>
      </c>
    </row>
    <row r="744" spans="1:63" x14ac:dyDescent="0.25">
      <c r="A744" s="176" t="s">
        <v>25</v>
      </c>
      <c r="B744" s="10">
        <f t="shared" si="797"/>
        <v>23</v>
      </c>
      <c r="C744" s="10" t="str">
        <f t="shared" si="769"/>
        <v>Refunds - 23</v>
      </c>
      <c r="D744" s="138">
        <f>'AUP Test Results - Table 1'!D744</f>
        <v>0</v>
      </c>
      <c r="E744" s="177">
        <f>'AUP Test Results - Table 1'!E744</f>
        <v>0</v>
      </c>
      <c r="F744" s="139">
        <f>'AUP Test Results - Table 1'!F744</f>
        <v>0</v>
      </c>
      <c r="G744" s="177">
        <f>'AUP Test Results - Table 1'!G744</f>
        <v>0</v>
      </c>
      <c r="H744" s="177">
        <f>'AUP Test Results - Table 1'!H744</f>
        <v>0</v>
      </c>
      <c r="I744" s="139">
        <f>'AUP Test Results - Table 1'!I744</f>
        <v>0</v>
      </c>
      <c r="J744" s="177">
        <f>'AUP Test Results - Table 1'!J744</f>
        <v>0</v>
      </c>
      <c r="K744" s="177">
        <f>'AUP Test Results - Table 1'!K744</f>
        <v>0</v>
      </c>
      <c r="L744" s="139">
        <f>'AUP Test Results - Table 1'!L744</f>
        <v>0</v>
      </c>
      <c r="M744" s="177" t="str">
        <f>'AUP Test Results - Table 1'!M744</f>
        <v/>
      </c>
      <c r="N744" s="177">
        <f>'AUP Test Results - Table 1'!N744</f>
        <v>0</v>
      </c>
      <c r="O744" s="139">
        <f>'AUP Test Results - Table 1'!O744</f>
        <v>0</v>
      </c>
      <c r="P744" s="177" t="str">
        <f>'AUP Test Results - Table 1'!P744</f>
        <v/>
      </c>
      <c r="Q744" s="138">
        <f>'AUP Test Results - Table 1'!Q744</f>
        <v>0</v>
      </c>
      <c r="R744" s="139">
        <f>'AUP Test Results - Table 1'!R744</f>
        <v>0</v>
      </c>
      <c r="S744" s="45">
        <f>'AUP Test Results - Table 1'!S744</f>
        <v>0</v>
      </c>
      <c r="T744" s="139">
        <f>'AUP Test Results - Table 1'!T744</f>
        <v>0</v>
      </c>
      <c r="U744" s="45">
        <f>'AUP Test Results - Table 1'!U744</f>
        <v>0</v>
      </c>
      <c r="V744" s="138">
        <f>'AUP Test Results - Table 1'!V744</f>
        <v>0</v>
      </c>
      <c r="W744" s="141" t="str">
        <f>'AUP Test Results - Table 1'!W744</f>
        <v>none</v>
      </c>
      <c r="X744" s="141">
        <f>'AUP Test Results - Table 1'!X744</f>
        <v>0</v>
      </c>
      <c r="Y744" s="178">
        <f>'AUP Test Results - Table 1'!Y744</f>
        <v>0</v>
      </c>
      <c r="Z744" s="89">
        <f>'AUP Test Results - Table 1'!Z744</f>
        <v>0</v>
      </c>
      <c r="AC744" t="str">
        <f t="shared" si="802"/>
        <v>Refunds</v>
      </c>
      <c r="AD744" s="3">
        <f t="shared" si="799"/>
        <v>0</v>
      </c>
      <c r="AE744" s="3">
        <f t="shared" si="800"/>
        <v>0</v>
      </c>
      <c r="AF744" s="3" t="e">
        <f t="shared" si="801"/>
        <v>#DIV/0!</v>
      </c>
      <c r="AG744" s="2" t="e">
        <f t="shared" si="803"/>
        <v>#DIV/0!</v>
      </c>
      <c r="AH744" s="2" t="e">
        <f t="shared" si="804"/>
        <v>#DIV/0!</v>
      </c>
      <c r="AI744" s="2" t="e">
        <f t="shared" si="805"/>
        <v>#DIV/0!</v>
      </c>
      <c r="AJ744" s="2" t="e">
        <f t="shared" si="806"/>
        <v>#DIV/0!</v>
      </c>
      <c r="AK744" t="e">
        <f t="shared" si="807"/>
        <v>#DIV/0!</v>
      </c>
      <c r="AL744" t="str">
        <f t="shared" si="808"/>
        <v>0</v>
      </c>
      <c r="AM744" t="str">
        <f t="shared" si="809"/>
        <v>0</v>
      </c>
      <c r="AN744" t="str">
        <f t="shared" si="810"/>
        <v>0</v>
      </c>
      <c r="AO744" t="str">
        <f t="shared" si="811"/>
        <v>0</v>
      </c>
      <c r="AP744" t="str">
        <f t="shared" si="812"/>
        <v>0</v>
      </c>
      <c r="AQ744" t="str">
        <f t="shared" si="813"/>
        <v>0</v>
      </c>
      <c r="AT744">
        <f t="shared" si="794"/>
        <v>0</v>
      </c>
      <c r="AU744">
        <f t="shared" si="795"/>
        <v>0</v>
      </c>
      <c r="AW744">
        <f t="shared" si="796"/>
        <v>0</v>
      </c>
      <c r="AY744">
        <f t="shared" si="814"/>
        <v>0</v>
      </c>
      <c r="AZ744">
        <f t="shared" si="815"/>
        <v>0</v>
      </c>
      <c r="BA744">
        <f t="shared" si="816"/>
        <v>0</v>
      </c>
      <c r="BB744">
        <f t="shared" si="817"/>
        <v>0</v>
      </c>
      <c r="BC744">
        <f t="shared" si="818"/>
        <v>0</v>
      </c>
      <c r="BD744">
        <f t="shared" si="819"/>
        <v>0</v>
      </c>
      <c r="BF744" t="str">
        <f t="shared" si="820"/>
        <v>0</v>
      </c>
      <c r="BG744" t="str">
        <f t="shared" si="821"/>
        <v>0</v>
      </c>
      <c r="BH744" t="str">
        <f t="shared" si="822"/>
        <v>0</v>
      </c>
      <c r="BI744" t="str">
        <f t="shared" si="823"/>
        <v>0</v>
      </c>
      <c r="BJ744" t="str">
        <f t="shared" si="824"/>
        <v>0</v>
      </c>
      <c r="BK744" t="str">
        <f t="shared" si="825"/>
        <v>0</v>
      </c>
    </row>
    <row r="745" spans="1:63" x14ac:dyDescent="0.25">
      <c r="A745" s="176" t="s">
        <v>25</v>
      </c>
      <c r="B745" s="10">
        <f t="shared" si="797"/>
        <v>24</v>
      </c>
      <c r="C745" s="10" t="str">
        <f t="shared" si="769"/>
        <v>Refunds - 24</v>
      </c>
      <c r="D745" s="138">
        <f>'AUP Test Results - Table 1'!D745</f>
        <v>0</v>
      </c>
      <c r="E745" s="177">
        <f>'AUP Test Results - Table 1'!E745</f>
        <v>0</v>
      </c>
      <c r="F745" s="139">
        <f>'AUP Test Results - Table 1'!F745</f>
        <v>0</v>
      </c>
      <c r="G745" s="177">
        <f>'AUP Test Results - Table 1'!G745</f>
        <v>0</v>
      </c>
      <c r="H745" s="177">
        <f>'AUP Test Results - Table 1'!H745</f>
        <v>0</v>
      </c>
      <c r="I745" s="139">
        <f>'AUP Test Results - Table 1'!I745</f>
        <v>0</v>
      </c>
      <c r="J745" s="177">
        <f>'AUP Test Results - Table 1'!J745</f>
        <v>0</v>
      </c>
      <c r="K745" s="177">
        <f>'AUP Test Results - Table 1'!K745</f>
        <v>0</v>
      </c>
      <c r="L745" s="139">
        <f>'AUP Test Results - Table 1'!L745</f>
        <v>0</v>
      </c>
      <c r="M745" s="177" t="str">
        <f>'AUP Test Results - Table 1'!M745</f>
        <v/>
      </c>
      <c r="N745" s="177">
        <f>'AUP Test Results - Table 1'!N745</f>
        <v>0</v>
      </c>
      <c r="O745" s="139">
        <f>'AUP Test Results - Table 1'!O745</f>
        <v>0</v>
      </c>
      <c r="P745" s="177" t="str">
        <f>'AUP Test Results - Table 1'!P745</f>
        <v/>
      </c>
      <c r="Q745" s="138">
        <f>'AUP Test Results - Table 1'!Q745</f>
        <v>0</v>
      </c>
      <c r="R745" s="139">
        <f>'AUP Test Results - Table 1'!R745</f>
        <v>0</v>
      </c>
      <c r="S745" s="45">
        <f>'AUP Test Results - Table 1'!S745</f>
        <v>0</v>
      </c>
      <c r="T745" s="139">
        <f>'AUP Test Results - Table 1'!T745</f>
        <v>0</v>
      </c>
      <c r="U745" s="45">
        <f>'AUP Test Results - Table 1'!U745</f>
        <v>0</v>
      </c>
      <c r="V745" s="138">
        <f>'AUP Test Results - Table 1'!V745</f>
        <v>0</v>
      </c>
      <c r="W745" s="141" t="str">
        <f>'AUP Test Results - Table 1'!W745</f>
        <v>none</v>
      </c>
      <c r="X745" s="141">
        <f>'AUP Test Results - Table 1'!X745</f>
        <v>0</v>
      </c>
      <c r="Y745" s="178">
        <f>'AUP Test Results - Table 1'!Y745</f>
        <v>0</v>
      </c>
      <c r="Z745" s="89">
        <f>'AUP Test Results - Table 1'!Z745</f>
        <v>0</v>
      </c>
      <c r="AC745" t="str">
        <f t="shared" si="802"/>
        <v>Refunds</v>
      </c>
      <c r="AD745" s="3">
        <f t="shared" si="799"/>
        <v>0</v>
      </c>
      <c r="AE745" s="3">
        <f t="shared" si="800"/>
        <v>0</v>
      </c>
      <c r="AF745" s="3" t="e">
        <f t="shared" si="801"/>
        <v>#DIV/0!</v>
      </c>
      <c r="AG745" s="2" t="e">
        <f t="shared" si="803"/>
        <v>#DIV/0!</v>
      </c>
      <c r="AH745" s="2" t="e">
        <f t="shared" si="804"/>
        <v>#DIV/0!</v>
      </c>
      <c r="AI745" s="2" t="e">
        <f t="shared" si="805"/>
        <v>#DIV/0!</v>
      </c>
      <c r="AJ745" s="2" t="e">
        <f t="shared" si="806"/>
        <v>#DIV/0!</v>
      </c>
      <c r="AK745" t="e">
        <f t="shared" si="807"/>
        <v>#DIV/0!</v>
      </c>
      <c r="AL745" t="str">
        <f t="shared" si="808"/>
        <v>0</v>
      </c>
      <c r="AM745" t="str">
        <f t="shared" si="809"/>
        <v>0</v>
      </c>
      <c r="AN745" t="str">
        <f t="shared" si="810"/>
        <v>0</v>
      </c>
      <c r="AO745" t="str">
        <f t="shared" si="811"/>
        <v>0</v>
      </c>
      <c r="AP745" t="str">
        <f t="shared" si="812"/>
        <v>0</v>
      </c>
      <c r="AQ745" t="str">
        <f t="shared" si="813"/>
        <v>0</v>
      </c>
      <c r="AT745">
        <f t="shared" si="794"/>
        <v>0</v>
      </c>
      <c r="AU745">
        <f t="shared" si="795"/>
        <v>0</v>
      </c>
      <c r="AW745">
        <f t="shared" si="796"/>
        <v>0</v>
      </c>
      <c r="AY745">
        <f t="shared" si="814"/>
        <v>0</v>
      </c>
      <c r="AZ745">
        <f t="shared" si="815"/>
        <v>0</v>
      </c>
      <c r="BA745">
        <f t="shared" si="816"/>
        <v>0</v>
      </c>
      <c r="BB745">
        <f t="shared" si="817"/>
        <v>0</v>
      </c>
      <c r="BC745">
        <f t="shared" si="818"/>
        <v>0</v>
      </c>
      <c r="BD745">
        <f t="shared" si="819"/>
        <v>0</v>
      </c>
      <c r="BF745" t="str">
        <f t="shared" si="820"/>
        <v>0</v>
      </c>
      <c r="BG745" t="str">
        <f t="shared" si="821"/>
        <v>0</v>
      </c>
      <c r="BH745" t="str">
        <f t="shared" si="822"/>
        <v>0</v>
      </c>
      <c r="BI745" t="str">
        <f t="shared" si="823"/>
        <v>0</v>
      </c>
      <c r="BJ745" t="str">
        <f t="shared" si="824"/>
        <v>0</v>
      </c>
      <c r="BK745" t="str">
        <f t="shared" si="825"/>
        <v>0</v>
      </c>
    </row>
    <row r="746" spans="1:63" x14ac:dyDescent="0.25">
      <c r="A746" s="176" t="s">
        <v>25</v>
      </c>
      <c r="B746" s="10">
        <f t="shared" si="797"/>
        <v>25</v>
      </c>
      <c r="C746" s="10" t="str">
        <f t="shared" ref="C746:C809" si="826">A746&amp;" - "&amp;B746</f>
        <v>Refunds - 25</v>
      </c>
      <c r="D746" s="138">
        <f>'AUP Test Results - Table 1'!D746</f>
        <v>0</v>
      </c>
      <c r="E746" s="177">
        <f>'AUP Test Results - Table 1'!E746</f>
        <v>0</v>
      </c>
      <c r="F746" s="139">
        <f>'AUP Test Results - Table 1'!F746</f>
        <v>0</v>
      </c>
      <c r="G746" s="177">
        <f>'AUP Test Results - Table 1'!G746</f>
        <v>0</v>
      </c>
      <c r="H746" s="177">
        <f>'AUP Test Results - Table 1'!H746</f>
        <v>0</v>
      </c>
      <c r="I746" s="139">
        <f>'AUP Test Results - Table 1'!I746</f>
        <v>0</v>
      </c>
      <c r="J746" s="177">
        <f>'AUP Test Results - Table 1'!J746</f>
        <v>0</v>
      </c>
      <c r="K746" s="177">
        <f>'AUP Test Results - Table 1'!K746</f>
        <v>0</v>
      </c>
      <c r="L746" s="139">
        <f>'AUP Test Results - Table 1'!L746</f>
        <v>0</v>
      </c>
      <c r="M746" s="177" t="str">
        <f>'AUP Test Results - Table 1'!M746</f>
        <v/>
      </c>
      <c r="N746" s="177">
        <f>'AUP Test Results - Table 1'!N746</f>
        <v>0</v>
      </c>
      <c r="O746" s="139">
        <f>'AUP Test Results - Table 1'!O746</f>
        <v>0</v>
      </c>
      <c r="P746" s="177" t="str">
        <f>'AUP Test Results - Table 1'!P746</f>
        <v/>
      </c>
      <c r="Q746" s="138">
        <f>'AUP Test Results - Table 1'!Q746</f>
        <v>0</v>
      </c>
      <c r="R746" s="139">
        <f>'AUP Test Results - Table 1'!R746</f>
        <v>0</v>
      </c>
      <c r="S746" s="45">
        <f>'AUP Test Results - Table 1'!S746</f>
        <v>0</v>
      </c>
      <c r="T746" s="139">
        <f>'AUP Test Results - Table 1'!T746</f>
        <v>0</v>
      </c>
      <c r="U746" s="45">
        <f>'AUP Test Results - Table 1'!U746</f>
        <v>0</v>
      </c>
      <c r="V746" s="138">
        <f>'AUP Test Results - Table 1'!V746</f>
        <v>0</v>
      </c>
      <c r="W746" s="141" t="str">
        <f>'AUP Test Results - Table 1'!W746</f>
        <v>none</v>
      </c>
      <c r="X746" s="141">
        <f>'AUP Test Results - Table 1'!X746</f>
        <v>0</v>
      </c>
      <c r="Y746" s="178">
        <f>'AUP Test Results - Table 1'!Y746</f>
        <v>0</v>
      </c>
      <c r="Z746" s="89">
        <f>'AUP Test Results - Table 1'!Z746</f>
        <v>0</v>
      </c>
      <c r="AC746" t="str">
        <f t="shared" si="802"/>
        <v>Refunds</v>
      </c>
      <c r="AD746" s="3">
        <f t="shared" si="799"/>
        <v>0</v>
      </c>
      <c r="AE746" s="3">
        <f t="shared" si="800"/>
        <v>0</v>
      </c>
      <c r="AF746" s="3" t="e">
        <f t="shared" si="801"/>
        <v>#DIV/0!</v>
      </c>
      <c r="AG746" s="2" t="e">
        <f t="shared" si="803"/>
        <v>#DIV/0!</v>
      </c>
      <c r="AH746" s="2" t="e">
        <f t="shared" si="804"/>
        <v>#DIV/0!</v>
      </c>
      <c r="AI746" s="2" t="e">
        <f t="shared" si="805"/>
        <v>#DIV/0!</v>
      </c>
      <c r="AJ746" s="2" t="e">
        <f t="shared" si="806"/>
        <v>#DIV/0!</v>
      </c>
      <c r="AK746" t="e">
        <f t="shared" si="807"/>
        <v>#DIV/0!</v>
      </c>
      <c r="AL746" t="str">
        <f t="shared" si="808"/>
        <v>0</v>
      </c>
      <c r="AM746" t="str">
        <f t="shared" si="809"/>
        <v>0</v>
      </c>
      <c r="AN746" t="str">
        <f t="shared" si="810"/>
        <v>0</v>
      </c>
      <c r="AO746" t="str">
        <f t="shared" si="811"/>
        <v>0</v>
      </c>
      <c r="AP746" t="str">
        <f t="shared" si="812"/>
        <v>0</v>
      </c>
      <c r="AQ746" t="str">
        <f t="shared" si="813"/>
        <v>0</v>
      </c>
      <c r="AT746">
        <f t="shared" si="794"/>
        <v>0</v>
      </c>
      <c r="AU746">
        <f t="shared" si="795"/>
        <v>0</v>
      </c>
      <c r="AW746">
        <f t="shared" si="796"/>
        <v>0</v>
      </c>
      <c r="AY746">
        <f t="shared" si="814"/>
        <v>0</v>
      </c>
      <c r="AZ746">
        <f t="shared" si="815"/>
        <v>0</v>
      </c>
      <c r="BA746">
        <f t="shared" si="816"/>
        <v>0</v>
      </c>
      <c r="BB746">
        <f t="shared" si="817"/>
        <v>0</v>
      </c>
      <c r="BC746">
        <f t="shared" si="818"/>
        <v>0</v>
      </c>
      <c r="BD746">
        <f t="shared" si="819"/>
        <v>0</v>
      </c>
      <c r="BF746" t="str">
        <f t="shared" si="820"/>
        <v>0</v>
      </c>
      <c r="BG746" t="str">
        <f t="shared" si="821"/>
        <v>0</v>
      </c>
      <c r="BH746" t="str">
        <f t="shared" si="822"/>
        <v>0</v>
      </c>
      <c r="BI746" t="str">
        <f t="shared" si="823"/>
        <v>0</v>
      </c>
      <c r="BJ746" t="str">
        <f t="shared" si="824"/>
        <v>0</v>
      </c>
      <c r="BK746" t="str">
        <f t="shared" si="825"/>
        <v>0</v>
      </c>
    </row>
    <row r="747" spans="1:63" x14ac:dyDescent="0.25">
      <c r="A747" s="176" t="s">
        <v>25</v>
      </c>
      <c r="B747" s="10">
        <f t="shared" si="797"/>
        <v>26</v>
      </c>
      <c r="C747" s="10" t="str">
        <f t="shared" si="826"/>
        <v>Refunds - 26</v>
      </c>
      <c r="D747" s="138">
        <f>'AUP Test Results - Table 1'!D747</f>
        <v>0</v>
      </c>
      <c r="E747" s="177">
        <f>'AUP Test Results - Table 1'!E747</f>
        <v>0</v>
      </c>
      <c r="F747" s="139">
        <f>'AUP Test Results - Table 1'!F747</f>
        <v>0</v>
      </c>
      <c r="G747" s="177">
        <f>'AUP Test Results - Table 1'!G747</f>
        <v>0</v>
      </c>
      <c r="H747" s="177">
        <f>'AUP Test Results - Table 1'!H747</f>
        <v>0</v>
      </c>
      <c r="I747" s="139">
        <f>'AUP Test Results - Table 1'!I747</f>
        <v>0</v>
      </c>
      <c r="J747" s="177">
        <f>'AUP Test Results - Table 1'!J747</f>
        <v>0</v>
      </c>
      <c r="K747" s="177">
        <f>'AUP Test Results - Table 1'!K747</f>
        <v>0</v>
      </c>
      <c r="L747" s="139">
        <f>'AUP Test Results - Table 1'!L747</f>
        <v>0</v>
      </c>
      <c r="M747" s="177" t="str">
        <f>'AUP Test Results - Table 1'!M747</f>
        <v/>
      </c>
      <c r="N747" s="177">
        <f>'AUP Test Results - Table 1'!N747</f>
        <v>0</v>
      </c>
      <c r="O747" s="139">
        <f>'AUP Test Results - Table 1'!O747</f>
        <v>0</v>
      </c>
      <c r="P747" s="177" t="str">
        <f>'AUP Test Results - Table 1'!P747</f>
        <v/>
      </c>
      <c r="Q747" s="138">
        <f>'AUP Test Results - Table 1'!Q747</f>
        <v>0</v>
      </c>
      <c r="R747" s="139">
        <f>'AUP Test Results - Table 1'!R747</f>
        <v>0</v>
      </c>
      <c r="S747" s="45">
        <f>'AUP Test Results - Table 1'!S747</f>
        <v>0</v>
      </c>
      <c r="T747" s="139">
        <f>'AUP Test Results - Table 1'!T747</f>
        <v>0</v>
      </c>
      <c r="U747" s="45">
        <f>'AUP Test Results - Table 1'!U747</f>
        <v>0</v>
      </c>
      <c r="V747" s="138">
        <f>'AUP Test Results - Table 1'!V747</f>
        <v>0</v>
      </c>
      <c r="W747" s="141" t="str">
        <f>'AUP Test Results - Table 1'!W747</f>
        <v>none</v>
      </c>
      <c r="X747" s="141">
        <f>'AUP Test Results - Table 1'!X747</f>
        <v>0</v>
      </c>
      <c r="Y747" s="178">
        <f>'AUP Test Results - Table 1'!Y747</f>
        <v>0</v>
      </c>
      <c r="Z747" s="89">
        <f>'AUP Test Results - Table 1'!Z747</f>
        <v>0</v>
      </c>
      <c r="AC747" t="str">
        <f t="shared" si="802"/>
        <v>Refunds</v>
      </c>
      <c r="AD747" s="3">
        <f t="shared" si="799"/>
        <v>0</v>
      </c>
      <c r="AE747" s="3">
        <f t="shared" si="800"/>
        <v>0</v>
      </c>
      <c r="AF747" s="3" t="e">
        <f t="shared" si="801"/>
        <v>#DIV/0!</v>
      </c>
      <c r="AG747" s="2" t="e">
        <f t="shared" si="803"/>
        <v>#DIV/0!</v>
      </c>
      <c r="AH747" s="2" t="e">
        <f t="shared" si="804"/>
        <v>#DIV/0!</v>
      </c>
      <c r="AI747" s="2" t="e">
        <f t="shared" si="805"/>
        <v>#DIV/0!</v>
      </c>
      <c r="AJ747" s="2" t="e">
        <f t="shared" si="806"/>
        <v>#DIV/0!</v>
      </c>
      <c r="AK747" t="e">
        <f t="shared" si="807"/>
        <v>#DIV/0!</v>
      </c>
      <c r="AL747" t="str">
        <f t="shared" si="808"/>
        <v>0</v>
      </c>
      <c r="AM747" t="str">
        <f t="shared" si="809"/>
        <v>0</v>
      </c>
      <c r="AN747" t="str">
        <f t="shared" si="810"/>
        <v>0</v>
      </c>
      <c r="AO747" t="str">
        <f t="shared" si="811"/>
        <v>0</v>
      </c>
      <c r="AP747" t="str">
        <f t="shared" si="812"/>
        <v>0</v>
      </c>
      <c r="AQ747" t="str">
        <f t="shared" si="813"/>
        <v>0</v>
      </c>
      <c r="AT747">
        <f t="shared" si="794"/>
        <v>0</v>
      </c>
      <c r="AU747">
        <f t="shared" si="795"/>
        <v>0</v>
      </c>
      <c r="AW747">
        <f t="shared" si="796"/>
        <v>0</v>
      </c>
      <c r="AY747">
        <f t="shared" si="814"/>
        <v>0</v>
      </c>
      <c r="AZ747">
        <f t="shared" si="815"/>
        <v>0</v>
      </c>
      <c r="BA747">
        <f t="shared" si="816"/>
        <v>0</v>
      </c>
      <c r="BB747">
        <f t="shared" si="817"/>
        <v>0</v>
      </c>
      <c r="BC747">
        <f t="shared" si="818"/>
        <v>0</v>
      </c>
      <c r="BD747">
        <f t="shared" si="819"/>
        <v>0</v>
      </c>
      <c r="BF747" t="str">
        <f t="shared" si="820"/>
        <v>0</v>
      </c>
      <c r="BG747" t="str">
        <f t="shared" si="821"/>
        <v>0</v>
      </c>
      <c r="BH747" t="str">
        <f t="shared" si="822"/>
        <v>0</v>
      </c>
      <c r="BI747" t="str">
        <f t="shared" si="823"/>
        <v>0</v>
      </c>
      <c r="BJ747" t="str">
        <f t="shared" si="824"/>
        <v>0</v>
      </c>
      <c r="BK747" t="str">
        <f t="shared" si="825"/>
        <v>0</v>
      </c>
    </row>
    <row r="748" spans="1:63" x14ac:dyDescent="0.25">
      <c r="A748" s="176" t="s">
        <v>25</v>
      </c>
      <c r="B748" s="10">
        <f t="shared" si="797"/>
        <v>27</v>
      </c>
      <c r="C748" s="10" t="str">
        <f t="shared" si="826"/>
        <v>Refunds - 27</v>
      </c>
      <c r="D748" s="138">
        <f>'AUP Test Results - Table 1'!D748</f>
        <v>0</v>
      </c>
      <c r="E748" s="177">
        <f>'AUP Test Results - Table 1'!E748</f>
        <v>0</v>
      </c>
      <c r="F748" s="139">
        <f>'AUP Test Results - Table 1'!F748</f>
        <v>0</v>
      </c>
      <c r="G748" s="177">
        <f>'AUP Test Results - Table 1'!G748</f>
        <v>0</v>
      </c>
      <c r="H748" s="177">
        <f>'AUP Test Results - Table 1'!H748</f>
        <v>0</v>
      </c>
      <c r="I748" s="139">
        <f>'AUP Test Results - Table 1'!I748</f>
        <v>0</v>
      </c>
      <c r="J748" s="177">
        <f>'AUP Test Results - Table 1'!J748</f>
        <v>0</v>
      </c>
      <c r="K748" s="177">
        <f>'AUP Test Results - Table 1'!K748</f>
        <v>0</v>
      </c>
      <c r="L748" s="139">
        <f>'AUP Test Results - Table 1'!L748</f>
        <v>0</v>
      </c>
      <c r="M748" s="177" t="str">
        <f>'AUP Test Results - Table 1'!M748</f>
        <v/>
      </c>
      <c r="N748" s="177">
        <f>'AUP Test Results - Table 1'!N748</f>
        <v>0</v>
      </c>
      <c r="O748" s="139">
        <f>'AUP Test Results - Table 1'!O748</f>
        <v>0</v>
      </c>
      <c r="P748" s="177" t="str">
        <f>'AUP Test Results - Table 1'!P748</f>
        <v/>
      </c>
      <c r="Q748" s="138">
        <f>'AUP Test Results - Table 1'!Q748</f>
        <v>0</v>
      </c>
      <c r="R748" s="139">
        <f>'AUP Test Results - Table 1'!R748</f>
        <v>0</v>
      </c>
      <c r="S748" s="45">
        <f>'AUP Test Results - Table 1'!S748</f>
        <v>0</v>
      </c>
      <c r="T748" s="139">
        <f>'AUP Test Results - Table 1'!T748</f>
        <v>0</v>
      </c>
      <c r="U748" s="45">
        <f>'AUP Test Results - Table 1'!U748</f>
        <v>0</v>
      </c>
      <c r="V748" s="138">
        <f>'AUP Test Results - Table 1'!V748</f>
        <v>0</v>
      </c>
      <c r="W748" s="141" t="str">
        <f>'AUP Test Results - Table 1'!W748</f>
        <v>none</v>
      </c>
      <c r="X748" s="141">
        <f>'AUP Test Results - Table 1'!X748</f>
        <v>0</v>
      </c>
      <c r="Y748" s="178">
        <f>'AUP Test Results - Table 1'!Y748</f>
        <v>0</v>
      </c>
      <c r="Z748" s="89">
        <f>'AUP Test Results - Table 1'!Z748</f>
        <v>0</v>
      </c>
      <c r="AC748" t="str">
        <f t="shared" si="802"/>
        <v>Refunds</v>
      </c>
      <c r="AD748" s="3">
        <f t="shared" si="799"/>
        <v>0</v>
      </c>
      <c r="AE748" s="3">
        <f t="shared" si="800"/>
        <v>0</v>
      </c>
      <c r="AF748" s="3" t="e">
        <f t="shared" si="801"/>
        <v>#DIV/0!</v>
      </c>
      <c r="AG748" s="2" t="e">
        <f t="shared" si="803"/>
        <v>#DIV/0!</v>
      </c>
      <c r="AH748" s="2" t="e">
        <f t="shared" si="804"/>
        <v>#DIV/0!</v>
      </c>
      <c r="AI748" s="2" t="e">
        <f t="shared" si="805"/>
        <v>#DIV/0!</v>
      </c>
      <c r="AJ748" s="2" t="e">
        <f t="shared" si="806"/>
        <v>#DIV/0!</v>
      </c>
      <c r="AK748" t="e">
        <f t="shared" si="807"/>
        <v>#DIV/0!</v>
      </c>
      <c r="AL748" t="str">
        <f t="shared" si="808"/>
        <v>0</v>
      </c>
      <c r="AM748" t="str">
        <f t="shared" si="809"/>
        <v>0</v>
      </c>
      <c r="AN748" t="str">
        <f t="shared" si="810"/>
        <v>0</v>
      </c>
      <c r="AO748" t="str">
        <f t="shared" si="811"/>
        <v>0</v>
      </c>
      <c r="AP748" t="str">
        <f t="shared" si="812"/>
        <v>0</v>
      </c>
      <c r="AQ748" t="str">
        <f t="shared" si="813"/>
        <v>0</v>
      </c>
      <c r="AT748">
        <f t="shared" si="794"/>
        <v>0</v>
      </c>
      <c r="AU748">
        <f t="shared" si="795"/>
        <v>0</v>
      </c>
      <c r="AW748">
        <f t="shared" si="796"/>
        <v>0</v>
      </c>
      <c r="AY748">
        <f t="shared" si="814"/>
        <v>0</v>
      </c>
      <c r="AZ748">
        <f t="shared" si="815"/>
        <v>0</v>
      </c>
      <c r="BA748">
        <f t="shared" si="816"/>
        <v>0</v>
      </c>
      <c r="BB748">
        <f t="shared" si="817"/>
        <v>0</v>
      </c>
      <c r="BC748">
        <f t="shared" si="818"/>
        <v>0</v>
      </c>
      <c r="BD748">
        <f t="shared" si="819"/>
        <v>0</v>
      </c>
      <c r="BF748" t="str">
        <f t="shared" si="820"/>
        <v>0</v>
      </c>
      <c r="BG748" t="str">
        <f t="shared" si="821"/>
        <v>0</v>
      </c>
      <c r="BH748" t="str">
        <f t="shared" si="822"/>
        <v>0</v>
      </c>
      <c r="BI748" t="str">
        <f t="shared" si="823"/>
        <v>0</v>
      </c>
      <c r="BJ748" t="str">
        <f t="shared" si="824"/>
        <v>0</v>
      </c>
      <c r="BK748" t="str">
        <f t="shared" si="825"/>
        <v>0</v>
      </c>
    </row>
    <row r="749" spans="1:63" x14ac:dyDescent="0.25">
      <c r="A749" s="176" t="s">
        <v>25</v>
      </c>
      <c r="B749" s="10">
        <f t="shared" si="797"/>
        <v>28</v>
      </c>
      <c r="C749" s="10" t="str">
        <f t="shared" si="826"/>
        <v>Refunds - 28</v>
      </c>
      <c r="D749" s="138">
        <f>'AUP Test Results - Table 1'!D749</f>
        <v>0</v>
      </c>
      <c r="E749" s="177">
        <f>'AUP Test Results - Table 1'!E749</f>
        <v>0</v>
      </c>
      <c r="F749" s="139">
        <f>'AUP Test Results - Table 1'!F749</f>
        <v>0</v>
      </c>
      <c r="G749" s="177">
        <f>'AUP Test Results - Table 1'!G749</f>
        <v>0</v>
      </c>
      <c r="H749" s="177">
        <f>'AUP Test Results - Table 1'!H749</f>
        <v>0</v>
      </c>
      <c r="I749" s="139">
        <f>'AUP Test Results - Table 1'!I749</f>
        <v>0</v>
      </c>
      <c r="J749" s="177">
        <f>'AUP Test Results - Table 1'!J749</f>
        <v>0</v>
      </c>
      <c r="K749" s="177">
        <f>'AUP Test Results - Table 1'!K749</f>
        <v>0</v>
      </c>
      <c r="L749" s="139">
        <f>'AUP Test Results - Table 1'!L749</f>
        <v>0</v>
      </c>
      <c r="M749" s="177" t="str">
        <f>'AUP Test Results - Table 1'!M749</f>
        <v/>
      </c>
      <c r="N749" s="177">
        <f>'AUP Test Results - Table 1'!N749</f>
        <v>0</v>
      </c>
      <c r="O749" s="139">
        <f>'AUP Test Results - Table 1'!O749</f>
        <v>0</v>
      </c>
      <c r="P749" s="177" t="str">
        <f>'AUP Test Results - Table 1'!P749</f>
        <v/>
      </c>
      <c r="Q749" s="138">
        <f>'AUP Test Results - Table 1'!Q749</f>
        <v>0</v>
      </c>
      <c r="R749" s="139">
        <f>'AUP Test Results - Table 1'!R749</f>
        <v>0</v>
      </c>
      <c r="S749" s="45">
        <f>'AUP Test Results - Table 1'!S749</f>
        <v>0</v>
      </c>
      <c r="T749" s="139">
        <f>'AUP Test Results - Table 1'!T749</f>
        <v>0</v>
      </c>
      <c r="U749" s="45">
        <f>'AUP Test Results - Table 1'!U749</f>
        <v>0</v>
      </c>
      <c r="V749" s="138">
        <f>'AUP Test Results - Table 1'!V749</f>
        <v>0</v>
      </c>
      <c r="W749" s="141" t="str">
        <f>'AUP Test Results - Table 1'!W749</f>
        <v>none</v>
      </c>
      <c r="X749" s="141">
        <f>'AUP Test Results - Table 1'!X749</f>
        <v>0</v>
      </c>
      <c r="Y749" s="178">
        <f>'AUP Test Results - Table 1'!Y749</f>
        <v>0</v>
      </c>
      <c r="Z749" s="89">
        <f>'AUP Test Results - Table 1'!Z749</f>
        <v>0</v>
      </c>
      <c r="AC749" t="str">
        <f t="shared" si="802"/>
        <v>Refunds</v>
      </c>
      <c r="AD749" s="3">
        <f t="shared" si="799"/>
        <v>0</v>
      </c>
      <c r="AE749" s="3">
        <f t="shared" si="800"/>
        <v>0</v>
      </c>
      <c r="AF749" s="3" t="e">
        <f t="shared" si="801"/>
        <v>#DIV/0!</v>
      </c>
      <c r="AG749" s="2" t="e">
        <f t="shared" si="803"/>
        <v>#DIV/0!</v>
      </c>
      <c r="AH749" s="2" t="e">
        <f t="shared" si="804"/>
        <v>#DIV/0!</v>
      </c>
      <c r="AI749" s="2" t="e">
        <f t="shared" si="805"/>
        <v>#DIV/0!</v>
      </c>
      <c r="AJ749" s="2" t="e">
        <f t="shared" si="806"/>
        <v>#DIV/0!</v>
      </c>
      <c r="AK749" t="e">
        <f t="shared" si="807"/>
        <v>#DIV/0!</v>
      </c>
      <c r="AL749" t="str">
        <f t="shared" si="808"/>
        <v>0</v>
      </c>
      <c r="AM749" t="str">
        <f t="shared" si="809"/>
        <v>0</v>
      </c>
      <c r="AN749" t="str">
        <f t="shared" si="810"/>
        <v>0</v>
      </c>
      <c r="AO749" t="str">
        <f t="shared" si="811"/>
        <v>0</v>
      </c>
      <c r="AP749" t="str">
        <f t="shared" si="812"/>
        <v>0</v>
      </c>
      <c r="AQ749" t="str">
        <f t="shared" si="813"/>
        <v>0</v>
      </c>
      <c r="AT749">
        <f t="shared" si="794"/>
        <v>0</v>
      </c>
      <c r="AU749">
        <f t="shared" si="795"/>
        <v>0</v>
      </c>
      <c r="AW749">
        <f t="shared" si="796"/>
        <v>0</v>
      </c>
      <c r="AY749">
        <f t="shared" si="814"/>
        <v>0</v>
      </c>
      <c r="AZ749">
        <f t="shared" si="815"/>
        <v>0</v>
      </c>
      <c r="BA749">
        <f t="shared" si="816"/>
        <v>0</v>
      </c>
      <c r="BB749">
        <f t="shared" si="817"/>
        <v>0</v>
      </c>
      <c r="BC749">
        <f t="shared" si="818"/>
        <v>0</v>
      </c>
      <c r="BD749">
        <f t="shared" si="819"/>
        <v>0</v>
      </c>
      <c r="BF749" t="str">
        <f t="shared" si="820"/>
        <v>0</v>
      </c>
      <c r="BG749" t="str">
        <f t="shared" si="821"/>
        <v>0</v>
      </c>
      <c r="BH749" t="str">
        <f t="shared" si="822"/>
        <v>0</v>
      </c>
      <c r="BI749" t="str">
        <f t="shared" si="823"/>
        <v>0</v>
      </c>
      <c r="BJ749" t="str">
        <f t="shared" si="824"/>
        <v>0</v>
      </c>
      <c r="BK749" t="str">
        <f t="shared" si="825"/>
        <v>0</v>
      </c>
    </row>
    <row r="750" spans="1:63" x14ac:dyDescent="0.25">
      <c r="A750" s="176" t="s">
        <v>25</v>
      </c>
      <c r="B750" s="10">
        <f t="shared" si="797"/>
        <v>29</v>
      </c>
      <c r="C750" s="10" t="str">
        <f t="shared" si="826"/>
        <v>Refunds - 29</v>
      </c>
      <c r="D750" s="138">
        <f>'AUP Test Results - Table 1'!D750</f>
        <v>0</v>
      </c>
      <c r="E750" s="177">
        <f>'AUP Test Results - Table 1'!E750</f>
        <v>0</v>
      </c>
      <c r="F750" s="139">
        <f>'AUP Test Results - Table 1'!F750</f>
        <v>0</v>
      </c>
      <c r="G750" s="177">
        <f>'AUP Test Results - Table 1'!G750</f>
        <v>0</v>
      </c>
      <c r="H750" s="177">
        <f>'AUP Test Results - Table 1'!H750</f>
        <v>0</v>
      </c>
      <c r="I750" s="139">
        <f>'AUP Test Results - Table 1'!I750</f>
        <v>0</v>
      </c>
      <c r="J750" s="177">
        <f>'AUP Test Results - Table 1'!J750</f>
        <v>0</v>
      </c>
      <c r="K750" s="177">
        <f>'AUP Test Results - Table 1'!K750</f>
        <v>0</v>
      </c>
      <c r="L750" s="139">
        <f>'AUP Test Results - Table 1'!L750</f>
        <v>0</v>
      </c>
      <c r="M750" s="177" t="str">
        <f>'AUP Test Results - Table 1'!M750</f>
        <v/>
      </c>
      <c r="N750" s="177">
        <f>'AUP Test Results - Table 1'!N750</f>
        <v>0</v>
      </c>
      <c r="O750" s="139">
        <f>'AUP Test Results - Table 1'!O750</f>
        <v>0</v>
      </c>
      <c r="P750" s="177" t="str">
        <f>'AUP Test Results - Table 1'!P750</f>
        <v/>
      </c>
      <c r="Q750" s="138">
        <f>'AUP Test Results - Table 1'!Q750</f>
        <v>0</v>
      </c>
      <c r="R750" s="139">
        <f>'AUP Test Results - Table 1'!R750</f>
        <v>0</v>
      </c>
      <c r="S750" s="45">
        <f>'AUP Test Results - Table 1'!S750</f>
        <v>0</v>
      </c>
      <c r="T750" s="139">
        <f>'AUP Test Results - Table 1'!T750</f>
        <v>0</v>
      </c>
      <c r="U750" s="45">
        <f>'AUP Test Results - Table 1'!U750</f>
        <v>0</v>
      </c>
      <c r="V750" s="138">
        <f>'AUP Test Results - Table 1'!V750</f>
        <v>0</v>
      </c>
      <c r="W750" s="141" t="str">
        <f>'AUP Test Results - Table 1'!W750</f>
        <v>none</v>
      </c>
      <c r="X750" s="141">
        <f>'AUP Test Results - Table 1'!X750</f>
        <v>0</v>
      </c>
      <c r="Y750" s="178">
        <f>'AUP Test Results - Table 1'!Y750</f>
        <v>0</v>
      </c>
      <c r="Z750" s="89">
        <f>'AUP Test Results - Table 1'!Z750</f>
        <v>0</v>
      </c>
      <c r="AC750" t="str">
        <f t="shared" si="802"/>
        <v>Refunds</v>
      </c>
      <c r="AD750" s="3">
        <f t="shared" si="799"/>
        <v>0</v>
      </c>
      <c r="AE750" s="3">
        <f t="shared" si="800"/>
        <v>0</v>
      </c>
      <c r="AF750" s="3" t="e">
        <f t="shared" si="801"/>
        <v>#DIV/0!</v>
      </c>
      <c r="AG750" s="2" t="e">
        <f t="shared" si="803"/>
        <v>#DIV/0!</v>
      </c>
      <c r="AH750" s="2" t="e">
        <f t="shared" si="804"/>
        <v>#DIV/0!</v>
      </c>
      <c r="AI750" s="2" t="e">
        <f t="shared" si="805"/>
        <v>#DIV/0!</v>
      </c>
      <c r="AJ750" s="2" t="e">
        <f t="shared" si="806"/>
        <v>#DIV/0!</v>
      </c>
      <c r="AK750" t="e">
        <f t="shared" si="807"/>
        <v>#DIV/0!</v>
      </c>
      <c r="AL750" t="str">
        <f t="shared" si="808"/>
        <v>0</v>
      </c>
      <c r="AM750" t="str">
        <f t="shared" si="809"/>
        <v>0</v>
      </c>
      <c r="AN750" t="str">
        <f t="shared" si="810"/>
        <v>0</v>
      </c>
      <c r="AO750" t="str">
        <f t="shared" si="811"/>
        <v>0</v>
      </c>
      <c r="AP750" t="str">
        <f t="shared" si="812"/>
        <v>0</v>
      </c>
      <c r="AQ750" t="str">
        <f t="shared" si="813"/>
        <v>0</v>
      </c>
      <c r="AT750">
        <f t="shared" si="794"/>
        <v>0</v>
      </c>
      <c r="AU750">
        <f t="shared" si="795"/>
        <v>0</v>
      </c>
      <c r="AW750">
        <f t="shared" si="796"/>
        <v>0</v>
      </c>
      <c r="AY750">
        <f t="shared" si="814"/>
        <v>0</v>
      </c>
      <c r="AZ750">
        <f t="shared" si="815"/>
        <v>0</v>
      </c>
      <c r="BA750">
        <f t="shared" si="816"/>
        <v>0</v>
      </c>
      <c r="BB750">
        <f t="shared" si="817"/>
        <v>0</v>
      </c>
      <c r="BC750">
        <f t="shared" si="818"/>
        <v>0</v>
      </c>
      <c r="BD750">
        <f t="shared" si="819"/>
        <v>0</v>
      </c>
      <c r="BF750" t="str">
        <f t="shared" si="820"/>
        <v>0</v>
      </c>
      <c r="BG750" t="str">
        <f t="shared" si="821"/>
        <v>0</v>
      </c>
      <c r="BH750" t="str">
        <f t="shared" si="822"/>
        <v>0</v>
      </c>
      <c r="BI750" t="str">
        <f t="shared" si="823"/>
        <v>0</v>
      </c>
      <c r="BJ750" t="str">
        <f t="shared" si="824"/>
        <v>0</v>
      </c>
      <c r="BK750" t="str">
        <f t="shared" si="825"/>
        <v>0</v>
      </c>
    </row>
    <row r="751" spans="1:63" x14ac:dyDescent="0.25">
      <c r="A751" s="176" t="s">
        <v>25</v>
      </c>
      <c r="B751" s="10">
        <f t="shared" si="797"/>
        <v>30</v>
      </c>
      <c r="C751" s="10" t="str">
        <f t="shared" si="826"/>
        <v>Refunds - 30</v>
      </c>
      <c r="D751" s="138">
        <f>'AUP Test Results - Table 1'!D751</f>
        <v>0</v>
      </c>
      <c r="E751" s="177">
        <f>'AUP Test Results - Table 1'!E751</f>
        <v>0</v>
      </c>
      <c r="F751" s="139">
        <f>'AUP Test Results - Table 1'!F751</f>
        <v>0</v>
      </c>
      <c r="G751" s="177">
        <f>'AUP Test Results - Table 1'!G751</f>
        <v>0</v>
      </c>
      <c r="H751" s="177">
        <f>'AUP Test Results - Table 1'!H751</f>
        <v>0</v>
      </c>
      <c r="I751" s="139">
        <f>'AUP Test Results - Table 1'!I751</f>
        <v>0</v>
      </c>
      <c r="J751" s="177">
        <f>'AUP Test Results - Table 1'!J751</f>
        <v>0</v>
      </c>
      <c r="K751" s="177">
        <f>'AUP Test Results - Table 1'!K751</f>
        <v>0</v>
      </c>
      <c r="L751" s="139">
        <f>'AUP Test Results - Table 1'!L751</f>
        <v>0</v>
      </c>
      <c r="M751" s="177" t="str">
        <f>'AUP Test Results - Table 1'!M751</f>
        <v/>
      </c>
      <c r="N751" s="177">
        <f>'AUP Test Results - Table 1'!N751</f>
        <v>0</v>
      </c>
      <c r="O751" s="139">
        <f>'AUP Test Results - Table 1'!O751</f>
        <v>0</v>
      </c>
      <c r="P751" s="177" t="str">
        <f>'AUP Test Results - Table 1'!P751</f>
        <v/>
      </c>
      <c r="Q751" s="138">
        <f>'AUP Test Results - Table 1'!Q751</f>
        <v>0</v>
      </c>
      <c r="R751" s="139">
        <f>'AUP Test Results - Table 1'!R751</f>
        <v>0</v>
      </c>
      <c r="S751" s="45">
        <f>'AUP Test Results - Table 1'!S751</f>
        <v>0</v>
      </c>
      <c r="T751" s="139">
        <f>'AUP Test Results - Table 1'!T751</f>
        <v>0</v>
      </c>
      <c r="U751" s="45">
        <f>'AUP Test Results - Table 1'!U751</f>
        <v>0</v>
      </c>
      <c r="V751" s="138">
        <f>'AUP Test Results - Table 1'!V751</f>
        <v>0</v>
      </c>
      <c r="W751" s="141" t="str">
        <f>'AUP Test Results - Table 1'!W751</f>
        <v>none</v>
      </c>
      <c r="X751" s="141">
        <f>'AUP Test Results - Table 1'!X751</f>
        <v>0</v>
      </c>
      <c r="Y751" s="178">
        <f>'AUP Test Results - Table 1'!Y751</f>
        <v>0</v>
      </c>
      <c r="Z751" s="89">
        <f>'AUP Test Results - Table 1'!Z751</f>
        <v>0</v>
      </c>
      <c r="AC751" t="str">
        <f t="shared" si="802"/>
        <v>Refunds</v>
      </c>
      <c r="AD751" s="3">
        <f t="shared" si="799"/>
        <v>0</v>
      </c>
      <c r="AE751" s="3">
        <f t="shared" si="800"/>
        <v>0</v>
      </c>
      <c r="AF751" s="3" t="e">
        <f t="shared" si="801"/>
        <v>#DIV/0!</v>
      </c>
      <c r="AG751" s="2" t="e">
        <f t="shared" si="803"/>
        <v>#DIV/0!</v>
      </c>
      <c r="AH751" s="2" t="e">
        <f t="shared" si="804"/>
        <v>#DIV/0!</v>
      </c>
      <c r="AI751" s="2" t="e">
        <f t="shared" si="805"/>
        <v>#DIV/0!</v>
      </c>
      <c r="AJ751" s="2" t="e">
        <f t="shared" si="806"/>
        <v>#DIV/0!</v>
      </c>
      <c r="AK751" t="e">
        <f t="shared" si="807"/>
        <v>#DIV/0!</v>
      </c>
      <c r="AL751" t="str">
        <f t="shared" si="808"/>
        <v>0</v>
      </c>
      <c r="AM751" t="str">
        <f t="shared" si="809"/>
        <v>0</v>
      </c>
      <c r="AN751" t="str">
        <f t="shared" si="810"/>
        <v>0</v>
      </c>
      <c r="AO751" t="str">
        <f t="shared" si="811"/>
        <v>0</v>
      </c>
      <c r="AP751" t="str">
        <f t="shared" si="812"/>
        <v>0</v>
      </c>
      <c r="AQ751" t="str">
        <f t="shared" si="813"/>
        <v>0</v>
      </c>
      <c r="AT751">
        <f t="shared" si="794"/>
        <v>0</v>
      </c>
      <c r="AU751">
        <f t="shared" si="795"/>
        <v>0</v>
      </c>
      <c r="AW751">
        <f t="shared" si="796"/>
        <v>0</v>
      </c>
      <c r="AY751">
        <f t="shared" si="814"/>
        <v>0</v>
      </c>
      <c r="AZ751">
        <f t="shared" si="815"/>
        <v>0</v>
      </c>
      <c r="BA751">
        <f t="shared" si="816"/>
        <v>0</v>
      </c>
      <c r="BB751">
        <f t="shared" si="817"/>
        <v>0</v>
      </c>
      <c r="BC751">
        <f t="shared" si="818"/>
        <v>0</v>
      </c>
      <c r="BD751">
        <f t="shared" si="819"/>
        <v>0</v>
      </c>
      <c r="BF751" t="str">
        <f t="shared" si="820"/>
        <v>0</v>
      </c>
      <c r="BG751" t="str">
        <f t="shared" si="821"/>
        <v>0</v>
      </c>
      <c r="BH751" t="str">
        <f t="shared" si="822"/>
        <v>0</v>
      </c>
      <c r="BI751" t="str">
        <f t="shared" si="823"/>
        <v>0</v>
      </c>
      <c r="BJ751" t="str">
        <f t="shared" si="824"/>
        <v>0</v>
      </c>
      <c r="BK751" t="str">
        <f t="shared" si="825"/>
        <v>0</v>
      </c>
    </row>
    <row r="752" spans="1:63" x14ac:dyDescent="0.25">
      <c r="A752" s="176" t="s">
        <v>25</v>
      </c>
      <c r="B752" s="10">
        <f t="shared" si="797"/>
        <v>31</v>
      </c>
      <c r="C752" s="10" t="str">
        <f t="shared" si="826"/>
        <v>Refunds - 31</v>
      </c>
      <c r="D752" s="138">
        <f>'AUP Test Results - Table 1'!D752</f>
        <v>0</v>
      </c>
      <c r="E752" s="177">
        <f>'AUP Test Results - Table 1'!E752</f>
        <v>0</v>
      </c>
      <c r="F752" s="139">
        <f>'AUP Test Results - Table 1'!F752</f>
        <v>0</v>
      </c>
      <c r="G752" s="177">
        <f>'AUP Test Results - Table 1'!G752</f>
        <v>0</v>
      </c>
      <c r="H752" s="177">
        <f>'AUP Test Results - Table 1'!H752</f>
        <v>0</v>
      </c>
      <c r="I752" s="139">
        <f>'AUP Test Results - Table 1'!I752</f>
        <v>0</v>
      </c>
      <c r="J752" s="177">
        <f>'AUP Test Results - Table 1'!J752</f>
        <v>0</v>
      </c>
      <c r="K752" s="177">
        <f>'AUP Test Results - Table 1'!K752</f>
        <v>0</v>
      </c>
      <c r="L752" s="139">
        <f>'AUP Test Results - Table 1'!L752</f>
        <v>0</v>
      </c>
      <c r="M752" s="177" t="str">
        <f>'AUP Test Results - Table 1'!M752</f>
        <v/>
      </c>
      <c r="N752" s="177">
        <f>'AUP Test Results - Table 1'!N752</f>
        <v>0</v>
      </c>
      <c r="O752" s="139">
        <f>'AUP Test Results - Table 1'!O752</f>
        <v>0</v>
      </c>
      <c r="P752" s="177" t="str">
        <f>'AUP Test Results - Table 1'!P752</f>
        <v/>
      </c>
      <c r="Q752" s="138">
        <f>'AUP Test Results - Table 1'!Q752</f>
        <v>0</v>
      </c>
      <c r="R752" s="139">
        <f>'AUP Test Results - Table 1'!R752</f>
        <v>0</v>
      </c>
      <c r="S752" s="45">
        <f>'AUP Test Results - Table 1'!S752</f>
        <v>0</v>
      </c>
      <c r="T752" s="139">
        <f>'AUP Test Results - Table 1'!T752</f>
        <v>0</v>
      </c>
      <c r="U752" s="45">
        <f>'AUP Test Results - Table 1'!U752</f>
        <v>0</v>
      </c>
      <c r="V752" s="138">
        <f>'AUP Test Results - Table 1'!V752</f>
        <v>0</v>
      </c>
      <c r="W752" s="141" t="str">
        <f>'AUP Test Results - Table 1'!W752</f>
        <v>none</v>
      </c>
      <c r="X752" s="141">
        <f>'AUP Test Results - Table 1'!X752</f>
        <v>0</v>
      </c>
      <c r="Y752" s="178">
        <f>'AUP Test Results - Table 1'!Y752</f>
        <v>0</v>
      </c>
      <c r="Z752" s="89">
        <f>'AUP Test Results - Table 1'!Z752</f>
        <v>0</v>
      </c>
      <c r="AC752" t="str">
        <f t="shared" si="802"/>
        <v>Refunds</v>
      </c>
      <c r="AD752" s="3">
        <f t="shared" si="799"/>
        <v>0</v>
      </c>
      <c r="AE752" s="3">
        <f t="shared" si="800"/>
        <v>0</v>
      </c>
      <c r="AF752" s="3" t="e">
        <f t="shared" si="801"/>
        <v>#DIV/0!</v>
      </c>
      <c r="AG752" s="2" t="e">
        <f t="shared" si="803"/>
        <v>#DIV/0!</v>
      </c>
      <c r="AH752" s="2" t="e">
        <f t="shared" si="804"/>
        <v>#DIV/0!</v>
      </c>
      <c r="AI752" s="2" t="e">
        <f t="shared" si="805"/>
        <v>#DIV/0!</v>
      </c>
      <c r="AJ752" s="2" t="e">
        <f t="shared" si="806"/>
        <v>#DIV/0!</v>
      </c>
      <c r="AK752" t="e">
        <f t="shared" si="807"/>
        <v>#DIV/0!</v>
      </c>
      <c r="AL752" t="str">
        <f t="shared" si="808"/>
        <v>0</v>
      </c>
      <c r="AM752" t="str">
        <f t="shared" si="809"/>
        <v>0</v>
      </c>
      <c r="AN752" t="str">
        <f t="shared" si="810"/>
        <v>0</v>
      </c>
      <c r="AO752" t="str">
        <f t="shared" si="811"/>
        <v>0</v>
      </c>
      <c r="AP752" t="str">
        <f t="shared" si="812"/>
        <v>0</v>
      </c>
      <c r="AQ752" t="str">
        <f t="shared" si="813"/>
        <v>0</v>
      </c>
      <c r="AT752">
        <f t="shared" si="794"/>
        <v>0</v>
      </c>
      <c r="AU752">
        <f t="shared" si="795"/>
        <v>0</v>
      </c>
      <c r="AW752">
        <f t="shared" si="796"/>
        <v>0</v>
      </c>
      <c r="AY752">
        <f t="shared" si="814"/>
        <v>0</v>
      </c>
      <c r="AZ752">
        <f t="shared" si="815"/>
        <v>0</v>
      </c>
      <c r="BA752">
        <f t="shared" si="816"/>
        <v>0</v>
      </c>
      <c r="BB752">
        <f t="shared" si="817"/>
        <v>0</v>
      </c>
      <c r="BC752">
        <f t="shared" si="818"/>
        <v>0</v>
      </c>
      <c r="BD752">
        <f t="shared" si="819"/>
        <v>0</v>
      </c>
      <c r="BF752" t="str">
        <f t="shared" si="820"/>
        <v>0</v>
      </c>
      <c r="BG752" t="str">
        <f t="shared" si="821"/>
        <v>0</v>
      </c>
      <c r="BH752" t="str">
        <f t="shared" si="822"/>
        <v>0</v>
      </c>
      <c r="BI752" t="str">
        <f t="shared" si="823"/>
        <v>0</v>
      </c>
      <c r="BJ752" t="str">
        <f t="shared" si="824"/>
        <v>0</v>
      </c>
      <c r="BK752" t="str">
        <f t="shared" si="825"/>
        <v>0</v>
      </c>
    </row>
    <row r="753" spans="1:63" x14ac:dyDescent="0.25">
      <c r="A753" s="176" t="s">
        <v>25</v>
      </c>
      <c r="B753" s="10">
        <f t="shared" si="797"/>
        <v>32</v>
      </c>
      <c r="C753" s="10" t="str">
        <f t="shared" si="826"/>
        <v>Refunds - 32</v>
      </c>
      <c r="D753" s="138">
        <f>'AUP Test Results - Table 1'!D753</f>
        <v>0</v>
      </c>
      <c r="E753" s="177">
        <f>'AUP Test Results - Table 1'!E753</f>
        <v>0</v>
      </c>
      <c r="F753" s="139">
        <f>'AUP Test Results - Table 1'!F753</f>
        <v>0</v>
      </c>
      <c r="G753" s="177">
        <f>'AUP Test Results - Table 1'!G753</f>
        <v>0</v>
      </c>
      <c r="H753" s="177">
        <f>'AUP Test Results - Table 1'!H753</f>
        <v>0</v>
      </c>
      <c r="I753" s="139">
        <f>'AUP Test Results - Table 1'!I753</f>
        <v>0</v>
      </c>
      <c r="J753" s="177">
        <f>'AUP Test Results - Table 1'!J753</f>
        <v>0</v>
      </c>
      <c r="K753" s="177">
        <f>'AUP Test Results - Table 1'!K753</f>
        <v>0</v>
      </c>
      <c r="L753" s="139">
        <f>'AUP Test Results - Table 1'!L753</f>
        <v>0</v>
      </c>
      <c r="M753" s="177" t="str">
        <f>'AUP Test Results - Table 1'!M753</f>
        <v/>
      </c>
      <c r="N753" s="177">
        <f>'AUP Test Results - Table 1'!N753</f>
        <v>0</v>
      </c>
      <c r="O753" s="139">
        <f>'AUP Test Results - Table 1'!O753</f>
        <v>0</v>
      </c>
      <c r="P753" s="177" t="str">
        <f>'AUP Test Results - Table 1'!P753</f>
        <v/>
      </c>
      <c r="Q753" s="138">
        <f>'AUP Test Results - Table 1'!Q753</f>
        <v>0</v>
      </c>
      <c r="R753" s="139">
        <f>'AUP Test Results - Table 1'!R753</f>
        <v>0</v>
      </c>
      <c r="S753" s="45">
        <f>'AUP Test Results - Table 1'!S753</f>
        <v>0</v>
      </c>
      <c r="T753" s="139">
        <f>'AUP Test Results - Table 1'!T753</f>
        <v>0</v>
      </c>
      <c r="U753" s="45">
        <f>'AUP Test Results - Table 1'!U753</f>
        <v>0</v>
      </c>
      <c r="V753" s="138">
        <f>'AUP Test Results - Table 1'!V753</f>
        <v>0</v>
      </c>
      <c r="W753" s="141" t="str">
        <f>'AUP Test Results - Table 1'!W753</f>
        <v>none</v>
      </c>
      <c r="X753" s="141">
        <f>'AUP Test Results - Table 1'!X753</f>
        <v>0</v>
      </c>
      <c r="Y753" s="178">
        <f>'AUP Test Results - Table 1'!Y753</f>
        <v>0</v>
      </c>
      <c r="Z753" s="89">
        <f>'AUP Test Results - Table 1'!Z753</f>
        <v>0</v>
      </c>
      <c r="AC753" t="str">
        <f t="shared" si="802"/>
        <v>Refunds</v>
      </c>
      <c r="AD753" s="3">
        <f t="shared" si="799"/>
        <v>0</v>
      </c>
      <c r="AE753" s="3">
        <f t="shared" si="800"/>
        <v>0</v>
      </c>
      <c r="AF753" s="3" t="e">
        <f t="shared" si="801"/>
        <v>#DIV/0!</v>
      </c>
      <c r="AG753" s="2" t="e">
        <f t="shared" si="803"/>
        <v>#DIV/0!</v>
      </c>
      <c r="AH753" s="2" t="e">
        <f t="shared" si="804"/>
        <v>#DIV/0!</v>
      </c>
      <c r="AI753" s="2" t="e">
        <f t="shared" si="805"/>
        <v>#DIV/0!</v>
      </c>
      <c r="AJ753" s="2" t="e">
        <f t="shared" si="806"/>
        <v>#DIV/0!</v>
      </c>
      <c r="AK753" t="e">
        <f t="shared" si="807"/>
        <v>#DIV/0!</v>
      </c>
      <c r="AL753" t="str">
        <f t="shared" si="808"/>
        <v>0</v>
      </c>
      <c r="AM753" t="str">
        <f t="shared" si="809"/>
        <v>0</v>
      </c>
      <c r="AN753" t="str">
        <f t="shared" si="810"/>
        <v>0</v>
      </c>
      <c r="AO753" t="str">
        <f t="shared" si="811"/>
        <v>0</v>
      </c>
      <c r="AP753" t="str">
        <f t="shared" si="812"/>
        <v>0</v>
      </c>
      <c r="AQ753" t="str">
        <f t="shared" si="813"/>
        <v>0</v>
      </c>
      <c r="AT753">
        <f t="shared" si="794"/>
        <v>0</v>
      </c>
      <c r="AU753">
        <f t="shared" si="795"/>
        <v>0</v>
      </c>
      <c r="AW753">
        <f t="shared" si="796"/>
        <v>0</v>
      </c>
      <c r="AY753">
        <f t="shared" si="814"/>
        <v>0</v>
      </c>
      <c r="AZ753">
        <f t="shared" si="815"/>
        <v>0</v>
      </c>
      <c r="BA753">
        <f t="shared" si="816"/>
        <v>0</v>
      </c>
      <c r="BB753">
        <f t="shared" si="817"/>
        <v>0</v>
      </c>
      <c r="BC753">
        <f t="shared" si="818"/>
        <v>0</v>
      </c>
      <c r="BD753">
        <f t="shared" si="819"/>
        <v>0</v>
      </c>
      <c r="BF753" t="str">
        <f t="shared" si="820"/>
        <v>0</v>
      </c>
      <c r="BG753" t="str">
        <f t="shared" si="821"/>
        <v>0</v>
      </c>
      <c r="BH753" t="str">
        <f t="shared" si="822"/>
        <v>0</v>
      </c>
      <c r="BI753" t="str">
        <f t="shared" si="823"/>
        <v>0</v>
      </c>
      <c r="BJ753" t="str">
        <f t="shared" si="824"/>
        <v>0</v>
      </c>
      <c r="BK753" t="str">
        <f t="shared" si="825"/>
        <v>0</v>
      </c>
    </row>
    <row r="754" spans="1:63" x14ac:dyDescent="0.25">
      <c r="A754" s="176" t="s">
        <v>25</v>
      </c>
      <c r="B754" s="10">
        <f t="shared" si="797"/>
        <v>33</v>
      </c>
      <c r="C754" s="10" t="str">
        <f t="shared" si="826"/>
        <v>Refunds - 33</v>
      </c>
      <c r="D754" s="138">
        <f>'AUP Test Results - Table 1'!D754</f>
        <v>0</v>
      </c>
      <c r="E754" s="177">
        <f>'AUP Test Results - Table 1'!E754</f>
        <v>0</v>
      </c>
      <c r="F754" s="139">
        <f>'AUP Test Results - Table 1'!F754</f>
        <v>0</v>
      </c>
      <c r="G754" s="177">
        <f>'AUP Test Results - Table 1'!G754</f>
        <v>0</v>
      </c>
      <c r="H754" s="177">
        <f>'AUP Test Results - Table 1'!H754</f>
        <v>0</v>
      </c>
      <c r="I754" s="139">
        <f>'AUP Test Results - Table 1'!I754</f>
        <v>0</v>
      </c>
      <c r="J754" s="177">
        <f>'AUP Test Results - Table 1'!J754</f>
        <v>0</v>
      </c>
      <c r="K754" s="177">
        <f>'AUP Test Results - Table 1'!K754</f>
        <v>0</v>
      </c>
      <c r="L754" s="139">
        <f>'AUP Test Results - Table 1'!L754</f>
        <v>0</v>
      </c>
      <c r="M754" s="177" t="str">
        <f>'AUP Test Results - Table 1'!M754</f>
        <v/>
      </c>
      <c r="N754" s="177">
        <f>'AUP Test Results - Table 1'!N754</f>
        <v>0</v>
      </c>
      <c r="O754" s="139">
        <f>'AUP Test Results - Table 1'!O754</f>
        <v>0</v>
      </c>
      <c r="P754" s="177" t="str">
        <f>'AUP Test Results - Table 1'!P754</f>
        <v/>
      </c>
      <c r="Q754" s="138">
        <f>'AUP Test Results - Table 1'!Q754</f>
        <v>0</v>
      </c>
      <c r="R754" s="139">
        <f>'AUP Test Results - Table 1'!R754</f>
        <v>0</v>
      </c>
      <c r="S754" s="45">
        <f>'AUP Test Results - Table 1'!S754</f>
        <v>0</v>
      </c>
      <c r="T754" s="139">
        <f>'AUP Test Results - Table 1'!T754</f>
        <v>0</v>
      </c>
      <c r="U754" s="45">
        <f>'AUP Test Results - Table 1'!U754</f>
        <v>0</v>
      </c>
      <c r="V754" s="138">
        <f>'AUP Test Results - Table 1'!V754</f>
        <v>0</v>
      </c>
      <c r="W754" s="141" t="str">
        <f>'AUP Test Results - Table 1'!W754</f>
        <v>none</v>
      </c>
      <c r="X754" s="141">
        <f>'AUP Test Results - Table 1'!X754</f>
        <v>0</v>
      </c>
      <c r="Y754" s="178">
        <f>'AUP Test Results - Table 1'!Y754</f>
        <v>0</v>
      </c>
      <c r="Z754" s="89">
        <f>'AUP Test Results - Table 1'!Z754</f>
        <v>0</v>
      </c>
      <c r="AC754" t="str">
        <f t="shared" si="802"/>
        <v>Refunds</v>
      </c>
      <c r="AD754" s="3">
        <f t="shared" si="799"/>
        <v>0</v>
      </c>
      <c r="AE754" s="3">
        <f t="shared" si="800"/>
        <v>0</v>
      </c>
      <c r="AF754" s="3" t="e">
        <f t="shared" si="801"/>
        <v>#DIV/0!</v>
      </c>
      <c r="AG754" s="2" t="e">
        <f t="shared" si="803"/>
        <v>#DIV/0!</v>
      </c>
      <c r="AH754" s="2" t="e">
        <f t="shared" si="804"/>
        <v>#DIV/0!</v>
      </c>
      <c r="AI754" s="2" t="e">
        <f t="shared" si="805"/>
        <v>#DIV/0!</v>
      </c>
      <c r="AJ754" s="2" t="e">
        <f t="shared" si="806"/>
        <v>#DIV/0!</v>
      </c>
      <c r="AK754" t="e">
        <f t="shared" si="807"/>
        <v>#DIV/0!</v>
      </c>
      <c r="AL754" t="str">
        <f t="shared" si="808"/>
        <v>0</v>
      </c>
      <c r="AM754" t="str">
        <f t="shared" si="809"/>
        <v>0</v>
      </c>
      <c r="AN754" t="str">
        <f t="shared" si="810"/>
        <v>0</v>
      </c>
      <c r="AO754" t="str">
        <f t="shared" si="811"/>
        <v>0</v>
      </c>
      <c r="AP754" t="str">
        <f t="shared" si="812"/>
        <v>0</v>
      </c>
      <c r="AQ754" t="str">
        <f t="shared" si="813"/>
        <v>0</v>
      </c>
      <c r="AT754">
        <f t="shared" si="794"/>
        <v>0</v>
      </c>
      <c r="AU754">
        <f t="shared" si="795"/>
        <v>0</v>
      </c>
      <c r="AW754">
        <f t="shared" si="796"/>
        <v>0</v>
      </c>
      <c r="AY754">
        <f t="shared" si="814"/>
        <v>0</v>
      </c>
      <c r="AZ754">
        <f t="shared" si="815"/>
        <v>0</v>
      </c>
      <c r="BA754">
        <f t="shared" si="816"/>
        <v>0</v>
      </c>
      <c r="BB754">
        <f t="shared" si="817"/>
        <v>0</v>
      </c>
      <c r="BC754">
        <f t="shared" si="818"/>
        <v>0</v>
      </c>
      <c r="BD754">
        <f t="shared" si="819"/>
        <v>0</v>
      </c>
      <c r="BF754" t="str">
        <f t="shared" si="820"/>
        <v>0</v>
      </c>
      <c r="BG754" t="str">
        <f t="shared" si="821"/>
        <v>0</v>
      </c>
      <c r="BH754" t="str">
        <f t="shared" si="822"/>
        <v>0</v>
      </c>
      <c r="BI754" t="str">
        <f t="shared" si="823"/>
        <v>0</v>
      </c>
      <c r="BJ754" t="str">
        <f t="shared" si="824"/>
        <v>0</v>
      </c>
      <c r="BK754" t="str">
        <f t="shared" si="825"/>
        <v>0</v>
      </c>
    </row>
    <row r="755" spans="1:63" x14ac:dyDescent="0.25">
      <c r="A755" s="176" t="s">
        <v>25</v>
      </c>
      <c r="B755" s="10">
        <f t="shared" si="797"/>
        <v>34</v>
      </c>
      <c r="C755" s="10" t="str">
        <f t="shared" si="826"/>
        <v>Refunds - 34</v>
      </c>
      <c r="D755" s="138">
        <f>'AUP Test Results - Table 1'!D755</f>
        <v>0</v>
      </c>
      <c r="E755" s="177">
        <f>'AUP Test Results - Table 1'!E755</f>
        <v>0</v>
      </c>
      <c r="F755" s="139">
        <f>'AUP Test Results - Table 1'!F755</f>
        <v>0</v>
      </c>
      <c r="G755" s="177">
        <f>'AUP Test Results - Table 1'!G755</f>
        <v>0</v>
      </c>
      <c r="H755" s="177">
        <f>'AUP Test Results - Table 1'!H755</f>
        <v>0</v>
      </c>
      <c r="I755" s="139">
        <f>'AUP Test Results - Table 1'!I755</f>
        <v>0</v>
      </c>
      <c r="J755" s="177">
        <f>'AUP Test Results - Table 1'!J755</f>
        <v>0</v>
      </c>
      <c r="K755" s="177">
        <f>'AUP Test Results - Table 1'!K755</f>
        <v>0</v>
      </c>
      <c r="L755" s="139">
        <f>'AUP Test Results - Table 1'!L755</f>
        <v>0</v>
      </c>
      <c r="M755" s="177" t="str">
        <f>'AUP Test Results - Table 1'!M755</f>
        <v/>
      </c>
      <c r="N755" s="177">
        <f>'AUP Test Results - Table 1'!N755</f>
        <v>0</v>
      </c>
      <c r="O755" s="139">
        <f>'AUP Test Results - Table 1'!O755</f>
        <v>0</v>
      </c>
      <c r="P755" s="177" t="str">
        <f>'AUP Test Results - Table 1'!P755</f>
        <v/>
      </c>
      <c r="Q755" s="138">
        <f>'AUP Test Results - Table 1'!Q755</f>
        <v>0</v>
      </c>
      <c r="R755" s="139">
        <f>'AUP Test Results - Table 1'!R755</f>
        <v>0</v>
      </c>
      <c r="S755" s="45">
        <f>'AUP Test Results - Table 1'!S755</f>
        <v>0</v>
      </c>
      <c r="T755" s="139">
        <f>'AUP Test Results - Table 1'!T755</f>
        <v>0</v>
      </c>
      <c r="U755" s="45">
        <f>'AUP Test Results - Table 1'!U755</f>
        <v>0</v>
      </c>
      <c r="V755" s="138">
        <f>'AUP Test Results - Table 1'!V755</f>
        <v>0</v>
      </c>
      <c r="W755" s="141" t="str">
        <f>'AUP Test Results - Table 1'!W755</f>
        <v>none</v>
      </c>
      <c r="X755" s="141">
        <f>'AUP Test Results - Table 1'!X755</f>
        <v>0</v>
      </c>
      <c r="Y755" s="178">
        <f>'AUP Test Results - Table 1'!Y755</f>
        <v>0</v>
      </c>
      <c r="Z755" s="89">
        <f>'AUP Test Results - Table 1'!Z755</f>
        <v>0</v>
      </c>
      <c r="AC755" t="str">
        <f t="shared" si="802"/>
        <v>Refunds</v>
      </c>
      <c r="AD755" s="3">
        <f t="shared" si="799"/>
        <v>0</v>
      </c>
      <c r="AE755" s="3">
        <f t="shared" si="800"/>
        <v>0</v>
      </c>
      <c r="AF755" s="3" t="e">
        <f t="shared" si="801"/>
        <v>#DIV/0!</v>
      </c>
      <c r="AG755" s="2" t="e">
        <f t="shared" si="803"/>
        <v>#DIV/0!</v>
      </c>
      <c r="AH755" s="2" t="e">
        <f t="shared" si="804"/>
        <v>#DIV/0!</v>
      </c>
      <c r="AI755" s="2" t="e">
        <f t="shared" si="805"/>
        <v>#DIV/0!</v>
      </c>
      <c r="AJ755" s="2" t="e">
        <f t="shared" si="806"/>
        <v>#DIV/0!</v>
      </c>
      <c r="AK755" t="e">
        <f t="shared" si="807"/>
        <v>#DIV/0!</v>
      </c>
      <c r="AL755" t="str">
        <f t="shared" si="808"/>
        <v>0</v>
      </c>
      <c r="AM755" t="str">
        <f t="shared" si="809"/>
        <v>0</v>
      </c>
      <c r="AN755" t="str">
        <f t="shared" si="810"/>
        <v>0</v>
      </c>
      <c r="AO755" t="str">
        <f t="shared" si="811"/>
        <v>0</v>
      </c>
      <c r="AP755" t="str">
        <f t="shared" si="812"/>
        <v>0</v>
      </c>
      <c r="AQ755" t="str">
        <f t="shared" si="813"/>
        <v>0</v>
      </c>
      <c r="AT755">
        <f t="shared" si="794"/>
        <v>0</v>
      </c>
      <c r="AU755">
        <f t="shared" si="795"/>
        <v>0</v>
      </c>
      <c r="AW755">
        <f t="shared" si="796"/>
        <v>0</v>
      </c>
      <c r="AY755">
        <f t="shared" si="814"/>
        <v>0</v>
      </c>
      <c r="AZ755">
        <f t="shared" si="815"/>
        <v>0</v>
      </c>
      <c r="BA755">
        <f t="shared" si="816"/>
        <v>0</v>
      </c>
      <c r="BB755">
        <f t="shared" si="817"/>
        <v>0</v>
      </c>
      <c r="BC755">
        <f t="shared" si="818"/>
        <v>0</v>
      </c>
      <c r="BD755">
        <f t="shared" si="819"/>
        <v>0</v>
      </c>
      <c r="BF755" t="str">
        <f t="shared" si="820"/>
        <v>0</v>
      </c>
      <c r="BG755" t="str">
        <f t="shared" si="821"/>
        <v>0</v>
      </c>
      <c r="BH755" t="str">
        <f t="shared" si="822"/>
        <v>0</v>
      </c>
      <c r="BI755" t="str">
        <f t="shared" si="823"/>
        <v>0</v>
      </c>
      <c r="BJ755" t="str">
        <f t="shared" si="824"/>
        <v>0</v>
      </c>
      <c r="BK755" t="str">
        <f t="shared" si="825"/>
        <v>0</v>
      </c>
    </row>
    <row r="756" spans="1:63" x14ac:dyDescent="0.25">
      <c r="A756" s="176" t="s">
        <v>25</v>
      </c>
      <c r="B756" s="10">
        <f t="shared" si="797"/>
        <v>35</v>
      </c>
      <c r="C756" s="10" t="str">
        <f t="shared" si="826"/>
        <v>Refunds - 35</v>
      </c>
      <c r="D756" s="138">
        <f>'AUP Test Results - Table 1'!D756</f>
        <v>0</v>
      </c>
      <c r="E756" s="177">
        <f>'AUP Test Results - Table 1'!E756</f>
        <v>0</v>
      </c>
      <c r="F756" s="139">
        <f>'AUP Test Results - Table 1'!F756</f>
        <v>0</v>
      </c>
      <c r="G756" s="177">
        <f>'AUP Test Results - Table 1'!G756</f>
        <v>0</v>
      </c>
      <c r="H756" s="177">
        <f>'AUP Test Results - Table 1'!H756</f>
        <v>0</v>
      </c>
      <c r="I756" s="139">
        <f>'AUP Test Results - Table 1'!I756</f>
        <v>0</v>
      </c>
      <c r="J756" s="177">
        <f>'AUP Test Results - Table 1'!J756</f>
        <v>0</v>
      </c>
      <c r="K756" s="177">
        <f>'AUP Test Results - Table 1'!K756</f>
        <v>0</v>
      </c>
      <c r="L756" s="139">
        <f>'AUP Test Results - Table 1'!L756</f>
        <v>0</v>
      </c>
      <c r="M756" s="177" t="str">
        <f>'AUP Test Results - Table 1'!M756</f>
        <v/>
      </c>
      <c r="N756" s="177">
        <f>'AUP Test Results - Table 1'!N756</f>
        <v>0</v>
      </c>
      <c r="O756" s="139">
        <f>'AUP Test Results - Table 1'!O756</f>
        <v>0</v>
      </c>
      <c r="P756" s="177" t="str">
        <f>'AUP Test Results - Table 1'!P756</f>
        <v/>
      </c>
      <c r="Q756" s="138">
        <f>'AUP Test Results - Table 1'!Q756</f>
        <v>0</v>
      </c>
      <c r="R756" s="139">
        <f>'AUP Test Results - Table 1'!R756</f>
        <v>0</v>
      </c>
      <c r="S756" s="45">
        <f>'AUP Test Results - Table 1'!S756</f>
        <v>0</v>
      </c>
      <c r="T756" s="139">
        <f>'AUP Test Results - Table 1'!T756</f>
        <v>0</v>
      </c>
      <c r="U756" s="45">
        <f>'AUP Test Results - Table 1'!U756</f>
        <v>0</v>
      </c>
      <c r="V756" s="138">
        <f>'AUP Test Results - Table 1'!V756</f>
        <v>0</v>
      </c>
      <c r="W756" s="141" t="str">
        <f>'AUP Test Results - Table 1'!W756</f>
        <v>none</v>
      </c>
      <c r="X756" s="141">
        <f>'AUP Test Results - Table 1'!X756</f>
        <v>0</v>
      </c>
      <c r="Y756" s="178">
        <f>'AUP Test Results - Table 1'!Y756</f>
        <v>0</v>
      </c>
      <c r="Z756" s="89">
        <f>'AUP Test Results - Table 1'!Z756</f>
        <v>0</v>
      </c>
      <c r="AC756" t="str">
        <f t="shared" si="802"/>
        <v>Refunds</v>
      </c>
      <c r="AD756" s="3">
        <f t="shared" si="799"/>
        <v>0</v>
      </c>
      <c r="AE756" s="3">
        <f t="shared" si="800"/>
        <v>0</v>
      </c>
      <c r="AF756" s="3" t="e">
        <f t="shared" si="801"/>
        <v>#DIV/0!</v>
      </c>
      <c r="AG756" s="2" t="e">
        <f t="shared" si="803"/>
        <v>#DIV/0!</v>
      </c>
      <c r="AH756" s="2" t="e">
        <f t="shared" si="804"/>
        <v>#DIV/0!</v>
      </c>
      <c r="AI756" s="2" t="e">
        <f t="shared" si="805"/>
        <v>#DIV/0!</v>
      </c>
      <c r="AJ756" s="2" t="e">
        <f t="shared" si="806"/>
        <v>#DIV/0!</v>
      </c>
      <c r="AK756" t="e">
        <f t="shared" si="807"/>
        <v>#DIV/0!</v>
      </c>
      <c r="AL756" t="str">
        <f t="shared" si="808"/>
        <v>0</v>
      </c>
      <c r="AM756" t="str">
        <f t="shared" si="809"/>
        <v>0</v>
      </c>
      <c r="AN756" t="str">
        <f t="shared" si="810"/>
        <v>0</v>
      </c>
      <c r="AO756" t="str">
        <f t="shared" si="811"/>
        <v>0</v>
      </c>
      <c r="AP756" t="str">
        <f t="shared" si="812"/>
        <v>0</v>
      </c>
      <c r="AQ756" t="str">
        <f t="shared" si="813"/>
        <v>0</v>
      </c>
      <c r="AT756">
        <f t="shared" si="794"/>
        <v>0</v>
      </c>
      <c r="AU756">
        <f t="shared" si="795"/>
        <v>0</v>
      </c>
      <c r="AW756">
        <f t="shared" si="796"/>
        <v>0</v>
      </c>
      <c r="AY756">
        <f t="shared" si="814"/>
        <v>0</v>
      </c>
      <c r="AZ756">
        <f t="shared" si="815"/>
        <v>0</v>
      </c>
      <c r="BA756">
        <f t="shared" si="816"/>
        <v>0</v>
      </c>
      <c r="BB756">
        <f t="shared" si="817"/>
        <v>0</v>
      </c>
      <c r="BC756">
        <f t="shared" si="818"/>
        <v>0</v>
      </c>
      <c r="BD756">
        <f t="shared" si="819"/>
        <v>0</v>
      </c>
      <c r="BF756" t="str">
        <f t="shared" si="820"/>
        <v>0</v>
      </c>
      <c r="BG756" t="str">
        <f t="shared" si="821"/>
        <v>0</v>
      </c>
      <c r="BH756" t="str">
        <f t="shared" si="822"/>
        <v>0</v>
      </c>
      <c r="BI756" t="str">
        <f t="shared" si="823"/>
        <v>0</v>
      </c>
      <c r="BJ756" t="str">
        <f t="shared" si="824"/>
        <v>0</v>
      </c>
      <c r="BK756" t="str">
        <f t="shared" si="825"/>
        <v>0</v>
      </c>
    </row>
    <row r="757" spans="1:63" x14ac:dyDescent="0.25">
      <c r="A757" s="176" t="s">
        <v>25</v>
      </c>
      <c r="B757" s="10">
        <f t="shared" si="797"/>
        <v>36</v>
      </c>
      <c r="C757" s="10" t="str">
        <f t="shared" si="826"/>
        <v>Refunds - 36</v>
      </c>
      <c r="D757" s="138">
        <f>'AUP Test Results - Table 1'!D757</f>
        <v>0</v>
      </c>
      <c r="E757" s="177">
        <f>'AUP Test Results - Table 1'!E757</f>
        <v>0</v>
      </c>
      <c r="F757" s="139">
        <f>'AUP Test Results - Table 1'!F757</f>
        <v>0</v>
      </c>
      <c r="G757" s="177">
        <f>'AUP Test Results - Table 1'!G757</f>
        <v>0</v>
      </c>
      <c r="H757" s="177">
        <f>'AUP Test Results - Table 1'!H757</f>
        <v>0</v>
      </c>
      <c r="I757" s="139">
        <f>'AUP Test Results - Table 1'!I757</f>
        <v>0</v>
      </c>
      <c r="J757" s="177">
        <f>'AUP Test Results - Table 1'!J757</f>
        <v>0</v>
      </c>
      <c r="K757" s="177">
        <f>'AUP Test Results - Table 1'!K757</f>
        <v>0</v>
      </c>
      <c r="L757" s="139">
        <f>'AUP Test Results - Table 1'!L757</f>
        <v>0</v>
      </c>
      <c r="M757" s="177" t="str">
        <f>'AUP Test Results - Table 1'!M757</f>
        <v/>
      </c>
      <c r="N757" s="177">
        <f>'AUP Test Results - Table 1'!N757</f>
        <v>0</v>
      </c>
      <c r="O757" s="139">
        <f>'AUP Test Results - Table 1'!O757</f>
        <v>0</v>
      </c>
      <c r="P757" s="177" t="str">
        <f>'AUP Test Results - Table 1'!P757</f>
        <v/>
      </c>
      <c r="Q757" s="138">
        <f>'AUP Test Results - Table 1'!Q757</f>
        <v>0</v>
      </c>
      <c r="R757" s="139">
        <f>'AUP Test Results - Table 1'!R757</f>
        <v>0</v>
      </c>
      <c r="S757" s="45">
        <f>'AUP Test Results - Table 1'!S757</f>
        <v>0</v>
      </c>
      <c r="T757" s="139">
        <f>'AUP Test Results - Table 1'!T757</f>
        <v>0</v>
      </c>
      <c r="U757" s="45">
        <f>'AUP Test Results - Table 1'!U757</f>
        <v>0</v>
      </c>
      <c r="V757" s="138">
        <f>'AUP Test Results - Table 1'!V757</f>
        <v>0</v>
      </c>
      <c r="W757" s="141" t="str">
        <f>'AUP Test Results - Table 1'!W757</f>
        <v>none</v>
      </c>
      <c r="X757" s="141">
        <f>'AUP Test Results - Table 1'!X757</f>
        <v>0</v>
      </c>
      <c r="Y757" s="178">
        <f>'AUP Test Results - Table 1'!Y757</f>
        <v>0</v>
      </c>
      <c r="Z757" s="89">
        <f>'AUP Test Results - Table 1'!Z757</f>
        <v>0</v>
      </c>
      <c r="AC757" t="str">
        <f t="shared" si="802"/>
        <v>Refunds</v>
      </c>
      <c r="AD757" s="3">
        <f t="shared" si="799"/>
        <v>0</v>
      </c>
      <c r="AE757" s="3">
        <f t="shared" si="800"/>
        <v>0</v>
      </c>
      <c r="AF757" s="3" t="e">
        <f t="shared" si="801"/>
        <v>#DIV/0!</v>
      </c>
      <c r="AG757" s="2" t="e">
        <f t="shared" si="803"/>
        <v>#DIV/0!</v>
      </c>
      <c r="AH757" s="2" t="e">
        <f t="shared" si="804"/>
        <v>#DIV/0!</v>
      </c>
      <c r="AI757" s="2" t="e">
        <f t="shared" si="805"/>
        <v>#DIV/0!</v>
      </c>
      <c r="AJ757" s="2" t="e">
        <f t="shared" si="806"/>
        <v>#DIV/0!</v>
      </c>
      <c r="AK757" t="e">
        <f t="shared" si="807"/>
        <v>#DIV/0!</v>
      </c>
      <c r="AL757" t="str">
        <f t="shared" si="808"/>
        <v>0</v>
      </c>
      <c r="AM757" t="str">
        <f t="shared" si="809"/>
        <v>0</v>
      </c>
      <c r="AN757" t="str">
        <f t="shared" si="810"/>
        <v>0</v>
      </c>
      <c r="AO757" t="str">
        <f t="shared" si="811"/>
        <v>0</v>
      </c>
      <c r="AP757" t="str">
        <f t="shared" si="812"/>
        <v>0</v>
      </c>
      <c r="AQ757" t="str">
        <f t="shared" si="813"/>
        <v>0</v>
      </c>
      <c r="AT757">
        <f t="shared" si="794"/>
        <v>0</v>
      </c>
      <c r="AU757">
        <f t="shared" si="795"/>
        <v>0</v>
      </c>
      <c r="AW757">
        <f t="shared" si="796"/>
        <v>0</v>
      </c>
      <c r="AY757">
        <f t="shared" si="814"/>
        <v>0</v>
      </c>
      <c r="AZ757">
        <f t="shared" si="815"/>
        <v>0</v>
      </c>
      <c r="BA757">
        <f t="shared" si="816"/>
        <v>0</v>
      </c>
      <c r="BB757">
        <f t="shared" si="817"/>
        <v>0</v>
      </c>
      <c r="BC757">
        <f t="shared" si="818"/>
        <v>0</v>
      </c>
      <c r="BD757">
        <f t="shared" si="819"/>
        <v>0</v>
      </c>
      <c r="BF757" t="str">
        <f t="shared" si="820"/>
        <v>0</v>
      </c>
      <c r="BG757" t="str">
        <f t="shared" si="821"/>
        <v>0</v>
      </c>
      <c r="BH757" t="str">
        <f t="shared" si="822"/>
        <v>0</v>
      </c>
      <c r="BI757" t="str">
        <f t="shared" si="823"/>
        <v>0</v>
      </c>
      <c r="BJ757" t="str">
        <f t="shared" si="824"/>
        <v>0</v>
      </c>
      <c r="BK757" t="str">
        <f t="shared" si="825"/>
        <v>0</v>
      </c>
    </row>
    <row r="758" spans="1:63" x14ac:dyDescent="0.25">
      <c r="A758" s="176" t="s">
        <v>25</v>
      </c>
      <c r="B758" s="10">
        <f t="shared" si="797"/>
        <v>37</v>
      </c>
      <c r="C758" s="10" t="str">
        <f t="shared" si="826"/>
        <v>Refunds - 37</v>
      </c>
      <c r="D758" s="138">
        <f>'AUP Test Results - Table 1'!D758</f>
        <v>0</v>
      </c>
      <c r="E758" s="177">
        <f>'AUP Test Results - Table 1'!E758</f>
        <v>0</v>
      </c>
      <c r="F758" s="139">
        <f>'AUP Test Results - Table 1'!F758</f>
        <v>0</v>
      </c>
      <c r="G758" s="177">
        <f>'AUP Test Results - Table 1'!G758</f>
        <v>0</v>
      </c>
      <c r="H758" s="177">
        <f>'AUP Test Results - Table 1'!H758</f>
        <v>0</v>
      </c>
      <c r="I758" s="139">
        <f>'AUP Test Results - Table 1'!I758</f>
        <v>0</v>
      </c>
      <c r="J758" s="177">
        <f>'AUP Test Results - Table 1'!J758</f>
        <v>0</v>
      </c>
      <c r="K758" s="177">
        <f>'AUP Test Results - Table 1'!K758</f>
        <v>0</v>
      </c>
      <c r="L758" s="139">
        <f>'AUP Test Results - Table 1'!L758</f>
        <v>0</v>
      </c>
      <c r="M758" s="177" t="str">
        <f>'AUP Test Results - Table 1'!M758</f>
        <v/>
      </c>
      <c r="N758" s="177">
        <f>'AUP Test Results - Table 1'!N758</f>
        <v>0</v>
      </c>
      <c r="O758" s="139">
        <f>'AUP Test Results - Table 1'!O758</f>
        <v>0</v>
      </c>
      <c r="P758" s="177" t="str">
        <f>'AUP Test Results - Table 1'!P758</f>
        <v/>
      </c>
      <c r="Q758" s="138">
        <f>'AUP Test Results - Table 1'!Q758</f>
        <v>0</v>
      </c>
      <c r="R758" s="139">
        <f>'AUP Test Results - Table 1'!R758</f>
        <v>0</v>
      </c>
      <c r="S758" s="45">
        <f>'AUP Test Results - Table 1'!S758</f>
        <v>0</v>
      </c>
      <c r="T758" s="139">
        <f>'AUP Test Results - Table 1'!T758</f>
        <v>0</v>
      </c>
      <c r="U758" s="45">
        <f>'AUP Test Results - Table 1'!U758</f>
        <v>0</v>
      </c>
      <c r="V758" s="138">
        <f>'AUP Test Results - Table 1'!V758</f>
        <v>0</v>
      </c>
      <c r="W758" s="141" t="str">
        <f>'AUP Test Results - Table 1'!W758</f>
        <v>none</v>
      </c>
      <c r="X758" s="141">
        <f>'AUP Test Results - Table 1'!X758</f>
        <v>0</v>
      </c>
      <c r="Y758" s="178">
        <f>'AUP Test Results - Table 1'!Y758</f>
        <v>0</v>
      </c>
      <c r="Z758" s="89">
        <f>'AUP Test Results - Table 1'!Z758</f>
        <v>0</v>
      </c>
      <c r="AC758" t="str">
        <f t="shared" si="802"/>
        <v>Refunds</v>
      </c>
      <c r="AD758" s="3">
        <f t="shared" si="799"/>
        <v>0</v>
      </c>
      <c r="AE758" s="3">
        <f t="shared" si="800"/>
        <v>0</v>
      </c>
      <c r="AF758" s="3" t="e">
        <f t="shared" si="801"/>
        <v>#DIV/0!</v>
      </c>
      <c r="AG758" s="2" t="e">
        <f t="shared" si="803"/>
        <v>#DIV/0!</v>
      </c>
      <c r="AH758" s="2" t="e">
        <f t="shared" si="804"/>
        <v>#DIV/0!</v>
      </c>
      <c r="AI758" s="2" t="e">
        <f t="shared" si="805"/>
        <v>#DIV/0!</v>
      </c>
      <c r="AJ758" s="2" t="e">
        <f t="shared" si="806"/>
        <v>#DIV/0!</v>
      </c>
      <c r="AK758" t="e">
        <f t="shared" si="807"/>
        <v>#DIV/0!</v>
      </c>
      <c r="AL758" t="str">
        <f t="shared" si="808"/>
        <v>0</v>
      </c>
      <c r="AM758" t="str">
        <f t="shared" si="809"/>
        <v>0</v>
      </c>
      <c r="AN758" t="str">
        <f t="shared" si="810"/>
        <v>0</v>
      </c>
      <c r="AO758" t="str">
        <f t="shared" si="811"/>
        <v>0</v>
      </c>
      <c r="AP758" t="str">
        <f t="shared" si="812"/>
        <v>0</v>
      </c>
      <c r="AQ758" t="str">
        <f t="shared" si="813"/>
        <v>0</v>
      </c>
      <c r="AT758">
        <f t="shared" si="794"/>
        <v>0</v>
      </c>
      <c r="AU758">
        <f t="shared" si="795"/>
        <v>0</v>
      </c>
      <c r="AW758">
        <f t="shared" si="796"/>
        <v>0</v>
      </c>
      <c r="AY758">
        <f t="shared" si="814"/>
        <v>0</v>
      </c>
      <c r="AZ758">
        <f t="shared" si="815"/>
        <v>0</v>
      </c>
      <c r="BA758">
        <f t="shared" si="816"/>
        <v>0</v>
      </c>
      <c r="BB758">
        <f t="shared" si="817"/>
        <v>0</v>
      </c>
      <c r="BC758">
        <f t="shared" si="818"/>
        <v>0</v>
      </c>
      <c r="BD758">
        <f t="shared" si="819"/>
        <v>0</v>
      </c>
      <c r="BF758" t="str">
        <f t="shared" si="820"/>
        <v>0</v>
      </c>
      <c r="BG758" t="str">
        <f t="shared" si="821"/>
        <v>0</v>
      </c>
      <c r="BH758" t="str">
        <f t="shared" si="822"/>
        <v>0</v>
      </c>
      <c r="BI758" t="str">
        <f t="shared" si="823"/>
        <v>0</v>
      </c>
      <c r="BJ758" t="str">
        <f t="shared" si="824"/>
        <v>0</v>
      </c>
      <c r="BK758" t="str">
        <f t="shared" si="825"/>
        <v>0</v>
      </c>
    </row>
    <row r="759" spans="1:63" x14ac:dyDescent="0.25">
      <c r="A759" s="176" t="s">
        <v>25</v>
      </c>
      <c r="B759" s="10">
        <f t="shared" si="797"/>
        <v>38</v>
      </c>
      <c r="C759" s="10" t="str">
        <f t="shared" si="826"/>
        <v>Refunds - 38</v>
      </c>
      <c r="D759" s="138">
        <f>'AUP Test Results - Table 1'!D759</f>
        <v>0</v>
      </c>
      <c r="E759" s="177">
        <f>'AUP Test Results - Table 1'!E759</f>
        <v>0</v>
      </c>
      <c r="F759" s="139">
        <f>'AUP Test Results - Table 1'!F759</f>
        <v>0</v>
      </c>
      <c r="G759" s="177">
        <f>'AUP Test Results - Table 1'!G759</f>
        <v>0</v>
      </c>
      <c r="H759" s="177">
        <f>'AUP Test Results - Table 1'!H759</f>
        <v>0</v>
      </c>
      <c r="I759" s="139">
        <f>'AUP Test Results - Table 1'!I759</f>
        <v>0</v>
      </c>
      <c r="J759" s="177">
        <f>'AUP Test Results - Table 1'!J759</f>
        <v>0</v>
      </c>
      <c r="K759" s="177">
        <f>'AUP Test Results - Table 1'!K759</f>
        <v>0</v>
      </c>
      <c r="L759" s="139">
        <f>'AUP Test Results - Table 1'!L759</f>
        <v>0</v>
      </c>
      <c r="M759" s="177" t="str">
        <f>'AUP Test Results - Table 1'!M759</f>
        <v/>
      </c>
      <c r="N759" s="177">
        <f>'AUP Test Results - Table 1'!N759</f>
        <v>0</v>
      </c>
      <c r="O759" s="139">
        <f>'AUP Test Results - Table 1'!O759</f>
        <v>0</v>
      </c>
      <c r="P759" s="177" t="str">
        <f>'AUP Test Results - Table 1'!P759</f>
        <v/>
      </c>
      <c r="Q759" s="138">
        <f>'AUP Test Results - Table 1'!Q759</f>
        <v>0</v>
      </c>
      <c r="R759" s="139">
        <f>'AUP Test Results - Table 1'!R759</f>
        <v>0</v>
      </c>
      <c r="S759" s="45">
        <f>'AUP Test Results - Table 1'!S759</f>
        <v>0</v>
      </c>
      <c r="T759" s="139">
        <f>'AUP Test Results - Table 1'!T759</f>
        <v>0</v>
      </c>
      <c r="U759" s="45">
        <f>'AUP Test Results - Table 1'!U759</f>
        <v>0</v>
      </c>
      <c r="V759" s="138">
        <f>'AUP Test Results - Table 1'!V759</f>
        <v>0</v>
      </c>
      <c r="W759" s="141" t="str">
        <f>'AUP Test Results - Table 1'!W759</f>
        <v>none</v>
      </c>
      <c r="X759" s="141">
        <f>'AUP Test Results - Table 1'!X759</f>
        <v>0</v>
      </c>
      <c r="Y759" s="178">
        <f>'AUP Test Results - Table 1'!Y759</f>
        <v>0</v>
      </c>
      <c r="Z759" s="89">
        <f>'AUP Test Results - Table 1'!Z759</f>
        <v>0</v>
      </c>
      <c r="AC759" t="str">
        <f t="shared" si="802"/>
        <v>Refunds</v>
      </c>
      <c r="AD759" s="3">
        <f t="shared" si="799"/>
        <v>0</v>
      </c>
      <c r="AE759" s="3">
        <f t="shared" si="800"/>
        <v>0</v>
      </c>
      <c r="AF759" s="3" t="e">
        <f t="shared" si="801"/>
        <v>#DIV/0!</v>
      </c>
      <c r="AG759" s="2" t="e">
        <f t="shared" si="803"/>
        <v>#DIV/0!</v>
      </c>
      <c r="AH759" s="2" t="e">
        <f t="shared" si="804"/>
        <v>#DIV/0!</v>
      </c>
      <c r="AI759" s="2" t="e">
        <f t="shared" si="805"/>
        <v>#DIV/0!</v>
      </c>
      <c r="AJ759" s="2" t="e">
        <f t="shared" si="806"/>
        <v>#DIV/0!</v>
      </c>
      <c r="AK759" t="e">
        <f t="shared" si="807"/>
        <v>#DIV/0!</v>
      </c>
      <c r="AL759" t="str">
        <f t="shared" si="808"/>
        <v>0</v>
      </c>
      <c r="AM759" t="str">
        <f t="shared" si="809"/>
        <v>0</v>
      </c>
      <c r="AN759" t="str">
        <f t="shared" si="810"/>
        <v>0</v>
      </c>
      <c r="AO759" t="str">
        <f t="shared" si="811"/>
        <v>0</v>
      </c>
      <c r="AP759" t="str">
        <f t="shared" si="812"/>
        <v>0</v>
      </c>
      <c r="AQ759" t="str">
        <f t="shared" si="813"/>
        <v>0</v>
      </c>
      <c r="AT759">
        <f t="shared" si="794"/>
        <v>0</v>
      </c>
      <c r="AU759">
        <f t="shared" si="795"/>
        <v>0</v>
      </c>
      <c r="AW759">
        <f t="shared" si="796"/>
        <v>0</v>
      </c>
      <c r="AY759">
        <f t="shared" si="814"/>
        <v>0</v>
      </c>
      <c r="AZ759">
        <f t="shared" si="815"/>
        <v>0</v>
      </c>
      <c r="BA759">
        <f t="shared" si="816"/>
        <v>0</v>
      </c>
      <c r="BB759">
        <f t="shared" si="817"/>
        <v>0</v>
      </c>
      <c r="BC759">
        <f t="shared" si="818"/>
        <v>0</v>
      </c>
      <c r="BD759">
        <f t="shared" si="819"/>
        <v>0</v>
      </c>
      <c r="BF759" t="str">
        <f t="shared" si="820"/>
        <v>0</v>
      </c>
      <c r="BG759" t="str">
        <f t="shared" si="821"/>
        <v>0</v>
      </c>
      <c r="BH759" t="str">
        <f t="shared" si="822"/>
        <v>0</v>
      </c>
      <c r="BI759" t="str">
        <f t="shared" si="823"/>
        <v>0</v>
      </c>
      <c r="BJ759" t="str">
        <f t="shared" si="824"/>
        <v>0</v>
      </c>
      <c r="BK759" t="str">
        <f t="shared" si="825"/>
        <v>0</v>
      </c>
    </row>
    <row r="760" spans="1:63" x14ac:dyDescent="0.25">
      <c r="A760" s="176" t="s">
        <v>25</v>
      </c>
      <c r="B760" s="10">
        <f t="shared" si="797"/>
        <v>39</v>
      </c>
      <c r="C760" s="10" t="str">
        <f t="shared" si="826"/>
        <v>Refunds - 39</v>
      </c>
      <c r="D760" s="138">
        <f>'AUP Test Results - Table 1'!D760</f>
        <v>0</v>
      </c>
      <c r="E760" s="177">
        <f>'AUP Test Results - Table 1'!E760</f>
        <v>0</v>
      </c>
      <c r="F760" s="139">
        <f>'AUP Test Results - Table 1'!F760</f>
        <v>0</v>
      </c>
      <c r="G760" s="177">
        <f>'AUP Test Results - Table 1'!G760</f>
        <v>0</v>
      </c>
      <c r="H760" s="177">
        <f>'AUP Test Results - Table 1'!H760</f>
        <v>0</v>
      </c>
      <c r="I760" s="139">
        <f>'AUP Test Results - Table 1'!I760</f>
        <v>0</v>
      </c>
      <c r="J760" s="177">
        <f>'AUP Test Results - Table 1'!J760</f>
        <v>0</v>
      </c>
      <c r="K760" s="177">
        <f>'AUP Test Results - Table 1'!K760</f>
        <v>0</v>
      </c>
      <c r="L760" s="139">
        <f>'AUP Test Results - Table 1'!L760</f>
        <v>0</v>
      </c>
      <c r="M760" s="177" t="str">
        <f>'AUP Test Results - Table 1'!M760</f>
        <v/>
      </c>
      <c r="N760" s="177">
        <f>'AUP Test Results - Table 1'!N760</f>
        <v>0</v>
      </c>
      <c r="O760" s="139">
        <f>'AUP Test Results - Table 1'!O760</f>
        <v>0</v>
      </c>
      <c r="P760" s="177" t="str">
        <f>'AUP Test Results - Table 1'!P760</f>
        <v/>
      </c>
      <c r="Q760" s="138">
        <f>'AUP Test Results - Table 1'!Q760</f>
        <v>0</v>
      </c>
      <c r="R760" s="139">
        <f>'AUP Test Results - Table 1'!R760</f>
        <v>0</v>
      </c>
      <c r="S760" s="45">
        <f>'AUP Test Results - Table 1'!S760</f>
        <v>0</v>
      </c>
      <c r="T760" s="139">
        <f>'AUP Test Results - Table 1'!T760</f>
        <v>0</v>
      </c>
      <c r="U760" s="45">
        <f>'AUP Test Results - Table 1'!U760</f>
        <v>0</v>
      </c>
      <c r="V760" s="138">
        <f>'AUP Test Results - Table 1'!V760</f>
        <v>0</v>
      </c>
      <c r="W760" s="141" t="str">
        <f>'AUP Test Results - Table 1'!W760</f>
        <v>none</v>
      </c>
      <c r="X760" s="141">
        <f>'AUP Test Results - Table 1'!X760</f>
        <v>0</v>
      </c>
      <c r="Y760" s="178">
        <f>'AUP Test Results - Table 1'!Y760</f>
        <v>0</v>
      </c>
      <c r="Z760" s="89">
        <f>'AUP Test Results - Table 1'!Z760</f>
        <v>0</v>
      </c>
      <c r="AC760" t="str">
        <f t="shared" si="802"/>
        <v>Refunds</v>
      </c>
      <c r="AD760" s="3">
        <f t="shared" si="799"/>
        <v>0</v>
      </c>
      <c r="AE760" s="3">
        <f t="shared" si="800"/>
        <v>0</v>
      </c>
      <c r="AF760" s="3" t="e">
        <f t="shared" si="801"/>
        <v>#DIV/0!</v>
      </c>
      <c r="AG760" s="2" t="e">
        <f t="shared" si="803"/>
        <v>#DIV/0!</v>
      </c>
      <c r="AH760" s="2" t="e">
        <f t="shared" si="804"/>
        <v>#DIV/0!</v>
      </c>
      <c r="AI760" s="2" t="e">
        <f t="shared" si="805"/>
        <v>#DIV/0!</v>
      </c>
      <c r="AJ760" s="2" t="e">
        <f t="shared" si="806"/>
        <v>#DIV/0!</v>
      </c>
      <c r="AK760" t="e">
        <f t="shared" si="807"/>
        <v>#DIV/0!</v>
      </c>
      <c r="AL760" t="str">
        <f t="shared" si="808"/>
        <v>0</v>
      </c>
      <c r="AM760" t="str">
        <f t="shared" si="809"/>
        <v>0</v>
      </c>
      <c r="AN760" t="str">
        <f t="shared" si="810"/>
        <v>0</v>
      </c>
      <c r="AO760" t="str">
        <f t="shared" si="811"/>
        <v>0</v>
      </c>
      <c r="AP760" t="str">
        <f t="shared" si="812"/>
        <v>0</v>
      </c>
      <c r="AQ760" t="str">
        <f t="shared" si="813"/>
        <v>0</v>
      </c>
      <c r="AT760">
        <f t="shared" si="794"/>
        <v>0</v>
      </c>
      <c r="AU760">
        <f t="shared" si="795"/>
        <v>0</v>
      </c>
      <c r="AW760">
        <f t="shared" si="796"/>
        <v>0</v>
      </c>
      <c r="AY760">
        <f t="shared" si="814"/>
        <v>0</v>
      </c>
      <c r="AZ760">
        <f t="shared" si="815"/>
        <v>0</v>
      </c>
      <c r="BA760">
        <f t="shared" si="816"/>
        <v>0</v>
      </c>
      <c r="BB760">
        <f t="shared" si="817"/>
        <v>0</v>
      </c>
      <c r="BC760">
        <f t="shared" si="818"/>
        <v>0</v>
      </c>
      <c r="BD760">
        <f t="shared" si="819"/>
        <v>0</v>
      </c>
      <c r="BF760" t="str">
        <f t="shared" si="820"/>
        <v>0</v>
      </c>
      <c r="BG760" t="str">
        <f t="shared" si="821"/>
        <v>0</v>
      </c>
      <c r="BH760" t="str">
        <f t="shared" si="822"/>
        <v>0</v>
      </c>
      <c r="BI760" t="str">
        <f t="shared" si="823"/>
        <v>0</v>
      </c>
      <c r="BJ760" t="str">
        <f t="shared" si="824"/>
        <v>0</v>
      </c>
      <c r="BK760" t="str">
        <f t="shared" si="825"/>
        <v>0</v>
      </c>
    </row>
    <row r="761" spans="1:63" x14ac:dyDescent="0.25">
      <c r="A761" s="176" t="s">
        <v>25</v>
      </c>
      <c r="B761" s="10">
        <f t="shared" si="797"/>
        <v>40</v>
      </c>
      <c r="C761" s="10" t="str">
        <f t="shared" si="826"/>
        <v>Refunds - 40</v>
      </c>
      <c r="D761" s="138">
        <f>'AUP Test Results - Table 1'!D761</f>
        <v>0</v>
      </c>
      <c r="E761" s="177">
        <f>'AUP Test Results - Table 1'!E761</f>
        <v>0</v>
      </c>
      <c r="F761" s="139">
        <f>'AUP Test Results - Table 1'!F761</f>
        <v>0</v>
      </c>
      <c r="G761" s="177">
        <f>'AUP Test Results - Table 1'!G761</f>
        <v>0</v>
      </c>
      <c r="H761" s="177">
        <f>'AUP Test Results - Table 1'!H761</f>
        <v>0</v>
      </c>
      <c r="I761" s="139">
        <f>'AUP Test Results - Table 1'!I761</f>
        <v>0</v>
      </c>
      <c r="J761" s="177">
        <f>'AUP Test Results - Table 1'!J761</f>
        <v>0</v>
      </c>
      <c r="K761" s="177">
        <f>'AUP Test Results - Table 1'!K761</f>
        <v>0</v>
      </c>
      <c r="L761" s="139">
        <f>'AUP Test Results - Table 1'!L761</f>
        <v>0</v>
      </c>
      <c r="M761" s="177" t="str">
        <f>'AUP Test Results - Table 1'!M761</f>
        <v/>
      </c>
      <c r="N761" s="177">
        <f>'AUP Test Results - Table 1'!N761</f>
        <v>0</v>
      </c>
      <c r="O761" s="139">
        <f>'AUP Test Results - Table 1'!O761</f>
        <v>0</v>
      </c>
      <c r="P761" s="177" t="str">
        <f>'AUP Test Results - Table 1'!P761</f>
        <v/>
      </c>
      <c r="Q761" s="138">
        <f>'AUP Test Results - Table 1'!Q761</f>
        <v>0</v>
      </c>
      <c r="R761" s="139">
        <f>'AUP Test Results - Table 1'!R761</f>
        <v>0</v>
      </c>
      <c r="S761" s="45">
        <f>'AUP Test Results - Table 1'!S761</f>
        <v>0</v>
      </c>
      <c r="T761" s="139">
        <f>'AUP Test Results - Table 1'!T761</f>
        <v>0</v>
      </c>
      <c r="U761" s="45">
        <f>'AUP Test Results - Table 1'!U761</f>
        <v>0</v>
      </c>
      <c r="V761" s="138">
        <f>'AUP Test Results - Table 1'!V761</f>
        <v>0</v>
      </c>
      <c r="W761" s="141" t="str">
        <f>'AUP Test Results - Table 1'!W761</f>
        <v>none</v>
      </c>
      <c r="X761" s="141">
        <f>'AUP Test Results - Table 1'!X761</f>
        <v>0</v>
      </c>
      <c r="Y761" s="178">
        <f>'AUP Test Results - Table 1'!Y761</f>
        <v>0</v>
      </c>
      <c r="Z761" s="89">
        <f>'AUP Test Results - Table 1'!Z761</f>
        <v>0</v>
      </c>
      <c r="AC761" t="str">
        <f t="shared" ref="AC761:AC792" si="827">A758</f>
        <v>Refunds</v>
      </c>
      <c r="AD761" s="3">
        <f t="shared" si="799"/>
        <v>0</v>
      </c>
      <c r="AE761" s="3">
        <f t="shared" si="800"/>
        <v>0</v>
      </c>
      <c r="AF761" s="3" t="e">
        <f t="shared" si="801"/>
        <v>#DIV/0!</v>
      </c>
      <c r="AG761" s="2" t="e">
        <f t="shared" ref="AG761:AG792" si="828">V758*$AF761</f>
        <v>#DIV/0!</v>
      </c>
      <c r="AH761" s="2" t="e">
        <f t="shared" ref="AH761:AH792" si="829">R758*$AF761</f>
        <v>#DIV/0!</v>
      </c>
      <c r="AI761" s="2" t="e">
        <f t="shared" ref="AI761:AI792" si="830">Q758*$AF761</f>
        <v>#DIV/0!</v>
      </c>
      <c r="AJ761" s="2" t="e">
        <f t="shared" ref="AJ761:AJ792" si="831">T758*$AF761</f>
        <v>#DIV/0!</v>
      </c>
      <c r="AK761" t="e">
        <f t="shared" ref="AK761:AK792" si="832">O758*$AF761</f>
        <v>#DIV/0!</v>
      </c>
      <c r="AL761" t="str">
        <f t="shared" ref="AL761:AL792" si="833">IF(AY761=1,$AF761*$V758,"0")</f>
        <v>0</v>
      </c>
      <c r="AM761" t="str">
        <f t="shared" ref="AM761:AM792" si="834">IF(AZ761=1,$AF761*$V758,"0")</f>
        <v>0</v>
      </c>
      <c r="AN761" t="str">
        <f t="shared" ref="AN761:AN792" si="835">IF(BA761=1,$AF761*$V758,"0")</f>
        <v>0</v>
      </c>
      <c r="AO761" t="str">
        <f t="shared" ref="AO761:AO792" si="836">IF(BB761=1,$AF761*$V758,"0")</f>
        <v>0</v>
      </c>
      <c r="AP761" t="str">
        <f t="shared" ref="AP761:AP792" si="837">IF(BC761=1,$AF761*$V758,"0")</f>
        <v>0</v>
      </c>
      <c r="AQ761" t="str">
        <f t="shared" ref="AQ761:AQ792" si="838">IF(BD761=1,$AF761*$X758,"0")</f>
        <v>0</v>
      </c>
      <c r="AT761">
        <f t="shared" si="794"/>
        <v>0</v>
      </c>
      <c r="AU761">
        <f t="shared" si="795"/>
        <v>0</v>
      </c>
      <c r="AW761">
        <f t="shared" si="796"/>
        <v>0</v>
      </c>
      <c r="AY761">
        <f t="shared" ref="AY761:AY792" si="839">COUNTIF($W758:$W758,"SR")</f>
        <v>0</v>
      </c>
      <c r="AZ761">
        <f t="shared" ref="AZ761:AZ792" si="840">COUNTIF($W758:$W758,"UD")</f>
        <v>0</v>
      </c>
      <c r="BA761">
        <f t="shared" ref="BA761:BA792" si="841">COUNTIF($W758:$W758,"FA")</f>
        <v>0</v>
      </c>
      <c r="BB761">
        <f t="shared" ref="BB761:BB792" si="842">COUNTIF($W758:$W758,"DI")</f>
        <v>0</v>
      </c>
      <c r="BC761">
        <f t="shared" ref="BC761:BC792" si="843">COUNTIF($W758:$W758,"IA")</f>
        <v>0</v>
      </c>
      <c r="BD761">
        <f t="shared" ref="BD761:BD792" si="844">COUNTIF($X758:$X758,"&gt;.00")</f>
        <v>0</v>
      </c>
      <c r="BF761" t="str">
        <f t="shared" ref="BF761:BF792" si="845">IF(BA761=1,$AF761*F758,"0")</f>
        <v>0</v>
      </c>
      <c r="BG761" t="str">
        <f t="shared" ref="BG761:BG792" si="846">IF(BA761=1,$AF761*I758,"0")</f>
        <v>0</v>
      </c>
      <c r="BH761" t="str">
        <f t="shared" ref="BH761:BH792" si="847">IF(BB761=1,$AF761*F758,"0")</f>
        <v>0</v>
      </c>
      <c r="BI761" t="str">
        <f t="shared" ref="BI761:BI792" si="848">IF(BB761=1,$AF761*I758,"0")</f>
        <v>0</v>
      </c>
      <c r="BJ761" t="str">
        <f t="shared" ref="BJ761:BJ792" si="849">IF(BC761=1,$AF761*F758,"0")</f>
        <v>0</v>
      </c>
      <c r="BK761" t="str">
        <f t="shared" ref="BK761:BK792" si="850">IF(BC761=1,$AF761*I758,"0")</f>
        <v>0</v>
      </c>
    </row>
    <row r="762" spans="1:63" x14ac:dyDescent="0.25">
      <c r="A762" s="176" t="s">
        <v>25</v>
      </c>
      <c r="B762" s="10">
        <f t="shared" si="797"/>
        <v>41</v>
      </c>
      <c r="C762" s="10" t="str">
        <f t="shared" si="826"/>
        <v>Refunds - 41</v>
      </c>
      <c r="D762" s="138">
        <f>'AUP Test Results - Table 1'!D762</f>
        <v>0</v>
      </c>
      <c r="E762" s="177">
        <f>'AUP Test Results - Table 1'!E762</f>
        <v>0</v>
      </c>
      <c r="F762" s="139">
        <f>'AUP Test Results - Table 1'!F762</f>
        <v>0</v>
      </c>
      <c r="G762" s="177">
        <f>'AUP Test Results - Table 1'!G762</f>
        <v>0</v>
      </c>
      <c r="H762" s="177">
        <f>'AUP Test Results - Table 1'!H762</f>
        <v>0</v>
      </c>
      <c r="I762" s="139">
        <f>'AUP Test Results - Table 1'!I762</f>
        <v>0</v>
      </c>
      <c r="J762" s="177">
        <f>'AUP Test Results - Table 1'!J762</f>
        <v>0</v>
      </c>
      <c r="K762" s="177">
        <f>'AUP Test Results - Table 1'!K762</f>
        <v>0</v>
      </c>
      <c r="L762" s="139">
        <f>'AUP Test Results - Table 1'!L762</f>
        <v>0</v>
      </c>
      <c r="M762" s="177" t="str">
        <f>'AUP Test Results - Table 1'!M762</f>
        <v/>
      </c>
      <c r="N762" s="177">
        <f>'AUP Test Results - Table 1'!N762</f>
        <v>0</v>
      </c>
      <c r="O762" s="139">
        <f>'AUP Test Results - Table 1'!O762</f>
        <v>0</v>
      </c>
      <c r="P762" s="177" t="str">
        <f>'AUP Test Results - Table 1'!P762</f>
        <v/>
      </c>
      <c r="Q762" s="138">
        <f>'AUP Test Results - Table 1'!Q762</f>
        <v>0</v>
      </c>
      <c r="R762" s="139">
        <f>'AUP Test Results - Table 1'!R762</f>
        <v>0</v>
      </c>
      <c r="S762" s="45">
        <f>'AUP Test Results - Table 1'!S762</f>
        <v>0</v>
      </c>
      <c r="T762" s="139">
        <f>'AUP Test Results - Table 1'!T762</f>
        <v>0</v>
      </c>
      <c r="U762" s="45">
        <f>'AUP Test Results - Table 1'!U762</f>
        <v>0</v>
      </c>
      <c r="V762" s="138">
        <f>'AUP Test Results - Table 1'!V762</f>
        <v>0</v>
      </c>
      <c r="W762" s="141" t="str">
        <f>'AUP Test Results - Table 1'!W762</f>
        <v>none</v>
      </c>
      <c r="X762" s="141">
        <f>'AUP Test Results - Table 1'!X762</f>
        <v>0</v>
      </c>
      <c r="Y762" s="178">
        <f>'AUP Test Results - Table 1'!Y762</f>
        <v>0</v>
      </c>
      <c r="Z762" s="89">
        <f>'AUP Test Results - Table 1'!Z762</f>
        <v>0</v>
      </c>
      <c r="AC762" t="str">
        <f t="shared" si="827"/>
        <v>Refunds</v>
      </c>
      <c r="AD762" s="3">
        <f t="shared" si="799"/>
        <v>0</v>
      </c>
      <c r="AE762" s="3">
        <f t="shared" si="800"/>
        <v>0</v>
      </c>
      <c r="AF762" s="3" t="e">
        <f t="shared" si="801"/>
        <v>#DIV/0!</v>
      </c>
      <c r="AG762" s="2" t="e">
        <f t="shared" si="828"/>
        <v>#DIV/0!</v>
      </c>
      <c r="AH762" s="2" t="e">
        <f t="shared" si="829"/>
        <v>#DIV/0!</v>
      </c>
      <c r="AI762" s="2" t="e">
        <f t="shared" si="830"/>
        <v>#DIV/0!</v>
      </c>
      <c r="AJ762" s="2" t="e">
        <f t="shared" si="831"/>
        <v>#DIV/0!</v>
      </c>
      <c r="AK762" t="e">
        <f t="shared" si="832"/>
        <v>#DIV/0!</v>
      </c>
      <c r="AL762" t="str">
        <f t="shared" si="833"/>
        <v>0</v>
      </c>
      <c r="AM762" t="str">
        <f t="shared" si="834"/>
        <v>0</v>
      </c>
      <c r="AN762" t="str">
        <f t="shared" si="835"/>
        <v>0</v>
      </c>
      <c r="AO762" t="str">
        <f t="shared" si="836"/>
        <v>0</v>
      </c>
      <c r="AP762" t="str">
        <f t="shared" si="837"/>
        <v>0</v>
      </c>
      <c r="AQ762" t="str">
        <f t="shared" si="838"/>
        <v>0</v>
      </c>
      <c r="AT762">
        <f t="shared" si="794"/>
        <v>0</v>
      </c>
      <c r="AU762">
        <f t="shared" si="795"/>
        <v>0</v>
      </c>
      <c r="AW762">
        <f t="shared" si="796"/>
        <v>0</v>
      </c>
      <c r="AY762">
        <f t="shared" si="839"/>
        <v>0</v>
      </c>
      <c r="AZ762">
        <f t="shared" si="840"/>
        <v>0</v>
      </c>
      <c r="BA762">
        <f t="shared" si="841"/>
        <v>0</v>
      </c>
      <c r="BB762">
        <f t="shared" si="842"/>
        <v>0</v>
      </c>
      <c r="BC762">
        <f t="shared" si="843"/>
        <v>0</v>
      </c>
      <c r="BD762">
        <f t="shared" si="844"/>
        <v>0</v>
      </c>
      <c r="BF762" t="str">
        <f t="shared" si="845"/>
        <v>0</v>
      </c>
      <c r="BG762" t="str">
        <f t="shared" si="846"/>
        <v>0</v>
      </c>
      <c r="BH762" t="str">
        <f t="shared" si="847"/>
        <v>0</v>
      </c>
      <c r="BI762" t="str">
        <f t="shared" si="848"/>
        <v>0</v>
      </c>
      <c r="BJ762" t="str">
        <f t="shared" si="849"/>
        <v>0</v>
      </c>
      <c r="BK762" t="str">
        <f t="shared" si="850"/>
        <v>0</v>
      </c>
    </row>
    <row r="763" spans="1:63" x14ac:dyDescent="0.25">
      <c r="A763" s="176" t="s">
        <v>25</v>
      </c>
      <c r="B763" s="10">
        <f t="shared" si="797"/>
        <v>42</v>
      </c>
      <c r="C763" s="10" t="str">
        <f t="shared" si="826"/>
        <v>Refunds - 42</v>
      </c>
      <c r="D763" s="138">
        <f>'AUP Test Results - Table 1'!D763</f>
        <v>0</v>
      </c>
      <c r="E763" s="177">
        <f>'AUP Test Results - Table 1'!E763</f>
        <v>0</v>
      </c>
      <c r="F763" s="139">
        <f>'AUP Test Results - Table 1'!F763</f>
        <v>0</v>
      </c>
      <c r="G763" s="177">
        <f>'AUP Test Results - Table 1'!G763</f>
        <v>0</v>
      </c>
      <c r="H763" s="177">
        <f>'AUP Test Results - Table 1'!H763</f>
        <v>0</v>
      </c>
      <c r="I763" s="139">
        <f>'AUP Test Results - Table 1'!I763</f>
        <v>0</v>
      </c>
      <c r="J763" s="177">
        <f>'AUP Test Results - Table 1'!J763</f>
        <v>0</v>
      </c>
      <c r="K763" s="177">
        <f>'AUP Test Results - Table 1'!K763</f>
        <v>0</v>
      </c>
      <c r="L763" s="139">
        <f>'AUP Test Results - Table 1'!L763</f>
        <v>0</v>
      </c>
      <c r="M763" s="177" t="str">
        <f>'AUP Test Results - Table 1'!M763</f>
        <v/>
      </c>
      <c r="N763" s="177">
        <f>'AUP Test Results - Table 1'!N763</f>
        <v>0</v>
      </c>
      <c r="O763" s="139">
        <f>'AUP Test Results - Table 1'!O763</f>
        <v>0</v>
      </c>
      <c r="P763" s="177" t="str">
        <f>'AUP Test Results - Table 1'!P763</f>
        <v/>
      </c>
      <c r="Q763" s="138">
        <f>'AUP Test Results - Table 1'!Q763</f>
        <v>0</v>
      </c>
      <c r="R763" s="139">
        <f>'AUP Test Results - Table 1'!R763</f>
        <v>0</v>
      </c>
      <c r="S763" s="45">
        <f>'AUP Test Results - Table 1'!S763</f>
        <v>0</v>
      </c>
      <c r="T763" s="139">
        <f>'AUP Test Results - Table 1'!T763</f>
        <v>0</v>
      </c>
      <c r="U763" s="45">
        <f>'AUP Test Results - Table 1'!U763</f>
        <v>0</v>
      </c>
      <c r="V763" s="138">
        <f>'AUP Test Results - Table 1'!V763</f>
        <v>0</v>
      </c>
      <c r="W763" s="141" t="str">
        <f>'AUP Test Results - Table 1'!W763</f>
        <v>none</v>
      </c>
      <c r="X763" s="141">
        <f>'AUP Test Results - Table 1'!X763</f>
        <v>0</v>
      </c>
      <c r="Y763" s="178">
        <f>'AUP Test Results - Table 1'!Y763</f>
        <v>0</v>
      </c>
      <c r="Z763" s="89">
        <f>'AUP Test Results - Table 1'!Z763</f>
        <v>0</v>
      </c>
      <c r="AC763" t="str">
        <f t="shared" si="827"/>
        <v>Refunds</v>
      </c>
      <c r="AD763" s="3">
        <f t="shared" si="799"/>
        <v>0</v>
      </c>
      <c r="AE763" s="3">
        <f t="shared" si="800"/>
        <v>0</v>
      </c>
      <c r="AF763" s="3" t="e">
        <f t="shared" si="801"/>
        <v>#DIV/0!</v>
      </c>
      <c r="AG763" s="2" t="e">
        <f t="shared" si="828"/>
        <v>#DIV/0!</v>
      </c>
      <c r="AH763" s="2" t="e">
        <f t="shared" si="829"/>
        <v>#DIV/0!</v>
      </c>
      <c r="AI763" s="2" t="e">
        <f t="shared" si="830"/>
        <v>#DIV/0!</v>
      </c>
      <c r="AJ763" s="2" t="e">
        <f t="shared" si="831"/>
        <v>#DIV/0!</v>
      </c>
      <c r="AK763" t="e">
        <f t="shared" si="832"/>
        <v>#DIV/0!</v>
      </c>
      <c r="AL763" t="str">
        <f t="shared" si="833"/>
        <v>0</v>
      </c>
      <c r="AM763" t="str">
        <f t="shared" si="834"/>
        <v>0</v>
      </c>
      <c r="AN763" t="str">
        <f t="shared" si="835"/>
        <v>0</v>
      </c>
      <c r="AO763" t="str">
        <f t="shared" si="836"/>
        <v>0</v>
      </c>
      <c r="AP763" t="str">
        <f t="shared" si="837"/>
        <v>0</v>
      </c>
      <c r="AQ763" t="str">
        <f t="shared" si="838"/>
        <v>0</v>
      </c>
      <c r="AT763">
        <f t="shared" si="794"/>
        <v>0</v>
      </c>
      <c r="AU763">
        <f t="shared" si="795"/>
        <v>0</v>
      </c>
      <c r="AW763">
        <f t="shared" si="796"/>
        <v>0</v>
      </c>
      <c r="AY763">
        <f t="shared" si="839"/>
        <v>0</v>
      </c>
      <c r="AZ763">
        <f t="shared" si="840"/>
        <v>0</v>
      </c>
      <c r="BA763">
        <f t="shared" si="841"/>
        <v>0</v>
      </c>
      <c r="BB763">
        <f t="shared" si="842"/>
        <v>0</v>
      </c>
      <c r="BC763">
        <f t="shared" si="843"/>
        <v>0</v>
      </c>
      <c r="BD763">
        <f t="shared" si="844"/>
        <v>0</v>
      </c>
      <c r="BF763" t="str">
        <f t="shared" si="845"/>
        <v>0</v>
      </c>
      <c r="BG763" t="str">
        <f t="shared" si="846"/>
        <v>0</v>
      </c>
      <c r="BH763" t="str">
        <f t="shared" si="847"/>
        <v>0</v>
      </c>
      <c r="BI763" t="str">
        <f t="shared" si="848"/>
        <v>0</v>
      </c>
      <c r="BJ763" t="str">
        <f t="shared" si="849"/>
        <v>0</v>
      </c>
      <c r="BK763" t="str">
        <f t="shared" si="850"/>
        <v>0</v>
      </c>
    </row>
    <row r="764" spans="1:63" x14ac:dyDescent="0.25">
      <c r="A764" s="176" t="s">
        <v>25</v>
      </c>
      <c r="B764" s="10">
        <f t="shared" si="797"/>
        <v>43</v>
      </c>
      <c r="C764" s="10" t="str">
        <f t="shared" si="826"/>
        <v>Refunds - 43</v>
      </c>
      <c r="D764" s="138">
        <f>'AUP Test Results - Table 1'!D764</f>
        <v>0</v>
      </c>
      <c r="E764" s="177">
        <f>'AUP Test Results - Table 1'!E764</f>
        <v>0</v>
      </c>
      <c r="F764" s="139">
        <f>'AUP Test Results - Table 1'!F764</f>
        <v>0</v>
      </c>
      <c r="G764" s="177">
        <f>'AUP Test Results - Table 1'!G764</f>
        <v>0</v>
      </c>
      <c r="H764" s="177">
        <f>'AUP Test Results - Table 1'!H764</f>
        <v>0</v>
      </c>
      <c r="I764" s="139">
        <f>'AUP Test Results - Table 1'!I764</f>
        <v>0</v>
      </c>
      <c r="J764" s="177">
        <f>'AUP Test Results - Table 1'!J764</f>
        <v>0</v>
      </c>
      <c r="K764" s="177">
        <f>'AUP Test Results - Table 1'!K764</f>
        <v>0</v>
      </c>
      <c r="L764" s="139">
        <f>'AUP Test Results - Table 1'!L764</f>
        <v>0</v>
      </c>
      <c r="M764" s="177" t="str">
        <f>'AUP Test Results - Table 1'!M764</f>
        <v/>
      </c>
      <c r="N764" s="177">
        <f>'AUP Test Results - Table 1'!N764</f>
        <v>0</v>
      </c>
      <c r="O764" s="139">
        <f>'AUP Test Results - Table 1'!O764</f>
        <v>0</v>
      </c>
      <c r="P764" s="177" t="str">
        <f>'AUP Test Results - Table 1'!P764</f>
        <v/>
      </c>
      <c r="Q764" s="138">
        <f>'AUP Test Results - Table 1'!Q764</f>
        <v>0</v>
      </c>
      <c r="R764" s="139">
        <f>'AUP Test Results - Table 1'!R764</f>
        <v>0</v>
      </c>
      <c r="S764" s="45">
        <f>'AUP Test Results - Table 1'!S764</f>
        <v>0</v>
      </c>
      <c r="T764" s="139">
        <f>'AUP Test Results - Table 1'!T764</f>
        <v>0</v>
      </c>
      <c r="U764" s="45">
        <f>'AUP Test Results - Table 1'!U764</f>
        <v>0</v>
      </c>
      <c r="V764" s="138">
        <f>'AUP Test Results - Table 1'!V764</f>
        <v>0</v>
      </c>
      <c r="W764" s="141" t="str">
        <f>'AUP Test Results - Table 1'!W764</f>
        <v>none</v>
      </c>
      <c r="X764" s="141">
        <f>'AUP Test Results - Table 1'!X764</f>
        <v>0</v>
      </c>
      <c r="Y764" s="178">
        <f>'AUP Test Results - Table 1'!Y764</f>
        <v>0</v>
      </c>
      <c r="Z764" s="89">
        <f>'AUP Test Results - Table 1'!Z764</f>
        <v>0</v>
      </c>
      <c r="AC764" t="str">
        <f t="shared" si="827"/>
        <v>Refunds</v>
      </c>
      <c r="AD764" s="3">
        <f t="shared" si="799"/>
        <v>0</v>
      </c>
      <c r="AE764" s="3">
        <f t="shared" si="800"/>
        <v>0</v>
      </c>
      <c r="AF764" s="3" t="e">
        <f t="shared" si="801"/>
        <v>#DIV/0!</v>
      </c>
      <c r="AG764" s="2" t="e">
        <f t="shared" si="828"/>
        <v>#DIV/0!</v>
      </c>
      <c r="AH764" s="2" t="e">
        <f t="shared" si="829"/>
        <v>#DIV/0!</v>
      </c>
      <c r="AI764" s="2" t="e">
        <f t="shared" si="830"/>
        <v>#DIV/0!</v>
      </c>
      <c r="AJ764" s="2" t="e">
        <f t="shared" si="831"/>
        <v>#DIV/0!</v>
      </c>
      <c r="AK764" t="e">
        <f t="shared" si="832"/>
        <v>#DIV/0!</v>
      </c>
      <c r="AL764" t="str">
        <f t="shared" si="833"/>
        <v>0</v>
      </c>
      <c r="AM764" t="str">
        <f t="shared" si="834"/>
        <v>0</v>
      </c>
      <c r="AN764" t="str">
        <f t="shared" si="835"/>
        <v>0</v>
      </c>
      <c r="AO764" t="str">
        <f t="shared" si="836"/>
        <v>0</v>
      </c>
      <c r="AP764" t="str">
        <f t="shared" si="837"/>
        <v>0</v>
      </c>
      <c r="AQ764" t="str">
        <f t="shared" si="838"/>
        <v>0</v>
      </c>
      <c r="AT764">
        <f t="shared" si="794"/>
        <v>0</v>
      </c>
      <c r="AU764">
        <f t="shared" si="795"/>
        <v>0</v>
      </c>
      <c r="AW764">
        <f t="shared" si="796"/>
        <v>0</v>
      </c>
      <c r="AY764">
        <f t="shared" si="839"/>
        <v>0</v>
      </c>
      <c r="AZ764">
        <f t="shared" si="840"/>
        <v>0</v>
      </c>
      <c r="BA764">
        <f t="shared" si="841"/>
        <v>0</v>
      </c>
      <c r="BB764">
        <f t="shared" si="842"/>
        <v>0</v>
      </c>
      <c r="BC764">
        <f t="shared" si="843"/>
        <v>0</v>
      </c>
      <c r="BD764">
        <f t="shared" si="844"/>
        <v>0</v>
      </c>
      <c r="BF764" t="str">
        <f t="shared" si="845"/>
        <v>0</v>
      </c>
      <c r="BG764" t="str">
        <f t="shared" si="846"/>
        <v>0</v>
      </c>
      <c r="BH764" t="str">
        <f t="shared" si="847"/>
        <v>0</v>
      </c>
      <c r="BI764" t="str">
        <f t="shared" si="848"/>
        <v>0</v>
      </c>
      <c r="BJ764" t="str">
        <f t="shared" si="849"/>
        <v>0</v>
      </c>
      <c r="BK764" t="str">
        <f t="shared" si="850"/>
        <v>0</v>
      </c>
    </row>
    <row r="765" spans="1:63" x14ac:dyDescent="0.25">
      <c r="A765" s="176" t="s">
        <v>25</v>
      </c>
      <c r="B765" s="10">
        <f t="shared" si="797"/>
        <v>44</v>
      </c>
      <c r="C765" s="10" t="str">
        <f t="shared" si="826"/>
        <v>Refunds - 44</v>
      </c>
      <c r="D765" s="138">
        <f>'AUP Test Results - Table 1'!D765</f>
        <v>0</v>
      </c>
      <c r="E765" s="177">
        <f>'AUP Test Results - Table 1'!E765</f>
        <v>0</v>
      </c>
      <c r="F765" s="139">
        <f>'AUP Test Results - Table 1'!F765</f>
        <v>0</v>
      </c>
      <c r="G765" s="177">
        <f>'AUP Test Results - Table 1'!G765</f>
        <v>0</v>
      </c>
      <c r="H765" s="177">
        <f>'AUP Test Results - Table 1'!H765</f>
        <v>0</v>
      </c>
      <c r="I765" s="139">
        <f>'AUP Test Results - Table 1'!I765</f>
        <v>0</v>
      </c>
      <c r="J765" s="177">
        <f>'AUP Test Results - Table 1'!J765</f>
        <v>0</v>
      </c>
      <c r="K765" s="177">
        <f>'AUP Test Results - Table 1'!K765</f>
        <v>0</v>
      </c>
      <c r="L765" s="139">
        <f>'AUP Test Results - Table 1'!L765</f>
        <v>0</v>
      </c>
      <c r="M765" s="177" t="str">
        <f>'AUP Test Results - Table 1'!M765</f>
        <v/>
      </c>
      <c r="N765" s="177">
        <f>'AUP Test Results - Table 1'!N765</f>
        <v>0</v>
      </c>
      <c r="O765" s="139">
        <f>'AUP Test Results - Table 1'!O765</f>
        <v>0</v>
      </c>
      <c r="P765" s="177" t="str">
        <f>'AUP Test Results - Table 1'!P765</f>
        <v/>
      </c>
      <c r="Q765" s="138">
        <f>'AUP Test Results - Table 1'!Q765</f>
        <v>0</v>
      </c>
      <c r="R765" s="139">
        <f>'AUP Test Results - Table 1'!R765</f>
        <v>0</v>
      </c>
      <c r="S765" s="45">
        <f>'AUP Test Results - Table 1'!S765</f>
        <v>0</v>
      </c>
      <c r="T765" s="139">
        <f>'AUP Test Results - Table 1'!T765</f>
        <v>0</v>
      </c>
      <c r="U765" s="45">
        <f>'AUP Test Results - Table 1'!U765</f>
        <v>0</v>
      </c>
      <c r="V765" s="138">
        <f>'AUP Test Results - Table 1'!V765</f>
        <v>0</v>
      </c>
      <c r="W765" s="141" t="str">
        <f>'AUP Test Results - Table 1'!W765</f>
        <v>none</v>
      </c>
      <c r="X765" s="141">
        <f>'AUP Test Results - Table 1'!X765</f>
        <v>0</v>
      </c>
      <c r="Y765" s="178">
        <f>'AUP Test Results - Table 1'!Y765</f>
        <v>0</v>
      </c>
      <c r="Z765" s="89">
        <f>'AUP Test Results - Table 1'!Z765</f>
        <v>0</v>
      </c>
      <c r="AC765" t="str">
        <f t="shared" si="827"/>
        <v>Refunds</v>
      </c>
      <c r="AD765" s="3">
        <f t="shared" si="799"/>
        <v>0</v>
      </c>
      <c r="AE765" s="3">
        <f t="shared" si="800"/>
        <v>0</v>
      </c>
      <c r="AF765" s="3" t="e">
        <f t="shared" si="801"/>
        <v>#DIV/0!</v>
      </c>
      <c r="AG765" s="2" t="e">
        <f t="shared" si="828"/>
        <v>#DIV/0!</v>
      </c>
      <c r="AH765" s="2" t="e">
        <f t="shared" si="829"/>
        <v>#DIV/0!</v>
      </c>
      <c r="AI765" s="2" t="e">
        <f t="shared" si="830"/>
        <v>#DIV/0!</v>
      </c>
      <c r="AJ765" s="2" t="e">
        <f t="shared" si="831"/>
        <v>#DIV/0!</v>
      </c>
      <c r="AK765" t="e">
        <f t="shared" si="832"/>
        <v>#DIV/0!</v>
      </c>
      <c r="AL765" t="str">
        <f t="shared" si="833"/>
        <v>0</v>
      </c>
      <c r="AM765" t="str">
        <f t="shared" si="834"/>
        <v>0</v>
      </c>
      <c r="AN765" t="str">
        <f t="shared" si="835"/>
        <v>0</v>
      </c>
      <c r="AO765" t="str">
        <f t="shared" si="836"/>
        <v>0</v>
      </c>
      <c r="AP765" t="str">
        <f t="shared" si="837"/>
        <v>0</v>
      </c>
      <c r="AQ765" t="str">
        <f t="shared" si="838"/>
        <v>0</v>
      </c>
      <c r="AT765">
        <f t="shared" si="794"/>
        <v>0</v>
      </c>
      <c r="AU765">
        <f t="shared" si="795"/>
        <v>0</v>
      </c>
      <c r="AW765">
        <f t="shared" si="796"/>
        <v>0</v>
      </c>
      <c r="AY765">
        <f t="shared" si="839"/>
        <v>0</v>
      </c>
      <c r="AZ765">
        <f t="shared" si="840"/>
        <v>0</v>
      </c>
      <c r="BA765">
        <f t="shared" si="841"/>
        <v>0</v>
      </c>
      <c r="BB765">
        <f t="shared" si="842"/>
        <v>0</v>
      </c>
      <c r="BC765">
        <f t="shared" si="843"/>
        <v>0</v>
      </c>
      <c r="BD765">
        <f t="shared" si="844"/>
        <v>0</v>
      </c>
      <c r="BF765" t="str">
        <f t="shared" si="845"/>
        <v>0</v>
      </c>
      <c r="BG765" t="str">
        <f t="shared" si="846"/>
        <v>0</v>
      </c>
      <c r="BH765" t="str">
        <f t="shared" si="847"/>
        <v>0</v>
      </c>
      <c r="BI765" t="str">
        <f t="shared" si="848"/>
        <v>0</v>
      </c>
      <c r="BJ765" t="str">
        <f t="shared" si="849"/>
        <v>0</v>
      </c>
      <c r="BK765" t="str">
        <f t="shared" si="850"/>
        <v>0</v>
      </c>
    </row>
    <row r="766" spans="1:63" x14ac:dyDescent="0.25">
      <c r="A766" s="176" t="s">
        <v>25</v>
      </c>
      <c r="B766" s="10">
        <f t="shared" si="797"/>
        <v>45</v>
      </c>
      <c r="C766" s="10" t="str">
        <f t="shared" si="826"/>
        <v>Refunds - 45</v>
      </c>
      <c r="D766" s="138">
        <f>'AUP Test Results - Table 1'!D766</f>
        <v>0</v>
      </c>
      <c r="E766" s="177">
        <f>'AUP Test Results - Table 1'!E766</f>
        <v>0</v>
      </c>
      <c r="F766" s="139">
        <f>'AUP Test Results - Table 1'!F766</f>
        <v>0</v>
      </c>
      <c r="G766" s="177">
        <f>'AUP Test Results - Table 1'!G766</f>
        <v>0</v>
      </c>
      <c r="H766" s="177">
        <f>'AUP Test Results - Table 1'!H766</f>
        <v>0</v>
      </c>
      <c r="I766" s="139">
        <f>'AUP Test Results - Table 1'!I766</f>
        <v>0</v>
      </c>
      <c r="J766" s="177">
        <f>'AUP Test Results - Table 1'!J766</f>
        <v>0</v>
      </c>
      <c r="K766" s="177">
        <f>'AUP Test Results - Table 1'!K766</f>
        <v>0</v>
      </c>
      <c r="L766" s="139">
        <f>'AUP Test Results - Table 1'!L766</f>
        <v>0</v>
      </c>
      <c r="M766" s="177" t="str">
        <f>'AUP Test Results - Table 1'!M766</f>
        <v/>
      </c>
      <c r="N766" s="177">
        <f>'AUP Test Results - Table 1'!N766</f>
        <v>0</v>
      </c>
      <c r="O766" s="139">
        <f>'AUP Test Results - Table 1'!O766</f>
        <v>0</v>
      </c>
      <c r="P766" s="177" t="str">
        <f>'AUP Test Results - Table 1'!P766</f>
        <v/>
      </c>
      <c r="Q766" s="138">
        <f>'AUP Test Results - Table 1'!Q766</f>
        <v>0</v>
      </c>
      <c r="R766" s="139">
        <f>'AUP Test Results - Table 1'!R766</f>
        <v>0</v>
      </c>
      <c r="S766" s="45">
        <f>'AUP Test Results - Table 1'!S766</f>
        <v>0</v>
      </c>
      <c r="T766" s="139">
        <f>'AUP Test Results - Table 1'!T766</f>
        <v>0</v>
      </c>
      <c r="U766" s="45">
        <f>'AUP Test Results - Table 1'!U766</f>
        <v>0</v>
      </c>
      <c r="V766" s="138">
        <f>'AUP Test Results - Table 1'!V766</f>
        <v>0</v>
      </c>
      <c r="W766" s="141" t="str">
        <f>'AUP Test Results - Table 1'!W766</f>
        <v>none</v>
      </c>
      <c r="X766" s="141">
        <f>'AUP Test Results - Table 1'!X766</f>
        <v>0</v>
      </c>
      <c r="Y766" s="178">
        <f>'AUP Test Results - Table 1'!Y766</f>
        <v>0</v>
      </c>
      <c r="Z766" s="89">
        <f>'AUP Test Results - Table 1'!Z766</f>
        <v>0</v>
      </c>
      <c r="AC766" t="str">
        <f t="shared" si="827"/>
        <v>Refunds</v>
      </c>
      <c r="AD766" s="3">
        <f t="shared" si="799"/>
        <v>0</v>
      </c>
      <c r="AE766" s="3">
        <f t="shared" si="800"/>
        <v>0</v>
      </c>
      <c r="AF766" s="3" t="e">
        <f t="shared" si="801"/>
        <v>#DIV/0!</v>
      </c>
      <c r="AG766" s="2" t="e">
        <f t="shared" si="828"/>
        <v>#DIV/0!</v>
      </c>
      <c r="AH766" s="2" t="e">
        <f t="shared" si="829"/>
        <v>#DIV/0!</v>
      </c>
      <c r="AI766" s="2" t="e">
        <f t="shared" si="830"/>
        <v>#DIV/0!</v>
      </c>
      <c r="AJ766" s="2" t="e">
        <f t="shared" si="831"/>
        <v>#DIV/0!</v>
      </c>
      <c r="AK766" t="e">
        <f t="shared" si="832"/>
        <v>#DIV/0!</v>
      </c>
      <c r="AL766" t="str">
        <f t="shared" si="833"/>
        <v>0</v>
      </c>
      <c r="AM766" t="str">
        <f t="shared" si="834"/>
        <v>0</v>
      </c>
      <c r="AN766" t="str">
        <f t="shared" si="835"/>
        <v>0</v>
      </c>
      <c r="AO766" t="str">
        <f t="shared" si="836"/>
        <v>0</v>
      </c>
      <c r="AP766" t="str">
        <f t="shared" si="837"/>
        <v>0</v>
      </c>
      <c r="AQ766" t="str">
        <f t="shared" si="838"/>
        <v>0</v>
      </c>
      <c r="AT766">
        <f t="shared" si="794"/>
        <v>0</v>
      </c>
      <c r="AU766">
        <f t="shared" si="795"/>
        <v>0</v>
      </c>
      <c r="AW766">
        <f t="shared" si="796"/>
        <v>0</v>
      </c>
      <c r="AY766">
        <f t="shared" si="839"/>
        <v>0</v>
      </c>
      <c r="AZ766">
        <f t="shared" si="840"/>
        <v>0</v>
      </c>
      <c r="BA766">
        <f t="shared" si="841"/>
        <v>0</v>
      </c>
      <c r="BB766">
        <f t="shared" si="842"/>
        <v>0</v>
      </c>
      <c r="BC766">
        <f t="shared" si="843"/>
        <v>0</v>
      </c>
      <c r="BD766">
        <f t="shared" si="844"/>
        <v>0</v>
      </c>
      <c r="BF766" t="str">
        <f t="shared" si="845"/>
        <v>0</v>
      </c>
      <c r="BG766" t="str">
        <f t="shared" si="846"/>
        <v>0</v>
      </c>
      <c r="BH766" t="str">
        <f t="shared" si="847"/>
        <v>0</v>
      </c>
      <c r="BI766" t="str">
        <f t="shared" si="848"/>
        <v>0</v>
      </c>
      <c r="BJ766" t="str">
        <f t="shared" si="849"/>
        <v>0</v>
      </c>
      <c r="BK766" t="str">
        <f t="shared" si="850"/>
        <v>0</v>
      </c>
    </row>
    <row r="767" spans="1:63" x14ac:dyDescent="0.25">
      <c r="A767" s="176" t="s">
        <v>25</v>
      </c>
      <c r="B767" s="10">
        <f t="shared" si="797"/>
        <v>46</v>
      </c>
      <c r="C767" s="10" t="str">
        <f t="shared" si="826"/>
        <v>Refunds - 46</v>
      </c>
      <c r="D767" s="138">
        <f>'AUP Test Results - Table 1'!D767</f>
        <v>0</v>
      </c>
      <c r="E767" s="177">
        <f>'AUP Test Results - Table 1'!E767</f>
        <v>0</v>
      </c>
      <c r="F767" s="139">
        <f>'AUP Test Results - Table 1'!F767</f>
        <v>0</v>
      </c>
      <c r="G767" s="177">
        <f>'AUP Test Results - Table 1'!G767</f>
        <v>0</v>
      </c>
      <c r="H767" s="177">
        <f>'AUP Test Results - Table 1'!H767</f>
        <v>0</v>
      </c>
      <c r="I767" s="139">
        <f>'AUP Test Results - Table 1'!I767</f>
        <v>0</v>
      </c>
      <c r="J767" s="177">
        <f>'AUP Test Results - Table 1'!J767</f>
        <v>0</v>
      </c>
      <c r="K767" s="177">
        <f>'AUP Test Results - Table 1'!K767</f>
        <v>0</v>
      </c>
      <c r="L767" s="139">
        <f>'AUP Test Results - Table 1'!L767</f>
        <v>0</v>
      </c>
      <c r="M767" s="177" t="str">
        <f>'AUP Test Results - Table 1'!M767</f>
        <v/>
      </c>
      <c r="N767" s="177">
        <f>'AUP Test Results - Table 1'!N767</f>
        <v>0</v>
      </c>
      <c r="O767" s="139">
        <f>'AUP Test Results - Table 1'!O767</f>
        <v>0</v>
      </c>
      <c r="P767" s="177" t="str">
        <f>'AUP Test Results - Table 1'!P767</f>
        <v/>
      </c>
      <c r="Q767" s="138">
        <f>'AUP Test Results - Table 1'!Q767</f>
        <v>0</v>
      </c>
      <c r="R767" s="139">
        <f>'AUP Test Results - Table 1'!R767</f>
        <v>0</v>
      </c>
      <c r="S767" s="45">
        <f>'AUP Test Results - Table 1'!S767</f>
        <v>0</v>
      </c>
      <c r="T767" s="139">
        <f>'AUP Test Results - Table 1'!T767</f>
        <v>0</v>
      </c>
      <c r="U767" s="45">
        <f>'AUP Test Results - Table 1'!U767</f>
        <v>0</v>
      </c>
      <c r="V767" s="138">
        <f>'AUP Test Results - Table 1'!V767</f>
        <v>0</v>
      </c>
      <c r="W767" s="141" t="str">
        <f>'AUP Test Results - Table 1'!W767</f>
        <v>none</v>
      </c>
      <c r="X767" s="141">
        <f>'AUP Test Results - Table 1'!X767</f>
        <v>0</v>
      </c>
      <c r="Y767" s="178">
        <f>'AUP Test Results - Table 1'!Y767</f>
        <v>0</v>
      </c>
      <c r="Z767" s="89">
        <f>'AUP Test Results - Table 1'!Z767</f>
        <v>0</v>
      </c>
      <c r="AC767" t="str">
        <f t="shared" si="827"/>
        <v>Refunds</v>
      </c>
      <c r="AD767" s="3">
        <f t="shared" si="799"/>
        <v>0</v>
      </c>
      <c r="AE767" s="3">
        <f t="shared" si="800"/>
        <v>0</v>
      </c>
      <c r="AF767" s="3" t="e">
        <f t="shared" si="801"/>
        <v>#DIV/0!</v>
      </c>
      <c r="AG767" s="2" t="e">
        <f t="shared" si="828"/>
        <v>#DIV/0!</v>
      </c>
      <c r="AH767" s="2" t="e">
        <f t="shared" si="829"/>
        <v>#DIV/0!</v>
      </c>
      <c r="AI767" s="2" t="e">
        <f t="shared" si="830"/>
        <v>#DIV/0!</v>
      </c>
      <c r="AJ767" s="2" t="e">
        <f t="shared" si="831"/>
        <v>#DIV/0!</v>
      </c>
      <c r="AK767" t="e">
        <f t="shared" si="832"/>
        <v>#DIV/0!</v>
      </c>
      <c r="AL767" t="str">
        <f t="shared" si="833"/>
        <v>0</v>
      </c>
      <c r="AM767" t="str">
        <f t="shared" si="834"/>
        <v>0</v>
      </c>
      <c r="AN767" t="str">
        <f t="shared" si="835"/>
        <v>0</v>
      </c>
      <c r="AO767" t="str">
        <f t="shared" si="836"/>
        <v>0</v>
      </c>
      <c r="AP767" t="str">
        <f t="shared" si="837"/>
        <v>0</v>
      </c>
      <c r="AQ767" t="str">
        <f t="shared" si="838"/>
        <v>0</v>
      </c>
      <c r="AT767">
        <f t="shared" si="794"/>
        <v>0</v>
      </c>
      <c r="AU767">
        <f t="shared" si="795"/>
        <v>0</v>
      </c>
      <c r="AW767">
        <f t="shared" si="796"/>
        <v>0</v>
      </c>
      <c r="AY767">
        <f t="shared" si="839"/>
        <v>0</v>
      </c>
      <c r="AZ767">
        <f t="shared" si="840"/>
        <v>0</v>
      </c>
      <c r="BA767">
        <f t="shared" si="841"/>
        <v>0</v>
      </c>
      <c r="BB767">
        <f t="shared" si="842"/>
        <v>0</v>
      </c>
      <c r="BC767">
        <f t="shared" si="843"/>
        <v>0</v>
      </c>
      <c r="BD767">
        <f t="shared" si="844"/>
        <v>0</v>
      </c>
      <c r="BF767" t="str">
        <f t="shared" si="845"/>
        <v>0</v>
      </c>
      <c r="BG767" t="str">
        <f t="shared" si="846"/>
        <v>0</v>
      </c>
      <c r="BH767" t="str">
        <f t="shared" si="847"/>
        <v>0</v>
      </c>
      <c r="BI767" t="str">
        <f t="shared" si="848"/>
        <v>0</v>
      </c>
      <c r="BJ767" t="str">
        <f t="shared" si="849"/>
        <v>0</v>
      </c>
      <c r="BK767" t="str">
        <f t="shared" si="850"/>
        <v>0</v>
      </c>
    </row>
    <row r="768" spans="1:63" x14ac:dyDescent="0.25">
      <c r="A768" s="176" t="s">
        <v>25</v>
      </c>
      <c r="B768" s="10">
        <f t="shared" si="797"/>
        <v>47</v>
      </c>
      <c r="C768" s="10" t="str">
        <f t="shared" si="826"/>
        <v>Refunds - 47</v>
      </c>
      <c r="D768" s="138">
        <f>'AUP Test Results - Table 1'!D768</f>
        <v>0</v>
      </c>
      <c r="E768" s="177">
        <f>'AUP Test Results - Table 1'!E768</f>
        <v>0</v>
      </c>
      <c r="F768" s="139">
        <f>'AUP Test Results - Table 1'!F768</f>
        <v>0</v>
      </c>
      <c r="G768" s="177">
        <f>'AUP Test Results - Table 1'!G768</f>
        <v>0</v>
      </c>
      <c r="H768" s="177">
        <f>'AUP Test Results - Table 1'!H768</f>
        <v>0</v>
      </c>
      <c r="I768" s="139">
        <f>'AUP Test Results - Table 1'!I768</f>
        <v>0</v>
      </c>
      <c r="J768" s="177">
        <f>'AUP Test Results - Table 1'!J768</f>
        <v>0</v>
      </c>
      <c r="K768" s="177">
        <f>'AUP Test Results - Table 1'!K768</f>
        <v>0</v>
      </c>
      <c r="L768" s="139">
        <f>'AUP Test Results - Table 1'!L768</f>
        <v>0</v>
      </c>
      <c r="M768" s="177" t="str">
        <f>'AUP Test Results - Table 1'!M768</f>
        <v/>
      </c>
      <c r="N768" s="177">
        <f>'AUP Test Results - Table 1'!N768</f>
        <v>0</v>
      </c>
      <c r="O768" s="139">
        <f>'AUP Test Results - Table 1'!O768</f>
        <v>0</v>
      </c>
      <c r="P768" s="177" t="str">
        <f>'AUP Test Results - Table 1'!P768</f>
        <v/>
      </c>
      <c r="Q768" s="138">
        <f>'AUP Test Results - Table 1'!Q768</f>
        <v>0</v>
      </c>
      <c r="R768" s="139">
        <f>'AUP Test Results - Table 1'!R768</f>
        <v>0</v>
      </c>
      <c r="S768" s="45">
        <f>'AUP Test Results - Table 1'!S768</f>
        <v>0</v>
      </c>
      <c r="T768" s="139">
        <f>'AUP Test Results - Table 1'!T768</f>
        <v>0</v>
      </c>
      <c r="U768" s="45">
        <f>'AUP Test Results - Table 1'!U768</f>
        <v>0</v>
      </c>
      <c r="V768" s="138">
        <f>'AUP Test Results - Table 1'!V768</f>
        <v>0</v>
      </c>
      <c r="W768" s="141" t="str">
        <f>'AUP Test Results - Table 1'!W768</f>
        <v>none</v>
      </c>
      <c r="X768" s="141">
        <f>'AUP Test Results - Table 1'!X768</f>
        <v>0</v>
      </c>
      <c r="Y768" s="178">
        <f>'AUP Test Results - Table 1'!Y768</f>
        <v>0</v>
      </c>
      <c r="Z768" s="89">
        <f>'AUP Test Results - Table 1'!Z768</f>
        <v>0</v>
      </c>
      <c r="AC768" t="str">
        <f t="shared" si="827"/>
        <v>Refunds</v>
      </c>
      <c r="AD768" s="3">
        <f t="shared" si="799"/>
        <v>0</v>
      </c>
      <c r="AE768" s="3">
        <f t="shared" si="800"/>
        <v>0</v>
      </c>
      <c r="AF768" s="3" t="e">
        <f t="shared" si="801"/>
        <v>#DIV/0!</v>
      </c>
      <c r="AG768" s="2" t="e">
        <f t="shared" si="828"/>
        <v>#DIV/0!</v>
      </c>
      <c r="AH768" s="2" t="e">
        <f t="shared" si="829"/>
        <v>#DIV/0!</v>
      </c>
      <c r="AI768" s="2" t="e">
        <f t="shared" si="830"/>
        <v>#DIV/0!</v>
      </c>
      <c r="AJ768" s="2" t="e">
        <f t="shared" si="831"/>
        <v>#DIV/0!</v>
      </c>
      <c r="AK768" t="e">
        <f t="shared" si="832"/>
        <v>#DIV/0!</v>
      </c>
      <c r="AL768" t="str">
        <f t="shared" si="833"/>
        <v>0</v>
      </c>
      <c r="AM768" t="str">
        <f t="shared" si="834"/>
        <v>0</v>
      </c>
      <c r="AN768" t="str">
        <f t="shared" si="835"/>
        <v>0</v>
      </c>
      <c r="AO768" t="str">
        <f t="shared" si="836"/>
        <v>0</v>
      </c>
      <c r="AP768" t="str">
        <f t="shared" si="837"/>
        <v>0</v>
      </c>
      <c r="AQ768" t="str">
        <f t="shared" si="838"/>
        <v>0</v>
      </c>
      <c r="AT768">
        <f t="shared" si="794"/>
        <v>0</v>
      </c>
      <c r="AU768">
        <f t="shared" si="795"/>
        <v>0</v>
      </c>
      <c r="AW768">
        <f t="shared" si="796"/>
        <v>0</v>
      </c>
      <c r="AY768">
        <f t="shared" si="839"/>
        <v>0</v>
      </c>
      <c r="AZ768">
        <f t="shared" si="840"/>
        <v>0</v>
      </c>
      <c r="BA768">
        <f t="shared" si="841"/>
        <v>0</v>
      </c>
      <c r="BB768">
        <f t="shared" si="842"/>
        <v>0</v>
      </c>
      <c r="BC768">
        <f t="shared" si="843"/>
        <v>0</v>
      </c>
      <c r="BD768">
        <f t="shared" si="844"/>
        <v>0</v>
      </c>
      <c r="BF768" t="str">
        <f t="shared" si="845"/>
        <v>0</v>
      </c>
      <c r="BG768" t="str">
        <f t="shared" si="846"/>
        <v>0</v>
      </c>
      <c r="BH768" t="str">
        <f t="shared" si="847"/>
        <v>0</v>
      </c>
      <c r="BI768" t="str">
        <f t="shared" si="848"/>
        <v>0</v>
      </c>
      <c r="BJ768" t="str">
        <f t="shared" si="849"/>
        <v>0</v>
      </c>
      <c r="BK768" t="str">
        <f t="shared" si="850"/>
        <v>0</v>
      </c>
    </row>
    <row r="769" spans="1:63" x14ac:dyDescent="0.25">
      <c r="A769" s="176" t="s">
        <v>25</v>
      </c>
      <c r="B769" s="10">
        <f t="shared" si="797"/>
        <v>48</v>
      </c>
      <c r="C769" s="10" t="str">
        <f t="shared" si="826"/>
        <v>Refunds - 48</v>
      </c>
      <c r="D769" s="138">
        <f>'AUP Test Results - Table 1'!D769</f>
        <v>0</v>
      </c>
      <c r="E769" s="177">
        <f>'AUP Test Results - Table 1'!E769</f>
        <v>0</v>
      </c>
      <c r="F769" s="139">
        <f>'AUP Test Results - Table 1'!F769</f>
        <v>0</v>
      </c>
      <c r="G769" s="177">
        <f>'AUP Test Results - Table 1'!G769</f>
        <v>0</v>
      </c>
      <c r="H769" s="177">
        <f>'AUP Test Results - Table 1'!H769</f>
        <v>0</v>
      </c>
      <c r="I769" s="139">
        <f>'AUP Test Results - Table 1'!I769</f>
        <v>0</v>
      </c>
      <c r="J769" s="177">
        <f>'AUP Test Results - Table 1'!J769</f>
        <v>0</v>
      </c>
      <c r="K769" s="177">
        <f>'AUP Test Results - Table 1'!K769</f>
        <v>0</v>
      </c>
      <c r="L769" s="139">
        <f>'AUP Test Results - Table 1'!L769</f>
        <v>0</v>
      </c>
      <c r="M769" s="177" t="str">
        <f>'AUP Test Results - Table 1'!M769</f>
        <v/>
      </c>
      <c r="N769" s="177">
        <f>'AUP Test Results - Table 1'!N769</f>
        <v>0</v>
      </c>
      <c r="O769" s="139">
        <f>'AUP Test Results - Table 1'!O769</f>
        <v>0</v>
      </c>
      <c r="P769" s="177" t="str">
        <f>'AUP Test Results - Table 1'!P769</f>
        <v/>
      </c>
      <c r="Q769" s="138">
        <f>'AUP Test Results - Table 1'!Q769</f>
        <v>0</v>
      </c>
      <c r="R769" s="139">
        <f>'AUP Test Results - Table 1'!R769</f>
        <v>0</v>
      </c>
      <c r="S769" s="45">
        <f>'AUP Test Results - Table 1'!S769</f>
        <v>0</v>
      </c>
      <c r="T769" s="139">
        <f>'AUP Test Results - Table 1'!T769</f>
        <v>0</v>
      </c>
      <c r="U769" s="45">
        <f>'AUP Test Results - Table 1'!U769</f>
        <v>0</v>
      </c>
      <c r="V769" s="138">
        <f>'AUP Test Results - Table 1'!V769</f>
        <v>0</v>
      </c>
      <c r="W769" s="141" t="str">
        <f>'AUP Test Results - Table 1'!W769</f>
        <v>none</v>
      </c>
      <c r="X769" s="141">
        <f>'AUP Test Results - Table 1'!X769</f>
        <v>0</v>
      </c>
      <c r="Y769" s="178">
        <f>'AUP Test Results - Table 1'!Y769</f>
        <v>0</v>
      </c>
      <c r="Z769" s="89">
        <f>'AUP Test Results - Table 1'!Z769</f>
        <v>0</v>
      </c>
      <c r="AC769" t="str">
        <f t="shared" si="827"/>
        <v>Refunds</v>
      </c>
      <c r="AD769" s="3">
        <f t="shared" si="799"/>
        <v>0</v>
      </c>
      <c r="AE769" s="3">
        <f t="shared" si="800"/>
        <v>0</v>
      </c>
      <c r="AF769" s="3" t="e">
        <f t="shared" si="801"/>
        <v>#DIV/0!</v>
      </c>
      <c r="AG769" s="2" t="e">
        <f t="shared" si="828"/>
        <v>#DIV/0!</v>
      </c>
      <c r="AH769" s="2" t="e">
        <f t="shared" si="829"/>
        <v>#DIV/0!</v>
      </c>
      <c r="AI769" s="2" t="e">
        <f t="shared" si="830"/>
        <v>#DIV/0!</v>
      </c>
      <c r="AJ769" s="2" t="e">
        <f t="shared" si="831"/>
        <v>#DIV/0!</v>
      </c>
      <c r="AK769" t="e">
        <f t="shared" si="832"/>
        <v>#DIV/0!</v>
      </c>
      <c r="AL769" t="str">
        <f t="shared" si="833"/>
        <v>0</v>
      </c>
      <c r="AM769" t="str">
        <f t="shared" si="834"/>
        <v>0</v>
      </c>
      <c r="AN769" t="str">
        <f t="shared" si="835"/>
        <v>0</v>
      </c>
      <c r="AO769" t="str">
        <f t="shared" si="836"/>
        <v>0</v>
      </c>
      <c r="AP769" t="str">
        <f t="shared" si="837"/>
        <v>0</v>
      </c>
      <c r="AQ769" t="str">
        <f t="shared" si="838"/>
        <v>0</v>
      </c>
      <c r="AT769">
        <f t="shared" si="794"/>
        <v>0</v>
      </c>
      <c r="AU769">
        <f t="shared" si="795"/>
        <v>0</v>
      </c>
      <c r="AW769">
        <f t="shared" si="796"/>
        <v>0</v>
      </c>
      <c r="AY769">
        <f t="shared" si="839"/>
        <v>0</v>
      </c>
      <c r="AZ769">
        <f t="shared" si="840"/>
        <v>0</v>
      </c>
      <c r="BA769">
        <f t="shared" si="841"/>
        <v>0</v>
      </c>
      <c r="BB769">
        <f t="shared" si="842"/>
        <v>0</v>
      </c>
      <c r="BC769">
        <f t="shared" si="843"/>
        <v>0</v>
      </c>
      <c r="BD769">
        <f t="shared" si="844"/>
        <v>0</v>
      </c>
      <c r="BF769" t="str">
        <f t="shared" si="845"/>
        <v>0</v>
      </c>
      <c r="BG769" t="str">
        <f t="shared" si="846"/>
        <v>0</v>
      </c>
      <c r="BH769" t="str">
        <f t="shared" si="847"/>
        <v>0</v>
      </c>
      <c r="BI769" t="str">
        <f t="shared" si="848"/>
        <v>0</v>
      </c>
      <c r="BJ769" t="str">
        <f t="shared" si="849"/>
        <v>0</v>
      </c>
      <c r="BK769" t="str">
        <f t="shared" si="850"/>
        <v>0</v>
      </c>
    </row>
    <row r="770" spans="1:63" x14ac:dyDescent="0.25">
      <c r="A770" s="176" t="s">
        <v>25</v>
      </c>
      <c r="B770" s="10">
        <f t="shared" si="797"/>
        <v>49</v>
      </c>
      <c r="C770" s="10" t="str">
        <f t="shared" si="826"/>
        <v>Refunds - 49</v>
      </c>
      <c r="D770" s="138">
        <f>'AUP Test Results - Table 1'!D770</f>
        <v>0</v>
      </c>
      <c r="E770" s="177">
        <f>'AUP Test Results - Table 1'!E770</f>
        <v>0</v>
      </c>
      <c r="F770" s="139">
        <f>'AUP Test Results - Table 1'!F770</f>
        <v>0</v>
      </c>
      <c r="G770" s="177">
        <f>'AUP Test Results - Table 1'!G770</f>
        <v>0</v>
      </c>
      <c r="H770" s="177">
        <f>'AUP Test Results - Table 1'!H770</f>
        <v>0</v>
      </c>
      <c r="I770" s="139">
        <f>'AUP Test Results - Table 1'!I770</f>
        <v>0</v>
      </c>
      <c r="J770" s="177">
        <f>'AUP Test Results - Table 1'!J770</f>
        <v>0</v>
      </c>
      <c r="K770" s="177">
        <f>'AUP Test Results - Table 1'!K770</f>
        <v>0</v>
      </c>
      <c r="L770" s="139">
        <f>'AUP Test Results - Table 1'!L770</f>
        <v>0</v>
      </c>
      <c r="M770" s="177" t="str">
        <f>'AUP Test Results - Table 1'!M770</f>
        <v/>
      </c>
      <c r="N770" s="177">
        <f>'AUP Test Results - Table 1'!N770</f>
        <v>0</v>
      </c>
      <c r="O770" s="139">
        <f>'AUP Test Results - Table 1'!O770</f>
        <v>0</v>
      </c>
      <c r="P770" s="177" t="str">
        <f>'AUP Test Results - Table 1'!P770</f>
        <v/>
      </c>
      <c r="Q770" s="138">
        <f>'AUP Test Results - Table 1'!Q770</f>
        <v>0</v>
      </c>
      <c r="R770" s="139">
        <f>'AUP Test Results - Table 1'!R770</f>
        <v>0</v>
      </c>
      <c r="S770" s="45">
        <f>'AUP Test Results - Table 1'!S770</f>
        <v>0</v>
      </c>
      <c r="T770" s="139">
        <f>'AUP Test Results - Table 1'!T770</f>
        <v>0</v>
      </c>
      <c r="U770" s="45">
        <f>'AUP Test Results - Table 1'!U770</f>
        <v>0</v>
      </c>
      <c r="V770" s="138">
        <f>'AUP Test Results - Table 1'!V770</f>
        <v>0</v>
      </c>
      <c r="W770" s="141" t="str">
        <f>'AUP Test Results - Table 1'!W770</f>
        <v>none</v>
      </c>
      <c r="X770" s="141">
        <f>'AUP Test Results - Table 1'!X770</f>
        <v>0</v>
      </c>
      <c r="Y770" s="178">
        <f>'AUP Test Results - Table 1'!Y770</f>
        <v>0</v>
      </c>
      <c r="Z770" s="89">
        <f>'AUP Test Results - Table 1'!Z770</f>
        <v>0</v>
      </c>
      <c r="AC770" t="str">
        <f t="shared" si="827"/>
        <v>Refunds</v>
      </c>
      <c r="AD770" s="3">
        <f t="shared" si="799"/>
        <v>0</v>
      </c>
      <c r="AE770" s="3">
        <f t="shared" si="800"/>
        <v>0</v>
      </c>
      <c r="AF770" s="3" t="e">
        <f t="shared" si="801"/>
        <v>#DIV/0!</v>
      </c>
      <c r="AG770" s="2" t="e">
        <f t="shared" si="828"/>
        <v>#DIV/0!</v>
      </c>
      <c r="AH770" s="2" t="e">
        <f t="shared" si="829"/>
        <v>#DIV/0!</v>
      </c>
      <c r="AI770" s="2" t="e">
        <f t="shared" si="830"/>
        <v>#DIV/0!</v>
      </c>
      <c r="AJ770" s="2" t="e">
        <f t="shared" si="831"/>
        <v>#DIV/0!</v>
      </c>
      <c r="AK770" t="e">
        <f t="shared" si="832"/>
        <v>#DIV/0!</v>
      </c>
      <c r="AL770" t="str">
        <f t="shared" si="833"/>
        <v>0</v>
      </c>
      <c r="AM770" t="str">
        <f t="shared" si="834"/>
        <v>0</v>
      </c>
      <c r="AN770" t="str">
        <f t="shared" si="835"/>
        <v>0</v>
      </c>
      <c r="AO770" t="str">
        <f t="shared" si="836"/>
        <v>0</v>
      </c>
      <c r="AP770" t="str">
        <f t="shared" si="837"/>
        <v>0</v>
      </c>
      <c r="AQ770" t="str">
        <f t="shared" si="838"/>
        <v>0</v>
      </c>
      <c r="AT770">
        <f t="shared" si="794"/>
        <v>0</v>
      </c>
      <c r="AU770">
        <f t="shared" si="795"/>
        <v>0</v>
      </c>
      <c r="AW770">
        <f t="shared" si="796"/>
        <v>0</v>
      </c>
      <c r="AY770">
        <f t="shared" si="839"/>
        <v>0</v>
      </c>
      <c r="AZ770">
        <f t="shared" si="840"/>
        <v>0</v>
      </c>
      <c r="BA770">
        <f t="shared" si="841"/>
        <v>0</v>
      </c>
      <c r="BB770">
        <f t="shared" si="842"/>
        <v>0</v>
      </c>
      <c r="BC770">
        <f t="shared" si="843"/>
        <v>0</v>
      </c>
      <c r="BD770">
        <f t="shared" si="844"/>
        <v>0</v>
      </c>
      <c r="BF770" t="str">
        <f t="shared" si="845"/>
        <v>0</v>
      </c>
      <c r="BG770" t="str">
        <f t="shared" si="846"/>
        <v>0</v>
      </c>
      <c r="BH770" t="str">
        <f t="shared" si="847"/>
        <v>0</v>
      </c>
      <c r="BI770" t="str">
        <f t="shared" si="848"/>
        <v>0</v>
      </c>
      <c r="BJ770" t="str">
        <f t="shared" si="849"/>
        <v>0</v>
      </c>
      <c r="BK770" t="str">
        <f t="shared" si="850"/>
        <v>0</v>
      </c>
    </row>
    <row r="771" spans="1:63" x14ac:dyDescent="0.25">
      <c r="A771" s="176" t="s">
        <v>25</v>
      </c>
      <c r="B771" s="10">
        <f t="shared" si="797"/>
        <v>50</v>
      </c>
      <c r="C771" s="10" t="str">
        <f t="shared" si="826"/>
        <v>Refunds - 50</v>
      </c>
      <c r="D771" s="138">
        <f>'AUP Test Results - Table 1'!D771</f>
        <v>0</v>
      </c>
      <c r="E771" s="177">
        <f>'AUP Test Results - Table 1'!E771</f>
        <v>0</v>
      </c>
      <c r="F771" s="139">
        <f>'AUP Test Results - Table 1'!F771</f>
        <v>0</v>
      </c>
      <c r="G771" s="177">
        <f>'AUP Test Results - Table 1'!G771</f>
        <v>0</v>
      </c>
      <c r="H771" s="177">
        <f>'AUP Test Results - Table 1'!H771</f>
        <v>0</v>
      </c>
      <c r="I771" s="139">
        <f>'AUP Test Results - Table 1'!I771</f>
        <v>0</v>
      </c>
      <c r="J771" s="177">
        <f>'AUP Test Results - Table 1'!J771</f>
        <v>0</v>
      </c>
      <c r="K771" s="177">
        <f>'AUP Test Results - Table 1'!K771</f>
        <v>0</v>
      </c>
      <c r="L771" s="139">
        <f>'AUP Test Results - Table 1'!L771</f>
        <v>0</v>
      </c>
      <c r="M771" s="177" t="str">
        <f>'AUP Test Results - Table 1'!M771</f>
        <v/>
      </c>
      <c r="N771" s="177">
        <f>'AUP Test Results - Table 1'!N771</f>
        <v>0</v>
      </c>
      <c r="O771" s="139">
        <f>'AUP Test Results - Table 1'!O771</f>
        <v>0</v>
      </c>
      <c r="P771" s="177" t="str">
        <f>'AUP Test Results - Table 1'!P771</f>
        <v/>
      </c>
      <c r="Q771" s="138">
        <f>'AUP Test Results - Table 1'!Q771</f>
        <v>0</v>
      </c>
      <c r="R771" s="139">
        <f>'AUP Test Results - Table 1'!R771</f>
        <v>0</v>
      </c>
      <c r="S771" s="45">
        <f>'AUP Test Results - Table 1'!S771</f>
        <v>0</v>
      </c>
      <c r="T771" s="139">
        <f>'AUP Test Results - Table 1'!T771</f>
        <v>0</v>
      </c>
      <c r="U771" s="45">
        <f>'AUP Test Results - Table 1'!U771</f>
        <v>0</v>
      </c>
      <c r="V771" s="138">
        <f>'AUP Test Results - Table 1'!V771</f>
        <v>0</v>
      </c>
      <c r="W771" s="141" t="str">
        <f>'AUP Test Results - Table 1'!W771</f>
        <v>none</v>
      </c>
      <c r="X771" s="141">
        <f>'AUP Test Results - Table 1'!X771</f>
        <v>0</v>
      </c>
      <c r="Y771" s="178">
        <f>'AUP Test Results - Table 1'!Y771</f>
        <v>0</v>
      </c>
      <c r="Z771" s="89">
        <f>'AUP Test Results - Table 1'!Z771</f>
        <v>0</v>
      </c>
      <c r="AC771" t="str">
        <f t="shared" si="827"/>
        <v>Refunds</v>
      </c>
      <c r="AD771" s="3">
        <f t="shared" si="799"/>
        <v>0</v>
      </c>
      <c r="AE771" s="3">
        <f t="shared" si="800"/>
        <v>0</v>
      </c>
      <c r="AF771" s="3" t="e">
        <f t="shared" si="801"/>
        <v>#DIV/0!</v>
      </c>
      <c r="AG771" s="2" t="e">
        <f t="shared" si="828"/>
        <v>#DIV/0!</v>
      </c>
      <c r="AH771" s="2" t="e">
        <f t="shared" si="829"/>
        <v>#DIV/0!</v>
      </c>
      <c r="AI771" s="2" t="e">
        <f t="shared" si="830"/>
        <v>#DIV/0!</v>
      </c>
      <c r="AJ771" s="2" t="e">
        <f t="shared" si="831"/>
        <v>#DIV/0!</v>
      </c>
      <c r="AK771" t="e">
        <f t="shared" si="832"/>
        <v>#DIV/0!</v>
      </c>
      <c r="AL771" t="str">
        <f t="shared" si="833"/>
        <v>0</v>
      </c>
      <c r="AM771" t="str">
        <f t="shared" si="834"/>
        <v>0</v>
      </c>
      <c r="AN771" t="str">
        <f t="shared" si="835"/>
        <v>0</v>
      </c>
      <c r="AO771" t="str">
        <f t="shared" si="836"/>
        <v>0</v>
      </c>
      <c r="AP771" t="str">
        <f t="shared" si="837"/>
        <v>0</v>
      </c>
      <c r="AQ771" t="str">
        <f t="shared" si="838"/>
        <v>0</v>
      </c>
      <c r="AT771">
        <f t="shared" si="794"/>
        <v>0</v>
      </c>
      <c r="AU771">
        <f t="shared" si="795"/>
        <v>0</v>
      </c>
      <c r="AW771">
        <f t="shared" si="796"/>
        <v>0</v>
      </c>
      <c r="AY771">
        <f t="shared" si="839"/>
        <v>0</v>
      </c>
      <c r="AZ771">
        <f t="shared" si="840"/>
        <v>0</v>
      </c>
      <c r="BA771">
        <f t="shared" si="841"/>
        <v>0</v>
      </c>
      <c r="BB771">
        <f t="shared" si="842"/>
        <v>0</v>
      </c>
      <c r="BC771">
        <f t="shared" si="843"/>
        <v>0</v>
      </c>
      <c r="BD771">
        <f t="shared" si="844"/>
        <v>0</v>
      </c>
      <c r="BF771" t="str">
        <f t="shared" si="845"/>
        <v>0</v>
      </c>
      <c r="BG771" t="str">
        <f t="shared" si="846"/>
        <v>0</v>
      </c>
      <c r="BH771" t="str">
        <f t="shared" si="847"/>
        <v>0</v>
      </c>
      <c r="BI771" t="str">
        <f t="shared" si="848"/>
        <v>0</v>
      </c>
      <c r="BJ771" t="str">
        <f t="shared" si="849"/>
        <v>0</v>
      </c>
      <c r="BK771" t="str">
        <f t="shared" si="850"/>
        <v>0</v>
      </c>
    </row>
    <row r="772" spans="1:63" x14ac:dyDescent="0.25">
      <c r="A772" s="176" t="s">
        <v>25</v>
      </c>
      <c r="B772" s="10">
        <f t="shared" si="797"/>
        <v>51</v>
      </c>
      <c r="C772" s="10" t="str">
        <f t="shared" si="826"/>
        <v>Refunds - 51</v>
      </c>
      <c r="D772" s="138">
        <f>'AUP Test Results - Table 1'!D772</f>
        <v>0</v>
      </c>
      <c r="E772" s="177">
        <f>'AUP Test Results - Table 1'!E772</f>
        <v>0</v>
      </c>
      <c r="F772" s="139">
        <f>'AUP Test Results - Table 1'!F772</f>
        <v>0</v>
      </c>
      <c r="G772" s="177">
        <f>'AUP Test Results - Table 1'!G772</f>
        <v>0</v>
      </c>
      <c r="H772" s="177">
        <f>'AUP Test Results - Table 1'!H772</f>
        <v>0</v>
      </c>
      <c r="I772" s="139">
        <f>'AUP Test Results - Table 1'!I772</f>
        <v>0</v>
      </c>
      <c r="J772" s="177">
        <f>'AUP Test Results - Table 1'!J772</f>
        <v>0</v>
      </c>
      <c r="K772" s="177">
        <f>'AUP Test Results - Table 1'!K772</f>
        <v>0</v>
      </c>
      <c r="L772" s="139">
        <f>'AUP Test Results - Table 1'!L772</f>
        <v>0</v>
      </c>
      <c r="M772" s="177" t="str">
        <f>'AUP Test Results - Table 1'!M772</f>
        <v/>
      </c>
      <c r="N772" s="177">
        <f>'AUP Test Results - Table 1'!N772</f>
        <v>0</v>
      </c>
      <c r="O772" s="139">
        <f>'AUP Test Results - Table 1'!O772</f>
        <v>0</v>
      </c>
      <c r="P772" s="177" t="str">
        <f>'AUP Test Results - Table 1'!P772</f>
        <v/>
      </c>
      <c r="Q772" s="138">
        <f>'AUP Test Results - Table 1'!Q772</f>
        <v>0</v>
      </c>
      <c r="R772" s="139">
        <f>'AUP Test Results - Table 1'!R772</f>
        <v>0</v>
      </c>
      <c r="S772" s="45">
        <f>'AUP Test Results - Table 1'!S772</f>
        <v>0</v>
      </c>
      <c r="T772" s="139">
        <f>'AUP Test Results - Table 1'!T772</f>
        <v>0</v>
      </c>
      <c r="U772" s="45">
        <f>'AUP Test Results - Table 1'!U772</f>
        <v>0</v>
      </c>
      <c r="V772" s="138">
        <f>'AUP Test Results - Table 1'!V772</f>
        <v>0</v>
      </c>
      <c r="W772" s="141" t="str">
        <f>'AUP Test Results - Table 1'!W772</f>
        <v>none</v>
      </c>
      <c r="X772" s="141">
        <f>'AUP Test Results - Table 1'!X772</f>
        <v>0</v>
      </c>
      <c r="Y772" s="178">
        <f>'AUP Test Results - Table 1'!Y772</f>
        <v>0</v>
      </c>
      <c r="Z772" s="89">
        <f>'AUP Test Results - Table 1'!Z772</f>
        <v>0</v>
      </c>
      <c r="AC772" t="str">
        <f t="shared" si="827"/>
        <v>Refunds</v>
      </c>
      <c r="AD772" s="3">
        <f t="shared" si="799"/>
        <v>0</v>
      </c>
      <c r="AE772" s="3">
        <f t="shared" si="800"/>
        <v>0</v>
      </c>
      <c r="AF772" s="3" t="e">
        <f t="shared" si="801"/>
        <v>#DIV/0!</v>
      </c>
      <c r="AG772" s="2" t="e">
        <f t="shared" si="828"/>
        <v>#DIV/0!</v>
      </c>
      <c r="AH772" s="2" t="e">
        <f t="shared" si="829"/>
        <v>#DIV/0!</v>
      </c>
      <c r="AI772" s="2" t="e">
        <f t="shared" si="830"/>
        <v>#DIV/0!</v>
      </c>
      <c r="AJ772" s="2" t="e">
        <f t="shared" si="831"/>
        <v>#DIV/0!</v>
      </c>
      <c r="AK772" t="e">
        <f t="shared" si="832"/>
        <v>#DIV/0!</v>
      </c>
      <c r="AL772" t="str">
        <f t="shared" si="833"/>
        <v>0</v>
      </c>
      <c r="AM772" t="str">
        <f t="shared" si="834"/>
        <v>0</v>
      </c>
      <c r="AN772" t="str">
        <f t="shared" si="835"/>
        <v>0</v>
      </c>
      <c r="AO772" t="str">
        <f t="shared" si="836"/>
        <v>0</v>
      </c>
      <c r="AP772" t="str">
        <f t="shared" si="837"/>
        <v>0</v>
      </c>
      <c r="AQ772" t="str">
        <f t="shared" si="838"/>
        <v>0</v>
      </c>
      <c r="AT772">
        <f t="shared" si="794"/>
        <v>0</v>
      </c>
      <c r="AU772">
        <f t="shared" si="795"/>
        <v>0</v>
      </c>
      <c r="AW772">
        <f t="shared" si="796"/>
        <v>0</v>
      </c>
      <c r="AY772">
        <f t="shared" si="839"/>
        <v>0</v>
      </c>
      <c r="AZ772">
        <f t="shared" si="840"/>
        <v>0</v>
      </c>
      <c r="BA772">
        <f t="shared" si="841"/>
        <v>0</v>
      </c>
      <c r="BB772">
        <f t="shared" si="842"/>
        <v>0</v>
      </c>
      <c r="BC772">
        <f t="shared" si="843"/>
        <v>0</v>
      </c>
      <c r="BD772">
        <f t="shared" si="844"/>
        <v>0</v>
      </c>
      <c r="BF772" t="str">
        <f t="shared" si="845"/>
        <v>0</v>
      </c>
      <c r="BG772" t="str">
        <f t="shared" si="846"/>
        <v>0</v>
      </c>
      <c r="BH772" t="str">
        <f t="shared" si="847"/>
        <v>0</v>
      </c>
      <c r="BI772" t="str">
        <f t="shared" si="848"/>
        <v>0</v>
      </c>
      <c r="BJ772" t="str">
        <f t="shared" si="849"/>
        <v>0</v>
      </c>
      <c r="BK772" t="str">
        <f t="shared" si="850"/>
        <v>0</v>
      </c>
    </row>
    <row r="773" spans="1:63" x14ac:dyDescent="0.25">
      <c r="A773" s="176" t="s">
        <v>25</v>
      </c>
      <c r="B773" s="10">
        <f t="shared" si="797"/>
        <v>52</v>
      </c>
      <c r="C773" s="10" t="str">
        <f t="shared" si="826"/>
        <v>Refunds - 52</v>
      </c>
      <c r="D773" s="138">
        <f>'AUP Test Results - Table 1'!D773</f>
        <v>0</v>
      </c>
      <c r="E773" s="177">
        <f>'AUP Test Results - Table 1'!E773</f>
        <v>0</v>
      </c>
      <c r="F773" s="139">
        <f>'AUP Test Results - Table 1'!F773</f>
        <v>0</v>
      </c>
      <c r="G773" s="177">
        <f>'AUP Test Results - Table 1'!G773</f>
        <v>0</v>
      </c>
      <c r="H773" s="177">
        <f>'AUP Test Results - Table 1'!H773</f>
        <v>0</v>
      </c>
      <c r="I773" s="139">
        <f>'AUP Test Results - Table 1'!I773</f>
        <v>0</v>
      </c>
      <c r="J773" s="177">
        <f>'AUP Test Results - Table 1'!J773</f>
        <v>0</v>
      </c>
      <c r="K773" s="177">
        <f>'AUP Test Results - Table 1'!K773</f>
        <v>0</v>
      </c>
      <c r="L773" s="139">
        <f>'AUP Test Results - Table 1'!L773</f>
        <v>0</v>
      </c>
      <c r="M773" s="177" t="str">
        <f>'AUP Test Results - Table 1'!M773</f>
        <v/>
      </c>
      <c r="N773" s="177">
        <f>'AUP Test Results - Table 1'!N773</f>
        <v>0</v>
      </c>
      <c r="O773" s="139">
        <f>'AUP Test Results - Table 1'!O773</f>
        <v>0</v>
      </c>
      <c r="P773" s="177" t="str">
        <f>'AUP Test Results - Table 1'!P773</f>
        <v/>
      </c>
      <c r="Q773" s="138">
        <f>'AUP Test Results - Table 1'!Q773</f>
        <v>0</v>
      </c>
      <c r="R773" s="139">
        <f>'AUP Test Results - Table 1'!R773</f>
        <v>0</v>
      </c>
      <c r="S773" s="45">
        <f>'AUP Test Results - Table 1'!S773</f>
        <v>0</v>
      </c>
      <c r="T773" s="139">
        <f>'AUP Test Results - Table 1'!T773</f>
        <v>0</v>
      </c>
      <c r="U773" s="45">
        <f>'AUP Test Results - Table 1'!U773</f>
        <v>0</v>
      </c>
      <c r="V773" s="138">
        <f>'AUP Test Results - Table 1'!V773</f>
        <v>0</v>
      </c>
      <c r="W773" s="141" t="str">
        <f>'AUP Test Results - Table 1'!W773</f>
        <v>none</v>
      </c>
      <c r="X773" s="141">
        <f>'AUP Test Results - Table 1'!X773</f>
        <v>0</v>
      </c>
      <c r="Y773" s="178">
        <f>'AUP Test Results - Table 1'!Y773</f>
        <v>0</v>
      </c>
      <c r="Z773" s="89">
        <f>'AUP Test Results - Table 1'!Z773</f>
        <v>0</v>
      </c>
      <c r="AC773" t="str">
        <f t="shared" si="827"/>
        <v>Refunds</v>
      </c>
      <c r="AD773" s="3">
        <f t="shared" si="799"/>
        <v>0</v>
      </c>
      <c r="AE773" s="3">
        <f t="shared" si="800"/>
        <v>0</v>
      </c>
      <c r="AF773" s="3" t="e">
        <f t="shared" si="801"/>
        <v>#DIV/0!</v>
      </c>
      <c r="AG773" s="2" t="e">
        <f t="shared" si="828"/>
        <v>#DIV/0!</v>
      </c>
      <c r="AH773" s="2" t="e">
        <f t="shared" si="829"/>
        <v>#DIV/0!</v>
      </c>
      <c r="AI773" s="2" t="e">
        <f t="shared" si="830"/>
        <v>#DIV/0!</v>
      </c>
      <c r="AJ773" s="2" t="e">
        <f t="shared" si="831"/>
        <v>#DIV/0!</v>
      </c>
      <c r="AK773" t="e">
        <f t="shared" si="832"/>
        <v>#DIV/0!</v>
      </c>
      <c r="AL773" t="str">
        <f t="shared" si="833"/>
        <v>0</v>
      </c>
      <c r="AM773" t="str">
        <f t="shared" si="834"/>
        <v>0</v>
      </c>
      <c r="AN773" t="str">
        <f t="shared" si="835"/>
        <v>0</v>
      </c>
      <c r="AO773" t="str">
        <f t="shared" si="836"/>
        <v>0</v>
      </c>
      <c r="AP773" t="str">
        <f t="shared" si="837"/>
        <v>0</v>
      </c>
      <c r="AQ773" t="str">
        <f t="shared" si="838"/>
        <v>0</v>
      </c>
      <c r="AT773">
        <f t="shared" si="794"/>
        <v>0</v>
      </c>
      <c r="AU773">
        <f t="shared" si="795"/>
        <v>0</v>
      </c>
      <c r="AW773">
        <f t="shared" si="796"/>
        <v>0</v>
      </c>
      <c r="AY773">
        <f t="shared" si="839"/>
        <v>0</v>
      </c>
      <c r="AZ773">
        <f t="shared" si="840"/>
        <v>0</v>
      </c>
      <c r="BA773">
        <f t="shared" si="841"/>
        <v>0</v>
      </c>
      <c r="BB773">
        <f t="shared" si="842"/>
        <v>0</v>
      </c>
      <c r="BC773">
        <f t="shared" si="843"/>
        <v>0</v>
      </c>
      <c r="BD773">
        <f t="shared" si="844"/>
        <v>0</v>
      </c>
      <c r="BF773" t="str">
        <f t="shared" si="845"/>
        <v>0</v>
      </c>
      <c r="BG773" t="str">
        <f t="shared" si="846"/>
        <v>0</v>
      </c>
      <c r="BH773" t="str">
        <f t="shared" si="847"/>
        <v>0</v>
      </c>
      <c r="BI773" t="str">
        <f t="shared" si="848"/>
        <v>0</v>
      </c>
      <c r="BJ773" t="str">
        <f t="shared" si="849"/>
        <v>0</v>
      </c>
      <c r="BK773" t="str">
        <f t="shared" si="850"/>
        <v>0</v>
      </c>
    </row>
    <row r="774" spans="1:63" x14ac:dyDescent="0.25">
      <c r="A774" s="176" t="s">
        <v>25</v>
      </c>
      <c r="B774" s="10">
        <f t="shared" si="797"/>
        <v>53</v>
      </c>
      <c r="C774" s="10" t="str">
        <f t="shared" si="826"/>
        <v>Refunds - 53</v>
      </c>
      <c r="D774" s="138">
        <f>'AUP Test Results - Table 1'!D774</f>
        <v>0</v>
      </c>
      <c r="E774" s="177">
        <f>'AUP Test Results - Table 1'!E774</f>
        <v>0</v>
      </c>
      <c r="F774" s="139">
        <f>'AUP Test Results - Table 1'!F774</f>
        <v>0</v>
      </c>
      <c r="G774" s="177">
        <f>'AUP Test Results - Table 1'!G774</f>
        <v>0</v>
      </c>
      <c r="H774" s="177">
        <f>'AUP Test Results - Table 1'!H774</f>
        <v>0</v>
      </c>
      <c r="I774" s="139">
        <f>'AUP Test Results - Table 1'!I774</f>
        <v>0</v>
      </c>
      <c r="J774" s="177">
        <f>'AUP Test Results - Table 1'!J774</f>
        <v>0</v>
      </c>
      <c r="K774" s="177">
        <f>'AUP Test Results - Table 1'!K774</f>
        <v>0</v>
      </c>
      <c r="L774" s="139">
        <f>'AUP Test Results - Table 1'!L774</f>
        <v>0</v>
      </c>
      <c r="M774" s="177" t="str">
        <f>'AUP Test Results - Table 1'!M774</f>
        <v/>
      </c>
      <c r="N774" s="177">
        <f>'AUP Test Results - Table 1'!N774</f>
        <v>0</v>
      </c>
      <c r="O774" s="139">
        <f>'AUP Test Results - Table 1'!O774</f>
        <v>0</v>
      </c>
      <c r="P774" s="177" t="str">
        <f>'AUP Test Results - Table 1'!P774</f>
        <v/>
      </c>
      <c r="Q774" s="138">
        <f>'AUP Test Results - Table 1'!Q774</f>
        <v>0</v>
      </c>
      <c r="R774" s="139">
        <f>'AUP Test Results - Table 1'!R774</f>
        <v>0</v>
      </c>
      <c r="S774" s="45">
        <f>'AUP Test Results - Table 1'!S774</f>
        <v>0</v>
      </c>
      <c r="T774" s="139">
        <f>'AUP Test Results - Table 1'!T774</f>
        <v>0</v>
      </c>
      <c r="U774" s="45">
        <f>'AUP Test Results - Table 1'!U774</f>
        <v>0</v>
      </c>
      <c r="V774" s="138">
        <f>'AUP Test Results - Table 1'!V774</f>
        <v>0</v>
      </c>
      <c r="W774" s="141" t="str">
        <f>'AUP Test Results - Table 1'!W774</f>
        <v>none</v>
      </c>
      <c r="X774" s="141">
        <f>'AUP Test Results - Table 1'!X774</f>
        <v>0</v>
      </c>
      <c r="Y774" s="178">
        <f>'AUP Test Results - Table 1'!Y774</f>
        <v>0</v>
      </c>
      <c r="Z774" s="89">
        <f>'AUP Test Results - Table 1'!Z774</f>
        <v>0</v>
      </c>
      <c r="AC774" t="str">
        <f t="shared" si="827"/>
        <v>Refunds</v>
      </c>
      <c r="AD774" s="3">
        <f t="shared" si="799"/>
        <v>0</v>
      </c>
      <c r="AE774" s="3">
        <f t="shared" si="800"/>
        <v>0</v>
      </c>
      <c r="AF774" s="3" t="e">
        <f t="shared" si="801"/>
        <v>#DIV/0!</v>
      </c>
      <c r="AG774" s="2" t="e">
        <f t="shared" si="828"/>
        <v>#DIV/0!</v>
      </c>
      <c r="AH774" s="2" t="e">
        <f t="shared" si="829"/>
        <v>#DIV/0!</v>
      </c>
      <c r="AI774" s="2" t="e">
        <f t="shared" si="830"/>
        <v>#DIV/0!</v>
      </c>
      <c r="AJ774" s="2" t="e">
        <f t="shared" si="831"/>
        <v>#DIV/0!</v>
      </c>
      <c r="AK774" t="e">
        <f t="shared" si="832"/>
        <v>#DIV/0!</v>
      </c>
      <c r="AL774" t="str">
        <f t="shared" si="833"/>
        <v>0</v>
      </c>
      <c r="AM774" t="str">
        <f t="shared" si="834"/>
        <v>0</v>
      </c>
      <c r="AN774" t="str">
        <f t="shared" si="835"/>
        <v>0</v>
      </c>
      <c r="AO774" t="str">
        <f t="shared" si="836"/>
        <v>0</v>
      </c>
      <c r="AP774" t="str">
        <f t="shared" si="837"/>
        <v>0</v>
      </c>
      <c r="AQ774" t="str">
        <f t="shared" si="838"/>
        <v>0</v>
      </c>
      <c r="AT774">
        <f t="shared" ref="AT774:AT811" si="851">COUNTIF(AH774:AH774,"&gt;0")</f>
        <v>0</v>
      </c>
      <c r="AU774">
        <f t="shared" ref="AU774:AU811" si="852">COUNTIF(AI774:AI774,"&gt;0")</f>
        <v>0</v>
      </c>
      <c r="AW774">
        <f t="shared" ref="AW774:AW811" si="853">COUNTIF(AK774:AK774,"&gt;0")</f>
        <v>0</v>
      </c>
      <c r="AY774">
        <f t="shared" si="839"/>
        <v>0</v>
      </c>
      <c r="AZ774">
        <f t="shared" si="840"/>
        <v>0</v>
      </c>
      <c r="BA774">
        <f t="shared" si="841"/>
        <v>0</v>
      </c>
      <c r="BB774">
        <f t="shared" si="842"/>
        <v>0</v>
      </c>
      <c r="BC774">
        <f t="shared" si="843"/>
        <v>0</v>
      </c>
      <c r="BD774">
        <f t="shared" si="844"/>
        <v>0</v>
      </c>
      <c r="BF774" t="str">
        <f t="shared" si="845"/>
        <v>0</v>
      </c>
      <c r="BG774" t="str">
        <f t="shared" si="846"/>
        <v>0</v>
      </c>
      <c r="BH774" t="str">
        <f t="shared" si="847"/>
        <v>0</v>
      </c>
      <c r="BI774" t="str">
        <f t="shared" si="848"/>
        <v>0</v>
      </c>
      <c r="BJ774" t="str">
        <f t="shared" si="849"/>
        <v>0</v>
      </c>
      <c r="BK774" t="str">
        <f t="shared" si="850"/>
        <v>0</v>
      </c>
    </row>
    <row r="775" spans="1:63" x14ac:dyDescent="0.25">
      <c r="A775" s="176" t="s">
        <v>25</v>
      </c>
      <c r="B775" s="10">
        <f t="shared" si="797"/>
        <v>54</v>
      </c>
      <c r="C775" s="10" t="str">
        <f t="shared" si="826"/>
        <v>Refunds - 54</v>
      </c>
      <c r="D775" s="138">
        <f>'AUP Test Results - Table 1'!D775</f>
        <v>0</v>
      </c>
      <c r="E775" s="177">
        <f>'AUP Test Results - Table 1'!E775</f>
        <v>0</v>
      </c>
      <c r="F775" s="139">
        <f>'AUP Test Results - Table 1'!F775</f>
        <v>0</v>
      </c>
      <c r="G775" s="177">
        <f>'AUP Test Results - Table 1'!G775</f>
        <v>0</v>
      </c>
      <c r="H775" s="177">
        <f>'AUP Test Results - Table 1'!H775</f>
        <v>0</v>
      </c>
      <c r="I775" s="139">
        <f>'AUP Test Results - Table 1'!I775</f>
        <v>0</v>
      </c>
      <c r="J775" s="177">
        <f>'AUP Test Results - Table 1'!J775</f>
        <v>0</v>
      </c>
      <c r="K775" s="177">
        <f>'AUP Test Results - Table 1'!K775</f>
        <v>0</v>
      </c>
      <c r="L775" s="139">
        <f>'AUP Test Results - Table 1'!L775</f>
        <v>0</v>
      </c>
      <c r="M775" s="177" t="str">
        <f>'AUP Test Results - Table 1'!M775</f>
        <v/>
      </c>
      <c r="N775" s="177">
        <f>'AUP Test Results - Table 1'!N775</f>
        <v>0</v>
      </c>
      <c r="O775" s="139">
        <f>'AUP Test Results - Table 1'!O775</f>
        <v>0</v>
      </c>
      <c r="P775" s="177" t="str">
        <f>'AUP Test Results - Table 1'!P775</f>
        <v/>
      </c>
      <c r="Q775" s="138">
        <f>'AUP Test Results - Table 1'!Q775</f>
        <v>0</v>
      </c>
      <c r="R775" s="139">
        <f>'AUP Test Results - Table 1'!R775</f>
        <v>0</v>
      </c>
      <c r="S775" s="45">
        <f>'AUP Test Results - Table 1'!S775</f>
        <v>0</v>
      </c>
      <c r="T775" s="139">
        <f>'AUP Test Results - Table 1'!T775</f>
        <v>0</v>
      </c>
      <c r="U775" s="45">
        <f>'AUP Test Results - Table 1'!U775</f>
        <v>0</v>
      </c>
      <c r="V775" s="138">
        <f>'AUP Test Results - Table 1'!V775</f>
        <v>0</v>
      </c>
      <c r="W775" s="141" t="str">
        <f>'AUP Test Results - Table 1'!W775</f>
        <v>none</v>
      </c>
      <c r="X775" s="141">
        <f>'AUP Test Results - Table 1'!X775</f>
        <v>0</v>
      </c>
      <c r="Y775" s="178">
        <f>'AUP Test Results - Table 1'!Y775</f>
        <v>0</v>
      </c>
      <c r="Z775" s="89">
        <f>'AUP Test Results - Table 1'!Z775</f>
        <v>0</v>
      </c>
      <c r="AC775" t="str">
        <f t="shared" si="827"/>
        <v>Refunds</v>
      </c>
      <c r="AD775" s="3">
        <f t="shared" si="799"/>
        <v>0</v>
      </c>
      <c r="AE775" s="3">
        <f t="shared" si="800"/>
        <v>0</v>
      </c>
      <c r="AF775" s="3" t="e">
        <f t="shared" si="801"/>
        <v>#DIV/0!</v>
      </c>
      <c r="AG775" s="2" t="e">
        <f t="shared" si="828"/>
        <v>#DIV/0!</v>
      </c>
      <c r="AH775" s="2" t="e">
        <f t="shared" si="829"/>
        <v>#DIV/0!</v>
      </c>
      <c r="AI775" s="2" t="e">
        <f t="shared" si="830"/>
        <v>#DIV/0!</v>
      </c>
      <c r="AJ775" s="2" t="e">
        <f t="shared" si="831"/>
        <v>#DIV/0!</v>
      </c>
      <c r="AK775" t="e">
        <f t="shared" si="832"/>
        <v>#DIV/0!</v>
      </c>
      <c r="AL775" t="str">
        <f t="shared" si="833"/>
        <v>0</v>
      </c>
      <c r="AM775" t="str">
        <f t="shared" si="834"/>
        <v>0</v>
      </c>
      <c r="AN775" t="str">
        <f t="shared" si="835"/>
        <v>0</v>
      </c>
      <c r="AO775" t="str">
        <f t="shared" si="836"/>
        <v>0</v>
      </c>
      <c r="AP775" t="str">
        <f t="shared" si="837"/>
        <v>0</v>
      </c>
      <c r="AQ775" t="str">
        <f t="shared" si="838"/>
        <v>0</v>
      </c>
      <c r="AT775">
        <f t="shared" si="851"/>
        <v>0</v>
      </c>
      <c r="AU775">
        <f t="shared" si="852"/>
        <v>0</v>
      </c>
      <c r="AW775">
        <f t="shared" si="853"/>
        <v>0</v>
      </c>
      <c r="AY775">
        <f t="shared" si="839"/>
        <v>0</v>
      </c>
      <c r="AZ775">
        <f t="shared" si="840"/>
        <v>0</v>
      </c>
      <c r="BA775">
        <f t="shared" si="841"/>
        <v>0</v>
      </c>
      <c r="BB775">
        <f t="shared" si="842"/>
        <v>0</v>
      </c>
      <c r="BC775">
        <f t="shared" si="843"/>
        <v>0</v>
      </c>
      <c r="BD775">
        <f t="shared" si="844"/>
        <v>0</v>
      </c>
      <c r="BF775" t="str">
        <f t="shared" si="845"/>
        <v>0</v>
      </c>
      <c r="BG775" t="str">
        <f t="shared" si="846"/>
        <v>0</v>
      </c>
      <c r="BH775" t="str">
        <f t="shared" si="847"/>
        <v>0</v>
      </c>
      <c r="BI775" t="str">
        <f t="shared" si="848"/>
        <v>0</v>
      </c>
      <c r="BJ775" t="str">
        <f t="shared" si="849"/>
        <v>0</v>
      </c>
      <c r="BK775" t="str">
        <f t="shared" si="850"/>
        <v>0</v>
      </c>
    </row>
    <row r="776" spans="1:63" x14ac:dyDescent="0.25">
      <c r="A776" s="176" t="s">
        <v>25</v>
      </c>
      <c r="B776" s="10">
        <f t="shared" si="797"/>
        <v>55</v>
      </c>
      <c r="C776" s="10" t="str">
        <f t="shared" si="826"/>
        <v>Refunds - 55</v>
      </c>
      <c r="D776" s="138">
        <f>'AUP Test Results - Table 1'!D776</f>
        <v>0</v>
      </c>
      <c r="E776" s="177">
        <f>'AUP Test Results - Table 1'!E776</f>
        <v>0</v>
      </c>
      <c r="F776" s="139">
        <f>'AUP Test Results - Table 1'!F776</f>
        <v>0</v>
      </c>
      <c r="G776" s="177">
        <f>'AUP Test Results - Table 1'!G776</f>
        <v>0</v>
      </c>
      <c r="H776" s="177">
        <f>'AUP Test Results - Table 1'!H776</f>
        <v>0</v>
      </c>
      <c r="I776" s="139">
        <f>'AUP Test Results - Table 1'!I776</f>
        <v>0</v>
      </c>
      <c r="J776" s="177">
        <f>'AUP Test Results - Table 1'!J776</f>
        <v>0</v>
      </c>
      <c r="K776" s="177">
        <f>'AUP Test Results - Table 1'!K776</f>
        <v>0</v>
      </c>
      <c r="L776" s="139">
        <f>'AUP Test Results - Table 1'!L776</f>
        <v>0</v>
      </c>
      <c r="M776" s="177" t="str">
        <f>'AUP Test Results - Table 1'!M776</f>
        <v/>
      </c>
      <c r="N776" s="177">
        <f>'AUP Test Results - Table 1'!N776</f>
        <v>0</v>
      </c>
      <c r="O776" s="139">
        <f>'AUP Test Results - Table 1'!O776</f>
        <v>0</v>
      </c>
      <c r="P776" s="177" t="str">
        <f>'AUP Test Results - Table 1'!P776</f>
        <v/>
      </c>
      <c r="Q776" s="138">
        <f>'AUP Test Results - Table 1'!Q776</f>
        <v>0</v>
      </c>
      <c r="R776" s="139">
        <f>'AUP Test Results - Table 1'!R776</f>
        <v>0</v>
      </c>
      <c r="S776" s="45">
        <f>'AUP Test Results - Table 1'!S776</f>
        <v>0</v>
      </c>
      <c r="T776" s="139">
        <f>'AUP Test Results - Table 1'!T776</f>
        <v>0</v>
      </c>
      <c r="U776" s="45">
        <f>'AUP Test Results - Table 1'!U776</f>
        <v>0</v>
      </c>
      <c r="V776" s="138">
        <f>'AUP Test Results - Table 1'!V776</f>
        <v>0</v>
      </c>
      <c r="W776" s="141" t="str">
        <f>'AUP Test Results - Table 1'!W776</f>
        <v>none</v>
      </c>
      <c r="X776" s="141">
        <f>'AUP Test Results - Table 1'!X776</f>
        <v>0</v>
      </c>
      <c r="Y776" s="178">
        <f>'AUP Test Results - Table 1'!Y776</f>
        <v>0</v>
      </c>
      <c r="Z776" s="89">
        <f>'AUP Test Results - Table 1'!Z776</f>
        <v>0</v>
      </c>
      <c r="AC776" t="str">
        <f t="shared" si="827"/>
        <v>Refunds</v>
      </c>
      <c r="AD776" s="3">
        <f t="shared" si="799"/>
        <v>0</v>
      </c>
      <c r="AE776" s="3">
        <f t="shared" si="800"/>
        <v>0</v>
      </c>
      <c r="AF776" s="3" t="e">
        <f t="shared" si="801"/>
        <v>#DIV/0!</v>
      </c>
      <c r="AG776" s="2" t="e">
        <f t="shared" si="828"/>
        <v>#DIV/0!</v>
      </c>
      <c r="AH776" s="2" t="e">
        <f t="shared" si="829"/>
        <v>#DIV/0!</v>
      </c>
      <c r="AI776" s="2" t="e">
        <f t="shared" si="830"/>
        <v>#DIV/0!</v>
      </c>
      <c r="AJ776" s="2" t="e">
        <f t="shared" si="831"/>
        <v>#DIV/0!</v>
      </c>
      <c r="AK776" t="e">
        <f t="shared" si="832"/>
        <v>#DIV/0!</v>
      </c>
      <c r="AL776" t="str">
        <f t="shared" si="833"/>
        <v>0</v>
      </c>
      <c r="AM776" t="str">
        <f t="shared" si="834"/>
        <v>0</v>
      </c>
      <c r="AN776" t="str">
        <f t="shared" si="835"/>
        <v>0</v>
      </c>
      <c r="AO776" t="str">
        <f t="shared" si="836"/>
        <v>0</v>
      </c>
      <c r="AP776" t="str">
        <f t="shared" si="837"/>
        <v>0</v>
      </c>
      <c r="AQ776" t="str">
        <f t="shared" si="838"/>
        <v>0</v>
      </c>
      <c r="AT776">
        <f t="shared" si="851"/>
        <v>0</v>
      </c>
      <c r="AU776">
        <f t="shared" si="852"/>
        <v>0</v>
      </c>
      <c r="AW776">
        <f t="shared" si="853"/>
        <v>0</v>
      </c>
      <c r="AY776">
        <f t="shared" si="839"/>
        <v>0</v>
      </c>
      <c r="AZ776">
        <f t="shared" si="840"/>
        <v>0</v>
      </c>
      <c r="BA776">
        <f t="shared" si="841"/>
        <v>0</v>
      </c>
      <c r="BB776">
        <f t="shared" si="842"/>
        <v>0</v>
      </c>
      <c r="BC776">
        <f t="shared" si="843"/>
        <v>0</v>
      </c>
      <c r="BD776">
        <f t="shared" si="844"/>
        <v>0</v>
      </c>
      <c r="BF776" t="str">
        <f t="shared" si="845"/>
        <v>0</v>
      </c>
      <c r="BG776" t="str">
        <f t="shared" si="846"/>
        <v>0</v>
      </c>
      <c r="BH776" t="str">
        <f t="shared" si="847"/>
        <v>0</v>
      </c>
      <c r="BI776" t="str">
        <f t="shared" si="848"/>
        <v>0</v>
      </c>
      <c r="BJ776" t="str">
        <f t="shared" si="849"/>
        <v>0</v>
      </c>
      <c r="BK776" t="str">
        <f t="shared" si="850"/>
        <v>0</v>
      </c>
    </row>
    <row r="777" spans="1:63" x14ac:dyDescent="0.25">
      <c r="A777" s="176" t="s">
        <v>25</v>
      </c>
      <c r="B777" s="10">
        <f t="shared" si="797"/>
        <v>56</v>
      </c>
      <c r="C777" s="10" t="str">
        <f t="shared" si="826"/>
        <v>Refunds - 56</v>
      </c>
      <c r="D777" s="138">
        <f>'AUP Test Results - Table 1'!D777</f>
        <v>0</v>
      </c>
      <c r="E777" s="177">
        <f>'AUP Test Results - Table 1'!E777</f>
        <v>0</v>
      </c>
      <c r="F777" s="139">
        <f>'AUP Test Results - Table 1'!F777</f>
        <v>0</v>
      </c>
      <c r="G777" s="177">
        <f>'AUP Test Results - Table 1'!G777</f>
        <v>0</v>
      </c>
      <c r="H777" s="177">
        <f>'AUP Test Results - Table 1'!H777</f>
        <v>0</v>
      </c>
      <c r="I777" s="139">
        <f>'AUP Test Results - Table 1'!I777</f>
        <v>0</v>
      </c>
      <c r="J777" s="177">
        <f>'AUP Test Results - Table 1'!J777</f>
        <v>0</v>
      </c>
      <c r="K777" s="177">
        <f>'AUP Test Results - Table 1'!K777</f>
        <v>0</v>
      </c>
      <c r="L777" s="139">
        <f>'AUP Test Results - Table 1'!L777</f>
        <v>0</v>
      </c>
      <c r="M777" s="177" t="str">
        <f>'AUP Test Results - Table 1'!M777</f>
        <v/>
      </c>
      <c r="N777" s="177">
        <f>'AUP Test Results - Table 1'!N777</f>
        <v>0</v>
      </c>
      <c r="O777" s="139">
        <f>'AUP Test Results - Table 1'!O777</f>
        <v>0</v>
      </c>
      <c r="P777" s="177" t="str">
        <f>'AUP Test Results - Table 1'!P777</f>
        <v/>
      </c>
      <c r="Q777" s="138">
        <f>'AUP Test Results - Table 1'!Q777</f>
        <v>0</v>
      </c>
      <c r="R777" s="139">
        <f>'AUP Test Results - Table 1'!R777</f>
        <v>0</v>
      </c>
      <c r="S777" s="45">
        <f>'AUP Test Results - Table 1'!S777</f>
        <v>0</v>
      </c>
      <c r="T777" s="139">
        <f>'AUP Test Results - Table 1'!T777</f>
        <v>0</v>
      </c>
      <c r="U777" s="45">
        <f>'AUP Test Results - Table 1'!U777</f>
        <v>0</v>
      </c>
      <c r="V777" s="138">
        <f>'AUP Test Results - Table 1'!V777</f>
        <v>0</v>
      </c>
      <c r="W777" s="141" t="str">
        <f>'AUP Test Results - Table 1'!W777</f>
        <v>none</v>
      </c>
      <c r="X777" s="141">
        <f>'AUP Test Results - Table 1'!X777</f>
        <v>0</v>
      </c>
      <c r="Y777" s="178">
        <f>'AUP Test Results - Table 1'!Y777</f>
        <v>0</v>
      </c>
      <c r="Z777" s="89">
        <f>'AUP Test Results - Table 1'!Z777</f>
        <v>0</v>
      </c>
      <c r="AC777" t="str">
        <f t="shared" si="827"/>
        <v>Refunds</v>
      </c>
      <c r="AD777" s="3">
        <f t="shared" si="799"/>
        <v>0</v>
      </c>
      <c r="AE777" s="3">
        <f t="shared" si="800"/>
        <v>0</v>
      </c>
      <c r="AF777" s="3" t="e">
        <f t="shared" si="801"/>
        <v>#DIV/0!</v>
      </c>
      <c r="AG777" s="2" t="e">
        <f t="shared" si="828"/>
        <v>#DIV/0!</v>
      </c>
      <c r="AH777" s="2" t="e">
        <f t="shared" si="829"/>
        <v>#DIV/0!</v>
      </c>
      <c r="AI777" s="2" t="e">
        <f t="shared" si="830"/>
        <v>#DIV/0!</v>
      </c>
      <c r="AJ777" s="2" t="e">
        <f t="shared" si="831"/>
        <v>#DIV/0!</v>
      </c>
      <c r="AK777" t="e">
        <f t="shared" si="832"/>
        <v>#DIV/0!</v>
      </c>
      <c r="AL777" t="str">
        <f t="shared" si="833"/>
        <v>0</v>
      </c>
      <c r="AM777" t="str">
        <f t="shared" si="834"/>
        <v>0</v>
      </c>
      <c r="AN777" t="str">
        <f t="shared" si="835"/>
        <v>0</v>
      </c>
      <c r="AO777" t="str">
        <f t="shared" si="836"/>
        <v>0</v>
      </c>
      <c r="AP777" t="str">
        <f t="shared" si="837"/>
        <v>0</v>
      </c>
      <c r="AQ777" t="str">
        <f t="shared" si="838"/>
        <v>0</v>
      </c>
      <c r="AT777">
        <f t="shared" si="851"/>
        <v>0</v>
      </c>
      <c r="AU777">
        <f t="shared" si="852"/>
        <v>0</v>
      </c>
      <c r="AW777">
        <f t="shared" si="853"/>
        <v>0</v>
      </c>
      <c r="AY777">
        <f t="shared" si="839"/>
        <v>0</v>
      </c>
      <c r="AZ777">
        <f t="shared" si="840"/>
        <v>0</v>
      </c>
      <c r="BA777">
        <f t="shared" si="841"/>
        <v>0</v>
      </c>
      <c r="BB777">
        <f t="shared" si="842"/>
        <v>0</v>
      </c>
      <c r="BC777">
        <f t="shared" si="843"/>
        <v>0</v>
      </c>
      <c r="BD777">
        <f t="shared" si="844"/>
        <v>0</v>
      </c>
      <c r="BF777" t="str">
        <f t="shared" si="845"/>
        <v>0</v>
      </c>
      <c r="BG777" t="str">
        <f t="shared" si="846"/>
        <v>0</v>
      </c>
      <c r="BH777" t="str">
        <f t="shared" si="847"/>
        <v>0</v>
      </c>
      <c r="BI777" t="str">
        <f t="shared" si="848"/>
        <v>0</v>
      </c>
      <c r="BJ777" t="str">
        <f t="shared" si="849"/>
        <v>0</v>
      </c>
      <c r="BK777" t="str">
        <f t="shared" si="850"/>
        <v>0</v>
      </c>
    </row>
    <row r="778" spans="1:63" x14ac:dyDescent="0.25">
      <c r="A778" s="176" t="s">
        <v>25</v>
      </c>
      <c r="B778" s="10">
        <f t="shared" si="797"/>
        <v>57</v>
      </c>
      <c r="C778" s="10" t="str">
        <f t="shared" si="826"/>
        <v>Refunds - 57</v>
      </c>
      <c r="D778" s="138">
        <f>'AUP Test Results - Table 1'!D778</f>
        <v>0</v>
      </c>
      <c r="E778" s="177">
        <f>'AUP Test Results - Table 1'!E778</f>
        <v>0</v>
      </c>
      <c r="F778" s="139">
        <f>'AUP Test Results - Table 1'!F778</f>
        <v>0</v>
      </c>
      <c r="G778" s="177">
        <f>'AUP Test Results - Table 1'!G778</f>
        <v>0</v>
      </c>
      <c r="H778" s="177">
        <f>'AUP Test Results - Table 1'!H778</f>
        <v>0</v>
      </c>
      <c r="I778" s="139">
        <f>'AUP Test Results - Table 1'!I778</f>
        <v>0</v>
      </c>
      <c r="J778" s="177">
        <f>'AUP Test Results - Table 1'!J778</f>
        <v>0</v>
      </c>
      <c r="K778" s="177">
        <f>'AUP Test Results - Table 1'!K778</f>
        <v>0</v>
      </c>
      <c r="L778" s="139">
        <f>'AUP Test Results - Table 1'!L778</f>
        <v>0</v>
      </c>
      <c r="M778" s="177" t="str">
        <f>'AUP Test Results - Table 1'!M778</f>
        <v/>
      </c>
      <c r="N778" s="177">
        <f>'AUP Test Results - Table 1'!N778</f>
        <v>0</v>
      </c>
      <c r="O778" s="139">
        <f>'AUP Test Results - Table 1'!O778</f>
        <v>0</v>
      </c>
      <c r="P778" s="177" t="str">
        <f>'AUP Test Results - Table 1'!P778</f>
        <v/>
      </c>
      <c r="Q778" s="138">
        <f>'AUP Test Results - Table 1'!Q778</f>
        <v>0</v>
      </c>
      <c r="R778" s="139">
        <f>'AUP Test Results - Table 1'!R778</f>
        <v>0</v>
      </c>
      <c r="S778" s="45">
        <f>'AUP Test Results - Table 1'!S778</f>
        <v>0</v>
      </c>
      <c r="T778" s="139">
        <f>'AUP Test Results - Table 1'!T778</f>
        <v>0</v>
      </c>
      <c r="U778" s="45">
        <f>'AUP Test Results - Table 1'!U778</f>
        <v>0</v>
      </c>
      <c r="V778" s="138">
        <f>'AUP Test Results - Table 1'!V778</f>
        <v>0</v>
      </c>
      <c r="W778" s="141" t="str">
        <f>'AUP Test Results - Table 1'!W778</f>
        <v>none</v>
      </c>
      <c r="X778" s="141">
        <f>'AUP Test Results - Table 1'!X778</f>
        <v>0</v>
      </c>
      <c r="Y778" s="178">
        <f>'AUP Test Results - Table 1'!Y778</f>
        <v>0</v>
      </c>
      <c r="Z778" s="89">
        <f>'AUP Test Results - Table 1'!Z778</f>
        <v>0</v>
      </c>
      <c r="AC778" t="str">
        <f t="shared" si="827"/>
        <v>Refunds</v>
      </c>
      <c r="AD778" s="3">
        <f t="shared" si="799"/>
        <v>0</v>
      </c>
      <c r="AE778" s="3">
        <f t="shared" si="800"/>
        <v>0</v>
      </c>
      <c r="AF778" s="3" t="e">
        <f t="shared" si="801"/>
        <v>#DIV/0!</v>
      </c>
      <c r="AG778" s="2" t="e">
        <f t="shared" si="828"/>
        <v>#DIV/0!</v>
      </c>
      <c r="AH778" s="2" t="e">
        <f t="shared" si="829"/>
        <v>#DIV/0!</v>
      </c>
      <c r="AI778" s="2" t="e">
        <f t="shared" si="830"/>
        <v>#DIV/0!</v>
      </c>
      <c r="AJ778" s="2" t="e">
        <f t="shared" si="831"/>
        <v>#DIV/0!</v>
      </c>
      <c r="AK778" t="e">
        <f t="shared" si="832"/>
        <v>#DIV/0!</v>
      </c>
      <c r="AL778" t="str">
        <f t="shared" si="833"/>
        <v>0</v>
      </c>
      <c r="AM778" t="str">
        <f t="shared" si="834"/>
        <v>0</v>
      </c>
      <c r="AN778" t="str">
        <f t="shared" si="835"/>
        <v>0</v>
      </c>
      <c r="AO778" t="str">
        <f t="shared" si="836"/>
        <v>0</v>
      </c>
      <c r="AP778" t="str">
        <f t="shared" si="837"/>
        <v>0</v>
      </c>
      <c r="AQ778" t="str">
        <f t="shared" si="838"/>
        <v>0</v>
      </c>
      <c r="AT778">
        <f t="shared" si="851"/>
        <v>0</v>
      </c>
      <c r="AU778">
        <f t="shared" si="852"/>
        <v>0</v>
      </c>
      <c r="AW778">
        <f t="shared" si="853"/>
        <v>0</v>
      </c>
      <c r="AY778">
        <f t="shared" si="839"/>
        <v>0</v>
      </c>
      <c r="AZ778">
        <f t="shared" si="840"/>
        <v>0</v>
      </c>
      <c r="BA778">
        <f t="shared" si="841"/>
        <v>0</v>
      </c>
      <c r="BB778">
        <f t="shared" si="842"/>
        <v>0</v>
      </c>
      <c r="BC778">
        <f t="shared" si="843"/>
        <v>0</v>
      </c>
      <c r="BD778">
        <f t="shared" si="844"/>
        <v>0</v>
      </c>
      <c r="BF778" t="str">
        <f t="shared" si="845"/>
        <v>0</v>
      </c>
      <c r="BG778" t="str">
        <f t="shared" si="846"/>
        <v>0</v>
      </c>
      <c r="BH778" t="str">
        <f t="shared" si="847"/>
        <v>0</v>
      </c>
      <c r="BI778" t="str">
        <f t="shared" si="848"/>
        <v>0</v>
      </c>
      <c r="BJ778" t="str">
        <f t="shared" si="849"/>
        <v>0</v>
      </c>
      <c r="BK778" t="str">
        <f t="shared" si="850"/>
        <v>0</v>
      </c>
    </row>
    <row r="779" spans="1:63" x14ac:dyDescent="0.25">
      <c r="A779" s="176" t="s">
        <v>25</v>
      </c>
      <c r="B779" s="10">
        <f t="shared" si="797"/>
        <v>58</v>
      </c>
      <c r="C779" s="10" t="str">
        <f t="shared" si="826"/>
        <v>Refunds - 58</v>
      </c>
      <c r="D779" s="138">
        <f>'AUP Test Results - Table 1'!D779</f>
        <v>0</v>
      </c>
      <c r="E779" s="177">
        <f>'AUP Test Results - Table 1'!E779</f>
        <v>0</v>
      </c>
      <c r="F779" s="139">
        <f>'AUP Test Results - Table 1'!F779</f>
        <v>0</v>
      </c>
      <c r="G779" s="177">
        <f>'AUP Test Results - Table 1'!G779</f>
        <v>0</v>
      </c>
      <c r="H779" s="177">
        <f>'AUP Test Results - Table 1'!H779</f>
        <v>0</v>
      </c>
      <c r="I779" s="139">
        <f>'AUP Test Results - Table 1'!I779</f>
        <v>0</v>
      </c>
      <c r="J779" s="177">
        <f>'AUP Test Results - Table 1'!J779</f>
        <v>0</v>
      </c>
      <c r="K779" s="177">
        <f>'AUP Test Results - Table 1'!K779</f>
        <v>0</v>
      </c>
      <c r="L779" s="139">
        <f>'AUP Test Results - Table 1'!L779</f>
        <v>0</v>
      </c>
      <c r="M779" s="177" t="str">
        <f>'AUP Test Results - Table 1'!M779</f>
        <v/>
      </c>
      <c r="N779" s="177">
        <f>'AUP Test Results - Table 1'!N779</f>
        <v>0</v>
      </c>
      <c r="O779" s="139">
        <f>'AUP Test Results - Table 1'!O779</f>
        <v>0</v>
      </c>
      <c r="P779" s="177" t="str">
        <f>'AUP Test Results - Table 1'!P779</f>
        <v/>
      </c>
      <c r="Q779" s="138">
        <f>'AUP Test Results - Table 1'!Q779</f>
        <v>0</v>
      </c>
      <c r="R779" s="139">
        <f>'AUP Test Results - Table 1'!R779</f>
        <v>0</v>
      </c>
      <c r="S779" s="45">
        <f>'AUP Test Results - Table 1'!S779</f>
        <v>0</v>
      </c>
      <c r="T779" s="139">
        <f>'AUP Test Results - Table 1'!T779</f>
        <v>0</v>
      </c>
      <c r="U779" s="45">
        <f>'AUP Test Results - Table 1'!U779</f>
        <v>0</v>
      </c>
      <c r="V779" s="138">
        <f>'AUP Test Results - Table 1'!V779</f>
        <v>0</v>
      </c>
      <c r="W779" s="141" t="str">
        <f>'AUP Test Results - Table 1'!W779</f>
        <v>none</v>
      </c>
      <c r="X779" s="141">
        <f>'AUP Test Results - Table 1'!X779</f>
        <v>0</v>
      </c>
      <c r="Y779" s="178">
        <f>'AUP Test Results - Table 1'!Y779</f>
        <v>0</v>
      </c>
      <c r="Z779" s="89">
        <f>'AUP Test Results - Table 1'!Z779</f>
        <v>0</v>
      </c>
      <c r="AC779" t="str">
        <f t="shared" si="827"/>
        <v>Refunds</v>
      </c>
      <c r="AD779" s="3">
        <f t="shared" si="799"/>
        <v>0</v>
      </c>
      <c r="AE779" s="3">
        <f t="shared" si="800"/>
        <v>0</v>
      </c>
      <c r="AF779" s="3" t="e">
        <f t="shared" si="801"/>
        <v>#DIV/0!</v>
      </c>
      <c r="AG779" s="2" t="e">
        <f t="shared" si="828"/>
        <v>#DIV/0!</v>
      </c>
      <c r="AH779" s="2" t="e">
        <f t="shared" si="829"/>
        <v>#DIV/0!</v>
      </c>
      <c r="AI779" s="2" t="e">
        <f t="shared" si="830"/>
        <v>#DIV/0!</v>
      </c>
      <c r="AJ779" s="2" t="e">
        <f t="shared" si="831"/>
        <v>#DIV/0!</v>
      </c>
      <c r="AK779" t="e">
        <f t="shared" si="832"/>
        <v>#DIV/0!</v>
      </c>
      <c r="AL779" t="str">
        <f t="shared" si="833"/>
        <v>0</v>
      </c>
      <c r="AM779" t="str">
        <f t="shared" si="834"/>
        <v>0</v>
      </c>
      <c r="AN779" t="str">
        <f t="shared" si="835"/>
        <v>0</v>
      </c>
      <c r="AO779" t="str">
        <f t="shared" si="836"/>
        <v>0</v>
      </c>
      <c r="AP779" t="str">
        <f t="shared" si="837"/>
        <v>0</v>
      </c>
      <c r="AQ779" t="str">
        <f t="shared" si="838"/>
        <v>0</v>
      </c>
      <c r="AT779">
        <f t="shared" si="851"/>
        <v>0</v>
      </c>
      <c r="AU779">
        <f t="shared" si="852"/>
        <v>0</v>
      </c>
      <c r="AW779">
        <f t="shared" si="853"/>
        <v>0</v>
      </c>
      <c r="AY779">
        <f t="shared" si="839"/>
        <v>0</v>
      </c>
      <c r="AZ779">
        <f t="shared" si="840"/>
        <v>0</v>
      </c>
      <c r="BA779">
        <f t="shared" si="841"/>
        <v>0</v>
      </c>
      <c r="BB779">
        <f t="shared" si="842"/>
        <v>0</v>
      </c>
      <c r="BC779">
        <f t="shared" si="843"/>
        <v>0</v>
      </c>
      <c r="BD779">
        <f t="shared" si="844"/>
        <v>0</v>
      </c>
      <c r="BF779" t="str">
        <f t="shared" si="845"/>
        <v>0</v>
      </c>
      <c r="BG779" t="str">
        <f t="shared" si="846"/>
        <v>0</v>
      </c>
      <c r="BH779" t="str">
        <f t="shared" si="847"/>
        <v>0</v>
      </c>
      <c r="BI779" t="str">
        <f t="shared" si="848"/>
        <v>0</v>
      </c>
      <c r="BJ779" t="str">
        <f t="shared" si="849"/>
        <v>0</v>
      </c>
      <c r="BK779" t="str">
        <f t="shared" si="850"/>
        <v>0</v>
      </c>
    </row>
    <row r="780" spans="1:63" x14ac:dyDescent="0.25">
      <c r="A780" s="176" t="s">
        <v>25</v>
      </c>
      <c r="B780" s="10">
        <f t="shared" si="797"/>
        <v>59</v>
      </c>
      <c r="C780" s="10" t="str">
        <f t="shared" si="826"/>
        <v>Refunds - 59</v>
      </c>
      <c r="D780" s="138">
        <f>'AUP Test Results - Table 1'!D780</f>
        <v>0</v>
      </c>
      <c r="E780" s="177">
        <f>'AUP Test Results - Table 1'!E780</f>
        <v>0</v>
      </c>
      <c r="F780" s="139">
        <f>'AUP Test Results - Table 1'!F780</f>
        <v>0</v>
      </c>
      <c r="G780" s="177">
        <f>'AUP Test Results - Table 1'!G780</f>
        <v>0</v>
      </c>
      <c r="H780" s="177">
        <f>'AUP Test Results - Table 1'!H780</f>
        <v>0</v>
      </c>
      <c r="I780" s="139">
        <f>'AUP Test Results - Table 1'!I780</f>
        <v>0</v>
      </c>
      <c r="J780" s="177">
        <f>'AUP Test Results - Table 1'!J780</f>
        <v>0</v>
      </c>
      <c r="K780" s="177">
        <f>'AUP Test Results - Table 1'!K780</f>
        <v>0</v>
      </c>
      <c r="L780" s="139">
        <f>'AUP Test Results - Table 1'!L780</f>
        <v>0</v>
      </c>
      <c r="M780" s="177" t="str">
        <f>'AUP Test Results - Table 1'!M780</f>
        <v/>
      </c>
      <c r="N780" s="177">
        <f>'AUP Test Results - Table 1'!N780</f>
        <v>0</v>
      </c>
      <c r="O780" s="139">
        <f>'AUP Test Results - Table 1'!O780</f>
        <v>0</v>
      </c>
      <c r="P780" s="177" t="str">
        <f>'AUP Test Results - Table 1'!P780</f>
        <v/>
      </c>
      <c r="Q780" s="138">
        <f>'AUP Test Results - Table 1'!Q780</f>
        <v>0</v>
      </c>
      <c r="R780" s="139">
        <f>'AUP Test Results - Table 1'!R780</f>
        <v>0</v>
      </c>
      <c r="S780" s="45">
        <f>'AUP Test Results - Table 1'!S780</f>
        <v>0</v>
      </c>
      <c r="T780" s="139">
        <f>'AUP Test Results - Table 1'!T780</f>
        <v>0</v>
      </c>
      <c r="U780" s="45">
        <f>'AUP Test Results - Table 1'!U780</f>
        <v>0</v>
      </c>
      <c r="V780" s="138">
        <f>'AUP Test Results - Table 1'!V780</f>
        <v>0</v>
      </c>
      <c r="W780" s="141" t="str">
        <f>'AUP Test Results - Table 1'!W780</f>
        <v>none</v>
      </c>
      <c r="X780" s="141">
        <f>'AUP Test Results - Table 1'!X780</f>
        <v>0</v>
      </c>
      <c r="Y780" s="178">
        <f>'AUP Test Results - Table 1'!Y780</f>
        <v>0</v>
      </c>
      <c r="Z780" s="89">
        <f>'AUP Test Results - Table 1'!Z780</f>
        <v>0</v>
      </c>
      <c r="AC780" t="str">
        <f t="shared" si="827"/>
        <v>Refunds</v>
      </c>
      <c r="AD780" s="3">
        <f t="shared" si="799"/>
        <v>0</v>
      </c>
      <c r="AE780" s="3">
        <f t="shared" si="800"/>
        <v>0</v>
      </c>
      <c r="AF780" s="3" t="e">
        <f t="shared" si="801"/>
        <v>#DIV/0!</v>
      </c>
      <c r="AG780" s="2" t="e">
        <f t="shared" si="828"/>
        <v>#DIV/0!</v>
      </c>
      <c r="AH780" s="2" t="e">
        <f t="shared" si="829"/>
        <v>#DIV/0!</v>
      </c>
      <c r="AI780" s="2" t="e">
        <f t="shared" si="830"/>
        <v>#DIV/0!</v>
      </c>
      <c r="AJ780" s="2" t="e">
        <f t="shared" si="831"/>
        <v>#DIV/0!</v>
      </c>
      <c r="AK780" t="e">
        <f t="shared" si="832"/>
        <v>#DIV/0!</v>
      </c>
      <c r="AL780" t="str">
        <f t="shared" si="833"/>
        <v>0</v>
      </c>
      <c r="AM780" t="str">
        <f t="shared" si="834"/>
        <v>0</v>
      </c>
      <c r="AN780" t="str">
        <f t="shared" si="835"/>
        <v>0</v>
      </c>
      <c r="AO780" t="str">
        <f t="shared" si="836"/>
        <v>0</v>
      </c>
      <c r="AP780" t="str">
        <f t="shared" si="837"/>
        <v>0</v>
      </c>
      <c r="AQ780" t="str">
        <f t="shared" si="838"/>
        <v>0</v>
      </c>
      <c r="AT780">
        <f t="shared" si="851"/>
        <v>0</v>
      </c>
      <c r="AU780">
        <f t="shared" si="852"/>
        <v>0</v>
      </c>
      <c r="AW780">
        <f t="shared" si="853"/>
        <v>0</v>
      </c>
      <c r="AY780">
        <f t="shared" si="839"/>
        <v>0</v>
      </c>
      <c r="AZ780">
        <f t="shared" si="840"/>
        <v>0</v>
      </c>
      <c r="BA780">
        <f t="shared" si="841"/>
        <v>0</v>
      </c>
      <c r="BB780">
        <f t="shared" si="842"/>
        <v>0</v>
      </c>
      <c r="BC780">
        <f t="shared" si="843"/>
        <v>0</v>
      </c>
      <c r="BD780">
        <f t="shared" si="844"/>
        <v>0</v>
      </c>
      <c r="BF780" t="str">
        <f t="shared" si="845"/>
        <v>0</v>
      </c>
      <c r="BG780" t="str">
        <f t="shared" si="846"/>
        <v>0</v>
      </c>
      <c r="BH780" t="str">
        <f t="shared" si="847"/>
        <v>0</v>
      </c>
      <c r="BI780" t="str">
        <f t="shared" si="848"/>
        <v>0</v>
      </c>
      <c r="BJ780" t="str">
        <f t="shared" si="849"/>
        <v>0</v>
      </c>
      <c r="BK780" t="str">
        <f t="shared" si="850"/>
        <v>0</v>
      </c>
    </row>
    <row r="781" spans="1:63" x14ac:dyDescent="0.25">
      <c r="A781" s="176" t="s">
        <v>25</v>
      </c>
      <c r="B781" s="10">
        <f t="shared" si="797"/>
        <v>60</v>
      </c>
      <c r="C781" s="10" t="str">
        <f t="shared" si="826"/>
        <v>Refunds - 60</v>
      </c>
      <c r="D781" s="138">
        <f>'AUP Test Results - Table 1'!D781</f>
        <v>0</v>
      </c>
      <c r="E781" s="177">
        <f>'AUP Test Results - Table 1'!E781</f>
        <v>0</v>
      </c>
      <c r="F781" s="139">
        <f>'AUP Test Results - Table 1'!F781</f>
        <v>0</v>
      </c>
      <c r="G781" s="177">
        <f>'AUP Test Results - Table 1'!G781</f>
        <v>0</v>
      </c>
      <c r="H781" s="177">
        <f>'AUP Test Results - Table 1'!H781</f>
        <v>0</v>
      </c>
      <c r="I781" s="139">
        <f>'AUP Test Results - Table 1'!I781</f>
        <v>0</v>
      </c>
      <c r="J781" s="177">
        <f>'AUP Test Results - Table 1'!J781</f>
        <v>0</v>
      </c>
      <c r="K781" s="177">
        <f>'AUP Test Results - Table 1'!K781</f>
        <v>0</v>
      </c>
      <c r="L781" s="139">
        <f>'AUP Test Results - Table 1'!L781</f>
        <v>0</v>
      </c>
      <c r="M781" s="177" t="str">
        <f>'AUP Test Results - Table 1'!M781</f>
        <v/>
      </c>
      <c r="N781" s="177">
        <f>'AUP Test Results - Table 1'!N781</f>
        <v>0</v>
      </c>
      <c r="O781" s="139">
        <f>'AUP Test Results - Table 1'!O781</f>
        <v>0</v>
      </c>
      <c r="P781" s="177" t="str">
        <f>'AUP Test Results - Table 1'!P781</f>
        <v/>
      </c>
      <c r="Q781" s="138">
        <f>'AUP Test Results - Table 1'!Q781</f>
        <v>0</v>
      </c>
      <c r="R781" s="139">
        <f>'AUP Test Results - Table 1'!R781</f>
        <v>0</v>
      </c>
      <c r="S781" s="45">
        <f>'AUP Test Results - Table 1'!S781</f>
        <v>0</v>
      </c>
      <c r="T781" s="139">
        <f>'AUP Test Results - Table 1'!T781</f>
        <v>0</v>
      </c>
      <c r="U781" s="45">
        <f>'AUP Test Results - Table 1'!U781</f>
        <v>0</v>
      </c>
      <c r="V781" s="138">
        <f>'AUP Test Results - Table 1'!V781</f>
        <v>0</v>
      </c>
      <c r="W781" s="141" t="str">
        <f>'AUP Test Results - Table 1'!W781</f>
        <v>none</v>
      </c>
      <c r="X781" s="141">
        <f>'AUP Test Results - Table 1'!X781</f>
        <v>0</v>
      </c>
      <c r="Y781" s="178">
        <f>'AUP Test Results - Table 1'!Y781</f>
        <v>0</v>
      </c>
      <c r="Z781" s="89">
        <f>'AUP Test Results - Table 1'!Z781</f>
        <v>0</v>
      </c>
      <c r="AC781" t="str">
        <f t="shared" si="827"/>
        <v>Refunds</v>
      </c>
      <c r="AD781" s="3">
        <f t="shared" si="799"/>
        <v>0</v>
      </c>
      <c r="AE781" s="3">
        <f t="shared" si="800"/>
        <v>0</v>
      </c>
      <c r="AF781" s="3" t="e">
        <f t="shared" si="801"/>
        <v>#DIV/0!</v>
      </c>
      <c r="AG781" s="2" t="e">
        <f t="shared" si="828"/>
        <v>#DIV/0!</v>
      </c>
      <c r="AH781" s="2" t="e">
        <f t="shared" si="829"/>
        <v>#DIV/0!</v>
      </c>
      <c r="AI781" s="2" t="e">
        <f t="shared" si="830"/>
        <v>#DIV/0!</v>
      </c>
      <c r="AJ781" s="2" t="e">
        <f t="shared" si="831"/>
        <v>#DIV/0!</v>
      </c>
      <c r="AK781" t="e">
        <f t="shared" si="832"/>
        <v>#DIV/0!</v>
      </c>
      <c r="AL781" t="str">
        <f t="shared" si="833"/>
        <v>0</v>
      </c>
      <c r="AM781" t="str">
        <f t="shared" si="834"/>
        <v>0</v>
      </c>
      <c r="AN781" t="str">
        <f t="shared" si="835"/>
        <v>0</v>
      </c>
      <c r="AO781" t="str">
        <f t="shared" si="836"/>
        <v>0</v>
      </c>
      <c r="AP781" t="str">
        <f t="shared" si="837"/>
        <v>0</v>
      </c>
      <c r="AQ781" t="str">
        <f t="shared" si="838"/>
        <v>0</v>
      </c>
      <c r="AT781">
        <f t="shared" si="851"/>
        <v>0</v>
      </c>
      <c r="AU781">
        <f t="shared" si="852"/>
        <v>0</v>
      </c>
      <c r="AW781">
        <f t="shared" si="853"/>
        <v>0</v>
      </c>
      <c r="AY781">
        <f t="shared" si="839"/>
        <v>0</v>
      </c>
      <c r="AZ781">
        <f t="shared" si="840"/>
        <v>0</v>
      </c>
      <c r="BA781">
        <f t="shared" si="841"/>
        <v>0</v>
      </c>
      <c r="BB781">
        <f t="shared" si="842"/>
        <v>0</v>
      </c>
      <c r="BC781">
        <f t="shared" si="843"/>
        <v>0</v>
      </c>
      <c r="BD781">
        <f t="shared" si="844"/>
        <v>0</v>
      </c>
      <c r="BF781" t="str">
        <f t="shared" si="845"/>
        <v>0</v>
      </c>
      <c r="BG781" t="str">
        <f t="shared" si="846"/>
        <v>0</v>
      </c>
      <c r="BH781" t="str">
        <f t="shared" si="847"/>
        <v>0</v>
      </c>
      <c r="BI781" t="str">
        <f t="shared" si="848"/>
        <v>0</v>
      </c>
      <c r="BJ781" t="str">
        <f t="shared" si="849"/>
        <v>0</v>
      </c>
      <c r="BK781" t="str">
        <f t="shared" si="850"/>
        <v>0</v>
      </c>
    </row>
    <row r="782" spans="1:63" x14ac:dyDescent="0.25">
      <c r="A782" s="176" t="s">
        <v>26</v>
      </c>
      <c r="B782" s="10">
        <v>1</v>
      </c>
      <c r="C782" s="10" t="str">
        <f t="shared" si="826"/>
        <v>Prov Chg - 1</v>
      </c>
      <c r="D782" s="89">
        <f>'AUP Test Results - Table 1'!D782</f>
        <v>0</v>
      </c>
      <c r="E782" s="177">
        <f>'AUP Test Results - Table 1'!E782</f>
        <v>0</v>
      </c>
      <c r="F782" s="139">
        <f>'AUP Test Results - Table 1'!F782</f>
        <v>0</v>
      </c>
      <c r="G782" s="177">
        <f>'AUP Test Results - Table 1'!G782</f>
        <v>0</v>
      </c>
      <c r="H782" s="177">
        <f>'AUP Test Results - Table 1'!H782</f>
        <v>0</v>
      </c>
      <c r="I782" s="139">
        <f>'AUP Test Results - Table 1'!I782</f>
        <v>0</v>
      </c>
      <c r="J782" s="177">
        <f>'AUP Test Results - Table 1'!J782</f>
        <v>0</v>
      </c>
      <c r="K782" s="177">
        <f>'AUP Test Results - Table 1'!K782</f>
        <v>0</v>
      </c>
      <c r="L782" s="139">
        <f>'AUP Test Results - Table 1'!L782</f>
        <v>0</v>
      </c>
      <c r="M782" s="177" t="str">
        <f>'AUP Test Results - Table 1'!M782</f>
        <v/>
      </c>
      <c r="N782" s="177">
        <f>'AUP Test Results - Table 1'!N782</f>
        <v>0</v>
      </c>
      <c r="O782" s="139">
        <f>'AUP Test Results - Table 1'!O782</f>
        <v>0</v>
      </c>
      <c r="P782" s="177" t="str">
        <f>'AUP Test Results - Table 1'!P782</f>
        <v/>
      </c>
      <c r="Q782" s="138">
        <f>'AUP Test Results - Table 1'!Q782</f>
        <v>0</v>
      </c>
      <c r="R782" s="139">
        <f>'AUP Test Results - Table 1'!R782</f>
        <v>0</v>
      </c>
      <c r="S782" s="45">
        <f>'AUP Test Results - Table 1'!S782</f>
        <v>0</v>
      </c>
      <c r="T782" s="139">
        <f>'AUP Test Results - Table 1'!T782</f>
        <v>0</v>
      </c>
      <c r="U782" s="45">
        <f>'AUP Test Results - Table 1'!U782</f>
        <v>0</v>
      </c>
      <c r="V782" s="138">
        <f>'AUP Test Results - Table 1'!V782</f>
        <v>0</v>
      </c>
      <c r="W782" s="141" t="str">
        <f>'AUP Test Results - Table 1'!W782</f>
        <v>none</v>
      </c>
      <c r="X782" s="141">
        <f>'AUP Test Results - Table 1'!X782</f>
        <v>0</v>
      </c>
      <c r="Y782" s="178">
        <f>'AUP Test Results - Table 1'!Y782</f>
        <v>0</v>
      </c>
      <c r="Z782" s="89">
        <f>'AUP Test Results - Table 1'!Z782</f>
        <v>0</v>
      </c>
      <c r="AC782" t="str">
        <f t="shared" si="827"/>
        <v>Refunds</v>
      </c>
      <c r="AD782" s="3">
        <f t="shared" si="799"/>
        <v>0</v>
      </c>
      <c r="AE782" s="3">
        <f t="shared" si="800"/>
        <v>0</v>
      </c>
      <c r="AF782" s="3" t="e">
        <f t="shared" si="801"/>
        <v>#DIV/0!</v>
      </c>
      <c r="AG782" s="2" t="e">
        <f t="shared" si="828"/>
        <v>#DIV/0!</v>
      </c>
      <c r="AH782" s="2" t="e">
        <f t="shared" si="829"/>
        <v>#DIV/0!</v>
      </c>
      <c r="AI782" s="2" t="e">
        <f t="shared" si="830"/>
        <v>#DIV/0!</v>
      </c>
      <c r="AJ782" s="2" t="e">
        <f t="shared" si="831"/>
        <v>#DIV/0!</v>
      </c>
      <c r="AK782" t="e">
        <f t="shared" si="832"/>
        <v>#DIV/0!</v>
      </c>
      <c r="AL782" t="str">
        <f t="shared" si="833"/>
        <v>0</v>
      </c>
      <c r="AM782" t="str">
        <f t="shared" si="834"/>
        <v>0</v>
      </c>
      <c r="AN782" t="str">
        <f t="shared" si="835"/>
        <v>0</v>
      </c>
      <c r="AO782" t="str">
        <f t="shared" si="836"/>
        <v>0</v>
      </c>
      <c r="AP782" t="str">
        <f t="shared" si="837"/>
        <v>0</v>
      </c>
      <c r="AQ782" t="str">
        <f t="shared" si="838"/>
        <v>0</v>
      </c>
      <c r="AT782">
        <f t="shared" si="851"/>
        <v>0</v>
      </c>
      <c r="AU782">
        <f t="shared" si="852"/>
        <v>0</v>
      </c>
      <c r="AW782">
        <f t="shared" si="853"/>
        <v>0</v>
      </c>
      <c r="AY782">
        <f t="shared" si="839"/>
        <v>0</v>
      </c>
      <c r="AZ782">
        <f t="shared" si="840"/>
        <v>0</v>
      </c>
      <c r="BA782">
        <f t="shared" si="841"/>
        <v>0</v>
      </c>
      <c r="BB782">
        <f t="shared" si="842"/>
        <v>0</v>
      </c>
      <c r="BC782">
        <f t="shared" si="843"/>
        <v>0</v>
      </c>
      <c r="BD782">
        <f t="shared" si="844"/>
        <v>0</v>
      </c>
      <c r="BF782" t="str">
        <f t="shared" si="845"/>
        <v>0</v>
      </c>
      <c r="BG782" t="str">
        <f t="shared" si="846"/>
        <v>0</v>
      </c>
      <c r="BH782" t="str">
        <f t="shared" si="847"/>
        <v>0</v>
      </c>
      <c r="BI782" t="str">
        <f t="shared" si="848"/>
        <v>0</v>
      </c>
      <c r="BJ782" t="str">
        <f t="shared" si="849"/>
        <v>0</v>
      </c>
      <c r="BK782" t="str">
        <f t="shared" si="850"/>
        <v>0</v>
      </c>
    </row>
    <row r="783" spans="1:63" x14ac:dyDescent="0.25">
      <c r="A783" s="176" t="s">
        <v>26</v>
      </c>
      <c r="B783" s="10">
        <f t="shared" ref="B783:B811" si="854">B782+1</f>
        <v>2</v>
      </c>
      <c r="C783" s="10" t="str">
        <f t="shared" si="826"/>
        <v>Prov Chg - 2</v>
      </c>
      <c r="D783" s="89">
        <f>'AUP Test Results - Table 1'!D783</f>
        <v>0</v>
      </c>
      <c r="E783" s="177">
        <f>'AUP Test Results - Table 1'!E783</f>
        <v>0</v>
      </c>
      <c r="F783" s="139">
        <f>'AUP Test Results - Table 1'!F783</f>
        <v>0</v>
      </c>
      <c r="G783" s="177">
        <f>'AUP Test Results - Table 1'!G783</f>
        <v>0</v>
      </c>
      <c r="H783" s="177">
        <f>'AUP Test Results - Table 1'!H783</f>
        <v>0</v>
      </c>
      <c r="I783" s="139">
        <f>'AUP Test Results - Table 1'!I783</f>
        <v>0</v>
      </c>
      <c r="J783" s="177">
        <f>'AUP Test Results - Table 1'!J783</f>
        <v>0</v>
      </c>
      <c r="K783" s="177">
        <f>'AUP Test Results - Table 1'!K783</f>
        <v>0</v>
      </c>
      <c r="L783" s="139">
        <f>'AUP Test Results - Table 1'!L783</f>
        <v>0</v>
      </c>
      <c r="M783" s="177" t="str">
        <f>'AUP Test Results - Table 1'!M783</f>
        <v/>
      </c>
      <c r="N783" s="177">
        <f>'AUP Test Results - Table 1'!N783</f>
        <v>0</v>
      </c>
      <c r="O783" s="139">
        <f>'AUP Test Results - Table 1'!O783</f>
        <v>0</v>
      </c>
      <c r="P783" s="177" t="str">
        <f>'AUP Test Results - Table 1'!P783</f>
        <v/>
      </c>
      <c r="Q783" s="138">
        <f>'AUP Test Results - Table 1'!Q783</f>
        <v>0</v>
      </c>
      <c r="R783" s="139">
        <f>'AUP Test Results - Table 1'!R783</f>
        <v>0</v>
      </c>
      <c r="S783" s="45">
        <f>'AUP Test Results - Table 1'!S783</f>
        <v>0</v>
      </c>
      <c r="T783" s="139">
        <f>'AUP Test Results - Table 1'!T783</f>
        <v>0</v>
      </c>
      <c r="U783" s="45">
        <f>'AUP Test Results - Table 1'!U783</f>
        <v>0</v>
      </c>
      <c r="V783" s="138">
        <f>'AUP Test Results - Table 1'!V783</f>
        <v>0</v>
      </c>
      <c r="W783" s="141" t="str">
        <f>'AUP Test Results - Table 1'!W783</f>
        <v>none</v>
      </c>
      <c r="X783" s="141">
        <f>'AUP Test Results - Table 1'!X783</f>
        <v>0</v>
      </c>
      <c r="Y783" s="178">
        <f>'AUP Test Results - Table 1'!Y783</f>
        <v>0</v>
      </c>
      <c r="Z783" s="89">
        <f>'AUP Test Results - Table 1'!Z783</f>
        <v>0</v>
      </c>
      <c r="AC783" t="str">
        <f t="shared" si="827"/>
        <v>Refunds</v>
      </c>
      <c r="AD783" s="3">
        <f t="shared" si="799"/>
        <v>0</v>
      </c>
      <c r="AE783" s="3">
        <f t="shared" si="800"/>
        <v>0</v>
      </c>
      <c r="AF783" s="3" t="e">
        <f t="shared" si="801"/>
        <v>#DIV/0!</v>
      </c>
      <c r="AG783" s="2" t="e">
        <f t="shared" si="828"/>
        <v>#DIV/0!</v>
      </c>
      <c r="AH783" s="2" t="e">
        <f t="shared" si="829"/>
        <v>#DIV/0!</v>
      </c>
      <c r="AI783" s="2" t="e">
        <f t="shared" si="830"/>
        <v>#DIV/0!</v>
      </c>
      <c r="AJ783" s="2" t="e">
        <f t="shared" si="831"/>
        <v>#DIV/0!</v>
      </c>
      <c r="AK783" t="e">
        <f t="shared" si="832"/>
        <v>#DIV/0!</v>
      </c>
      <c r="AL783" t="str">
        <f t="shared" si="833"/>
        <v>0</v>
      </c>
      <c r="AM783" t="str">
        <f t="shared" si="834"/>
        <v>0</v>
      </c>
      <c r="AN783" t="str">
        <f t="shared" si="835"/>
        <v>0</v>
      </c>
      <c r="AO783" t="str">
        <f t="shared" si="836"/>
        <v>0</v>
      </c>
      <c r="AP783" t="str">
        <f t="shared" si="837"/>
        <v>0</v>
      </c>
      <c r="AQ783" t="str">
        <f t="shared" si="838"/>
        <v>0</v>
      </c>
      <c r="AT783">
        <f t="shared" si="851"/>
        <v>0</v>
      </c>
      <c r="AU783">
        <f t="shared" si="852"/>
        <v>0</v>
      </c>
      <c r="AW783">
        <f t="shared" si="853"/>
        <v>0</v>
      </c>
      <c r="AY783">
        <f t="shared" si="839"/>
        <v>0</v>
      </c>
      <c r="AZ783">
        <f t="shared" si="840"/>
        <v>0</v>
      </c>
      <c r="BA783">
        <f t="shared" si="841"/>
        <v>0</v>
      </c>
      <c r="BB783">
        <f t="shared" si="842"/>
        <v>0</v>
      </c>
      <c r="BC783">
        <f t="shared" si="843"/>
        <v>0</v>
      </c>
      <c r="BD783">
        <f t="shared" si="844"/>
        <v>0</v>
      </c>
      <c r="BF783" t="str">
        <f t="shared" si="845"/>
        <v>0</v>
      </c>
      <c r="BG783" t="str">
        <f t="shared" si="846"/>
        <v>0</v>
      </c>
      <c r="BH783" t="str">
        <f t="shared" si="847"/>
        <v>0</v>
      </c>
      <c r="BI783" t="str">
        <f t="shared" si="848"/>
        <v>0</v>
      </c>
      <c r="BJ783" t="str">
        <f t="shared" si="849"/>
        <v>0</v>
      </c>
      <c r="BK783" t="str">
        <f t="shared" si="850"/>
        <v>0</v>
      </c>
    </row>
    <row r="784" spans="1:63" x14ac:dyDescent="0.25">
      <c r="A784" s="176" t="s">
        <v>26</v>
      </c>
      <c r="B784" s="10">
        <f t="shared" si="854"/>
        <v>3</v>
      </c>
      <c r="C784" s="10" t="str">
        <f t="shared" si="826"/>
        <v>Prov Chg - 3</v>
      </c>
      <c r="D784" s="89">
        <f>'AUP Test Results - Table 1'!D784</f>
        <v>0</v>
      </c>
      <c r="E784" s="177">
        <f>'AUP Test Results - Table 1'!E784</f>
        <v>0</v>
      </c>
      <c r="F784" s="139">
        <f>'AUP Test Results - Table 1'!F784</f>
        <v>0</v>
      </c>
      <c r="G784" s="177">
        <f>'AUP Test Results - Table 1'!G784</f>
        <v>0</v>
      </c>
      <c r="H784" s="177">
        <f>'AUP Test Results - Table 1'!H784</f>
        <v>0</v>
      </c>
      <c r="I784" s="139">
        <f>'AUP Test Results - Table 1'!I784</f>
        <v>0</v>
      </c>
      <c r="J784" s="177">
        <f>'AUP Test Results - Table 1'!J784</f>
        <v>0</v>
      </c>
      <c r="K784" s="177">
        <f>'AUP Test Results - Table 1'!K784</f>
        <v>0</v>
      </c>
      <c r="L784" s="139">
        <f>'AUP Test Results - Table 1'!L784</f>
        <v>0</v>
      </c>
      <c r="M784" s="177" t="str">
        <f>'AUP Test Results - Table 1'!M784</f>
        <v/>
      </c>
      <c r="N784" s="177">
        <f>'AUP Test Results - Table 1'!N784</f>
        <v>0</v>
      </c>
      <c r="O784" s="139">
        <f>'AUP Test Results - Table 1'!O784</f>
        <v>0</v>
      </c>
      <c r="P784" s="177" t="str">
        <f>'AUP Test Results - Table 1'!P784</f>
        <v/>
      </c>
      <c r="Q784" s="138">
        <f>'AUP Test Results - Table 1'!Q784</f>
        <v>0</v>
      </c>
      <c r="R784" s="139">
        <f>'AUP Test Results - Table 1'!R784</f>
        <v>0</v>
      </c>
      <c r="S784" s="45">
        <f>'AUP Test Results - Table 1'!S784</f>
        <v>0</v>
      </c>
      <c r="T784" s="139">
        <f>'AUP Test Results - Table 1'!T784</f>
        <v>0</v>
      </c>
      <c r="U784" s="45">
        <f>'AUP Test Results - Table 1'!U784</f>
        <v>0</v>
      </c>
      <c r="V784" s="138">
        <f>'AUP Test Results - Table 1'!V784</f>
        <v>0</v>
      </c>
      <c r="W784" s="141" t="str">
        <f>'AUP Test Results - Table 1'!W784</f>
        <v>none</v>
      </c>
      <c r="X784" s="141">
        <f>'AUP Test Results - Table 1'!X784</f>
        <v>0</v>
      </c>
      <c r="Y784" s="178">
        <f>'AUP Test Results - Table 1'!Y784</f>
        <v>0</v>
      </c>
      <c r="Z784" s="89">
        <f>'AUP Test Results - Table 1'!Z784</f>
        <v>0</v>
      </c>
      <c r="AC784" t="str">
        <f t="shared" si="827"/>
        <v>Refunds</v>
      </c>
      <c r="AD784" s="3">
        <f t="shared" si="799"/>
        <v>0</v>
      </c>
      <c r="AE784" s="3">
        <f t="shared" si="800"/>
        <v>0</v>
      </c>
      <c r="AF784" s="3" t="e">
        <f t="shared" si="801"/>
        <v>#DIV/0!</v>
      </c>
      <c r="AG784" s="2" t="e">
        <f t="shared" si="828"/>
        <v>#DIV/0!</v>
      </c>
      <c r="AH784" s="2" t="e">
        <f t="shared" si="829"/>
        <v>#DIV/0!</v>
      </c>
      <c r="AI784" s="2" t="e">
        <f t="shared" si="830"/>
        <v>#DIV/0!</v>
      </c>
      <c r="AJ784" s="2" t="e">
        <f t="shared" si="831"/>
        <v>#DIV/0!</v>
      </c>
      <c r="AK784" t="e">
        <f t="shared" si="832"/>
        <v>#DIV/0!</v>
      </c>
      <c r="AL784" t="str">
        <f t="shared" si="833"/>
        <v>0</v>
      </c>
      <c r="AM784" t="str">
        <f t="shared" si="834"/>
        <v>0</v>
      </c>
      <c r="AN784" t="str">
        <f t="shared" si="835"/>
        <v>0</v>
      </c>
      <c r="AO784" t="str">
        <f t="shared" si="836"/>
        <v>0</v>
      </c>
      <c r="AP784" t="str">
        <f t="shared" si="837"/>
        <v>0</v>
      </c>
      <c r="AQ784" t="str">
        <f t="shared" si="838"/>
        <v>0</v>
      </c>
      <c r="AT784">
        <f t="shared" si="851"/>
        <v>0</v>
      </c>
      <c r="AU784">
        <f t="shared" si="852"/>
        <v>0</v>
      </c>
      <c r="AW784">
        <f t="shared" si="853"/>
        <v>0</v>
      </c>
      <c r="AY784">
        <f t="shared" si="839"/>
        <v>0</v>
      </c>
      <c r="AZ784">
        <f t="shared" si="840"/>
        <v>0</v>
      </c>
      <c r="BA784">
        <f t="shared" si="841"/>
        <v>0</v>
      </c>
      <c r="BB784">
        <f t="shared" si="842"/>
        <v>0</v>
      </c>
      <c r="BC784">
        <f t="shared" si="843"/>
        <v>0</v>
      </c>
      <c r="BD784">
        <f t="shared" si="844"/>
        <v>0</v>
      </c>
      <c r="BF784" t="str">
        <f t="shared" si="845"/>
        <v>0</v>
      </c>
      <c r="BG784" t="str">
        <f t="shared" si="846"/>
        <v>0</v>
      </c>
      <c r="BH784" t="str">
        <f t="shared" si="847"/>
        <v>0</v>
      </c>
      <c r="BI784" t="str">
        <f t="shared" si="848"/>
        <v>0</v>
      </c>
      <c r="BJ784" t="str">
        <f t="shared" si="849"/>
        <v>0</v>
      </c>
      <c r="BK784" t="str">
        <f t="shared" si="850"/>
        <v>0</v>
      </c>
    </row>
    <row r="785" spans="1:63" x14ac:dyDescent="0.25">
      <c r="A785" s="176" t="s">
        <v>26</v>
      </c>
      <c r="B785" s="10">
        <f t="shared" si="854"/>
        <v>4</v>
      </c>
      <c r="C785" s="10" t="str">
        <f t="shared" si="826"/>
        <v>Prov Chg - 4</v>
      </c>
      <c r="D785" s="89">
        <f>'AUP Test Results - Table 1'!D785</f>
        <v>0</v>
      </c>
      <c r="E785" s="177">
        <f>'AUP Test Results - Table 1'!E785</f>
        <v>0</v>
      </c>
      <c r="F785" s="139">
        <f>'AUP Test Results - Table 1'!F785</f>
        <v>0</v>
      </c>
      <c r="G785" s="177">
        <f>'AUP Test Results - Table 1'!G785</f>
        <v>0</v>
      </c>
      <c r="H785" s="177">
        <f>'AUP Test Results - Table 1'!H785</f>
        <v>0</v>
      </c>
      <c r="I785" s="139">
        <f>'AUP Test Results - Table 1'!I785</f>
        <v>0</v>
      </c>
      <c r="J785" s="177">
        <f>'AUP Test Results - Table 1'!J785</f>
        <v>0</v>
      </c>
      <c r="K785" s="177">
        <f>'AUP Test Results - Table 1'!K785</f>
        <v>0</v>
      </c>
      <c r="L785" s="139">
        <f>'AUP Test Results - Table 1'!L785</f>
        <v>0</v>
      </c>
      <c r="M785" s="177" t="str">
        <f>'AUP Test Results - Table 1'!M785</f>
        <v/>
      </c>
      <c r="N785" s="177">
        <f>'AUP Test Results - Table 1'!N785</f>
        <v>0</v>
      </c>
      <c r="O785" s="139">
        <f>'AUP Test Results - Table 1'!O785</f>
        <v>0</v>
      </c>
      <c r="P785" s="177" t="str">
        <f>'AUP Test Results - Table 1'!P785</f>
        <v/>
      </c>
      <c r="Q785" s="138">
        <f>'AUP Test Results - Table 1'!Q785</f>
        <v>0</v>
      </c>
      <c r="R785" s="139">
        <f>'AUP Test Results - Table 1'!R785</f>
        <v>0</v>
      </c>
      <c r="S785" s="45">
        <f>'AUP Test Results - Table 1'!S785</f>
        <v>0</v>
      </c>
      <c r="T785" s="139">
        <f>'AUP Test Results - Table 1'!T785</f>
        <v>0</v>
      </c>
      <c r="U785" s="45">
        <f>'AUP Test Results - Table 1'!U785</f>
        <v>0</v>
      </c>
      <c r="V785" s="138">
        <f>'AUP Test Results - Table 1'!V785</f>
        <v>0</v>
      </c>
      <c r="W785" s="141" t="str">
        <f>'AUP Test Results - Table 1'!W785</f>
        <v>none</v>
      </c>
      <c r="X785" s="141">
        <f>'AUP Test Results - Table 1'!X785</f>
        <v>0</v>
      </c>
      <c r="Y785" s="178">
        <f>'AUP Test Results - Table 1'!Y785</f>
        <v>0</v>
      </c>
      <c r="Z785" s="89">
        <f>'AUP Test Results - Table 1'!Z785</f>
        <v>0</v>
      </c>
      <c r="AC785" t="str">
        <f t="shared" si="827"/>
        <v>Prov Chg</v>
      </c>
      <c r="AD785" s="3">
        <f>'IPs defined by Activity (3)'!$B$19</f>
        <v>0</v>
      </c>
      <c r="AE785">
        <f>'IPs defined by Activity (3)'!$D$19</f>
        <v>0</v>
      </c>
      <c r="AF785" s="3" t="e">
        <f>AD785/AE785</f>
        <v>#DIV/0!</v>
      </c>
      <c r="AG785" s="2" t="e">
        <f t="shared" si="828"/>
        <v>#DIV/0!</v>
      </c>
      <c r="AH785" s="2" t="e">
        <f t="shared" si="829"/>
        <v>#DIV/0!</v>
      </c>
      <c r="AI785" s="2" t="e">
        <f t="shared" si="830"/>
        <v>#DIV/0!</v>
      </c>
      <c r="AJ785" s="2" t="e">
        <f t="shared" si="831"/>
        <v>#DIV/0!</v>
      </c>
      <c r="AK785" t="e">
        <f t="shared" si="832"/>
        <v>#DIV/0!</v>
      </c>
      <c r="AL785" t="str">
        <f t="shared" si="833"/>
        <v>0</v>
      </c>
      <c r="AM785" t="str">
        <f t="shared" si="834"/>
        <v>0</v>
      </c>
      <c r="AN785" t="str">
        <f t="shared" si="835"/>
        <v>0</v>
      </c>
      <c r="AO785" t="str">
        <f t="shared" si="836"/>
        <v>0</v>
      </c>
      <c r="AP785" t="str">
        <f t="shared" si="837"/>
        <v>0</v>
      </c>
      <c r="AQ785" t="str">
        <f t="shared" si="838"/>
        <v>0</v>
      </c>
      <c r="AT785">
        <f t="shared" si="851"/>
        <v>0</v>
      </c>
      <c r="AU785">
        <f t="shared" si="852"/>
        <v>0</v>
      </c>
      <c r="AW785">
        <f t="shared" si="853"/>
        <v>0</v>
      </c>
      <c r="AY785">
        <f t="shared" si="839"/>
        <v>0</v>
      </c>
      <c r="AZ785">
        <f t="shared" si="840"/>
        <v>0</v>
      </c>
      <c r="BA785">
        <f t="shared" si="841"/>
        <v>0</v>
      </c>
      <c r="BB785">
        <f t="shared" si="842"/>
        <v>0</v>
      </c>
      <c r="BC785">
        <f t="shared" si="843"/>
        <v>0</v>
      </c>
      <c r="BD785">
        <f t="shared" si="844"/>
        <v>0</v>
      </c>
      <c r="BF785" t="str">
        <f t="shared" si="845"/>
        <v>0</v>
      </c>
      <c r="BG785" t="str">
        <f t="shared" si="846"/>
        <v>0</v>
      </c>
      <c r="BH785" t="str">
        <f t="shared" si="847"/>
        <v>0</v>
      </c>
      <c r="BI785" t="str">
        <f t="shared" si="848"/>
        <v>0</v>
      </c>
      <c r="BJ785" t="str">
        <f t="shared" si="849"/>
        <v>0</v>
      </c>
      <c r="BK785" t="str">
        <f t="shared" si="850"/>
        <v>0</v>
      </c>
    </row>
    <row r="786" spans="1:63" x14ac:dyDescent="0.25">
      <c r="A786" s="176" t="s">
        <v>26</v>
      </c>
      <c r="B786" s="10">
        <f t="shared" si="854"/>
        <v>5</v>
      </c>
      <c r="C786" s="10" t="str">
        <f t="shared" si="826"/>
        <v>Prov Chg - 5</v>
      </c>
      <c r="D786" s="89">
        <f>'AUP Test Results - Table 1'!D786</f>
        <v>0</v>
      </c>
      <c r="E786" s="177">
        <f>'AUP Test Results - Table 1'!E786</f>
        <v>0</v>
      </c>
      <c r="F786" s="139">
        <f>'AUP Test Results - Table 1'!F786</f>
        <v>0</v>
      </c>
      <c r="G786" s="177">
        <f>'AUP Test Results - Table 1'!G786</f>
        <v>0</v>
      </c>
      <c r="H786" s="177">
        <f>'AUP Test Results - Table 1'!H786</f>
        <v>0</v>
      </c>
      <c r="I786" s="139">
        <f>'AUP Test Results - Table 1'!I786</f>
        <v>0</v>
      </c>
      <c r="J786" s="177">
        <f>'AUP Test Results - Table 1'!J786</f>
        <v>0</v>
      </c>
      <c r="K786" s="177">
        <f>'AUP Test Results - Table 1'!K786</f>
        <v>0</v>
      </c>
      <c r="L786" s="139">
        <f>'AUP Test Results - Table 1'!L786</f>
        <v>0</v>
      </c>
      <c r="M786" s="177" t="str">
        <f>'AUP Test Results - Table 1'!M786</f>
        <v/>
      </c>
      <c r="N786" s="177">
        <f>'AUP Test Results - Table 1'!N786</f>
        <v>0</v>
      </c>
      <c r="O786" s="139">
        <f>'AUP Test Results - Table 1'!O786</f>
        <v>0</v>
      </c>
      <c r="P786" s="177" t="str">
        <f>'AUP Test Results - Table 1'!P786</f>
        <v/>
      </c>
      <c r="Q786" s="138">
        <f>'AUP Test Results - Table 1'!Q786</f>
        <v>0</v>
      </c>
      <c r="R786" s="139">
        <f>'AUP Test Results - Table 1'!R786</f>
        <v>0</v>
      </c>
      <c r="S786" s="45">
        <f>'AUP Test Results - Table 1'!S786</f>
        <v>0</v>
      </c>
      <c r="T786" s="139">
        <f>'AUP Test Results - Table 1'!T786</f>
        <v>0</v>
      </c>
      <c r="U786" s="45">
        <f>'AUP Test Results - Table 1'!U786</f>
        <v>0</v>
      </c>
      <c r="V786" s="138">
        <f>'AUP Test Results - Table 1'!V786</f>
        <v>0</v>
      </c>
      <c r="W786" s="141" t="str">
        <f>'AUP Test Results - Table 1'!W786</f>
        <v>none</v>
      </c>
      <c r="X786" s="141">
        <f>'AUP Test Results - Table 1'!X786</f>
        <v>0</v>
      </c>
      <c r="Y786" s="178">
        <f>'AUP Test Results - Table 1'!Y786</f>
        <v>0</v>
      </c>
      <c r="Z786" s="89">
        <f>'AUP Test Results - Table 1'!Z786</f>
        <v>0</v>
      </c>
      <c r="AC786" t="str">
        <f t="shared" si="827"/>
        <v>Prov Chg</v>
      </c>
      <c r="AD786" s="3">
        <f>AD785</f>
        <v>0</v>
      </c>
      <c r="AE786" s="3">
        <f t="shared" ref="AE786:AF786" si="855">AE785</f>
        <v>0</v>
      </c>
      <c r="AF786" s="3" t="e">
        <f t="shared" si="855"/>
        <v>#DIV/0!</v>
      </c>
      <c r="AG786" s="2" t="e">
        <f t="shared" si="828"/>
        <v>#DIV/0!</v>
      </c>
      <c r="AH786" s="2" t="e">
        <f t="shared" si="829"/>
        <v>#DIV/0!</v>
      </c>
      <c r="AI786" s="2" t="e">
        <f t="shared" si="830"/>
        <v>#DIV/0!</v>
      </c>
      <c r="AJ786" s="2" t="e">
        <f t="shared" si="831"/>
        <v>#DIV/0!</v>
      </c>
      <c r="AK786" t="e">
        <f t="shared" si="832"/>
        <v>#DIV/0!</v>
      </c>
      <c r="AL786" t="str">
        <f t="shared" si="833"/>
        <v>0</v>
      </c>
      <c r="AM786" t="str">
        <f t="shared" si="834"/>
        <v>0</v>
      </c>
      <c r="AN786" t="str">
        <f t="shared" si="835"/>
        <v>0</v>
      </c>
      <c r="AO786" t="str">
        <f t="shared" si="836"/>
        <v>0</v>
      </c>
      <c r="AP786" t="str">
        <f t="shared" si="837"/>
        <v>0</v>
      </c>
      <c r="AQ786" t="str">
        <f t="shared" si="838"/>
        <v>0</v>
      </c>
      <c r="AT786">
        <f t="shared" si="851"/>
        <v>0</v>
      </c>
      <c r="AU786">
        <f t="shared" si="852"/>
        <v>0</v>
      </c>
      <c r="AW786">
        <f t="shared" si="853"/>
        <v>0</v>
      </c>
      <c r="AY786">
        <f t="shared" si="839"/>
        <v>0</v>
      </c>
      <c r="AZ786">
        <f t="shared" si="840"/>
        <v>0</v>
      </c>
      <c r="BA786">
        <f t="shared" si="841"/>
        <v>0</v>
      </c>
      <c r="BB786">
        <f t="shared" si="842"/>
        <v>0</v>
      </c>
      <c r="BC786">
        <f t="shared" si="843"/>
        <v>0</v>
      </c>
      <c r="BD786">
        <f t="shared" si="844"/>
        <v>0</v>
      </c>
      <c r="BF786" t="str">
        <f t="shared" si="845"/>
        <v>0</v>
      </c>
      <c r="BG786" t="str">
        <f t="shared" si="846"/>
        <v>0</v>
      </c>
      <c r="BH786" t="str">
        <f t="shared" si="847"/>
        <v>0</v>
      </c>
      <c r="BI786" t="str">
        <f t="shared" si="848"/>
        <v>0</v>
      </c>
      <c r="BJ786" t="str">
        <f t="shared" si="849"/>
        <v>0</v>
      </c>
      <c r="BK786" t="str">
        <f t="shared" si="850"/>
        <v>0</v>
      </c>
    </row>
    <row r="787" spans="1:63" x14ac:dyDescent="0.25">
      <c r="A787" s="176" t="s">
        <v>26</v>
      </c>
      <c r="B787" s="10">
        <f t="shared" si="854"/>
        <v>6</v>
      </c>
      <c r="C787" s="10" t="str">
        <f t="shared" si="826"/>
        <v>Prov Chg - 6</v>
      </c>
      <c r="D787" s="89">
        <f>'AUP Test Results - Table 1'!D787</f>
        <v>0</v>
      </c>
      <c r="E787" s="177">
        <f>'AUP Test Results - Table 1'!E787</f>
        <v>0</v>
      </c>
      <c r="F787" s="139">
        <f>'AUP Test Results - Table 1'!F787</f>
        <v>0</v>
      </c>
      <c r="G787" s="177">
        <f>'AUP Test Results - Table 1'!G787</f>
        <v>0</v>
      </c>
      <c r="H787" s="177">
        <f>'AUP Test Results - Table 1'!H787</f>
        <v>0</v>
      </c>
      <c r="I787" s="139">
        <f>'AUP Test Results - Table 1'!I787</f>
        <v>0</v>
      </c>
      <c r="J787" s="177">
        <f>'AUP Test Results - Table 1'!J787</f>
        <v>0</v>
      </c>
      <c r="K787" s="177">
        <f>'AUP Test Results - Table 1'!K787</f>
        <v>0</v>
      </c>
      <c r="L787" s="139">
        <f>'AUP Test Results - Table 1'!L787</f>
        <v>0</v>
      </c>
      <c r="M787" s="177" t="str">
        <f>'AUP Test Results - Table 1'!M787</f>
        <v/>
      </c>
      <c r="N787" s="177">
        <f>'AUP Test Results - Table 1'!N787</f>
        <v>0</v>
      </c>
      <c r="O787" s="139">
        <f>'AUP Test Results - Table 1'!O787</f>
        <v>0</v>
      </c>
      <c r="P787" s="177" t="str">
        <f>'AUP Test Results - Table 1'!P787</f>
        <v/>
      </c>
      <c r="Q787" s="138">
        <f>'AUP Test Results - Table 1'!Q787</f>
        <v>0</v>
      </c>
      <c r="R787" s="139">
        <f>'AUP Test Results - Table 1'!R787</f>
        <v>0</v>
      </c>
      <c r="S787" s="45">
        <f>'AUP Test Results - Table 1'!S787</f>
        <v>0</v>
      </c>
      <c r="T787" s="139">
        <f>'AUP Test Results - Table 1'!T787</f>
        <v>0</v>
      </c>
      <c r="U787" s="45">
        <f>'AUP Test Results - Table 1'!U787</f>
        <v>0</v>
      </c>
      <c r="V787" s="138">
        <f>'AUP Test Results - Table 1'!V787</f>
        <v>0</v>
      </c>
      <c r="W787" s="141" t="str">
        <f>'AUP Test Results - Table 1'!W787</f>
        <v>none</v>
      </c>
      <c r="X787" s="141">
        <f>'AUP Test Results - Table 1'!X787</f>
        <v>0</v>
      </c>
      <c r="Y787" s="178">
        <f>'AUP Test Results - Table 1'!Y787</f>
        <v>0</v>
      </c>
      <c r="Z787" s="89">
        <f>'AUP Test Results - Table 1'!Z787</f>
        <v>0</v>
      </c>
      <c r="AC787" t="str">
        <f t="shared" si="827"/>
        <v>Prov Chg</v>
      </c>
      <c r="AD787" s="3">
        <f t="shared" ref="AD787:AD814" si="856">AD786</f>
        <v>0</v>
      </c>
      <c r="AE787" s="3">
        <f t="shared" ref="AE787:AE814" si="857">AE786</f>
        <v>0</v>
      </c>
      <c r="AF787" s="3" t="e">
        <f t="shared" ref="AF787:AF814" si="858">AF786</f>
        <v>#DIV/0!</v>
      </c>
      <c r="AG787" s="2" t="e">
        <f t="shared" si="828"/>
        <v>#DIV/0!</v>
      </c>
      <c r="AH787" s="2" t="e">
        <f t="shared" si="829"/>
        <v>#DIV/0!</v>
      </c>
      <c r="AI787" s="2" t="e">
        <f t="shared" si="830"/>
        <v>#DIV/0!</v>
      </c>
      <c r="AJ787" s="2" t="e">
        <f t="shared" si="831"/>
        <v>#DIV/0!</v>
      </c>
      <c r="AK787" t="e">
        <f t="shared" si="832"/>
        <v>#DIV/0!</v>
      </c>
      <c r="AL787" t="str">
        <f t="shared" si="833"/>
        <v>0</v>
      </c>
      <c r="AM787" t="str">
        <f t="shared" si="834"/>
        <v>0</v>
      </c>
      <c r="AN787" t="str">
        <f t="shared" si="835"/>
        <v>0</v>
      </c>
      <c r="AO787" t="str">
        <f t="shared" si="836"/>
        <v>0</v>
      </c>
      <c r="AP787" t="str">
        <f t="shared" si="837"/>
        <v>0</v>
      </c>
      <c r="AQ787" t="str">
        <f t="shared" si="838"/>
        <v>0</v>
      </c>
      <c r="AT787">
        <f t="shared" si="851"/>
        <v>0</v>
      </c>
      <c r="AU787">
        <f t="shared" si="852"/>
        <v>0</v>
      </c>
      <c r="AW787">
        <f t="shared" si="853"/>
        <v>0</v>
      </c>
      <c r="AY787">
        <f t="shared" si="839"/>
        <v>0</v>
      </c>
      <c r="AZ787">
        <f t="shared" si="840"/>
        <v>0</v>
      </c>
      <c r="BA787">
        <f t="shared" si="841"/>
        <v>0</v>
      </c>
      <c r="BB787">
        <f t="shared" si="842"/>
        <v>0</v>
      </c>
      <c r="BC787">
        <f t="shared" si="843"/>
        <v>0</v>
      </c>
      <c r="BD787">
        <f t="shared" si="844"/>
        <v>0</v>
      </c>
      <c r="BF787" t="str">
        <f t="shared" si="845"/>
        <v>0</v>
      </c>
      <c r="BG787" t="str">
        <f t="shared" si="846"/>
        <v>0</v>
      </c>
      <c r="BH787" t="str">
        <f t="shared" si="847"/>
        <v>0</v>
      </c>
      <c r="BI787" t="str">
        <f t="shared" si="848"/>
        <v>0</v>
      </c>
      <c r="BJ787" t="str">
        <f t="shared" si="849"/>
        <v>0</v>
      </c>
      <c r="BK787" t="str">
        <f t="shared" si="850"/>
        <v>0</v>
      </c>
    </row>
    <row r="788" spans="1:63" x14ac:dyDescent="0.25">
      <c r="A788" s="176" t="s">
        <v>26</v>
      </c>
      <c r="B788" s="10">
        <f t="shared" si="854"/>
        <v>7</v>
      </c>
      <c r="C788" s="10" t="str">
        <f t="shared" si="826"/>
        <v>Prov Chg - 7</v>
      </c>
      <c r="D788" s="89">
        <f>'AUP Test Results - Table 1'!D788</f>
        <v>0</v>
      </c>
      <c r="E788" s="177">
        <f>'AUP Test Results - Table 1'!E788</f>
        <v>0</v>
      </c>
      <c r="F788" s="139">
        <f>'AUP Test Results - Table 1'!F788</f>
        <v>0</v>
      </c>
      <c r="G788" s="177">
        <f>'AUP Test Results - Table 1'!G788</f>
        <v>0</v>
      </c>
      <c r="H788" s="177">
        <f>'AUP Test Results - Table 1'!H788</f>
        <v>0</v>
      </c>
      <c r="I788" s="139">
        <f>'AUP Test Results - Table 1'!I788</f>
        <v>0</v>
      </c>
      <c r="J788" s="177">
        <f>'AUP Test Results - Table 1'!J788</f>
        <v>0</v>
      </c>
      <c r="K788" s="177">
        <f>'AUP Test Results - Table 1'!K788</f>
        <v>0</v>
      </c>
      <c r="L788" s="139">
        <f>'AUP Test Results - Table 1'!L788</f>
        <v>0</v>
      </c>
      <c r="M788" s="177" t="str">
        <f>'AUP Test Results - Table 1'!M788</f>
        <v/>
      </c>
      <c r="N788" s="177">
        <f>'AUP Test Results - Table 1'!N788</f>
        <v>0</v>
      </c>
      <c r="O788" s="139">
        <f>'AUP Test Results - Table 1'!O788</f>
        <v>0</v>
      </c>
      <c r="P788" s="177" t="str">
        <f>'AUP Test Results - Table 1'!P788</f>
        <v/>
      </c>
      <c r="Q788" s="138">
        <f>'AUP Test Results - Table 1'!Q788</f>
        <v>0</v>
      </c>
      <c r="R788" s="139">
        <f>'AUP Test Results - Table 1'!R788</f>
        <v>0</v>
      </c>
      <c r="S788" s="45">
        <f>'AUP Test Results - Table 1'!S788</f>
        <v>0</v>
      </c>
      <c r="T788" s="139">
        <f>'AUP Test Results - Table 1'!T788</f>
        <v>0</v>
      </c>
      <c r="U788" s="45">
        <f>'AUP Test Results - Table 1'!U788</f>
        <v>0</v>
      </c>
      <c r="V788" s="138">
        <f>'AUP Test Results - Table 1'!V788</f>
        <v>0</v>
      </c>
      <c r="W788" s="141" t="str">
        <f>'AUP Test Results - Table 1'!W788</f>
        <v>none</v>
      </c>
      <c r="X788" s="141">
        <f>'AUP Test Results - Table 1'!X788</f>
        <v>0</v>
      </c>
      <c r="Y788" s="178">
        <f>'AUP Test Results - Table 1'!Y788</f>
        <v>0</v>
      </c>
      <c r="Z788" s="89">
        <f>'AUP Test Results - Table 1'!Z788</f>
        <v>0</v>
      </c>
      <c r="AC788" t="str">
        <f t="shared" si="827"/>
        <v>Prov Chg</v>
      </c>
      <c r="AD788" s="3">
        <f t="shared" si="856"/>
        <v>0</v>
      </c>
      <c r="AE788" s="3">
        <f t="shared" si="857"/>
        <v>0</v>
      </c>
      <c r="AF788" s="3" t="e">
        <f t="shared" si="858"/>
        <v>#DIV/0!</v>
      </c>
      <c r="AG788" s="2" t="e">
        <f t="shared" si="828"/>
        <v>#DIV/0!</v>
      </c>
      <c r="AH788" s="2" t="e">
        <f t="shared" si="829"/>
        <v>#DIV/0!</v>
      </c>
      <c r="AI788" s="2" t="e">
        <f t="shared" si="830"/>
        <v>#DIV/0!</v>
      </c>
      <c r="AJ788" s="2" t="e">
        <f t="shared" si="831"/>
        <v>#DIV/0!</v>
      </c>
      <c r="AK788" t="e">
        <f t="shared" si="832"/>
        <v>#DIV/0!</v>
      </c>
      <c r="AL788" t="str">
        <f t="shared" si="833"/>
        <v>0</v>
      </c>
      <c r="AM788" t="str">
        <f t="shared" si="834"/>
        <v>0</v>
      </c>
      <c r="AN788" t="str">
        <f t="shared" si="835"/>
        <v>0</v>
      </c>
      <c r="AO788" t="str">
        <f t="shared" si="836"/>
        <v>0</v>
      </c>
      <c r="AP788" t="str">
        <f t="shared" si="837"/>
        <v>0</v>
      </c>
      <c r="AQ788" t="str">
        <f t="shared" si="838"/>
        <v>0</v>
      </c>
      <c r="AT788">
        <f t="shared" si="851"/>
        <v>0</v>
      </c>
      <c r="AU788">
        <f t="shared" si="852"/>
        <v>0</v>
      </c>
      <c r="AW788">
        <f t="shared" si="853"/>
        <v>0</v>
      </c>
      <c r="AY788">
        <f t="shared" si="839"/>
        <v>0</v>
      </c>
      <c r="AZ788">
        <f t="shared" si="840"/>
        <v>0</v>
      </c>
      <c r="BA788">
        <f t="shared" si="841"/>
        <v>0</v>
      </c>
      <c r="BB788">
        <f t="shared" si="842"/>
        <v>0</v>
      </c>
      <c r="BC788">
        <f t="shared" si="843"/>
        <v>0</v>
      </c>
      <c r="BD788">
        <f t="shared" si="844"/>
        <v>0</v>
      </c>
      <c r="BF788" t="str">
        <f t="shared" si="845"/>
        <v>0</v>
      </c>
      <c r="BG788" t="str">
        <f t="shared" si="846"/>
        <v>0</v>
      </c>
      <c r="BH788" t="str">
        <f t="shared" si="847"/>
        <v>0</v>
      </c>
      <c r="BI788" t="str">
        <f t="shared" si="848"/>
        <v>0</v>
      </c>
      <c r="BJ788" t="str">
        <f t="shared" si="849"/>
        <v>0</v>
      </c>
      <c r="BK788" t="str">
        <f t="shared" si="850"/>
        <v>0</v>
      </c>
    </row>
    <row r="789" spans="1:63" x14ac:dyDescent="0.25">
      <c r="A789" s="176" t="s">
        <v>26</v>
      </c>
      <c r="B789" s="10">
        <f t="shared" si="854"/>
        <v>8</v>
      </c>
      <c r="C789" s="10" t="str">
        <f t="shared" si="826"/>
        <v>Prov Chg - 8</v>
      </c>
      <c r="D789" s="89">
        <f>'AUP Test Results - Table 1'!D789</f>
        <v>0</v>
      </c>
      <c r="E789" s="177">
        <f>'AUP Test Results - Table 1'!E789</f>
        <v>0</v>
      </c>
      <c r="F789" s="139">
        <f>'AUP Test Results - Table 1'!F789</f>
        <v>0</v>
      </c>
      <c r="G789" s="177">
        <f>'AUP Test Results - Table 1'!G789</f>
        <v>0</v>
      </c>
      <c r="H789" s="177">
        <f>'AUP Test Results - Table 1'!H789</f>
        <v>0</v>
      </c>
      <c r="I789" s="139">
        <f>'AUP Test Results - Table 1'!I789</f>
        <v>0</v>
      </c>
      <c r="J789" s="177">
        <f>'AUP Test Results - Table 1'!J789</f>
        <v>0</v>
      </c>
      <c r="K789" s="177">
        <f>'AUP Test Results - Table 1'!K789</f>
        <v>0</v>
      </c>
      <c r="L789" s="139">
        <f>'AUP Test Results - Table 1'!L789</f>
        <v>0</v>
      </c>
      <c r="M789" s="177" t="str">
        <f>'AUP Test Results - Table 1'!M789</f>
        <v/>
      </c>
      <c r="N789" s="177">
        <f>'AUP Test Results - Table 1'!N789</f>
        <v>0</v>
      </c>
      <c r="O789" s="139">
        <f>'AUP Test Results - Table 1'!O789</f>
        <v>0</v>
      </c>
      <c r="P789" s="177" t="str">
        <f>'AUP Test Results - Table 1'!P789</f>
        <v/>
      </c>
      <c r="Q789" s="138">
        <f>'AUP Test Results - Table 1'!Q789</f>
        <v>0</v>
      </c>
      <c r="R789" s="139">
        <f>'AUP Test Results - Table 1'!R789</f>
        <v>0</v>
      </c>
      <c r="S789" s="45">
        <f>'AUP Test Results - Table 1'!S789</f>
        <v>0</v>
      </c>
      <c r="T789" s="139">
        <f>'AUP Test Results - Table 1'!T789</f>
        <v>0</v>
      </c>
      <c r="U789" s="45">
        <f>'AUP Test Results - Table 1'!U789</f>
        <v>0</v>
      </c>
      <c r="V789" s="138">
        <f>'AUP Test Results - Table 1'!V789</f>
        <v>0</v>
      </c>
      <c r="W789" s="141" t="str">
        <f>'AUP Test Results - Table 1'!W789</f>
        <v>none</v>
      </c>
      <c r="X789" s="141">
        <f>'AUP Test Results - Table 1'!X789</f>
        <v>0</v>
      </c>
      <c r="Y789" s="178">
        <f>'AUP Test Results - Table 1'!Y789</f>
        <v>0</v>
      </c>
      <c r="Z789" s="89">
        <f>'AUP Test Results - Table 1'!Z789</f>
        <v>0</v>
      </c>
      <c r="AC789" t="str">
        <f t="shared" si="827"/>
        <v>Prov Chg</v>
      </c>
      <c r="AD789" s="3">
        <f t="shared" si="856"/>
        <v>0</v>
      </c>
      <c r="AE789" s="3">
        <f t="shared" si="857"/>
        <v>0</v>
      </c>
      <c r="AF789" s="3" t="e">
        <f t="shared" si="858"/>
        <v>#DIV/0!</v>
      </c>
      <c r="AG789" s="2" t="e">
        <f t="shared" si="828"/>
        <v>#DIV/0!</v>
      </c>
      <c r="AH789" s="2" t="e">
        <f t="shared" si="829"/>
        <v>#DIV/0!</v>
      </c>
      <c r="AI789" s="2" t="e">
        <f t="shared" si="830"/>
        <v>#DIV/0!</v>
      </c>
      <c r="AJ789" s="2" t="e">
        <f t="shared" si="831"/>
        <v>#DIV/0!</v>
      </c>
      <c r="AK789" t="e">
        <f t="shared" si="832"/>
        <v>#DIV/0!</v>
      </c>
      <c r="AL789" t="str">
        <f t="shared" si="833"/>
        <v>0</v>
      </c>
      <c r="AM789" t="str">
        <f t="shared" si="834"/>
        <v>0</v>
      </c>
      <c r="AN789" t="str">
        <f t="shared" si="835"/>
        <v>0</v>
      </c>
      <c r="AO789" t="str">
        <f t="shared" si="836"/>
        <v>0</v>
      </c>
      <c r="AP789" t="str">
        <f t="shared" si="837"/>
        <v>0</v>
      </c>
      <c r="AQ789" t="str">
        <f t="shared" si="838"/>
        <v>0</v>
      </c>
      <c r="AT789">
        <f t="shared" si="851"/>
        <v>0</v>
      </c>
      <c r="AU789">
        <f t="shared" si="852"/>
        <v>0</v>
      </c>
      <c r="AW789">
        <f t="shared" si="853"/>
        <v>0</v>
      </c>
      <c r="AY789">
        <f t="shared" si="839"/>
        <v>0</v>
      </c>
      <c r="AZ789">
        <f t="shared" si="840"/>
        <v>0</v>
      </c>
      <c r="BA789">
        <f t="shared" si="841"/>
        <v>0</v>
      </c>
      <c r="BB789">
        <f t="shared" si="842"/>
        <v>0</v>
      </c>
      <c r="BC789">
        <f t="shared" si="843"/>
        <v>0</v>
      </c>
      <c r="BD789">
        <f t="shared" si="844"/>
        <v>0</v>
      </c>
      <c r="BF789" t="str">
        <f t="shared" si="845"/>
        <v>0</v>
      </c>
      <c r="BG789" t="str">
        <f t="shared" si="846"/>
        <v>0</v>
      </c>
      <c r="BH789" t="str">
        <f t="shared" si="847"/>
        <v>0</v>
      </c>
      <c r="BI789" t="str">
        <f t="shared" si="848"/>
        <v>0</v>
      </c>
      <c r="BJ789" t="str">
        <f t="shared" si="849"/>
        <v>0</v>
      </c>
      <c r="BK789" t="str">
        <f t="shared" si="850"/>
        <v>0</v>
      </c>
    </row>
    <row r="790" spans="1:63" x14ac:dyDescent="0.25">
      <c r="A790" s="176" t="s">
        <v>26</v>
      </c>
      <c r="B790" s="10">
        <f t="shared" si="854"/>
        <v>9</v>
      </c>
      <c r="C790" s="10" t="str">
        <f t="shared" si="826"/>
        <v>Prov Chg - 9</v>
      </c>
      <c r="D790" s="89">
        <f>'AUP Test Results - Table 1'!D790</f>
        <v>0</v>
      </c>
      <c r="E790" s="177">
        <f>'AUP Test Results - Table 1'!E790</f>
        <v>0</v>
      </c>
      <c r="F790" s="139">
        <f>'AUP Test Results - Table 1'!F790</f>
        <v>0</v>
      </c>
      <c r="G790" s="177">
        <f>'AUP Test Results - Table 1'!G790</f>
        <v>0</v>
      </c>
      <c r="H790" s="177">
        <f>'AUP Test Results - Table 1'!H790</f>
        <v>0</v>
      </c>
      <c r="I790" s="139">
        <f>'AUP Test Results - Table 1'!I790</f>
        <v>0</v>
      </c>
      <c r="J790" s="177">
        <f>'AUP Test Results - Table 1'!J790</f>
        <v>0</v>
      </c>
      <c r="K790" s="177">
        <f>'AUP Test Results - Table 1'!K790</f>
        <v>0</v>
      </c>
      <c r="L790" s="139">
        <f>'AUP Test Results - Table 1'!L790</f>
        <v>0</v>
      </c>
      <c r="M790" s="177" t="str">
        <f>'AUP Test Results - Table 1'!M790</f>
        <v/>
      </c>
      <c r="N790" s="177">
        <f>'AUP Test Results - Table 1'!N790</f>
        <v>0</v>
      </c>
      <c r="O790" s="139">
        <f>'AUP Test Results - Table 1'!O790</f>
        <v>0</v>
      </c>
      <c r="P790" s="177" t="str">
        <f>'AUP Test Results - Table 1'!P790</f>
        <v/>
      </c>
      <c r="Q790" s="138">
        <f>'AUP Test Results - Table 1'!Q790</f>
        <v>0</v>
      </c>
      <c r="R790" s="139">
        <f>'AUP Test Results - Table 1'!R790</f>
        <v>0</v>
      </c>
      <c r="S790" s="45">
        <f>'AUP Test Results - Table 1'!S790</f>
        <v>0</v>
      </c>
      <c r="T790" s="139">
        <f>'AUP Test Results - Table 1'!T790</f>
        <v>0</v>
      </c>
      <c r="U790" s="45">
        <f>'AUP Test Results - Table 1'!U790</f>
        <v>0</v>
      </c>
      <c r="V790" s="138">
        <f>'AUP Test Results - Table 1'!V790</f>
        <v>0</v>
      </c>
      <c r="W790" s="141" t="str">
        <f>'AUP Test Results - Table 1'!W790</f>
        <v>none</v>
      </c>
      <c r="X790" s="141">
        <f>'AUP Test Results - Table 1'!X790</f>
        <v>0</v>
      </c>
      <c r="Y790" s="178">
        <f>'AUP Test Results - Table 1'!Y790</f>
        <v>0</v>
      </c>
      <c r="Z790" s="89">
        <f>'AUP Test Results - Table 1'!Z790</f>
        <v>0</v>
      </c>
      <c r="AC790" t="str">
        <f t="shared" si="827"/>
        <v>Prov Chg</v>
      </c>
      <c r="AD790" s="3">
        <f t="shared" si="856"/>
        <v>0</v>
      </c>
      <c r="AE790" s="3">
        <f t="shared" si="857"/>
        <v>0</v>
      </c>
      <c r="AF790" s="3" t="e">
        <f t="shared" si="858"/>
        <v>#DIV/0!</v>
      </c>
      <c r="AG790" s="2" t="e">
        <f t="shared" si="828"/>
        <v>#DIV/0!</v>
      </c>
      <c r="AH790" s="2" t="e">
        <f t="shared" si="829"/>
        <v>#DIV/0!</v>
      </c>
      <c r="AI790" s="2" t="e">
        <f t="shared" si="830"/>
        <v>#DIV/0!</v>
      </c>
      <c r="AJ790" s="2" t="e">
        <f t="shared" si="831"/>
        <v>#DIV/0!</v>
      </c>
      <c r="AK790" t="e">
        <f t="shared" si="832"/>
        <v>#DIV/0!</v>
      </c>
      <c r="AL790" t="str">
        <f t="shared" si="833"/>
        <v>0</v>
      </c>
      <c r="AM790" t="str">
        <f t="shared" si="834"/>
        <v>0</v>
      </c>
      <c r="AN790" t="str">
        <f t="shared" si="835"/>
        <v>0</v>
      </c>
      <c r="AO790" t="str">
        <f t="shared" si="836"/>
        <v>0</v>
      </c>
      <c r="AP790" t="str">
        <f t="shared" si="837"/>
        <v>0</v>
      </c>
      <c r="AQ790" t="str">
        <f t="shared" si="838"/>
        <v>0</v>
      </c>
      <c r="AT790">
        <f t="shared" si="851"/>
        <v>0</v>
      </c>
      <c r="AU790">
        <f t="shared" si="852"/>
        <v>0</v>
      </c>
      <c r="AW790">
        <f t="shared" si="853"/>
        <v>0</v>
      </c>
      <c r="AY790">
        <f t="shared" si="839"/>
        <v>0</v>
      </c>
      <c r="AZ790">
        <f t="shared" si="840"/>
        <v>0</v>
      </c>
      <c r="BA790">
        <f t="shared" si="841"/>
        <v>0</v>
      </c>
      <c r="BB790">
        <f t="shared" si="842"/>
        <v>0</v>
      </c>
      <c r="BC790">
        <f t="shared" si="843"/>
        <v>0</v>
      </c>
      <c r="BD790">
        <f t="shared" si="844"/>
        <v>0</v>
      </c>
      <c r="BF790" t="str">
        <f t="shared" si="845"/>
        <v>0</v>
      </c>
      <c r="BG790" t="str">
        <f t="shared" si="846"/>
        <v>0</v>
      </c>
      <c r="BH790" t="str">
        <f t="shared" si="847"/>
        <v>0</v>
      </c>
      <c r="BI790" t="str">
        <f t="shared" si="848"/>
        <v>0</v>
      </c>
      <c r="BJ790" t="str">
        <f t="shared" si="849"/>
        <v>0</v>
      </c>
      <c r="BK790" t="str">
        <f t="shared" si="850"/>
        <v>0</v>
      </c>
    </row>
    <row r="791" spans="1:63" x14ac:dyDescent="0.25">
      <c r="A791" s="176" t="s">
        <v>26</v>
      </c>
      <c r="B791" s="10">
        <f t="shared" si="854"/>
        <v>10</v>
      </c>
      <c r="C791" s="10" t="str">
        <f t="shared" si="826"/>
        <v>Prov Chg - 10</v>
      </c>
      <c r="D791" s="89">
        <f>'AUP Test Results - Table 1'!D791</f>
        <v>0</v>
      </c>
      <c r="E791" s="177">
        <f>'AUP Test Results - Table 1'!E791</f>
        <v>0</v>
      </c>
      <c r="F791" s="139">
        <f>'AUP Test Results - Table 1'!F791</f>
        <v>0</v>
      </c>
      <c r="G791" s="177">
        <f>'AUP Test Results - Table 1'!G791</f>
        <v>0</v>
      </c>
      <c r="H791" s="177">
        <f>'AUP Test Results - Table 1'!H791</f>
        <v>0</v>
      </c>
      <c r="I791" s="139">
        <f>'AUP Test Results - Table 1'!I791</f>
        <v>0</v>
      </c>
      <c r="J791" s="177">
        <f>'AUP Test Results - Table 1'!J791</f>
        <v>0</v>
      </c>
      <c r="K791" s="177">
        <f>'AUP Test Results - Table 1'!K791</f>
        <v>0</v>
      </c>
      <c r="L791" s="139">
        <f>'AUP Test Results - Table 1'!L791</f>
        <v>0</v>
      </c>
      <c r="M791" s="177" t="str">
        <f>'AUP Test Results - Table 1'!M791</f>
        <v/>
      </c>
      <c r="N791" s="177">
        <f>'AUP Test Results - Table 1'!N791</f>
        <v>0</v>
      </c>
      <c r="O791" s="139">
        <f>'AUP Test Results - Table 1'!O791</f>
        <v>0</v>
      </c>
      <c r="P791" s="177" t="str">
        <f>'AUP Test Results - Table 1'!P791</f>
        <v/>
      </c>
      <c r="Q791" s="138">
        <f>'AUP Test Results - Table 1'!Q791</f>
        <v>0</v>
      </c>
      <c r="R791" s="139">
        <f>'AUP Test Results - Table 1'!R791</f>
        <v>0</v>
      </c>
      <c r="S791" s="45">
        <f>'AUP Test Results - Table 1'!S791</f>
        <v>0</v>
      </c>
      <c r="T791" s="139">
        <f>'AUP Test Results - Table 1'!T791</f>
        <v>0</v>
      </c>
      <c r="U791" s="45">
        <f>'AUP Test Results - Table 1'!U791</f>
        <v>0</v>
      </c>
      <c r="V791" s="138">
        <f>'AUP Test Results - Table 1'!V791</f>
        <v>0</v>
      </c>
      <c r="W791" s="141" t="str">
        <f>'AUP Test Results - Table 1'!W791</f>
        <v>none</v>
      </c>
      <c r="X791" s="141">
        <f>'AUP Test Results - Table 1'!X791</f>
        <v>0</v>
      </c>
      <c r="Y791" s="178">
        <f>'AUP Test Results - Table 1'!Y791</f>
        <v>0</v>
      </c>
      <c r="Z791" s="89">
        <f>'AUP Test Results - Table 1'!Z791</f>
        <v>0</v>
      </c>
      <c r="AC791" t="str">
        <f t="shared" si="827"/>
        <v>Prov Chg</v>
      </c>
      <c r="AD791" s="3">
        <f t="shared" si="856"/>
        <v>0</v>
      </c>
      <c r="AE791" s="3">
        <f t="shared" si="857"/>
        <v>0</v>
      </c>
      <c r="AF791" s="3" t="e">
        <f t="shared" si="858"/>
        <v>#DIV/0!</v>
      </c>
      <c r="AG791" s="2" t="e">
        <f t="shared" si="828"/>
        <v>#DIV/0!</v>
      </c>
      <c r="AH791" s="2" t="e">
        <f t="shared" si="829"/>
        <v>#DIV/0!</v>
      </c>
      <c r="AI791" s="2" t="e">
        <f t="shared" si="830"/>
        <v>#DIV/0!</v>
      </c>
      <c r="AJ791" s="2" t="e">
        <f t="shared" si="831"/>
        <v>#DIV/0!</v>
      </c>
      <c r="AK791" t="e">
        <f t="shared" si="832"/>
        <v>#DIV/0!</v>
      </c>
      <c r="AL791" t="str">
        <f t="shared" si="833"/>
        <v>0</v>
      </c>
      <c r="AM791" t="str">
        <f t="shared" si="834"/>
        <v>0</v>
      </c>
      <c r="AN791" t="str">
        <f t="shared" si="835"/>
        <v>0</v>
      </c>
      <c r="AO791" t="str">
        <f t="shared" si="836"/>
        <v>0</v>
      </c>
      <c r="AP791" t="str">
        <f t="shared" si="837"/>
        <v>0</v>
      </c>
      <c r="AQ791" t="str">
        <f t="shared" si="838"/>
        <v>0</v>
      </c>
      <c r="AT791">
        <f t="shared" si="851"/>
        <v>0</v>
      </c>
      <c r="AU791">
        <f t="shared" si="852"/>
        <v>0</v>
      </c>
      <c r="AW791">
        <f t="shared" si="853"/>
        <v>0</v>
      </c>
      <c r="AY791">
        <f t="shared" si="839"/>
        <v>0</v>
      </c>
      <c r="AZ791">
        <f t="shared" si="840"/>
        <v>0</v>
      </c>
      <c r="BA791">
        <f t="shared" si="841"/>
        <v>0</v>
      </c>
      <c r="BB791">
        <f t="shared" si="842"/>
        <v>0</v>
      </c>
      <c r="BC791">
        <f t="shared" si="843"/>
        <v>0</v>
      </c>
      <c r="BD791">
        <f t="shared" si="844"/>
        <v>0</v>
      </c>
      <c r="BF791" t="str">
        <f t="shared" si="845"/>
        <v>0</v>
      </c>
      <c r="BG791" t="str">
        <f t="shared" si="846"/>
        <v>0</v>
      </c>
      <c r="BH791" t="str">
        <f t="shared" si="847"/>
        <v>0</v>
      </c>
      <c r="BI791" t="str">
        <f t="shared" si="848"/>
        <v>0</v>
      </c>
      <c r="BJ791" t="str">
        <f t="shared" si="849"/>
        <v>0</v>
      </c>
      <c r="BK791" t="str">
        <f t="shared" si="850"/>
        <v>0</v>
      </c>
    </row>
    <row r="792" spans="1:63" x14ac:dyDescent="0.25">
      <c r="A792" s="176" t="s">
        <v>26</v>
      </c>
      <c r="B792" s="10">
        <f t="shared" si="854"/>
        <v>11</v>
      </c>
      <c r="C792" s="10" t="str">
        <f t="shared" si="826"/>
        <v>Prov Chg - 11</v>
      </c>
      <c r="D792" s="89">
        <f>'AUP Test Results - Table 1'!D792</f>
        <v>0</v>
      </c>
      <c r="E792" s="177">
        <f>'AUP Test Results - Table 1'!E792</f>
        <v>0</v>
      </c>
      <c r="F792" s="139">
        <f>'AUP Test Results - Table 1'!F792</f>
        <v>0</v>
      </c>
      <c r="G792" s="177">
        <f>'AUP Test Results - Table 1'!G792</f>
        <v>0</v>
      </c>
      <c r="H792" s="177">
        <f>'AUP Test Results - Table 1'!H792</f>
        <v>0</v>
      </c>
      <c r="I792" s="139">
        <f>'AUP Test Results - Table 1'!I792</f>
        <v>0</v>
      </c>
      <c r="J792" s="177">
        <f>'AUP Test Results - Table 1'!J792</f>
        <v>0</v>
      </c>
      <c r="K792" s="177">
        <f>'AUP Test Results - Table 1'!K792</f>
        <v>0</v>
      </c>
      <c r="L792" s="139">
        <f>'AUP Test Results - Table 1'!L792</f>
        <v>0</v>
      </c>
      <c r="M792" s="177" t="str">
        <f>'AUP Test Results - Table 1'!M792</f>
        <v/>
      </c>
      <c r="N792" s="177">
        <f>'AUP Test Results - Table 1'!N792</f>
        <v>0</v>
      </c>
      <c r="O792" s="139">
        <f>'AUP Test Results - Table 1'!O792</f>
        <v>0</v>
      </c>
      <c r="P792" s="177" t="str">
        <f>'AUP Test Results - Table 1'!P792</f>
        <v/>
      </c>
      <c r="Q792" s="138">
        <f>'AUP Test Results - Table 1'!Q792</f>
        <v>0</v>
      </c>
      <c r="R792" s="139">
        <f>'AUP Test Results - Table 1'!R792</f>
        <v>0</v>
      </c>
      <c r="S792" s="45">
        <f>'AUP Test Results - Table 1'!S792</f>
        <v>0</v>
      </c>
      <c r="T792" s="139">
        <f>'AUP Test Results - Table 1'!T792</f>
        <v>0</v>
      </c>
      <c r="U792" s="45">
        <f>'AUP Test Results - Table 1'!U792</f>
        <v>0</v>
      </c>
      <c r="V792" s="138">
        <f>'AUP Test Results - Table 1'!V792</f>
        <v>0</v>
      </c>
      <c r="W792" s="141" t="str">
        <f>'AUP Test Results - Table 1'!W792</f>
        <v>none</v>
      </c>
      <c r="X792" s="141">
        <f>'AUP Test Results - Table 1'!X792</f>
        <v>0</v>
      </c>
      <c r="Y792" s="178">
        <f>'AUP Test Results - Table 1'!Y792</f>
        <v>0</v>
      </c>
      <c r="Z792" s="89">
        <f>'AUP Test Results - Table 1'!Z792</f>
        <v>0</v>
      </c>
      <c r="AC792" t="str">
        <f t="shared" si="827"/>
        <v>Prov Chg</v>
      </c>
      <c r="AD792" s="3">
        <f t="shared" si="856"/>
        <v>0</v>
      </c>
      <c r="AE792" s="3">
        <f t="shared" si="857"/>
        <v>0</v>
      </c>
      <c r="AF792" s="3" t="e">
        <f t="shared" si="858"/>
        <v>#DIV/0!</v>
      </c>
      <c r="AG792" s="2" t="e">
        <f t="shared" si="828"/>
        <v>#DIV/0!</v>
      </c>
      <c r="AH792" s="2" t="e">
        <f t="shared" si="829"/>
        <v>#DIV/0!</v>
      </c>
      <c r="AI792" s="2" t="e">
        <f t="shared" si="830"/>
        <v>#DIV/0!</v>
      </c>
      <c r="AJ792" s="2" t="e">
        <f t="shared" si="831"/>
        <v>#DIV/0!</v>
      </c>
      <c r="AK792" t="e">
        <f t="shared" si="832"/>
        <v>#DIV/0!</v>
      </c>
      <c r="AL792" t="str">
        <f t="shared" si="833"/>
        <v>0</v>
      </c>
      <c r="AM792" t="str">
        <f t="shared" si="834"/>
        <v>0</v>
      </c>
      <c r="AN792" t="str">
        <f t="shared" si="835"/>
        <v>0</v>
      </c>
      <c r="AO792" t="str">
        <f t="shared" si="836"/>
        <v>0</v>
      </c>
      <c r="AP792" t="str">
        <f t="shared" si="837"/>
        <v>0</v>
      </c>
      <c r="AQ792" t="str">
        <f t="shared" si="838"/>
        <v>0</v>
      </c>
      <c r="AT792">
        <f t="shared" si="851"/>
        <v>0</v>
      </c>
      <c r="AU792">
        <f t="shared" si="852"/>
        <v>0</v>
      </c>
      <c r="AW792">
        <f t="shared" si="853"/>
        <v>0</v>
      </c>
      <c r="AY792">
        <f t="shared" si="839"/>
        <v>0</v>
      </c>
      <c r="AZ792">
        <f t="shared" si="840"/>
        <v>0</v>
      </c>
      <c r="BA792">
        <f t="shared" si="841"/>
        <v>0</v>
      </c>
      <c r="BB792">
        <f t="shared" si="842"/>
        <v>0</v>
      </c>
      <c r="BC792">
        <f t="shared" si="843"/>
        <v>0</v>
      </c>
      <c r="BD792">
        <f t="shared" si="844"/>
        <v>0</v>
      </c>
      <c r="BF792" t="str">
        <f t="shared" si="845"/>
        <v>0</v>
      </c>
      <c r="BG792" t="str">
        <f t="shared" si="846"/>
        <v>0</v>
      </c>
      <c r="BH792" t="str">
        <f t="shared" si="847"/>
        <v>0</v>
      </c>
      <c r="BI792" t="str">
        <f t="shared" si="848"/>
        <v>0</v>
      </c>
      <c r="BJ792" t="str">
        <f t="shared" si="849"/>
        <v>0</v>
      </c>
      <c r="BK792" t="str">
        <f t="shared" si="850"/>
        <v>0</v>
      </c>
    </row>
    <row r="793" spans="1:63" x14ac:dyDescent="0.25">
      <c r="A793" s="176" t="s">
        <v>26</v>
      </c>
      <c r="B793" s="10">
        <f t="shared" si="854"/>
        <v>12</v>
      </c>
      <c r="C793" s="10" t="str">
        <f t="shared" si="826"/>
        <v>Prov Chg - 12</v>
      </c>
      <c r="D793" s="89">
        <f>'AUP Test Results - Table 1'!D793</f>
        <v>0</v>
      </c>
      <c r="E793" s="177">
        <f>'AUP Test Results - Table 1'!E793</f>
        <v>0</v>
      </c>
      <c r="F793" s="139">
        <f>'AUP Test Results - Table 1'!F793</f>
        <v>0</v>
      </c>
      <c r="G793" s="177">
        <f>'AUP Test Results - Table 1'!G793</f>
        <v>0</v>
      </c>
      <c r="H793" s="177">
        <f>'AUP Test Results - Table 1'!H793</f>
        <v>0</v>
      </c>
      <c r="I793" s="139">
        <f>'AUP Test Results - Table 1'!I793</f>
        <v>0</v>
      </c>
      <c r="J793" s="177">
        <f>'AUP Test Results - Table 1'!J793</f>
        <v>0</v>
      </c>
      <c r="K793" s="177">
        <f>'AUP Test Results - Table 1'!K793</f>
        <v>0</v>
      </c>
      <c r="L793" s="139">
        <f>'AUP Test Results - Table 1'!L793</f>
        <v>0</v>
      </c>
      <c r="M793" s="177" t="str">
        <f>'AUP Test Results - Table 1'!M793</f>
        <v/>
      </c>
      <c r="N793" s="177">
        <f>'AUP Test Results - Table 1'!N793</f>
        <v>0</v>
      </c>
      <c r="O793" s="139">
        <f>'AUP Test Results - Table 1'!O793</f>
        <v>0</v>
      </c>
      <c r="P793" s="177" t="str">
        <f>'AUP Test Results - Table 1'!P793</f>
        <v/>
      </c>
      <c r="Q793" s="138">
        <f>'AUP Test Results - Table 1'!Q793</f>
        <v>0</v>
      </c>
      <c r="R793" s="139">
        <f>'AUP Test Results - Table 1'!R793</f>
        <v>0</v>
      </c>
      <c r="S793" s="45">
        <f>'AUP Test Results - Table 1'!S793</f>
        <v>0</v>
      </c>
      <c r="T793" s="139">
        <f>'AUP Test Results - Table 1'!T793</f>
        <v>0</v>
      </c>
      <c r="U793" s="45">
        <f>'AUP Test Results - Table 1'!U793</f>
        <v>0</v>
      </c>
      <c r="V793" s="138">
        <f>'AUP Test Results - Table 1'!V793</f>
        <v>0</v>
      </c>
      <c r="W793" s="141" t="str">
        <f>'AUP Test Results - Table 1'!W793</f>
        <v>none</v>
      </c>
      <c r="X793" s="141">
        <f>'AUP Test Results - Table 1'!X793</f>
        <v>0</v>
      </c>
      <c r="Y793" s="178">
        <f>'AUP Test Results - Table 1'!Y793</f>
        <v>0</v>
      </c>
      <c r="Z793" s="89">
        <f>'AUP Test Results - Table 1'!Z793</f>
        <v>0</v>
      </c>
      <c r="AC793" t="str">
        <f t="shared" ref="AC793:AC811" si="859">A790</f>
        <v>Prov Chg</v>
      </c>
      <c r="AD793" s="3">
        <f t="shared" si="856"/>
        <v>0</v>
      </c>
      <c r="AE793" s="3">
        <f t="shared" si="857"/>
        <v>0</v>
      </c>
      <c r="AF793" s="3" t="e">
        <f t="shared" si="858"/>
        <v>#DIV/0!</v>
      </c>
      <c r="AG793" s="2" t="e">
        <f t="shared" ref="AG793:AG811" si="860">V790*$AF793</f>
        <v>#DIV/0!</v>
      </c>
      <c r="AH793" s="2" t="e">
        <f t="shared" ref="AH793:AH811" si="861">R790*$AF793</f>
        <v>#DIV/0!</v>
      </c>
      <c r="AI793" s="2" t="e">
        <f t="shared" ref="AI793:AI811" si="862">Q790*$AF793</f>
        <v>#DIV/0!</v>
      </c>
      <c r="AJ793" s="2" t="e">
        <f t="shared" ref="AJ793:AJ811" si="863">T790*$AF793</f>
        <v>#DIV/0!</v>
      </c>
      <c r="AK793" t="e">
        <f t="shared" ref="AK793:AK811" si="864">O790*$AF793</f>
        <v>#DIV/0!</v>
      </c>
      <c r="AL793" t="str">
        <f t="shared" ref="AL793:AL811" si="865">IF(AY793=1,$AF793*$V790,"0")</f>
        <v>0</v>
      </c>
      <c r="AM793" t="str">
        <f t="shared" ref="AM793:AM811" si="866">IF(AZ793=1,$AF793*$V790,"0")</f>
        <v>0</v>
      </c>
      <c r="AN793" t="str">
        <f t="shared" ref="AN793:AN811" si="867">IF(BA793=1,$AF793*$V790,"0")</f>
        <v>0</v>
      </c>
      <c r="AO793" t="str">
        <f t="shared" ref="AO793:AO811" si="868">IF(BB793=1,$AF793*$V790,"0")</f>
        <v>0</v>
      </c>
      <c r="AP793" t="str">
        <f t="shared" ref="AP793:AP811" si="869">IF(BC793=1,$AF793*$V790,"0")</f>
        <v>0</v>
      </c>
      <c r="AQ793" t="str">
        <f t="shared" ref="AQ793:AQ811" si="870">IF(BD793=1,$AF793*$X790,"0")</f>
        <v>0</v>
      </c>
      <c r="AT793">
        <f t="shared" si="851"/>
        <v>0</v>
      </c>
      <c r="AU793">
        <f t="shared" si="852"/>
        <v>0</v>
      </c>
      <c r="AW793">
        <f t="shared" si="853"/>
        <v>0</v>
      </c>
      <c r="AY793">
        <f t="shared" ref="AY793:AY814" si="871">COUNTIF($W790:$W790,"SR")</f>
        <v>0</v>
      </c>
      <c r="AZ793">
        <f t="shared" ref="AZ793:AZ814" si="872">COUNTIF($W790:$W790,"UD")</f>
        <v>0</v>
      </c>
      <c r="BA793">
        <f t="shared" ref="BA793:BA814" si="873">COUNTIF($W790:$W790,"FA")</f>
        <v>0</v>
      </c>
      <c r="BB793">
        <f t="shared" ref="BB793:BB814" si="874">COUNTIF($W790:$W790,"DI")</f>
        <v>0</v>
      </c>
      <c r="BC793">
        <f t="shared" ref="BC793:BC814" si="875">COUNTIF($W790:$W790,"IA")</f>
        <v>0</v>
      </c>
      <c r="BD793">
        <f t="shared" ref="BD793:BD814" si="876">COUNTIF($X790:$X790,"&gt;.00")</f>
        <v>0</v>
      </c>
      <c r="BF793" t="str">
        <f t="shared" ref="BF793:BF811" si="877">IF(BA793=1,$AF793*F790,"0")</f>
        <v>0</v>
      </c>
      <c r="BG793" t="str">
        <f t="shared" ref="BG793:BG811" si="878">IF(BA793=1,$AF793*I790,"0")</f>
        <v>0</v>
      </c>
      <c r="BH793" t="str">
        <f t="shared" ref="BH793:BH811" si="879">IF(BB793=1,$AF793*F790,"0")</f>
        <v>0</v>
      </c>
      <c r="BI793" t="str">
        <f t="shared" ref="BI793:BI811" si="880">IF(BB793=1,$AF793*I790,"0")</f>
        <v>0</v>
      </c>
      <c r="BJ793" t="str">
        <f t="shared" ref="BJ793:BJ811" si="881">IF(BC793=1,$AF793*F790,"0")</f>
        <v>0</v>
      </c>
      <c r="BK793" t="str">
        <f t="shared" ref="BK793:BK811" si="882">IF(BC793=1,$AF793*I790,"0")</f>
        <v>0</v>
      </c>
    </row>
    <row r="794" spans="1:63" x14ac:dyDescent="0.25">
      <c r="A794" s="176" t="s">
        <v>26</v>
      </c>
      <c r="B794" s="10">
        <f t="shared" si="854"/>
        <v>13</v>
      </c>
      <c r="C794" s="10" t="str">
        <f t="shared" si="826"/>
        <v>Prov Chg - 13</v>
      </c>
      <c r="D794" s="89">
        <f>'AUP Test Results - Table 1'!D794</f>
        <v>0</v>
      </c>
      <c r="E794" s="177">
        <f>'AUP Test Results - Table 1'!E794</f>
        <v>0</v>
      </c>
      <c r="F794" s="139">
        <f>'AUP Test Results - Table 1'!F794</f>
        <v>0</v>
      </c>
      <c r="G794" s="177">
        <f>'AUP Test Results - Table 1'!G794</f>
        <v>0</v>
      </c>
      <c r="H794" s="177">
        <f>'AUP Test Results - Table 1'!H794</f>
        <v>0</v>
      </c>
      <c r="I794" s="139">
        <f>'AUP Test Results - Table 1'!I794</f>
        <v>0</v>
      </c>
      <c r="J794" s="177">
        <f>'AUP Test Results - Table 1'!J794</f>
        <v>0</v>
      </c>
      <c r="K794" s="177">
        <f>'AUP Test Results - Table 1'!K794</f>
        <v>0</v>
      </c>
      <c r="L794" s="139">
        <f>'AUP Test Results - Table 1'!L794</f>
        <v>0</v>
      </c>
      <c r="M794" s="177" t="str">
        <f>'AUP Test Results - Table 1'!M794</f>
        <v/>
      </c>
      <c r="N794" s="177">
        <f>'AUP Test Results - Table 1'!N794</f>
        <v>0</v>
      </c>
      <c r="O794" s="139">
        <f>'AUP Test Results - Table 1'!O794</f>
        <v>0</v>
      </c>
      <c r="P794" s="177" t="str">
        <f>'AUP Test Results - Table 1'!P794</f>
        <v/>
      </c>
      <c r="Q794" s="138">
        <f>'AUP Test Results - Table 1'!Q794</f>
        <v>0</v>
      </c>
      <c r="R794" s="139">
        <f>'AUP Test Results - Table 1'!R794</f>
        <v>0</v>
      </c>
      <c r="S794" s="45">
        <f>'AUP Test Results - Table 1'!S794</f>
        <v>0</v>
      </c>
      <c r="T794" s="139">
        <f>'AUP Test Results - Table 1'!T794</f>
        <v>0</v>
      </c>
      <c r="U794" s="45">
        <f>'AUP Test Results - Table 1'!U794</f>
        <v>0</v>
      </c>
      <c r="V794" s="138">
        <f>'AUP Test Results - Table 1'!V794</f>
        <v>0</v>
      </c>
      <c r="W794" s="141" t="str">
        <f>'AUP Test Results - Table 1'!W794</f>
        <v>none</v>
      </c>
      <c r="X794" s="141">
        <f>'AUP Test Results - Table 1'!X794</f>
        <v>0</v>
      </c>
      <c r="Y794" s="178">
        <f>'AUP Test Results - Table 1'!Y794</f>
        <v>0</v>
      </c>
      <c r="Z794" s="89">
        <f>'AUP Test Results - Table 1'!Z794</f>
        <v>0</v>
      </c>
      <c r="AC794" t="str">
        <f t="shared" si="859"/>
        <v>Prov Chg</v>
      </c>
      <c r="AD794" s="3">
        <f t="shared" si="856"/>
        <v>0</v>
      </c>
      <c r="AE794" s="3">
        <f t="shared" si="857"/>
        <v>0</v>
      </c>
      <c r="AF794" s="3" t="e">
        <f t="shared" si="858"/>
        <v>#DIV/0!</v>
      </c>
      <c r="AG794" s="2" t="e">
        <f t="shared" si="860"/>
        <v>#DIV/0!</v>
      </c>
      <c r="AH794" s="2" t="e">
        <f t="shared" si="861"/>
        <v>#DIV/0!</v>
      </c>
      <c r="AI794" s="2" t="e">
        <f t="shared" si="862"/>
        <v>#DIV/0!</v>
      </c>
      <c r="AJ794" s="2" t="e">
        <f t="shared" si="863"/>
        <v>#DIV/0!</v>
      </c>
      <c r="AK794" t="e">
        <f t="shared" si="864"/>
        <v>#DIV/0!</v>
      </c>
      <c r="AL794" t="str">
        <f t="shared" si="865"/>
        <v>0</v>
      </c>
      <c r="AM794" t="str">
        <f t="shared" si="866"/>
        <v>0</v>
      </c>
      <c r="AN794" t="str">
        <f t="shared" si="867"/>
        <v>0</v>
      </c>
      <c r="AO794" t="str">
        <f t="shared" si="868"/>
        <v>0</v>
      </c>
      <c r="AP794" t="str">
        <f t="shared" si="869"/>
        <v>0</v>
      </c>
      <c r="AQ794" t="str">
        <f t="shared" si="870"/>
        <v>0</v>
      </c>
      <c r="AT794">
        <f t="shared" si="851"/>
        <v>0</v>
      </c>
      <c r="AU794">
        <f t="shared" si="852"/>
        <v>0</v>
      </c>
      <c r="AW794">
        <f t="shared" si="853"/>
        <v>0</v>
      </c>
      <c r="AY794">
        <f t="shared" si="871"/>
        <v>0</v>
      </c>
      <c r="AZ794">
        <f t="shared" si="872"/>
        <v>0</v>
      </c>
      <c r="BA794">
        <f t="shared" si="873"/>
        <v>0</v>
      </c>
      <c r="BB794">
        <f t="shared" si="874"/>
        <v>0</v>
      </c>
      <c r="BC794">
        <f t="shared" si="875"/>
        <v>0</v>
      </c>
      <c r="BD794">
        <f t="shared" si="876"/>
        <v>0</v>
      </c>
      <c r="BF794" t="str">
        <f t="shared" si="877"/>
        <v>0</v>
      </c>
      <c r="BG794" t="str">
        <f t="shared" si="878"/>
        <v>0</v>
      </c>
      <c r="BH794" t="str">
        <f t="shared" si="879"/>
        <v>0</v>
      </c>
      <c r="BI794" t="str">
        <f t="shared" si="880"/>
        <v>0</v>
      </c>
      <c r="BJ794" t="str">
        <f t="shared" si="881"/>
        <v>0</v>
      </c>
      <c r="BK794" t="str">
        <f t="shared" si="882"/>
        <v>0</v>
      </c>
    </row>
    <row r="795" spans="1:63" x14ac:dyDescent="0.25">
      <c r="A795" s="176" t="s">
        <v>26</v>
      </c>
      <c r="B795" s="10">
        <f t="shared" si="854"/>
        <v>14</v>
      </c>
      <c r="C795" s="10" t="str">
        <f t="shared" si="826"/>
        <v>Prov Chg - 14</v>
      </c>
      <c r="D795" s="89">
        <f>'AUP Test Results - Table 1'!D795</f>
        <v>0</v>
      </c>
      <c r="E795" s="177">
        <f>'AUP Test Results - Table 1'!E795</f>
        <v>0</v>
      </c>
      <c r="F795" s="139">
        <f>'AUP Test Results - Table 1'!F795</f>
        <v>0</v>
      </c>
      <c r="G795" s="177">
        <f>'AUP Test Results - Table 1'!G795</f>
        <v>0</v>
      </c>
      <c r="H795" s="177">
        <f>'AUP Test Results - Table 1'!H795</f>
        <v>0</v>
      </c>
      <c r="I795" s="139">
        <f>'AUP Test Results - Table 1'!I795</f>
        <v>0</v>
      </c>
      <c r="J795" s="177">
        <f>'AUP Test Results - Table 1'!J795</f>
        <v>0</v>
      </c>
      <c r="K795" s="177">
        <f>'AUP Test Results - Table 1'!K795</f>
        <v>0</v>
      </c>
      <c r="L795" s="139">
        <f>'AUP Test Results - Table 1'!L795</f>
        <v>0</v>
      </c>
      <c r="M795" s="177" t="str">
        <f>'AUP Test Results - Table 1'!M795</f>
        <v/>
      </c>
      <c r="N795" s="177">
        <f>'AUP Test Results - Table 1'!N795</f>
        <v>0</v>
      </c>
      <c r="O795" s="139">
        <f>'AUP Test Results - Table 1'!O795</f>
        <v>0</v>
      </c>
      <c r="P795" s="177" t="str">
        <f>'AUP Test Results - Table 1'!P795</f>
        <v/>
      </c>
      <c r="Q795" s="138">
        <f>'AUP Test Results - Table 1'!Q795</f>
        <v>0</v>
      </c>
      <c r="R795" s="139">
        <f>'AUP Test Results - Table 1'!R795</f>
        <v>0</v>
      </c>
      <c r="S795" s="45">
        <f>'AUP Test Results - Table 1'!S795</f>
        <v>0</v>
      </c>
      <c r="T795" s="139">
        <f>'AUP Test Results - Table 1'!T795</f>
        <v>0</v>
      </c>
      <c r="U795" s="45">
        <f>'AUP Test Results - Table 1'!U795</f>
        <v>0</v>
      </c>
      <c r="V795" s="138">
        <f>'AUP Test Results - Table 1'!V795</f>
        <v>0</v>
      </c>
      <c r="W795" s="141" t="str">
        <f>'AUP Test Results - Table 1'!W795</f>
        <v>none</v>
      </c>
      <c r="X795" s="141">
        <f>'AUP Test Results - Table 1'!X795</f>
        <v>0</v>
      </c>
      <c r="Y795" s="178">
        <f>'AUP Test Results - Table 1'!Y795</f>
        <v>0</v>
      </c>
      <c r="Z795" s="89">
        <f>'AUP Test Results - Table 1'!Z795</f>
        <v>0</v>
      </c>
      <c r="AC795" t="str">
        <f t="shared" si="859"/>
        <v>Prov Chg</v>
      </c>
      <c r="AD795" s="3">
        <f t="shared" si="856"/>
        <v>0</v>
      </c>
      <c r="AE795" s="3">
        <f t="shared" si="857"/>
        <v>0</v>
      </c>
      <c r="AF795" s="3" t="e">
        <f t="shared" si="858"/>
        <v>#DIV/0!</v>
      </c>
      <c r="AG795" s="2" t="e">
        <f t="shared" si="860"/>
        <v>#DIV/0!</v>
      </c>
      <c r="AH795" s="2" t="e">
        <f t="shared" si="861"/>
        <v>#DIV/0!</v>
      </c>
      <c r="AI795" s="2" t="e">
        <f t="shared" si="862"/>
        <v>#DIV/0!</v>
      </c>
      <c r="AJ795" s="2" t="e">
        <f t="shared" si="863"/>
        <v>#DIV/0!</v>
      </c>
      <c r="AK795" t="e">
        <f t="shared" si="864"/>
        <v>#DIV/0!</v>
      </c>
      <c r="AL795" t="str">
        <f t="shared" si="865"/>
        <v>0</v>
      </c>
      <c r="AM795" t="str">
        <f t="shared" si="866"/>
        <v>0</v>
      </c>
      <c r="AN795" t="str">
        <f t="shared" si="867"/>
        <v>0</v>
      </c>
      <c r="AO795" t="str">
        <f t="shared" si="868"/>
        <v>0</v>
      </c>
      <c r="AP795" t="str">
        <f t="shared" si="869"/>
        <v>0</v>
      </c>
      <c r="AQ795" t="str">
        <f t="shared" si="870"/>
        <v>0</v>
      </c>
      <c r="AT795">
        <f t="shared" si="851"/>
        <v>0</v>
      </c>
      <c r="AU795">
        <f t="shared" si="852"/>
        <v>0</v>
      </c>
      <c r="AW795">
        <f t="shared" si="853"/>
        <v>0</v>
      </c>
      <c r="AY795">
        <f t="shared" si="871"/>
        <v>0</v>
      </c>
      <c r="AZ795">
        <f t="shared" si="872"/>
        <v>0</v>
      </c>
      <c r="BA795">
        <f t="shared" si="873"/>
        <v>0</v>
      </c>
      <c r="BB795">
        <f t="shared" si="874"/>
        <v>0</v>
      </c>
      <c r="BC795">
        <f t="shared" si="875"/>
        <v>0</v>
      </c>
      <c r="BD795">
        <f t="shared" si="876"/>
        <v>0</v>
      </c>
      <c r="BF795" t="str">
        <f t="shared" si="877"/>
        <v>0</v>
      </c>
      <c r="BG795" t="str">
        <f t="shared" si="878"/>
        <v>0</v>
      </c>
      <c r="BH795" t="str">
        <f t="shared" si="879"/>
        <v>0</v>
      </c>
      <c r="BI795" t="str">
        <f t="shared" si="880"/>
        <v>0</v>
      </c>
      <c r="BJ795" t="str">
        <f t="shared" si="881"/>
        <v>0</v>
      </c>
      <c r="BK795" t="str">
        <f t="shared" si="882"/>
        <v>0</v>
      </c>
    </row>
    <row r="796" spans="1:63" x14ac:dyDescent="0.25">
      <c r="A796" s="176" t="s">
        <v>26</v>
      </c>
      <c r="B796" s="10">
        <f t="shared" si="854"/>
        <v>15</v>
      </c>
      <c r="C796" s="10" t="str">
        <f t="shared" si="826"/>
        <v>Prov Chg - 15</v>
      </c>
      <c r="D796" s="89">
        <f>'AUP Test Results - Table 1'!D796</f>
        <v>0</v>
      </c>
      <c r="E796" s="177">
        <f>'AUP Test Results - Table 1'!E796</f>
        <v>0</v>
      </c>
      <c r="F796" s="139">
        <f>'AUP Test Results - Table 1'!F796</f>
        <v>0</v>
      </c>
      <c r="G796" s="177">
        <f>'AUP Test Results - Table 1'!G796</f>
        <v>0</v>
      </c>
      <c r="H796" s="177">
        <f>'AUP Test Results - Table 1'!H796</f>
        <v>0</v>
      </c>
      <c r="I796" s="139">
        <f>'AUP Test Results - Table 1'!I796</f>
        <v>0</v>
      </c>
      <c r="J796" s="177">
        <f>'AUP Test Results - Table 1'!J796</f>
        <v>0</v>
      </c>
      <c r="K796" s="177">
        <f>'AUP Test Results - Table 1'!K796</f>
        <v>0</v>
      </c>
      <c r="L796" s="139">
        <f>'AUP Test Results - Table 1'!L796</f>
        <v>0</v>
      </c>
      <c r="M796" s="177" t="str">
        <f>'AUP Test Results - Table 1'!M796</f>
        <v/>
      </c>
      <c r="N796" s="177">
        <f>'AUP Test Results - Table 1'!N796</f>
        <v>0</v>
      </c>
      <c r="O796" s="139">
        <f>'AUP Test Results - Table 1'!O796</f>
        <v>0</v>
      </c>
      <c r="P796" s="177" t="str">
        <f>'AUP Test Results - Table 1'!P796</f>
        <v/>
      </c>
      <c r="Q796" s="138">
        <f>'AUP Test Results - Table 1'!Q796</f>
        <v>0</v>
      </c>
      <c r="R796" s="139">
        <f>'AUP Test Results - Table 1'!R796</f>
        <v>0</v>
      </c>
      <c r="S796" s="45">
        <f>'AUP Test Results - Table 1'!S796</f>
        <v>0</v>
      </c>
      <c r="T796" s="139">
        <f>'AUP Test Results - Table 1'!T796</f>
        <v>0</v>
      </c>
      <c r="U796" s="45">
        <f>'AUP Test Results - Table 1'!U796</f>
        <v>0</v>
      </c>
      <c r="V796" s="138">
        <f>'AUP Test Results - Table 1'!V796</f>
        <v>0</v>
      </c>
      <c r="W796" s="141" t="str">
        <f>'AUP Test Results - Table 1'!W796</f>
        <v>none</v>
      </c>
      <c r="X796" s="141">
        <f>'AUP Test Results - Table 1'!X796</f>
        <v>0</v>
      </c>
      <c r="Y796" s="178">
        <f>'AUP Test Results - Table 1'!Y796</f>
        <v>0</v>
      </c>
      <c r="Z796" s="89">
        <f>'AUP Test Results - Table 1'!Z796</f>
        <v>0</v>
      </c>
      <c r="AC796" t="str">
        <f t="shared" si="859"/>
        <v>Prov Chg</v>
      </c>
      <c r="AD796" s="3">
        <f t="shared" si="856"/>
        <v>0</v>
      </c>
      <c r="AE796" s="3">
        <f t="shared" si="857"/>
        <v>0</v>
      </c>
      <c r="AF796" s="3" t="e">
        <f t="shared" si="858"/>
        <v>#DIV/0!</v>
      </c>
      <c r="AG796" s="2" t="e">
        <f t="shared" si="860"/>
        <v>#DIV/0!</v>
      </c>
      <c r="AH796" s="2" t="e">
        <f t="shared" si="861"/>
        <v>#DIV/0!</v>
      </c>
      <c r="AI796" s="2" t="e">
        <f t="shared" si="862"/>
        <v>#DIV/0!</v>
      </c>
      <c r="AJ796" s="2" t="e">
        <f t="shared" si="863"/>
        <v>#DIV/0!</v>
      </c>
      <c r="AK796" t="e">
        <f t="shared" si="864"/>
        <v>#DIV/0!</v>
      </c>
      <c r="AL796" t="str">
        <f t="shared" si="865"/>
        <v>0</v>
      </c>
      <c r="AM796" t="str">
        <f t="shared" si="866"/>
        <v>0</v>
      </c>
      <c r="AN796" t="str">
        <f t="shared" si="867"/>
        <v>0</v>
      </c>
      <c r="AO796" t="str">
        <f t="shared" si="868"/>
        <v>0</v>
      </c>
      <c r="AP796" t="str">
        <f t="shared" si="869"/>
        <v>0</v>
      </c>
      <c r="AQ796" t="str">
        <f t="shared" si="870"/>
        <v>0</v>
      </c>
      <c r="AT796">
        <f t="shared" si="851"/>
        <v>0</v>
      </c>
      <c r="AU796">
        <f t="shared" si="852"/>
        <v>0</v>
      </c>
      <c r="AW796">
        <f t="shared" si="853"/>
        <v>0</v>
      </c>
      <c r="AY796">
        <f t="shared" si="871"/>
        <v>0</v>
      </c>
      <c r="AZ796">
        <f t="shared" si="872"/>
        <v>0</v>
      </c>
      <c r="BA796">
        <f t="shared" si="873"/>
        <v>0</v>
      </c>
      <c r="BB796">
        <f t="shared" si="874"/>
        <v>0</v>
      </c>
      <c r="BC796">
        <f t="shared" si="875"/>
        <v>0</v>
      </c>
      <c r="BD796">
        <f t="shared" si="876"/>
        <v>0</v>
      </c>
      <c r="BF796" t="str">
        <f t="shared" si="877"/>
        <v>0</v>
      </c>
      <c r="BG796" t="str">
        <f t="shared" si="878"/>
        <v>0</v>
      </c>
      <c r="BH796" t="str">
        <f t="shared" si="879"/>
        <v>0</v>
      </c>
      <c r="BI796" t="str">
        <f t="shared" si="880"/>
        <v>0</v>
      </c>
      <c r="BJ796" t="str">
        <f t="shared" si="881"/>
        <v>0</v>
      </c>
      <c r="BK796" t="str">
        <f t="shared" si="882"/>
        <v>0</v>
      </c>
    </row>
    <row r="797" spans="1:63" x14ac:dyDescent="0.25">
      <c r="A797" s="176" t="s">
        <v>26</v>
      </c>
      <c r="B797" s="10">
        <f t="shared" si="854"/>
        <v>16</v>
      </c>
      <c r="C797" s="10" t="str">
        <f t="shared" si="826"/>
        <v>Prov Chg - 16</v>
      </c>
      <c r="D797" s="89">
        <f>'AUP Test Results - Table 1'!D797</f>
        <v>0</v>
      </c>
      <c r="E797" s="177">
        <f>'AUP Test Results - Table 1'!E797</f>
        <v>0</v>
      </c>
      <c r="F797" s="139">
        <f>'AUP Test Results - Table 1'!F797</f>
        <v>0</v>
      </c>
      <c r="G797" s="177">
        <f>'AUP Test Results - Table 1'!G797</f>
        <v>0</v>
      </c>
      <c r="H797" s="177">
        <f>'AUP Test Results - Table 1'!H797</f>
        <v>0</v>
      </c>
      <c r="I797" s="139">
        <f>'AUP Test Results - Table 1'!I797</f>
        <v>0</v>
      </c>
      <c r="J797" s="177">
        <f>'AUP Test Results - Table 1'!J797</f>
        <v>0</v>
      </c>
      <c r="K797" s="177">
        <f>'AUP Test Results - Table 1'!K797</f>
        <v>0</v>
      </c>
      <c r="L797" s="139">
        <f>'AUP Test Results - Table 1'!L797</f>
        <v>0</v>
      </c>
      <c r="M797" s="177" t="str">
        <f>'AUP Test Results - Table 1'!M797</f>
        <v/>
      </c>
      <c r="N797" s="177">
        <f>'AUP Test Results - Table 1'!N797</f>
        <v>0</v>
      </c>
      <c r="O797" s="139">
        <f>'AUP Test Results - Table 1'!O797</f>
        <v>0</v>
      </c>
      <c r="P797" s="177" t="str">
        <f>'AUP Test Results - Table 1'!P797</f>
        <v/>
      </c>
      <c r="Q797" s="138">
        <f>'AUP Test Results - Table 1'!Q797</f>
        <v>0</v>
      </c>
      <c r="R797" s="139">
        <f>'AUP Test Results - Table 1'!R797</f>
        <v>0</v>
      </c>
      <c r="S797" s="45">
        <f>'AUP Test Results - Table 1'!S797</f>
        <v>0</v>
      </c>
      <c r="T797" s="139">
        <f>'AUP Test Results - Table 1'!T797</f>
        <v>0</v>
      </c>
      <c r="U797" s="45">
        <f>'AUP Test Results - Table 1'!U797</f>
        <v>0</v>
      </c>
      <c r="V797" s="138">
        <f>'AUP Test Results - Table 1'!V797</f>
        <v>0</v>
      </c>
      <c r="W797" s="141" t="str">
        <f>'AUP Test Results - Table 1'!W797</f>
        <v>none</v>
      </c>
      <c r="X797" s="141">
        <f>'AUP Test Results - Table 1'!X797</f>
        <v>0</v>
      </c>
      <c r="Y797" s="178">
        <f>'AUP Test Results - Table 1'!Y797</f>
        <v>0</v>
      </c>
      <c r="Z797" s="89">
        <f>'AUP Test Results - Table 1'!Z797</f>
        <v>0</v>
      </c>
      <c r="AC797" t="str">
        <f t="shared" si="859"/>
        <v>Prov Chg</v>
      </c>
      <c r="AD797" s="3">
        <f t="shared" si="856"/>
        <v>0</v>
      </c>
      <c r="AE797" s="3">
        <f t="shared" si="857"/>
        <v>0</v>
      </c>
      <c r="AF797" s="3" t="e">
        <f t="shared" si="858"/>
        <v>#DIV/0!</v>
      </c>
      <c r="AG797" s="2" t="e">
        <f t="shared" si="860"/>
        <v>#DIV/0!</v>
      </c>
      <c r="AH797" s="2" t="e">
        <f t="shared" si="861"/>
        <v>#DIV/0!</v>
      </c>
      <c r="AI797" s="2" t="e">
        <f t="shared" si="862"/>
        <v>#DIV/0!</v>
      </c>
      <c r="AJ797" s="2" t="e">
        <f t="shared" si="863"/>
        <v>#DIV/0!</v>
      </c>
      <c r="AK797" t="e">
        <f t="shared" si="864"/>
        <v>#DIV/0!</v>
      </c>
      <c r="AL797" t="str">
        <f t="shared" si="865"/>
        <v>0</v>
      </c>
      <c r="AM797" t="str">
        <f t="shared" si="866"/>
        <v>0</v>
      </c>
      <c r="AN797" t="str">
        <f t="shared" si="867"/>
        <v>0</v>
      </c>
      <c r="AO797" t="str">
        <f t="shared" si="868"/>
        <v>0</v>
      </c>
      <c r="AP797" t="str">
        <f t="shared" si="869"/>
        <v>0</v>
      </c>
      <c r="AQ797" t="str">
        <f t="shared" si="870"/>
        <v>0</v>
      </c>
      <c r="AT797">
        <f t="shared" si="851"/>
        <v>0</v>
      </c>
      <c r="AU797">
        <f t="shared" si="852"/>
        <v>0</v>
      </c>
      <c r="AW797">
        <f t="shared" si="853"/>
        <v>0</v>
      </c>
      <c r="AY797">
        <f t="shared" si="871"/>
        <v>0</v>
      </c>
      <c r="AZ797">
        <f t="shared" si="872"/>
        <v>0</v>
      </c>
      <c r="BA797">
        <f t="shared" si="873"/>
        <v>0</v>
      </c>
      <c r="BB797">
        <f t="shared" si="874"/>
        <v>0</v>
      </c>
      <c r="BC797">
        <f t="shared" si="875"/>
        <v>0</v>
      </c>
      <c r="BD797">
        <f t="shared" si="876"/>
        <v>0</v>
      </c>
      <c r="BF797" t="str">
        <f t="shared" si="877"/>
        <v>0</v>
      </c>
      <c r="BG797" t="str">
        <f t="shared" si="878"/>
        <v>0</v>
      </c>
      <c r="BH797" t="str">
        <f t="shared" si="879"/>
        <v>0</v>
      </c>
      <c r="BI797" t="str">
        <f t="shared" si="880"/>
        <v>0</v>
      </c>
      <c r="BJ797" t="str">
        <f t="shared" si="881"/>
        <v>0</v>
      </c>
      <c r="BK797" t="str">
        <f t="shared" si="882"/>
        <v>0</v>
      </c>
    </row>
    <row r="798" spans="1:63" x14ac:dyDescent="0.25">
      <c r="A798" s="176" t="s">
        <v>26</v>
      </c>
      <c r="B798" s="10">
        <f t="shared" si="854"/>
        <v>17</v>
      </c>
      <c r="C798" s="10" t="str">
        <f t="shared" si="826"/>
        <v>Prov Chg - 17</v>
      </c>
      <c r="D798" s="89">
        <f>'AUP Test Results - Table 1'!D798</f>
        <v>0</v>
      </c>
      <c r="E798" s="177">
        <f>'AUP Test Results - Table 1'!E798</f>
        <v>0</v>
      </c>
      <c r="F798" s="139">
        <f>'AUP Test Results - Table 1'!F798</f>
        <v>0</v>
      </c>
      <c r="G798" s="177">
        <f>'AUP Test Results - Table 1'!G798</f>
        <v>0</v>
      </c>
      <c r="H798" s="177">
        <f>'AUP Test Results - Table 1'!H798</f>
        <v>0</v>
      </c>
      <c r="I798" s="139">
        <f>'AUP Test Results - Table 1'!I798</f>
        <v>0</v>
      </c>
      <c r="J798" s="177">
        <f>'AUP Test Results - Table 1'!J798</f>
        <v>0</v>
      </c>
      <c r="K798" s="177">
        <f>'AUP Test Results - Table 1'!K798</f>
        <v>0</v>
      </c>
      <c r="L798" s="139">
        <f>'AUP Test Results - Table 1'!L798</f>
        <v>0</v>
      </c>
      <c r="M798" s="177" t="str">
        <f>'AUP Test Results - Table 1'!M798</f>
        <v/>
      </c>
      <c r="N798" s="177">
        <f>'AUP Test Results - Table 1'!N798</f>
        <v>0</v>
      </c>
      <c r="O798" s="139">
        <f>'AUP Test Results - Table 1'!O798</f>
        <v>0</v>
      </c>
      <c r="P798" s="177" t="str">
        <f>'AUP Test Results - Table 1'!P798</f>
        <v/>
      </c>
      <c r="Q798" s="138">
        <f>'AUP Test Results - Table 1'!Q798</f>
        <v>0</v>
      </c>
      <c r="R798" s="139">
        <f>'AUP Test Results - Table 1'!R798</f>
        <v>0</v>
      </c>
      <c r="S798" s="45">
        <f>'AUP Test Results - Table 1'!S798</f>
        <v>0</v>
      </c>
      <c r="T798" s="139">
        <f>'AUP Test Results - Table 1'!T798</f>
        <v>0</v>
      </c>
      <c r="U798" s="45">
        <f>'AUP Test Results - Table 1'!U798</f>
        <v>0</v>
      </c>
      <c r="V798" s="138">
        <f>'AUP Test Results - Table 1'!V798</f>
        <v>0</v>
      </c>
      <c r="W798" s="141" t="str">
        <f>'AUP Test Results - Table 1'!W798</f>
        <v>none</v>
      </c>
      <c r="X798" s="141">
        <f>'AUP Test Results - Table 1'!X798</f>
        <v>0</v>
      </c>
      <c r="Y798" s="178">
        <f>'AUP Test Results - Table 1'!Y798</f>
        <v>0</v>
      </c>
      <c r="Z798" s="89">
        <f>'AUP Test Results - Table 1'!Z798</f>
        <v>0</v>
      </c>
      <c r="AC798" t="str">
        <f t="shared" si="859"/>
        <v>Prov Chg</v>
      </c>
      <c r="AD798" s="3">
        <f t="shared" si="856"/>
        <v>0</v>
      </c>
      <c r="AE798" s="3">
        <f t="shared" si="857"/>
        <v>0</v>
      </c>
      <c r="AF798" s="3" t="e">
        <f t="shared" si="858"/>
        <v>#DIV/0!</v>
      </c>
      <c r="AG798" s="2" t="e">
        <f t="shared" si="860"/>
        <v>#DIV/0!</v>
      </c>
      <c r="AH798" s="2" t="e">
        <f t="shared" si="861"/>
        <v>#DIV/0!</v>
      </c>
      <c r="AI798" s="2" t="e">
        <f t="shared" si="862"/>
        <v>#DIV/0!</v>
      </c>
      <c r="AJ798" s="2" t="e">
        <f t="shared" si="863"/>
        <v>#DIV/0!</v>
      </c>
      <c r="AK798" t="e">
        <f t="shared" si="864"/>
        <v>#DIV/0!</v>
      </c>
      <c r="AL798" t="str">
        <f t="shared" si="865"/>
        <v>0</v>
      </c>
      <c r="AM798" t="str">
        <f t="shared" si="866"/>
        <v>0</v>
      </c>
      <c r="AN798" t="str">
        <f t="shared" si="867"/>
        <v>0</v>
      </c>
      <c r="AO798" t="str">
        <f t="shared" si="868"/>
        <v>0</v>
      </c>
      <c r="AP798" t="str">
        <f t="shared" si="869"/>
        <v>0</v>
      </c>
      <c r="AQ798" t="str">
        <f t="shared" si="870"/>
        <v>0</v>
      </c>
      <c r="AT798">
        <f t="shared" si="851"/>
        <v>0</v>
      </c>
      <c r="AU798">
        <f t="shared" si="852"/>
        <v>0</v>
      </c>
      <c r="AW798">
        <f t="shared" si="853"/>
        <v>0</v>
      </c>
      <c r="AY798">
        <f t="shared" si="871"/>
        <v>0</v>
      </c>
      <c r="AZ798">
        <f t="shared" si="872"/>
        <v>0</v>
      </c>
      <c r="BA798">
        <f t="shared" si="873"/>
        <v>0</v>
      </c>
      <c r="BB798">
        <f t="shared" si="874"/>
        <v>0</v>
      </c>
      <c r="BC798">
        <f t="shared" si="875"/>
        <v>0</v>
      </c>
      <c r="BD798">
        <f t="shared" si="876"/>
        <v>0</v>
      </c>
      <c r="BF798" t="str">
        <f t="shared" si="877"/>
        <v>0</v>
      </c>
      <c r="BG798" t="str">
        <f t="shared" si="878"/>
        <v>0</v>
      </c>
      <c r="BH798" t="str">
        <f t="shared" si="879"/>
        <v>0</v>
      </c>
      <c r="BI798" t="str">
        <f t="shared" si="880"/>
        <v>0</v>
      </c>
      <c r="BJ798" t="str">
        <f t="shared" si="881"/>
        <v>0</v>
      </c>
      <c r="BK798" t="str">
        <f t="shared" si="882"/>
        <v>0</v>
      </c>
    </row>
    <row r="799" spans="1:63" x14ac:dyDescent="0.25">
      <c r="A799" s="176" t="s">
        <v>26</v>
      </c>
      <c r="B799" s="10">
        <f t="shared" si="854"/>
        <v>18</v>
      </c>
      <c r="C799" s="10" t="str">
        <f t="shared" si="826"/>
        <v>Prov Chg - 18</v>
      </c>
      <c r="D799" s="89">
        <f>'AUP Test Results - Table 1'!D799</f>
        <v>0</v>
      </c>
      <c r="E799" s="177">
        <f>'AUP Test Results - Table 1'!E799</f>
        <v>0</v>
      </c>
      <c r="F799" s="139">
        <f>'AUP Test Results - Table 1'!F799</f>
        <v>0</v>
      </c>
      <c r="G799" s="177">
        <f>'AUP Test Results - Table 1'!G799</f>
        <v>0</v>
      </c>
      <c r="H799" s="177">
        <f>'AUP Test Results - Table 1'!H799</f>
        <v>0</v>
      </c>
      <c r="I799" s="139">
        <f>'AUP Test Results - Table 1'!I799</f>
        <v>0</v>
      </c>
      <c r="J799" s="177">
        <f>'AUP Test Results - Table 1'!J799</f>
        <v>0</v>
      </c>
      <c r="K799" s="177">
        <f>'AUP Test Results - Table 1'!K799</f>
        <v>0</v>
      </c>
      <c r="L799" s="139">
        <f>'AUP Test Results - Table 1'!L799</f>
        <v>0</v>
      </c>
      <c r="M799" s="177" t="str">
        <f>'AUP Test Results - Table 1'!M799</f>
        <v/>
      </c>
      <c r="N799" s="177">
        <f>'AUP Test Results - Table 1'!N799</f>
        <v>0</v>
      </c>
      <c r="O799" s="139">
        <f>'AUP Test Results - Table 1'!O799</f>
        <v>0</v>
      </c>
      <c r="P799" s="177" t="str">
        <f>'AUP Test Results - Table 1'!P799</f>
        <v/>
      </c>
      <c r="Q799" s="138">
        <f>'AUP Test Results - Table 1'!Q799</f>
        <v>0</v>
      </c>
      <c r="R799" s="139">
        <f>'AUP Test Results - Table 1'!R799</f>
        <v>0</v>
      </c>
      <c r="S799" s="45">
        <f>'AUP Test Results - Table 1'!S799</f>
        <v>0</v>
      </c>
      <c r="T799" s="139">
        <f>'AUP Test Results - Table 1'!T799</f>
        <v>0</v>
      </c>
      <c r="U799" s="45">
        <f>'AUP Test Results - Table 1'!U799</f>
        <v>0</v>
      </c>
      <c r="V799" s="138">
        <f>'AUP Test Results - Table 1'!V799</f>
        <v>0</v>
      </c>
      <c r="W799" s="141" t="str">
        <f>'AUP Test Results - Table 1'!W799</f>
        <v>none</v>
      </c>
      <c r="X799" s="141">
        <f>'AUP Test Results - Table 1'!X799</f>
        <v>0</v>
      </c>
      <c r="Y799" s="178">
        <f>'AUP Test Results - Table 1'!Y799</f>
        <v>0</v>
      </c>
      <c r="Z799" s="89">
        <f>'AUP Test Results - Table 1'!Z799</f>
        <v>0</v>
      </c>
      <c r="AC799" t="str">
        <f t="shared" si="859"/>
        <v>Prov Chg</v>
      </c>
      <c r="AD799" s="3">
        <f t="shared" si="856"/>
        <v>0</v>
      </c>
      <c r="AE799" s="3">
        <f t="shared" si="857"/>
        <v>0</v>
      </c>
      <c r="AF799" s="3" t="e">
        <f t="shared" si="858"/>
        <v>#DIV/0!</v>
      </c>
      <c r="AG799" s="2" t="e">
        <f t="shared" si="860"/>
        <v>#DIV/0!</v>
      </c>
      <c r="AH799" s="2" t="e">
        <f t="shared" si="861"/>
        <v>#DIV/0!</v>
      </c>
      <c r="AI799" s="2" t="e">
        <f t="shared" si="862"/>
        <v>#DIV/0!</v>
      </c>
      <c r="AJ799" s="2" t="e">
        <f t="shared" si="863"/>
        <v>#DIV/0!</v>
      </c>
      <c r="AK799" t="e">
        <f t="shared" si="864"/>
        <v>#DIV/0!</v>
      </c>
      <c r="AL799" t="str">
        <f t="shared" si="865"/>
        <v>0</v>
      </c>
      <c r="AM799" t="str">
        <f t="shared" si="866"/>
        <v>0</v>
      </c>
      <c r="AN799" t="str">
        <f t="shared" si="867"/>
        <v>0</v>
      </c>
      <c r="AO799" t="str">
        <f t="shared" si="868"/>
        <v>0</v>
      </c>
      <c r="AP799" t="str">
        <f t="shared" si="869"/>
        <v>0</v>
      </c>
      <c r="AQ799" t="str">
        <f t="shared" si="870"/>
        <v>0</v>
      </c>
      <c r="AT799">
        <f t="shared" si="851"/>
        <v>0</v>
      </c>
      <c r="AU799">
        <f t="shared" si="852"/>
        <v>0</v>
      </c>
      <c r="AW799">
        <f t="shared" si="853"/>
        <v>0</v>
      </c>
      <c r="AY799">
        <f t="shared" si="871"/>
        <v>0</v>
      </c>
      <c r="AZ799">
        <f t="shared" si="872"/>
        <v>0</v>
      </c>
      <c r="BA799">
        <f t="shared" si="873"/>
        <v>0</v>
      </c>
      <c r="BB799">
        <f t="shared" si="874"/>
        <v>0</v>
      </c>
      <c r="BC799">
        <f t="shared" si="875"/>
        <v>0</v>
      </c>
      <c r="BD799">
        <f t="shared" si="876"/>
        <v>0</v>
      </c>
      <c r="BF799" t="str">
        <f t="shared" si="877"/>
        <v>0</v>
      </c>
      <c r="BG799" t="str">
        <f t="shared" si="878"/>
        <v>0</v>
      </c>
      <c r="BH799" t="str">
        <f t="shared" si="879"/>
        <v>0</v>
      </c>
      <c r="BI799" t="str">
        <f t="shared" si="880"/>
        <v>0</v>
      </c>
      <c r="BJ799" t="str">
        <f t="shared" si="881"/>
        <v>0</v>
      </c>
      <c r="BK799" t="str">
        <f t="shared" si="882"/>
        <v>0</v>
      </c>
    </row>
    <row r="800" spans="1:63" x14ac:dyDescent="0.25">
      <c r="A800" s="176" t="s">
        <v>26</v>
      </c>
      <c r="B800" s="10">
        <f t="shared" si="854"/>
        <v>19</v>
      </c>
      <c r="C800" s="10" t="str">
        <f t="shared" si="826"/>
        <v>Prov Chg - 19</v>
      </c>
      <c r="D800" s="89">
        <f>'AUP Test Results - Table 1'!D800</f>
        <v>0</v>
      </c>
      <c r="E800" s="177">
        <f>'AUP Test Results - Table 1'!E800</f>
        <v>0</v>
      </c>
      <c r="F800" s="139">
        <f>'AUP Test Results - Table 1'!F800</f>
        <v>0</v>
      </c>
      <c r="G800" s="177">
        <f>'AUP Test Results - Table 1'!G800</f>
        <v>0</v>
      </c>
      <c r="H800" s="177">
        <f>'AUP Test Results - Table 1'!H800</f>
        <v>0</v>
      </c>
      <c r="I800" s="139">
        <f>'AUP Test Results - Table 1'!I800</f>
        <v>0</v>
      </c>
      <c r="J800" s="177">
        <f>'AUP Test Results - Table 1'!J800</f>
        <v>0</v>
      </c>
      <c r="K800" s="177">
        <f>'AUP Test Results - Table 1'!K800</f>
        <v>0</v>
      </c>
      <c r="L800" s="139">
        <f>'AUP Test Results - Table 1'!L800</f>
        <v>0</v>
      </c>
      <c r="M800" s="177" t="str">
        <f>'AUP Test Results - Table 1'!M800</f>
        <v/>
      </c>
      <c r="N800" s="177">
        <f>'AUP Test Results - Table 1'!N800</f>
        <v>0</v>
      </c>
      <c r="O800" s="139">
        <f>'AUP Test Results - Table 1'!O800</f>
        <v>0</v>
      </c>
      <c r="P800" s="177" t="str">
        <f>'AUP Test Results - Table 1'!P800</f>
        <v/>
      </c>
      <c r="Q800" s="138">
        <f>'AUP Test Results - Table 1'!Q800</f>
        <v>0</v>
      </c>
      <c r="R800" s="139">
        <f>'AUP Test Results - Table 1'!R800</f>
        <v>0</v>
      </c>
      <c r="S800" s="45">
        <f>'AUP Test Results - Table 1'!S800</f>
        <v>0</v>
      </c>
      <c r="T800" s="139">
        <f>'AUP Test Results - Table 1'!T800</f>
        <v>0</v>
      </c>
      <c r="U800" s="45">
        <f>'AUP Test Results - Table 1'!U800</f>
        <v>0</v>
      </c>
      <c r="V800" s="138">
        <f>'AUP Test Results - Table 1'!V800</f>
        <v>0</v>
      </c>
      <c r="W800" s="141" t="str">
        <f>'AUP Test Results - Table 1'!W800</f>
        <v>none</v>
      </c>
      <c r="X800" s="141">
        <f>'AUP Test Results - Table 1'!X800</f>
        <v>0</v>
      </c>
      <c r="Y800" s="178">
        <f>'AUP Test Results - Table 1'!Y800</f>
        <v>0</v>
      </c>
      <c r="Z800" s="89">
        <f>'AUP Test Results - Table 1'!Z800</f>
        <v>0</v>
      </c>
      <c r="AC800" t="str">
        <f t="shared" si="859"/>
        <v>Prov Chg</v>
      </c>
      <c r="AD800" s="3">
        <f t="shared" si="856"/>
        <v>0</v>
      </c>
      <c r="AE800" s="3">
        <f t="shared" si="857"/>
        <v>0</v>
      </c>
      <c r="AF800" s="3" t="e">
        <f t="shared" si="858"/>
        <v>#DIV/0!</v>
      </c>
      <c r="AG800" s="2" t="e">
        <f t="shared" si="860"/>
        <v>#DIV/0!</v>
      </c>
      <c r="AH800" s="2" t="e">
        <f t="shared" si="861"/>
        <v>#DIV/0!</v>
      </c>
      <c r="AI800" s="2" t="e">
        <f t="shared" si="862"/>
        <v>#DIV/0!</v>
      </c>
      <c r="AJ800" s="2" t="e">
        <f t="shared" si="863"/>
        <v>#DIV/0!</v>
      </c>
      <c r="AK800" t="e">
        <f t="shared" si="864"/>
        <v>#DIV/0!</v>
      </c>
      <c r="AL800" t="str">
        <f t="shared" si="865"/>
        <v>0</v>
      </c>
      <c r="AM800" t="str">
        <f t="shared" si="866"/>
        <v>0</v>
      </c>
      <c r="AN800" t="str">
        <f t="shared" si="867"/>
        <v>0</v>
      </c>
      <c r="AO800" t="str">
        <f t="shared" si="868"/>
        <v>0</v>
      </c>
      <c r="AP800" t="str">
        <f t="shared" si="869"/>
        <v>0</v>
      </c>
      <c r="AQ800" t="str">
        <f t="shared" si="870"/>
        <v>0</v>
      </c>
      <c r="AT800">
        <f t="shared" si="851"/>
        <v>0</v>
      </c>
      <c r="AU800">
        <f t="shared" si="852"/>
        <v>0</v>
      </c>
      <c r="AW800">
        <f t="shared" si="853"/>
        <v>0</v>
      </c>
      <c r="AY800">
        <f t="shared" si="871"/>
        <v>0</v>
      </c>
      <c r="AZ800">
        <f t="shared" si="872"/>
        <v>0</v>
      </c>
      <c r="BA800">
        <f t="shared" si="873"/>
        <v>0</v>
      </c>
      <c r="BB800">
        <f t="shared" si="874"/>
        <v>0</v>
      </c>
      <c r="BC800">
        <f t="shared" si="875"/>
        <v>0</v>
      </c>
      <c r="BD800">
        <f t="shared" si="876"/>
        <v>0</v>
      </c>
      <c r="BF800" t="str">
        <f t="shared" si="877"/>
        <v>0</v>
      </c>
      <c r="BG800" t="str">
        <f t="shared" si="878"/>
        <v>0</v>
      </c>
      <c r="BH800" t="str">
        <f t="shared" si="879"/>
        <v>0</v>
      </c>
      <c r="BI800" t="str">
        <f t="shared" si="880"/>
        <v>0</v>
      </c>
      <c r="BJ800" t="str">
        <f t="shared" si="881"/>
        <v>0</v>
      </c>
      <c r="BK800" t="str">
        <f t="shared" si="882"/>
        <v>0</v>
      </c>
    </row>
    <row r="801" spans="1:63" x14ac:dyDescent="0.25">
      <c r="A801" s="176" t="s">
        <v>26</v>
      </c>
      <c r="B801" s="10">
        <f t="shared" si="854"/>
        <v>20</v>
      </c>
      <c r="C801" s="10" t="str">
        <f t="shared" si="826"/>
        <v>Prov Chg - 20</v>
      </c>
      <c r="D801" s="89">
        <f>'AUP Test Results - Table 1'!D801</f>
        <v>0</v>
      </c>
      <c r="E801" s="177">
        <f>'AUP Test Results - Table 1'!E801</f>
        <v>0</v>
      </c>
      <c r="F801" s="139">
        <f>'AUP Test Results - Table 1'!F801</f>
        <v>0</v>
      </c>
      <c r="G801" s="177">
        <f>'AUP Test Results - Table 1'!G801</f>
        <v>0</v>
      </c>
      <c r="H801" s="177">
        <f>'AUP Test Results - Table 1'!H801</f>
        <v>0</v>
      </c>
      <c r="I801" s="139">
        <f>'AUP Test Results - Table 1'!I801</f>
        <v>0</v>
      </c>
      <c r="J801" s="177">
        <f>'AUP Test Results - Table 1'!J801</f>
        <v>0</v>
      </c>
      <c r="K801" s="177">
        <f>'AUP Test Results - Table 1'!K801</f>
        <v>0</v>
      </c>
      <c r="L801" s="139">
        <f>'AUP Test Results - Table 1'!L801</f>
        <v>0</v>
      </c>
      <c r="M801" s="177" t="str">
        <f>'AUP Test Results - Table 1'!M801</f>
        <v/>
      </c>
      <c r="N801" s="177">
        <f>'AUP Test Results - Table 1'!N801</f>
        <v>0</v>
      </c>
      <c r="O801" s="139">
        <f>'AUP Test Results - Table 1'!O801</f>
        <v>0</v>
      </c>
      <c r="P801" s="177" t="str">
        <f>'AUP Test Results - Table 1'!P801</f>
        <v/>
      </c>
      <c r="Q801" s="138">
        <f>'AUP Test Results - Table 1'!Q801</f>
        <v>0</v>
      </c>
      <c r="R801" s="139">
        <f>'AUP Test Results - Table 1'!R801</f>
        <v>0</v>
      </c>
      <c r="S801" s="45">
        <f>'AUP Test Results - Table 1'!S801</f>
        <v>0</v>
      </c>
      <c r="T801" s="139">
        <f>'AUP Test Results - Table 1'!T801</f>
        <v>0</v>
      </c>
      <c r="U801" s="45">
        <f>'AUP Test Results - Table 1'!U801</f>
        <v>0</v>
      </c>
      <c r="V801" s="138">
        <f>'AUP Test Results - Table 1'!V801</f>
        <v>0</v>
      </c>
      <c r="W801" s="141" t="str">
        <f>'AUP Test Results - Table 1'!W801</f>
        <v>none</v>
      </c>
      <c r="X801" s="141">
        <f>'AUP Test Results - Table 1'!X801</f>
        <v>0</v>
      </c>
      <c r="Y801" s="178">
        <f>'AUP Test Results - Table 1'!Y801</f>
        <v>0</v>
      </c>
      <c r="Z801" s="89">
        <f>'AUP Test Results - Table 1'!Z801</f>
        <v>0</v>
      </c>
      <c r="AC801" t="str">
        <f t="shared" si="859"/>
        <v>Prov Chg</v>
      </c>
      <c r="AD801" s="3">
        <f t="shared" si="856"/>
        <v>0</v>
      </c>
      <c r="AE801" s="3">
        <f t="shared" si="857"/>
        <v>0</v>
      </c>
      <c r="AF801" s="3" t="e">
        <f t="shared" si="858"/>
        <v>#DIV/0!</v>
      </c>
      <c r="AG801" s="2" t="e">
        <f t="shared" si="860"/>
        <v>#DIV/0!</v>
      </c>
      <c r="AH801" s="2" t="e">
        <f t="shared" si="861"/>
        <v>#DIV/0!</v>
      </c>
      <c r="AI801" s="2" t="e">
        <f t="shared" si="862"/>
        <v>#DIV/0!</v>
      </c>
      <c r="AJ801" s="2" t="e">
        <f t="shared" si="863"/>
        <v>#DIV/0!</v>
      </c>
      <c r="AK801" t="e">
        <f t="shared" si="864"/>
        <v>#DIV/0!</v>
      </c>
      <c r="AL801" t="str">
        <f t="shared" si="865"/>
        <v>0</v>
      </c>
      <c r="AM801" t="str">
        <f t="shared" si="866"/>
        <v>0</v>
      </c>
      <c r="AN801" t="str">
        <f t="shared" si="867"/>
        <v>0</v>
      </c>
      <c r="AO801" t="str">
        <f t="shared" si="868"/>
        <v>0</v>
      </c>
      <c r="AP801" t="str">
        <f t="shared" si="869"/>
        <v>0</v>
      </c>
      <c r="AQ801" t="str">
        <f t="shared" si="870"/>
        <v>0</v>
      </c>
      <c r="AT801">
        <f t="shared" si="851"/>
        <v>0</v>
      </c>
      <c r="AU801">
        <f t="shared" si="852"/>
        <v>0</v>
      </c>
      <c r="AW801">
        <f t="shared" si="853"/>
        <v>0</v>
      </c>
      <c r="AY801">
        <f t="shared" si="871"/>
        <v>0</v>
      </c>
      <c r="AZ801">
        <f t="shared" si="872"/>
        <v>0</v>
      </c>
      <c r="BA801">
        <f t="shared" si="873"/>
        <v>0</v>
      </c>
      <c r="BB801">
        <f t="shared" si="874"/>
        <v>0</v>
      </c>
      <c r="BC801">
        <f t="shared" si="875"/>
        <v>0</v>
      </c>
      <c r="BD801">
        <f t="shared" si="876"/>
        <v>0</v>
      </c>
      <c r="BF801" t="str">
        <f t="shared" si="877"/>
        <v>0</v>
      </c>
      <c r="BG801" t="str">
        <f t="shared" si="878"/>
        <v>0</v>
      </c>
      <c r="BH801" t="str">
        <f t="shared" si="879"/>
        <v>0</v>
      </c>
      <c r="BI801" t="str">
        <f t="shared" si="880"/>
        <v>0</v>
      </c>
      <c r="BJ801" t="str">
        <f t="shared" si="881"/>
        <v>0</v>
      </c>
      <c r="BK801" t="str">
        <f t="shared" si="882"/>
        <v>0</v>
      </c>
    </row>
    <row r="802" spans="1:63" x14ac:dyDescent="0.25">
      <c r="A802" s="176" t="s">
        <v>26</v>
      </c>
      <c r="B802" s="10">
        <f t="shared" si="854"/>
        <v>21</v>
      </c>
      <c r="C802" s="10" t="str">
        <f t="shared" si="826"/>
        <v>Prov Chg - 21</v>
      </c>
      <c r="D802" s="89">
        <f>'AUP Test Results - Table 1'!D802</f>
        <v>0</v>
      </c>
      <c r="E802" s="177">
        <f>'AUP Test Results - Table 1'!E802</f>
        <v>0</v>
      </c>
      <c r="F802" s="139">
        <f>'AUP Test Results - Table 1'!F802</f>
        <v>0</v>
      </c>
      <c r="G802" s="177">
        <f>'AUP Test Results - Table 1'!G802</f>
        <v>0</v>
      </c>
      <c r="H802" s="177">
        <f>'AUP Test Results - Table 1'!H802</f>
        <v>0</v>
      </c>
      <c r="I802" s="139">
        <f>'AUP Test Results - Table 1'!I802</f>
        <v>0</v>
      </c>
      <c r="J802" s="177">
        <f>'AUP Test Results - Table 1'!J802</f>
        <v>0</v>
      </c>
      <c r="K802" s="177">
        <f>'AUP Test Results - Table 1'!K802</f>
        <v>0</v>
      </c>
      <c r="L802" s="139">
        <f>'AUP Test Results - Table 1'!L802</f>
        <v>0</v>
      </c>
      <c r="M802" s="177" t="str">
        <f>'AUP Test Results - Table 1'!M802</f>
        <v/>
      </c>
      <c r="N802" s="177">
        <f>'AUP Test Results - Table 1'!N802</f>
        <v>0</v>
      </c>
      <c r="O802" s="139">
        <f>'AUP Test Results - Table 1'!O802</f>
        <v>0</v>
      </c>
      <c r="P802" s="177" t="str">
        <f>'AUP Test Results - Table 1'!P802</f>
        <v/>
      </c>
      <c r="Q802" s="138">
        <f>'AUP Test Results - Table 1'!Q802</f>
        <v>0</v>
      </c>
      <c r="R802" s="139">
        <f>'AUP Test Results - Table 1'!R802</f>
        <v>0</v>
      </c>
      <c r="S802" s="45">
        <f>'AUP Test Results - Table 1'!S802</f>
        <v>0</v>
      </c>
      <c r="T802" s="139">
        <f>'AUP Test Results - Table 1'!T802</f>
        <v>0</v>
      </c>
      <c r="U802" s="45">
        <f>'AUP Test Results - Table 1'!U802</f>
        <v>0</v>
      </c>
      <c r="V802" s="138">
        <f>'AUP Test Results - Table 1'!V802</f>
        <v>0</v>
      </c>
      <c r="W802" s="141" t="str">
        <f>'AUP Test Results - Table 1'!W802</f>
        <v>none</v>
      </c>
      <c r="X802" s="141">
        <f>'AUP Test Results - Table 1'!X802</f>
        <v>0</v>
      </c>
      <c r="Y802" s="178">
        <f>'AUP Test Results - Table 1'!Y802</f>
        <v>0</v>
      </c>
      <c r="Z802" s="89">
        <f>'AUP Test Results - Table 1'!Z802</f>
        <v>0</v>
      </c>
      <c r="AC802" t="str">
        <f t="shared" si="859"/>
        <v>Prov Chg</v>
      </c>
      <c r="AD802" s="3">
        <f t="shared" si="856"/>
        <v>0</v>
      </c>
      <c r="AE802" s="3">
        <f t="shared" si="857"/>
        <v>0</v>
      </c>
      <c r="AF802" s="3" t="e">
        <f t="shared" si="858"/>
        <v>#DIV/0!</v>
      </c>
      <c r="AG802" s="2" t="e">
        <f t="shared" si="860"/>
        <v>#DIV/0!</v>
      </c>
      <c r="AH802" s="2" t="e">
        <f t="shared" si="861"/>
        <v>#DIV/0!</v>
      </c>
      <c r="AI802" s="2" t="e">
        <f t="shared" si="862"/>
        <v>#DIV/0!</v>
      </c>
      <c r="AJ802" s="2" t="e">
        <f t="shared" si="863"/>
        <v>#DIV/0!</v>
      </c>
      <c r="AK802" t="e">
        <f t="shared" si="864"/>
        <v>#DIV/0!</v>
      </c>
      <c r="AL802" t="str">
        <f t="shared" si="865"/>
        <v>0</v>
      </c>
      <c r="AM802" t="str">
        <f t="shared" si="866"/>
        <v>0</v>
      </c>
      <c r="AN802" t="str">
        <f t="shared" si="867"/>
        <v>0</v>
      </c>
      <c r="AO802" t="str">
        <f t="shared" si="868"/>
        <v>0</v>
      </c>
      <c r="AP802" t="str">
        <f t="shared" si="869"/>
        <v>0</v>
      </c>
      <c r="AQ802" t="str">
        <f t="shared" si="870"/>
        <v>0</v>
      </c>
      <c r="AT802">
        <f t="shared" si="851"/>
        <v>0</v>
      </c>
      <c r="AU802">
        <f t="shared" si="852"/>
        <v>0</v>
      </c>
      <c r="AW802">
        <f t="shared" si="853"/>
        <v>0</v>
      </c>
      <c r="AY802">
        <f t="shared" si="871"/>
        <v>0</v>
      </c>
      <c r="AZ802">
        <f t="shared" si="872"/>
        <v>0</v>
      </c>
      <c r="BA802">
        <f t="shared" si="873"/>
        <v>0</v>
      </c>
      <c r="BB802">
        <f t="shared" si="874"/>
        <v>0</v>
      </c>
      <c r="BC802">
        <f t="shared" si="875"/>
        <v>0</v>
      </c>
      <c r="BD802">
        <f t="shared" si="876"/>
        <v>0</v>
      </c>
      <c r="BF802" t="str">
        <f t="shared" si="877"/>
        <v>0</v>
      </c>
      <c r="BG802" t="str">
        <f t="shared" si="878"/>
        <v>0</v>
      </c>
      <c r="BH802" t="str">
        <f t="shared" si="879"/>
        <v>0</v>
      </c>
      <c r="BI802" t="str">
        <f t="shared" si="880"/>
        <v>0</v>
      </c>
      <c r="BJ802" t="str">
        <f t="shared" si="881"/>
        <v>0</v>
      </c>
      <c r="BK802" t="str">
        <f t="shared" si="882"/>
        <v>0</v>
      </c>
    </row>
    <row r="803" spans="1:63" x14ac:dyDescent="0.25">
      <c r="A803" s="176" t="s">
        <v>26</v>
      </c>
      <c r="B803" s="10">
        <f t="shared" si="854"/>
        <v>22</v>
      </c>
      <c r="C803" s="10" t="str">
        <f t="shared" si="826"/>
        <v>Prov Chg - 22</v>
      </c>
      <c r="D803" s="89">
        <f>'AUP Test Results - Table 1'!D803</f>
        <v>0</v>
      </c>
      <c r="E803" s="177">
        <f>'AUP Test Results - Table 1'!E803</f>
        <v>0</v>
      </c>
      <c r="F803" s="139">
        <f>'AUP Test Results - Table 1'!F803</f>
        <v>0</v>
      </c>
      <c r="G803" s="177">
        <f>'AUP Test Results - Table 1'!G803</f>
        <v>0</v>
      </c>
      <c r="H803" s="177">
        <f>'AUP Test Results - Table 1'!H803</f>
        <v>0</v>
      </c>
      <c r="I803" s="139">
        <f>'AUP Test Results - Table 1'!I803</f>
        <v>0</v>
      </c>
      <c r="J803" s="177">
        <f>'AUP Test Results - Table 1'!J803</f>
        <v>0</v>
      </c>
      <c r="K803" s="177">
        <f>'AUP Test Results - Table 1'!K803</f>
        <v>0</v>
      </c>
      <c r="L803" s="139">
        <f>'AUP Test Results - Table 1'!L803</f>
        <v>0</v>
      </c>
      <c r="M803" s="177" t="str">
        <f>'AUP Test Results - Table 1'!M803</f>
        <v/>
      </c>
      <c r="N803" s="177">
        <f>'AUP Test Results - Table 1'!N803</f>
        <v>0</v>
      </c>
      <c r="O803" s="139">
        <f>'AUP Test Results - Table 1'!O803</f>
        <v>0</v>
      </c>
      <c r="P803" s="177" t="str">
        <f>'AUP Test Results - Table 1'!P803</f>
        <v/>
      </c>
      <c r="Q803" s="138">
        <f>'AUP Test Results - Table 1'!Q803</f>
        <v>0</v>
      </c>
      <c r="R803" s="139">
        <f>'AUP Test Results - Table 1'!R803</f>
        <v>0</v>
      </c>
      <c r="S803" s="45">
        <f>'AUP Test Results - Table 1'!S803</f>
        <v>0</v>
      </c>
      <c r="T803" s="139">
        <f>'AUP Test Results - Table 1'!T803</f>
        <v>0</v>
      </c>
      <c r="U803" s="45">
        <f>'AUP Test Results - Table 1'!U803</f>
        <v>0</v>
      </c>
      <c r="V803" s="138">
        <f>'AUP Test Results - Table 1'!V803</f>
        <v>0</v>
      </c>
      <c r="W803" s="141" t="str">
        <f>'AUP Test Results - Table 1'!W803</f>
        <v>none</v>
      </c>
      <c r="X803" s="141">
        <f>'AUP Test Results - Table 1'!X803</f>
        <v>0</v>
      </c>
      <c r="Y803" s="178">
        <f>'AUP Test Results - Table 1'!Y803</f>
        <v>0</v>
      </c>
      <c r="Z803" s="89">
        <f>'AUP Test Results - Table 1'!Z803</f>
        <v>0</v>
      </c>
      <c r="AC803" t="str">
        <f t="shared" si="859"/>
        <v>Prov Chg</v>
      </c>
      <c r="AD803" s="3">
        <f t="shared" si="856"/>
        <v>0</v>
      </c>
      <c r="AE803" s="3">
        <f t="shared" si="857"/>
        <v>0</v>
      </c>
      <c r="AF803" s="3" t="e">
        <f t="shared" si="858"/>
        <v>#DIV/0!</v>
      </c>
      <c r="AG803" s="2" t="e">
        <f t="shared" si="860"/>
        <v>#DIV/0!</v>
      </c>
      <c r="AH803" s="2" t="e">
        <f t="shared" si="861"/>
        <v>#DIV/0!</v>
      </c>
      <c r="AI803" s="2" t="e">
        <f t="shared" si="862"/>
        <v>#DIV/0!</v>
      </c>
      <c r="AJ803" s="2" t="e">
        <f t="shared" si="863"/>
        <v>#DIV/0!</v>
      </c>
      <c r="AK803" t="e">
        <f t="shared" si="864"/>
        <v>#DIV/0!</v>
      </c>
      <c r="AL803" t="str">
        <f t="shared" si="865"/>
        <v>0</v>
      </c>
      <c r="AM803" t="str">
        <f t="shared" si="866"/>
        <v>0</v>
      </c>
      <c r="AN803" t="str">
        <f t="shared" si="867"/>
        <v>0</v>
      </c>
      <c r="AO803" t="str">
        <f t="shared" si="868"/>
        <v>0</v>
      </c>
      <c r="AP803" t="str">
        <f t="shared" si="869"/>
        <v>0</v>
      </c>
      <c r="AQ803" t="str">
        <f t="shared" si="870"/>
        <v>0</v>
      </c>
      <c r="AT803">
        <f t="shared" si="851"/>
        <v>0</v>
      </c>
      <c r="AU803">
        <f t="shared" si="852"/>
        <v>0</v>
      </c>
      <c r="AW803">
        <f t="shared" si="853"/>
        <v>0</v>
      </c>
      <c r="AY803">
        <f t="shared" si="871"/>
        <v>0</v>
      </c>
      <c r="AZ803">
        <f t="shared" si="872"/>
        <v>0</v>
      </c>
      <c r="BA803">
        <f t="shared" si="873"/>
        <v>0</v>
      </c>
      <c r="BB803">
        <f t="shared" si="874"/>
        <v>0</v>
      </c>
      <c r="BC803">
        <f t="shared" si="875"/>
        <v>0</v>
      </c>
      <c r="BD803">
        <f t="shared" si="876"/>
        <v>0</v>
      </c>
      <c r="BF803" t="str">
        <f t="shared" si="877"/>
        <v>0</v>
      </c>
      <c r="BG803" t="str">
        <f t="shared" si="878"/>
        <v>0</v>
      </c>
      <c r="BH803" t="str">
        <f t="shared" si="879"/>
        <v>0</v>
      </c>
      <c r="BI803" t="str">
        <f t="shared" si="880"/>
        <v>0</v>
      </c>
      <c r="BJ803" t="str">
        <f t="shared" si="881"/>
        <v>0</v>
      </c>
      <c r="BK803" t="str">
        <f t="shared" si="882"/>
        <v>0</v>
      </c>
    </row>
    <row r="804" spans="1:63" x14ac:dyDescent="0.25">
      <c r="A804" s="176" t="s">
        <v>26</v>
      </c>
      <c r="B804" s="10">
        <f t="shared" si="854"/>
        <v>23</v>
      </c>
      <c r="C804" s="10" t="str">
        <f t="shared" si="826"/>
        <v>Prov Chg - 23</v>
      </c>
      <c r="D804" s="89">
        <f>'AUP Test Results - Table 1'!D804</f>
        <v>0</v>
      </c>
      <c r="E804" s="177">
        <f>'AUP Test Results - Table 1'!E804</f>
        <v>0</v>
      </c>
      <c r="F804" s="139">
        <f>'AUP Test Results - Table 1'!F804</f>
        <v>0</v>
      </c>
      <c r="G804" s="177">
        <f>'AUP Test Results - Table 1'!G804</f>
        <v>0</v>
      </c>
      <c r="H804" s="177">
        <f>'AUP Test Results - Table 1'!H804</f>
        <v>0</v>
      </c>
      <c r="I804" s="139">
        <f>'AUP Test Results - Table 1'!I804</f>
        <v>0</v>
      </c>
      <c r="J804" s="177">
        <f>'AUP Test Results - Table 1'!J804</f>
        <v>0</v>
      </c>
      <c r="K804" s="177">
        <f>'AUP Test Results - Table 1'!K804</f>
        <v>0</v>
      </c>
      <c r="L804" s="139">
        <f>'AUP Test Results - Table 1'!L804</f>
        <v>0</v>
      </c>
      <c r="M804" s="177" t="str">
        <f>'AUP Test Results - Table 1'!M804</f>
        <v/>
      </c>
      <c r="N804" s="177">
        <f>'AUP Test Results - Table 1'!N804</f>
        <v>0</v>
      </c>
      <c r="O804" s="139">
        <f>'AUP Test Results - Table 1'!O804</f>
        <v>0</v>
      </c>
      <c r="P804" s="177" t="str">
        <f>'AUP Test Results - Table 1'!P804</f>
        <v/>
      </c>
      <c r="Q804" s="138">
        <f>'AUP Test Results - Table 1'!Q804</f>
        <v>0</v>
      </c>
      <c r="R804" s="139">
        <f>'AUP Test Results - Table 1'!R804</f>
        <v>0</v>
      </c>
      <c r="S804" s="45">
        <f>'AUP Test Results - Table 1'!S804</f>
        <v>0</v>
      </c>
      <c r="T804" s="139">
        <f>'AUP Test Results - Table 1'!T804</f>
        <v>0</v>
      </c>
      <c r="U804" s="45">
        <f>'AUP Test Results - Table 1'!U804</f>
        <v>0</v>
      </c>
      <c r="V804" s="138">
        <f>'AUP Test Results - Table 1'!V804</f>
        <v>0</v>
      </c>
      <c r="W804" s="141" t="str">
        <f>'AUP Test Results - Table 1'!W804</f>
        <v>none</v>
      </c>
      <c r="X804" s="141">
        <f>'AUP Test Results - Table 1'!X804</f>
        <v>0</v>
      </c>
      <c r="Y804" s="178">
        <f>'AUP Test Results - Table 1'!Y804</f>
        <v>0</v>
      </c>
      <c r="Z804" s="89">
        <f>'AUP Test Results - Table 1'!Z804</f>
        <v>0</v>
      </c>
      <c r="AC804" t="str">
        <f t="shared" si="859"/>
        <v>Prov Chg</v>
      </c>
      <c r="AD804" s="3">
        <f t="shared" si="856"/>
        <v>0</v>
      </c>
      <c r="AE804" s="3">
        <f t="shared" si="857"/>
        <v>0</v>
      </c>
      <c r="AF804" s="3" t="e">
        <f t="shared" si="858"/>
        <v>#DIV/0!</v>
      </c>
      <c r="AG804" s="2" t="e">
        <f t="shared" si="860"/>
        <v>#DIV/0!</v>
      </c>
      <c r="AH804" s="2" t="e">
        <f t="shared" si="861"/>
        <v>#DIV/0!</v>
      </c>
      <c r="AI804" s="2" t="e">
        <f t="shared" si="862"/>
        <v>#DIV/0!</v>
      </c>
      <c r="AJ804" s="2" t="e">
        <f t="shared" si="863"/>
        <v>#DIV/0!</v>
      </c>
      <c r="AK804" t="e">
        <f t="shared" si="864"/>
        <v>#DIV/0!</v>
      </c>
      <c r="AL804" t="str">
        <f t="shared" si="865"/>
        <v>0</v>
      </c>
      <c r="AM804" t="str">
        <f t="shared" si="866"/>
        <v>0</v>
      </c>
      <c r="AN804" t="str">
        <f t="shared" si="867"/>
        <v>0</v>
      </c>
      <c r="AO804" t="str">
        <f t="shared" si="868"/>
        <v>0</v>
      </c>
      <c r="AP804" t="str">
        <f t="shared" si="869"/>
        <v>0</v>
      </c>
      <c r="AQ804" t="str">
        <f t="shared" si="870"/>
        <v>0</v>
      </c>
      <c r="AT804">
        <f t="shared" si="851"/>
        <v>0</v>
      </c>
      <c r="AU804">
        <f t="shared" si="852"/>
        <v>0</v>
      </c>
      <c r="AW804">
        <f t="shared" si="853"/>
        <v>0</v>
      </c>
      <c r="AY804">
        <f t="shared" si="871"/>
        <v>0</v>
      </c>
      <c r="AZ804">
        <f t="shared" si="872"/>
        <v>0</v>
      </c>
      <c r="BA804">
        <f t="shared" si="873"/>
        <v>0</v>
      </c>
      <c r="BB804">
        <f t="shared" si="874"/>
        <v>0</v>
      </c>
      <c r="BC804">
        <f t="shared" si="875"/>
        <v>0</v>
      </c>
      <c r="BD804">
        <f t="shared" si="876"/>
        <v>0</v>
      </c>
      <c r="BF804" t="str">
        <f t="shared" si="877"/>
        <v>0</v>
      </c>
      <c r="BG804" t="str">
        <f t="shared" si="878"/>
        <v>0</v>
      </c>
      <c r="BH804" t="str">
        <f t="shared" si="879"/>
        <v>0</v>
      </c>
      <c r="BI804" t="str">
        <f t="shared" si="880"/>
        <v>0</v>
      </c>
      <c r="BJ804" t="str">
        <f t="shared" si="881"/>
        <v>0</v>
      </c>
      <c r="BK804" t="str">
        <f t="shared" si="882"/>
        <v>0</v>
      </c>
    </row>
    <row r="805" spans="1:63" x14ac:dyDescent="0.25">
      <c r="A805" s="176" t="s">
        <v>26</v>
      </c>
      <c r="B805" s="10">
        <f t="shared" si="854"/>
        <v>24</v>
      </c>
      <c r="C805" s="10" t="str">
        <f t="shared" si="826"/>
        <v>Prov Chg - 24</v>
      </c>
      <c r="D805" s="89">
        <f>'AUP Test Results - Table 1'!D805</f>
        <v>0</v>
      </c>
      <c r="E805" s="177">
        <f>'AUP Test Results - Table 1'!E805</f>
        <v>0</v>
      </c>
      <c r="F805" s="139">
        <f>'AUP Test Results - Table 1'!F805</f>
        <v>0</v>
      </c>
      <c r="G805" s="177">
        <f>'AUP Test Results - Table 1'!G805</f>
        <v>0</v>
      </c>
      <c r="H805" s="177">
        <f>'AUP Test Results - Table 1'!H805</f>
        <v>0</v>
      </c>
      <c r="I805" s="139">
        <f>'AUP Test Results - Table 1'!I805</f>
        <v>0</v>
      </c>
      <c r="J805" s="177">
        <f>'AUP Test Results - Table 1'!J805</f>
        <v>0</v>
      </c>
      <c r="K805" s="177">
        <f>'AUP Test Results - Table 1'!K805</f>
        <v>0</v>
      </c>
      <c r="L805" s="139">
        <f>'AUP Test Results - Table 1'!L805</f>
        <v>0</v>
      </c>
      <c r="M805" s="177" t="str">
        <f>'AUP Test Results - Table 1'!M805</f>
        <v/>
      </c>
      <c r="N805" s="177">
        <f>'AUP Test Results - Table 1'!N805</f>
        <v>0</v>
      </c>
      <c r="O805" s="139">
        <f>'AUP Test Results - Table 1'!O805</f>
        <v>0</v>
      </c>
      <c r="P805" s="177" t="str">
        <f>'AUP Test Results - Table 1'!P805</f>
        <v/>
      </c>
      <c r="Q805" s="138">
        <f>'AUP Test Results - Table 1'!Q805</f>
        <v>0</v>
      </c>
      <c r="R805" s="139">
        <f>'AUP Test Results - Table 1'!R805</f>
        <v>0</v>
      </c>
      <c r="S805" s="45">
        <f>'AUP Test Results - Table 1'!S805</f>
        <v>0</v>
      </c>
      <c r="T805" s="139">
        <f>'AUP Test Results - Table 1'!T805</f>
        <v>0</v>
      </c>
      <c r="U805" s="45">
        <f>'AUP Test Results - Table 1'!U805</f>
        <v>0</v>
      </c>
      <c r="V805" s="138">
        <f>'AUP Test Results - Table 1'!V805</f>
        <v>0</v>
      </c>
      <c r="W805" s="141" t="str">
        <f>'AUP Test Results - Table 1'!W805</f>
        <v>none</v>
      </c>
      <c r="X805" s="141">
        <f>'AUP Test Results - Table 1'!X805</f>
        <v>0</v>
      </c>
      <c r="Y805" s="178">
        <f>'AUP Test Results - Table 1'!Y805</f>
        <v>0</v>
      </c>
      <c r="Z805" s="89">
        <f>'AUP Test Results - Table 1'!Z805</f>
        <v>0</v>
      </c>
      <c r="AC805" t="str">
        <f t="shared" si="859"/>
        <v>Prov Chg</v>
      </c>
      <c r="AD805" s="3">
        <f t="shared" si="856"/>
        <v>0</v>
      </c>
      <c r="AE805" s="3">
        <f t="shared" si="857"/>
        <v>0</v>
      </c>
      <c r="AF805" s="3" t="e">
        <f t="shared" si="858"/>
        <v>#DIV/0!</v>
      </c>
      <c r="AG805" s="2" t="e">
        <f t="shared" si="860"/>
        <v>#DIV/0!</v>
      </c>
      <c r="AH805" s="2" t="e">
        <f t="shared" si="861"/>
        <v>#DIV/0!</v>
      </c>
      <c r="AI805" s="2" t="e">
        <f t="shared" si="862"/>
        <v>#DIV/0!</v>
      </c>
      <c r="AJ805" s="2" t="e">
        <f t="shared" si="863"/>
        <v>#DIV/0!</v>
      </c>
      <c r="AK805" t="e">
        <f t="shared" si="864"/>
        <v>#DIV/0!</v>
      </c>
      <c r="AL805" t="str">
        <f t="shared" si="865"/>
        <v>0</v>
      </c>
      <c r="AM805" t="str">
        <f t="shared" si="866"/>
        <v>0</v>
      </c>
      <c r="AN805" t="str">
        <f t="shared" si="867"/>
        <v>0</v>
      </c>
      <c r="AO805" t="str">
        <f t="shared" si="868"/>
        <v>0</v>
      </c>
      <c r="AP805" t="str">
        <f t="shared" si="869"/>
        <v>0</v>
      </c>
      <c r="AQ805" t="str">
        <f t="shared" si="870"/>
        <v>0</v>
      </c>
      <c r="AT805">
        <f t="shared" si="851"/>
        <v>0</v>
      </c>
      <c r="AU805">
        <f t="shared" si="852"/>
        <v>0</v>
      </c>
      <c r="AW805">
        <f t="shared" si="853"/>
        <v>0</v>
      </c>
      <c r="AY805">
        <f t="shared" si="871"/>
        <v>0</v>
      </c>
      <c r="AZ805">
        <f t="shared" si="872"/>
        <v>0</v>
      </c>
      <c r="BA805">
        <f t="shared" si="873"/>
        <v>0</v>
      </c>
      <c r="BB805">
        <f t="shared" si="874"/>
        <v>0</v>
      </c>
      <c r="BC805">
        <f t="shared" si="875"/>
        <v>0</v>
      </c>
      <c r="BD805">
        <f t="shared" si="876"/>
        <v>0</v>
      </c>
      <c r="BF805" t="str">
        <f t="shared" si="877"/>
        <v>0</v>
      </c>
      <c r="BG805" t="str">
        <f t="shared" si="878"/>
        <v>0</v>
      </c>
      <c r="BH805" t="str">
        <f t="shared" si="879"/>
        <v>0</v>
      </c>
      <c r="BI805" t="str">
        <f t="shared" si="880"/>
        <v>0</v>
      </c>
      <c r="BJ805" t="str">
        <f t="shared" si="881"/>
        <v>0</v>
      </c>
      <c r="BK805" t="str">
        <f t="shared" si="882"/>
        <v>0</v>
      </c>
    </row>
    <row r="806" spans="1:63" x14ac:dyDescent="0.25">
      <c r="A806" s="176" t="s">
        <v>26</v>
      </c>
      <c r="B806" s="10">
        <f t="shared" si="854"/>
        <v>25</v>
      </c>
      <c r="C806" s="10" t="str">
        <f t="shared" si="826"/>
        <v>Prov Chg - 25</v>
      </c>
      <c r="D806" s="89">
        <f>'AUP Test Results - Table 1'!D806</f>
        <v>0</v>
      </c>
      <c r="E806" s="177">
        <f>'AUP Test Results - Table 1'!E806</f>
        <v>0</v>
      </c>
      <c r="F806" s="139">
        <f>'AUP Test Results - Table 1'!F806</f>
        <v>0</v>
      </c>
      <c r="G806" s="177">
        <f>'AUP Test Results - Table 1'!G806</f>
        <v>0</v>
      </c>
      <c r="H806" s="177">
        <f>'AUP Test Results - Table 1'!H806</f>
        <v>0</v>
      </c>
      <c r="I806" s="139">
        <f>'AUP Test Results - Table 1'!I806</f>
        <v>0</v>
      </c>
      <c r="J806" s="177">
        <f>'AUP Test Results - Table 1'!J806</f>
        <v>0</v>
      </c>
      <c r="K806" s="177">
        <f>'AUP Test Results - Table 1'!K806</f>
        <v>0</v>
      </c>
      <c r="L806" s="139">
        <f>'AUP Test Results - Table 1'!L806</f>
        <v>0</v>
      </c>
      <c r="M806" s="177" t="str">
        <f>'AUP Test Results - Table 1'!M806</f>
        <v/>
      </c>
      <c r="N806" s="177">
        <f>'AUP Test Results - Table 1'!N806</f>
        <v>0</v>
      </c>
      <c r="O806" s="139">
        <f>'AUP Test Results - Table 1'!O806</f>
        <v>0</v>
      </c>
      <c r="P806" s="177" t="str">
        <f>'AUP Test Results - Table 1'!P806</f>
        <v/>
      </c>
      <c r="Q806" s="138">
        <f>'AUP Test Results - Table 1'!Q806</f>
        <v>0</v>
      </c>
      <c r="R806" s="139">
        <f>'AUP Test Results - Table 1'!R806</f>
        <v>0</v>
      </c>
      <c r="S806" s="45">
        <f>'AUP Test Results - Table 1'!S806</f>
        <v>0</v>
      </c>
      <c r="T806" s="139">
        <f>'AUP Test Results - Table 1'!T806</f>
        <v>0</v>
      </c>
      <c r="U806" s="45">
        <f>'AUP Test Results - Table 1'!U806</f>
        <v>0</v>
      </c>
      <c r="V806" s="138">
        <f>'AUP Test Results - Table 1'!V806</f>
        <v>0</v>
      </c>
      <c r="W806" s="141" t="str">
        <f>'AUP Test Results - Table 1'!W806</f>
        <v>none</v>
      </c>
      <c r="X806" s="141">
        <f>'AUP Test Results - Table 1'!X806</f>
        <v>0</v>
      </c>
      <c r="Y806" s="178">
        <f>'AUP Test Results - Table 1'!Y806</f>
        <v>0</v>
      </c>
      <c r="Z806" s="89">
        <f>'AUP Test Results - Table 1'!Z806</f>
        <v>0</v>
      </c>
      <c r="AC806" t="str">
        <f t="shared" si="859"/>
        <v>Prov Chg</v>
      </c>
      <c r="AD806" s="3">
        <f t="shared" si="856"/>
        <v>0</v>
      </c>
      <c r="AE806" s="3">
        <f t="shared" si="857"/>
        <v>0</v>
      </c>
      <c r="AF806" s="3" t="e">
        <f t="shared" si="858"/>
        <v>#DIV/0!</v>
      </c>
      <c r="AG806" s="2" t="e">
        <f t="shared" si="860"/>
        <v>#DIV/0!</v>
      </c>
      <c r="AH806" s="2" t="e">
        <f t="shared" si="861"/>
        <v>#DIV/0!</v>
      </c>
      <c r="AI806" s="2" t="e">
        <f t="shared" si="862"/>
        <v>#DIV/0!</v>
      </c>
      <c r="AJ806" s="2" t="e">
        <f t="shared" si="863"/>
        <v>#DIV/0!</v>
      </c>
      <c r="AK806" t="e">
        <f t="shared" si="864"/>
        <v>#DIV/0!</v>
      </c>
      <c r="AL806" t="str">
        <f t="shared" si="865"/>
        <v>0</v>
      </c>
      <c r="AM806" t="str">
        <f t="shared" si="866"/>
        <v>0</v>
      </c>
      <c r="AN806" t="str">
        <f t="shared" si="867"/>
        <v>0</v>
      </c>
      <c r="AO806" t="str">
        <f t="shared" si="868"/>
        <v>0</v>
      </c>
      <c r="AP806" t="str">
        <f t="shared" si="869"/>
        <v>0</v>
      </c>
      <c r="AQ806" t="str">
        <f t="shared" si="870"/>
        <v>0</v>
      </c>
      <c r="AT806">
        <f t="shared" si="851"/>
        <v>0</v>
      </c>
      <c r="AU806">
        <f t="shared" si="852"/>
        <v>0</v>
      </c>
      <c r="AW806">
        <f t="shared" si="853"/>
        <v>0</v>
      </c>
      <c r="AY806">
        <f t="shared" si="871"/>
        <v>0</v>
      </c>
      <c r="AZ806">
        <f t="shared" si="872"/>
        <v>0</v>
      </c>
      <c r="BA806">
        <f t="shared" si="873"/>
        <v>0</v>
      </c>
      <c r="BB806">
        <f t="shared" si="874"/>
        <v>0</v>
      </c>
      <c r="BC806">
        <f t="shared" si="875"/>
        <v>0</v>
      </c>
      <c r="BD806">
        <f t="shared" si="876"/>
        <v>0</v>
      </c>
      <c r="BF806" t="str">
        <f t="shared" si="877"/>
        <v>0</v>
      </c>
      <c r="BG806" t="str">
        <f t="shared" si="878"/>
        <v>0</v>
      </c>
      <c r="BH806" t="str">
        <f t="shared" si="879"/>
        <v>0</v>
      </c>
      <c r="BI806" t="str">
        <f t="shared" si="880"/>
        <v>0</v>
      </c>
      <c r="BJ806" t="str">
        <f t="shared" si="881"/>
        <v>0</v>
      </c>
      <c r="BK806" t="str">
        <f t="shared" si="882"/>
        <v>0</v>
      </c>
    </row>
    <row r="807" spans="1:63" x14ac:dyDescent="0.25">
      <c r="A807" s="176" t="s">
        <v>26</v>
      </c>
      <c r="B807" s="10">
        <f t="shared" si="854"/>
        <v>26</v>
      </c>
      <c r="C807" s="10" t="str">
        <f t="shared" si="826"/>
        <v>Prov Chg - 26</v>
      </c>
      <c r="D807" s="89">
        <f>'AUP Test Results - Table 1'!D807</f>
        <v>0</v>
      </c>
      <c r="E807" s="177">
        <f>'AUP Test Results - Table 1'!E807</f>
        <v>0</v>
      </c>
      <c r="F807" s="139">
        <f>'AUP Test Results - Table 1'!F807</f>
        <v>0</v>
      </c>
      <c r="G807" s="177">
        <f>'AUP Test Results - Table 1'!G807</f>
        <v>0</v>
      </c>
      <c r="H807" s="177">
        <f>'AUP Test Results - Table 1'!H807</f>
        <v>0</v>
      </c>
      <c r="I807" s="139">
        <f>'AUP Test Results - Table 1'!I807</f>
        <v>0</v>
      </c>
      <c r="J807" s="177">
        <f>'AUP Test Results - Table 1'!J807</f>
        <v>0</v>
      </c>
      <c r="K807" s="177">
        <f>'AUP Test Results - Table 1'!K807</f>
        <v>0</v>
      </c>
      <c r="L807" s="139">
        <f>'AUP Test Results - Table 1'!L807</f>
        <v>0</v>
      </c>
      <c r="M807" s="177" t="str">
        <f>'AUP Test Results - Table 1'!M807</f>
        <v/>
      </c>
      <c r="N807" s="177">
        <f>'AUP Test Results - Table 1'!N807</f>
        <v>0</v>
      </c>
      <c r="O807" s="139">
        <f>'AUP Test Results - Table 1'!O807</f>
        <v>0</v>
      </c>
      <c r="P807" s="177" t="str">
        <f>'AUP Test Results - Table 1'!P807</f>
        <v/>
      </c>
      <c r="Q807" s="138">
        <f>'AUP Test Results - Table 1'!Q807</f>
        <v>0</v>
      </c>
      <c r="R807" s="139">
        <f>'AUP Test Results - Table 1'!R807</f>
        <v>0</v>
      </c>
      <c r="S807" s="45">
        <f>'AUP Test Results - Table 1'!S807</f>
        <v>0</v>
      </c>
      <c r="T807" s="139">
        <f>'AUP Test Results - Table 1'!T807</f>
        <v>0</v>
      </c>
      <c r="U807" s="45">
        <f>'AUP Test Results - Table 1'!U807</f>
        <v>0</v>
      </c>
      <c r="V807" s="138">
        <f>'AUP Test Results - Table 1'!V807</f>
        <v>0</v>
      </c>
      <c r="W807" s="141" t="str">
        <f>'AUP Test Results - Table 1'!W807</f>
        <v>none</v>
      </c>
      <c r="X807" s="141">
        <f>'AUP Test Results - Table 1'!X807</f>
        <v>0</v>
      </c>
      <c r="Y807" s="178">
        <f>'AUP Test Results - Table 1'!Y807</f>
        <v>0</v>
      </c>
      <c r="Z807" s="89">
        <f>'AUP Test Results - Table 1'!Z807</f>
        <v>0</v>
      </c>
      <c r="AC807" t="str">
        <f t="shared" si="859"/>
        <v>Prov Chg</v>
      </c>
      <c r="AD807" s="3">
        <f t="shared" si="856"/>
        <v>0</v>
      </c>
      <c r="AE807" s="3">
        <f t="shared" si="857"/>
        <v>0</v>
      </c>
      <c r="AF807" s="3" t="e">
        <f t="shared" si="858"/>
        <v>#DIV/0!</v>
      </c>
      <c r="AG807" s="2" t="e">
        <f t="shared" si="860"/>
        <v>#DIV/0!</v>
      </c>
      <c r="AH807" s="2" t="e">
        <f t="shared" si="861"/>
        <v>#DIV/0!</v>
      </c>
      <c r="AI807" s="2" t="e">
        <f t="shared" si="862"/>
        <v>#DIV/0!</v>
      </c>
      <c r="AJ807" s="2" t="e">
        <f t="shared" si="863"/>
        <v>#DIV/0!</v>
      </c>
      <c r="AK807" t="e">
        <f t="shared" si="864"/>
        <v>#DIV/0!</v>
      </c>
      <c r="AL807" t="str">
        <f t="shared" si="865"/>
        <v>0</v>
      </c>
      <c r="AM807" t="str">
        <f t="shared" si="866"/>
        <v>0</v>
      </c>
      <c r="AN807" t="str">
        <f t="shared" si="867"/>
        <v>0</v>
      </c>
      <c r="AO807" t="str">
        <f t="shared" si="868"/>
        <v>0</v>
      </c>
      <c r="AP807" t="str">
        <f t="shared" si="869"/>
        <v>0</v>
      </c>
      <c r="AQ807" t="str">
        <f t="shared" si="870"/>
        <v>0</v>
      </c>
      <c r="AT807">
        <f t="shared" si="851"/>
        <v>0</v>
      </c>
      <c r="AU807">
        <f t="shared" si="852"/>
        <v>0</v>
      </c>
      <c r="AW807">
        <f t="shared" si="853"/>
        <v>0</v>
      </c>
      <c r="AY807">
        <f t="shared" si="871"/>
        <v>0</v>
      </c>
      <c r="AZ807">
        <f t="shared" si="872"/>
        <v>0</v>
      </c>
      <c r="BA807">
        <f t="shared" si="873"/>
        <v>0</v>
      </c>
      <c r="BB807">
        <f t="shared" si="874"/>
        <v>0</v>
      </c>
      <c r="BC807">
        <f t="shared" si="875"/>
        <v>0</v>
      </c>
      <c r="BD807">
        <f t="shared" si="876"/>
        <v>0</v>
      </c>
      <c r="BF807" t="str">
        <f t="shared" si="877"/>
        <v>0</v>
      </c>
      <c r="BG807" t="str">
        <f t="shared" si="878"/>
        <v>0</v>
      </c>
      <c r="BH807" t="str">
        <f t="shared" si="879"/>
        <v>0</v>
      </c>
      <c r="BI807" t="str">
        <f t="shared" si="880"/>
        <v>0</v>
      </c>
      <c r="BJ807" t="str">
        <f t="shared" si="881"/>
        <v>0</v>
      </c>
      <c r="BK807" t="str">
        <f t="shared" si="882"/>
        <v>0</v>
      </c>
    </row>
    <row r="808" spans="1:63" x14ac:dyDescent="0.25">
      <c r="A808" s="176" t="s">
        <v>26</v>
      </c>
      <c r="B808" s="10">
        <f t="shared" si="854"/>
        <v>27</v>
      </c>
      <c r="C808" s="10" t="str">
        <f t="shared" si="826"/>
        <v>Prov Chg - 27</v>
      </c>
      <c r="D808" s="89">
        <f>'AUP Test Results - Table 1'!D808</f>
        <v>0</v>
      </c>
      <c r="E808" s="177">
        <f>'AUP Test Results - Table 1'!E808</f>
        <v>0</v>
      </c>
      <c r="F808" s="139">
        <f>'AUP Test Results - Table 1'!F808</f>
        <v>0</v>
      </c>
      <c r="G808" s="177">
        <f>'AUP Test Results - Table 1'!G808</f>
        <v>0</v>
      </c>
      <c r="H808" s="177">
        <f>'AUP Test Results - Table 1'!H808</f>
        <v>0</v>
      </c>
      <c r="I808" s="139">
        <f>'AUP Test Results - Table 1'!I808</f>
        <v>0</v>
      </c>
      <c r="J808" s="177">
        <f>'AUP Test Results - Table 1'!J808</f>
        <v>0</v>
      </c>
      <c r="K808" s="177">
        <f>'AUP Test Results - Table 1'!K808</f>
        <v>0</v>
      </c>
      <c r="L808" s="139">
        <f>'AUP Test Results - Table 1'!L808</f>
        <v>0</v>
      </c>
      <c r="M808" s="177" t="str">
        <f>'AUP Test Results - Table 1'!M808</f>
        <v/>
      </c>
      <c r="N808" s="177">
        <f>'AUP Test Results - Table 1'!N808</f>
        <v>0</v>
      </c>
      <c r="O808" s="139">
        <f>'AUP Test Results - Table 1'!O808</f>
        <v>0</v>
      </c>
      <c r="P808" s="177" t="str">
        <f>'AUP Test Results - Table 1'!P808</f>
        <v/>
      </c>
      <c r="Q808" s="138">
        <f>'AUP Test Results - Table 1'!Q808</f>
        <v>0</v>
      </c>
      <c r="R808" s="139">
        <f>'AUP Test Results - Table 1'!R808</f>
        <v>0</v>
      </c>
      <c r="S808" s="45">
        <f>'AUP Test Results - Table 1'!S808</f>
        <v>0</v>
      </c>
      <c r="T808" s="139">
        <f>'AUP Test Results - Table 1'!T808</f>
        <v>0</v>
      </c>
      <c r="U808" s="45">
        <f>'AUP Test Results - Table 1'!U808</f>
        <v>0</v>
      </c>
      <c r="V808" s="138">
        <f>'AUP Test Results - Table 1'!V808</f>
        <v>0</v>
      </c>
      <c r="W808" s="141" t="str">
        <f>'AUP Test Results - Table 1'!W808</f>
        <v>none</v>
      </c>
      <c r="X808" s="141">
        <f>'AUP Test Results - Table 1'!X808</f>
        <v>0</v>
      </c>
      <c r="Y808" s="178">
        <f>'AUP Test Results - Table 1'!Y808</f>
        <v>0</v>
      </c>
      <c r="Z808" s="89">
        <f>'AUP Test Results - Table 1'!Z808</f>
        <v>0</v>
      </c>
      <c r="AC808" t="str">
        <f t="shared" si="859"/>
        <v>Prov Chg</v>
      </c>
      <c r="AD808" s="3">
        <f t="shared" si="856"/>
        <v>0</v>
      </c>
      <c r="AE808" s="3">
        <f t="shared" si="857"/>
        <v>0</v>
      </c>
      <c r="AF808" s="3" t="e">
        <f t="shared" si="858"/>
        <v>#DIV/0!</v>
      </c>
      <c r="AG808" s="2" t="e">
        <f t="shared" si="860"/>
        <v>#DIV/0!</v>
      </c>
      <c r="AH808" s="2" t="e">
        <f t="shared" si="861"/>
        <v>#DIV/0!</v>
      </c>
      <c r="AI808" s="2" t="e">
        <f t="shared" si="862"/>
        <v>#DIV/0!</v>
      </c>
      <c r="AJ808" s="2" t="e">
        <f t="shared" si="863"/>
        <v>#DIV/0!</v>
      </c>
      <c r="AK808" t="e">
        <f t="shared" si="864"/>
        <v>#DIV/0!</v>
      </c>
      <c r="AL808" t="str">
        <f t="shared" si="865"/>
        <v>0</v>
      </c>
      <c r="AM808" t="str">
        <f t="shared" si="866"/>
        <v>0</v>
      </c>
      <c r="AN808" t="str">
        <f t="shared" si="867"/>
        <v>0</v>
      </c>
      <c r="AO808" t="str">
        <f t="shared" si="868"/>
        <v>0</v>
      </c>
      <c r="AP808" t="str">
        <f t="shared" si="869"/>
        <v>0</v>
      </c>
      <c r="AQ808" t="str">
        <f t="shared" si="870"/>
        <v>0</v>
      </c>
      <c r="AT808">
        <f t="shared" si="851"/>
        <v>0</v>
      </c>
      <c r="AU808">
        <f t="shared" si="852"/>
        <v>0</v>
      </c>
      <c r="AW808">
        <f t="shared" si="853"/>
        <v>0</v>
      </c>
      <c r="AY808">
        <f t="shared" si="871"/>
        <v>0</v>
      </c>
      <c r="AZ808">
        <f t="shared" si="872"/>
        <v>0</v>
      </c>
      <c r="BA808">
        <f t="shared" si="873"/>
        <v>0</v>
      </c>
      <c r="BB808">
        <f t="shared" si="874"/>
        <v>0</v>
      </c>
      <c r="BC808">
        <f t="shared" si="875"/>
        <v>0</v>
      </c>
      <c r="BD808">
        <f t="shared" si="876"/>
        <v>0</v>
      </c>
      <c r="BF808" t="str">
        <f t="shared" si="877"/>
        <v>0</v>
      </c>
      <c r="BG808" t="str">
        <f t="shared" si="878"/>
        <v>0</v>
      </c>
      <c r="BH808" t="str">
        <f t="shared" si="879"/>
        <v>0</v>
      </c>
      <c r="BI808" t="str">
        <f t="shared" si="880"/>
        <v>0</v>
      </c>
      <c r="BJ808" t="str">
        <f t="shared" si="881"/>
        <v>0</v>
      </c>
      <c r="BK808" t="str">
        <f t="shared" si="882"/>
        <v>0</v>
      </c>
    </row>
    <row r="809" spans="1:63" x14ac:dyDescent="0.25">
      <c r="A809" s="176" t="s">
        <v>26</v>
      </c>
      <c r="B809" s="10">
        <f t="shared" si="854"/>
        <v>28</v>
      </c>
      <c r="C809" s="10" t="str">
        <f t="shared" si="826"/>
        <v>Prov Chg - 28</v>
      </c>
      <c r="D809" s="89">
        <f>'AUP Test Results - Table 1'!D809</f>
        <v>0</v>
      </c>
      <c r="E809" s="177">
        <f>'AUP Test Results - Table 1'!E809</f>
        <v>0</v>
      </c>
      <c r="F809" s="139">
        <f>'AUP Test Results - Table 1'!F809</f>
        <v>0</v>
      </c>
      <c r="G809" s="177">
        <f>'AUP Test Results - Table 1'!G809</f>
        <v>0</v>
      </c>
      <c r="H809" s="177">
        <f>'AUP Test Results - Table 1'!H809</f>
        <v>0</v>
      </c>
      <c r="I809" s="139">
        <f>'AUP Test Results - Table 1'!I809</f>
        <v>0</v>
      </c>
      <c r="J809" s="177">
        <f>'AUP Test Results - Table 1'!J809</f>
        <v>0</v>
      </c>
      <c r="K809" s="177">
        <f>'AUP Test Results - Table 1'!K809</f>
        <v>0</v>
      </c>
      <c r="L809" s="139">
        <f>'AUP Test Results - Table 1'!L809</f>
        <v>0</v>
      </c>
      <c r="M809" s="177" t="str">
        <f>'AUP Test Results - Table 1'!M809</f>
        <v/>
      </c>
      <c r="N809" s="177">
        <f>'AUP Test Results - Table 1'!N809</f>
        <v>0</v>
      </c>
      <c r="O809" s="139">
        <f>'AUP Test Results - Table 1'!O809</f>
        <v>0</v>
      </c>
      <c r="P809" s="177" t="str">
        <f>'AUP Test Results - Table 1'!P809</f>
        <v/>
      </c>
      <c r="Q809" s="138">
        <f>'AUP Test Results - Table 1'!Q809</f>
        <v>0</v>
      </c>
      <c r="R809" s="139">
        <f>'AUP Test Results - Table 1'!R809</f>
        <v>0</v>
      </c>
      <c r="S809" s="45">
        <f>'AUP Test Results - Table 1'!S809</f>
        <v>0</v>
      </c>
      <c r="T809" s="139">
        <f>'AUP Test Results - Table 1'!T809</f>
        <v>0</v>
      </c>
      <c r="U809" s="45">
        <f>'AUP Test Results - Table 1'!U809</f>
        <v>0</v>
      </c>
      <c r="V809" s="138">
        <f>'AUP Test Results - Table 1'!V809</f>
        <v>0</v>
      </c>
      <c r="W809" s="141" t="str">
        <f>'AUP Test Results - Table 1'!W809</f>
        <v>none</v>
      </c>
      <c r="X809" s="141">
        <f>'AUP Test Results - Table 1'!X809</f>
        <v>0</v>
      </c>
      <c r="Y809" s="178">
        <f>'AUP Test Results - Table 1'!Y809</f>
        <v>0</v>
      </c>
      <c r="Z809" s="89">
        <f>'AUP Test Results - Table 1'!Z809</f>
        <v>0</v>
      </c>
      <c r="AC809" t="str">
        <f t="shared" si="859"/>
        <v>Prov Chg</v>
      </c>
      <c r="AD809" s="3">
        <f t="shared" si="856"/>
        <v>0</v>
      </c>
      <c r="AE809" s="3">
        <f t="shared" si="857"/>
        <v>0</v>
      </c>
      <c r="AF809" s="3" t="e">
        <f t="shared" si="858"/>
        <v>#DIV/0!</v>
      </c>
      <c r="AG809" s="2" t="e">
        <f t="shared" si="860"/>
        <v>#DIV/0!</v>
      </c>
      <c r="AH809" s="2" t="e">
        <f t="shared" si="861"/>
        <v>#DIV/0!</v>
      </c>
      <c r="AI809" s="2" t="e">
        <f t="shared" si="862"/>
        <v>#DIV/0!</v>
      </c>
      <c r="AJ809" s="2" t="e">
        <f t="shared" si="863"/>
        <v>#DIV/0!</v>
      </c>
      <c r="AK809" t="e">
        <f t="shared" si="864"/>
        <v>#DIV/0!</v>
      </c>
      <c r="AL809" t="str">
        <f t="shared" si="865"/>
        <v>0</v>
      </c>
      <c r="AM809" t="str">
        <f t="shared" si="866"/>
        <v>0</v>
      </c>
      <c r="AN809" t="str">
        <f t="shared" si="867"/>
        <v>0</v>
      </c>
      <c r="AO809" t="str">
        <f t="shared" si="868"/>
        <v>0</v>
      </c>
      <c r="AP809" t="str">
        <f t="shared" si="869"/>
        <v>0</v>
      </c>
      <c r="AQ809" t="str">
        <f t="shared" si="870"/>
        <v>0</v>
      </c>
      <c r="AT809">
        <f t="shared" si="851"/>
        <v>0</v>
      </c>
      <c r="AU809">
        <f t="shared" si="852"/>
        <v>0</v>
      </c>
      <c r="AW809">
        <f t="shared" si="853"/>
        <v>0</v>
      </c>
      <c r="AY809">
        <f t="shared" si="871"/>
        <v>0</v>
      </c>
      <c r="AZ809">
        <f t="shared" si="872"/>
        <v>0</v>
      </c>
      <c r="BA809">
        <f t="shared" si="873"/>
        <v>0</v>
      </c>
      <c r="BB809">
        <f t="shared" si="874"/>
        <v>0</v>
      </c>
      <c r="BC809">
        <f t="shared" si="875"/>
        <v>0</v>
      </c>
      <c r="BD809">
        <f t="shared" si="876"/>
        <v>0</v>
      </c>
      <c r="BF809" t="str">
        <f t="shared" si="877"/>
        <v>0</v>
      </c>
      <c r="BG809" t="str">
        <f t="shared" si="878"/>
        <v>0</v>
      </c>
      <c r="BH809" t="str">
        <f t="shared" si="879"/>
        <v>0</v>
      </c>
      <c r="BI809" t="str">
        <f t="shared" si="880"/>
        <v>0</v>
      </c>
      <c r="BJ809" t="str">
        <f t="shared" si="881"/>
        <v>0</v>
      </c>
      <c r="BK809" t="str">
        <f t="shared" si="882"/>
        <v>0</v>
      </c>
    </row>
    <row r="810" spans="1:63" x14ac:dyDescent="0.25">
      <c r="A810" s="176" t="s">
        <v>26</v>
      </c>
      <c r="B810" s="10">
        <f t="shared" si="854"/>
        <v>29</v>
      </c>
      <c r="C810" s="10" t="str">
        <f t="shared" ref="C810:C811" si="883">A810&amp;" - "&amp;B810</f>
        <v>Prov Chg - 29</v>
      </c>
      <c r="D810" s="89">
        <f>'AUP Test Results - Table 1'!D810</f>
        <v>0</v>
      </c>
      <c r="E810" s="177">
        <f>'AUP Test Results - Table 1'!E810</f>
        <v>0</v>
      </c>
      <c r="F810" s="139">
        <f>'AUP Test Results - Table 1'!F810</f>
        <v>0</v>
      </c>
      <c r="G810" s="177">
        <f>'AUP Test Results - Table 1'!G810</f>
        <v>0</v>
      </c>
      <c r="H810" s="177">
        <f>'AUP Test Results - Table 1'!H810</f>
        <v>0</v>
      </c>
      <c r="I810" s="139">
        <f>'AUP Test Results - Table 1'!I810</f>
        <v>0</v>
      </c>
      <c r="J810" s="177">
        <f>'AUP Test Results - Table 1'!J810</f>
        <v>0</v>
      </c>
      <c r="K810" s="177">
        <f>'AUP Test Results - Table 1'!K810</f>
        <v>0</v>
      </c>
      <c r="L810" s="139">
        <f>'AUP Test Results - Table 1'!L810</f>
        <v>0</v>
      </c>
      <c r="M810" s="177" t="str">
        <f>'AUP Test Results - Table 1'!M810</f>
        <v/>
      </c>
      <c r="N810" s="177">
        <f>'AUP Test Results - Table 1'!N810</f>
        <v>0</v>
      </c>
      <c r="O810" s="139">
        <f>'AUP Test Results - Table 1'!O810</f>
        <v>0</v>
      </c>
      <c r="P810" s="177" t="str">
        <f>'AUP Test Results - Table 1'!P810</f>
        <v/>
      </c>
      <c r="Q810" s="138">
        <f>'AUP Test Results - Table 1'!Q810</f>
        <v>0</v>
      </c>
      <c r="R810" s="139">
        <f>'AUP Test Results - Table 1'!R810</f>
        <v>0</v>
      </c>
      <c r="S810" s="45">
        <f>'AUP Test Results - Table 1'!S810</f>
        <v>0</v>
      </c>
      <c r="T810" s="139">
        <f>'AUP Test Results - Table 1'!T810</f>
        <v>0</v>
      </c>
      <c r="U810" s="45">
        <f>'AUP Test Results - Table 1'!U810</f>
        <v>0</v>
      </c>
      <c r="V810" s="138">
        <f>'AUP Test Results - Table 1'!V810</f>
        <v>0</v>
      </c>
      <c r="W810" s="141" t="str">
        <f>'AUP Test Results - Table 1'!W810</f>
        <v>none</v>
      </c>
      <c r="X810" s="141">
        <f>'AUP Test Results - Table 1'!X810</f>
        <v>0</v>
      </c>
      <c r="Y810" s="178">
        <f>'AUP Test Results - Table 1'!Y810</f>
        <v>0</v>
      </c>
      <c r="Z810" s="89">
        <f>'AUP Test Results - Table 1'!Z810</f>
        <v>0</v>
      </c>
      <c r="AC810" t="str">
        <f t="shared" si="859"/>
        <v>Prov Chg</v>
      </c>
      <c r="AD810" s="3">
        <f t="shared" si="856"/>
        <v>0</v>
      </c>
      <c r="AE810" s="3">
        <f t="shared" si="857"/>
        <v>0</v>
      </c>
      <c r="AF810" s="3" t="e">
        <f t="shared" si="858"/>
        <v>#DIV/0!</v>
      </c>
      <c r="AG810" s="2" t="e">
        <f t="shared" si="860"/>
        <v>#DIV/0!</v>
      </c>
      <c r="AH810" s="2" t="e">
        <f t="shared" si="861"/>
        <v>#DIV/0!</v>
      </c>
      <c r="AI810" s="2" t="e">
        <f t="shared" si="862"/>
        <v>#DIV/0!</v>
      </c>
      <c r="AJ810" s="2" t="e">
        <f t="shared" si="863"/>
        <v>#DIV/0!</v>
      </c>
      <c r="AK810" t="e">
        <f t="shared" si="864"/>
        <v>#DIV/0!</v>
      </c>
      <c r="AL810" t="str">
        <f t="shared" si="865"/>
        <v>0</v>
      </c>
      <c r="AM810" t="str">
        <f t="shared" si="866"/>
        <v>0</v>
      </c>
      <c r="AN810" t="str">
        <f t="shared" si="867"/>
        <v>0</v>
      </c>
      <c r="AO810" t="str">
        <f t="shared" si="868"/>
        <v>0</v>
      </c>
      <c r="AP810" t="str">
        <f t="shared" si="869"/>
        <v>0</v>
      </c>
      <c r="AQ810" t="str">
        <f t="shared" si="870"/>
        <v>0</v>
      </c>
      <c r="AT810">
        <f t="shared" si="851"/>
        <v>0</v>
      </c>
      <c r="AU810">
        <f t="shared" si="852"/>
        <v>0</v>
      </c>
      <c r="AW810">
        <f t="shared" si="853"/>
        <v>0</v>
      </c>
      <c r="AY810">
        <f t="shared" si="871"/>
        <v>0</v>
      </c>
      <c r="AZ810">
        <f t="shared" si="872"/>
        <v>0</v>
      </c>
      <c r="BA810">
        <f t="shared" si="873"/>
        <v>0</v>
      </c>
      <c r="BB810">
        <f t="shared" si="874"/>
        <v>0</v>
      </c>
      <c r="BC810">
        <f t="shared" si="875"/>
        <v>0</v>
      </c>
      <c r="BD810">
        <f t="shared" si="876"/>
        <v>0</v>
      </c>
      <c r="BF810" t="str">
        <f t="shared" si="877"/>
        <v>0</v>
      </c>
      <c r="BG810" t="str">
        <f t="shared" si="878"/>
        <v>0</v>
      </c>
      <c r="BH810" t="str">
        <f t="shared" si="879"/>
        <v>0</v>
      </c>
      <c r="BI810" t="str">
        <f t="shared" si="880"/>
        <v>0</v>
      </c>
      <c r="BJ810" t="str">
        <f t="shared" si="881"/>
        <v>0</v>
      </c>
      <c r="BK810" t="str">
        <f t="shared" si="882"/>
        <v>0</v>
      </c>
    </row>
    <row r="811" spans="1:63" x14ac:dyDescent="0.25">
      <c r="A811" s="189" t="s">
        <v>26</v>
      </c>
      <c r="B811" s="190">
        <f t="shared" si="854"/>
        <v>30</v>
      </c>
      <c r="C811" s="190" t="str">
        <f t="shared" si="883"/>
        <v>Prov Chg - 30</v>
      </c>
      <c r="D811" s="191">
        <f>'AUP Test Results - Table 1'!D811</f>
        <v>0</v>
      </c>
      <c r="E811" s="192">
        <f>'AUP Test Results - Table 1'!E811</f>
        <v>0</v>
      </c>
      <c r="F811" s="193">
        <f>'AUP Test Results - Table 1'!F811</f>
        <v>0</v>
      </c>
      <c r="G811" s="192">
        <f>'AUP Test Results - Table 1'!G811</f>
        <v>0</v>
      </c>
      <c r="H811" s="192">
        <f>'AUP Test Results - Table 1'!H811</f>
        <v>0</v>
      </c>
      <c r="I811" s="193">
        <f>'AUP Test Results - Table 1'!I811</f>
        <v>0</v>
      </c>
      <c r="J811" s="192">
        <f>'AUP Test Results - Table 1'!J811</f>
        <v>0</v>
      </c>
      <c r="K811" s="192">
        <f>'AUP Test Results - Table 1'!K811</f>
        <v>0</v>
      </c>
      <c r="L811" s="193">
        <f>'AUP Test Results - Table 1'!L811</f>
        <v>0</v>
      </c>
      <c r="M811" s="192" t="str">
        <f>'AUP Test Results - Table 1'!M811</f>
        <v/>
      </c>
      <c r="N811" s="192">
        <f>'AUP Test Results - Table 1'!N811</f>
        <v>0</v>
      </c>
      <c r="O811" s="193">
        <f>'AUP Test Results - Table 1'!O811</f>
        <v>0</v>
      </c>
      <c r="P811" s="192" t="str">
        <f>'AUP Test Results - Table 1'!P811</f>
        <v/>
      </c>
      <c r="Q811" s="194">
        <f>'AUP Test Results - Table 1'!Q811</f>
        <v>0</v>
      </c>
      <c r="R811" s="193">
        <f>'AUP Test Results - Table 1'!R811</f>
        <v>0</v>
      </c>
      <c r="S811" s="195">
        <f>'AUP Test Results - Table 1'!S811</f>
        <v>0</v>
      </c>
      <c r="T811" s="193">
        <f>'AUP Test Results - Table 1'!T811</f>
        <v>0</v>
      </c>
      <c r="U811" s="195">
        <f>'AUP Test Results - Table 1'!U811</f>
        <v>0</v>
      </c>
      <c r="V811" s="194">
        <f>'AUP Test Results - Table 1'!V811</f>
        <v>0</v>
      </c>
      <c r="W811" s="196" t="str">
        <f>'AUP Test Results - Table 1'!W811</f>
        <v>none</v>
      </c>
      <c r="X811" s="196">
        <f>'AUP Test Results - Table 1'!X811</f>
        <v>0</v>
      </c>
      <c r="Y811" s="197">
        <f>'AUP Test Results - Table 1'!Y811</f>
        <v>0</v>
      </c>
      <c r="Z811" s="89">
        <f>'AUP Test Results - Table 1'!Z811</f>
        <v>0</v>
      </c>
      <c r="AC811" t="str">
        <f t="shared" si="859"/>
        <v>Prov Chg</v>
      </c>
      <c r="AD811" s="3">
        <f t="shared" si="856"/>
        <v>0</v>
      </c>
      <c r="AE811" s="3">
        <f t="shared" si="857"/>
        <v>0</v>
      </c>
      <c r="AF811" s="3" t="e">
        <f t="shared" si="858"/>
        <v>#DIV/0!</v>
      </c>
      <c r="AG811" s="2" t="e">
        <f t="shared" si="860"/>
        <v>#DIV/0!</v>
      </c>
      <c r="AH811" s="2" t="e">
        <f t="shared" si="861"/>
        <v>#DIV/0!</v>
      </c>
      <c r="AI811" s="2" t="e">
        <f t="shared" si="862"/>
        <v>#DIV/0!</v>
      </c>
      <c r="AJ811" s="2" t="e">
        <f t="shared" si="863"/>
        <v>#DIV/0!</v>
      </c>
      <c r="AK811" t="e">
        <f t="shared" si="864"/>
        <v>#DIV/0!</v>
      </c>
      <c r="AL811" t="str">
        <f t="shared" si="865"/>
        <v>0</v>
      </c>
      <c r="AM811" t="str">
        <f t="shared" si="866"/>
        <v>0</v>
      </c>
      <c r="AN811" t="str">
        <f t="shared" si="867"/>
        <v>0</v>
      </c>
      <c r="AO811" t="str">
        <f t="shared" si="868"/>
        <v>0</v>
      </c>
      <c r="AP811" t="str">
        <f t="shared" si="869"/>
        <v>0</v>
      </c>
      <c r="AQ811" t="str">
        <f t="shared" si="870"/>
        <v>0</v>
      </c>
      <c r="AT811">
        <f t="shared" si="851"/>
        <v>0</v>
      </c>
      <c r="AU811">
        <f t="shared" si="852"/>
        <v>0</v>
      </c>
      <c r="AW811">
        <f t="shared" si="853"/>
        <v>0</v>
      </c>
      <c r="AY811">
        <f t="shared" si="871"/>
        <v>0</v>
      </c>
      <c r="AZ811">
        <f t="shared" si="872"/>
        <v>0</v>
      </c>
      <c r="BA811">
        <f t="shared" si="873"/>
        <v>0</v>
      </c>
      <c r="BB811">
        <f t="shared" si="874"/>
        <v>0</v>
      </c>
      <c r="BC811">
        <f t="shared" si="875"/>
        <v>0</v>
      </c>
      <c r="BD811">
        <f t="shared" si="876"/>
        <v>0</v>
      </c>
      <c r="BF811" t="str">
        <f t="shared" si="877"/>
        <v>0</v>
      </c>
      <c r="BG811" t="str">
        <f t="shared" si="878"/>
        <v>0</v>
      </c>
      <c r="BH811" t="str">
        <f t="shared" si="879"/>
        <v>0</v>
      </c>
      <c r="BI811" t="str">
        <f t="shared" si="880"/>
        <v>0</v>
      </c>
      <c r="BJ811" t="str">
        <f t="shared" si="881"/>
        <v>0</v>
      </c>
      <c r="BK811" t="str">
        <f t="shared" si="882"/>
        <v>0</v>
      </c>
    </row>
    <row r="812" spans="1:63" x14ac:dyDescent="0.25">
      <c r="D812" s="89" t="e">
        <f>'AUP Test Results - Table 1'!#REF!</f>
        <v>#REF!</v>
      </c>
      <c r="E812" s="198" t="e">
        <f>'AUP Test Results - Table 1'!#REF!</f>
        <v>#REF!</v>
      </c>
      <c r="F812" s="140" t="e">
        <f>'AUP Test Results - Table 1'!#REF!</f>
        <v>#REF!</v>
      </c>
      <c r="G812" s="198" t="e">
        <f>'AUP Test Results - Table 1'!#REF!</f>
        <v>#REF!</v>
      </c>
      <c r="H812" s="47" t="e">
        <f>'AUP Test Results - Table 1'!#REF!</f>
        <v>#REF!</v>
      </c>
      <c r="I812" s="140" t="e">
        <f>'AUP Test Results - Table 1'!#REF!</f>
        <v>#REF!</v>
      </c>
      <c r="J812" s="198" t="e">
        <f>'AUP Test Results - Table 1'!#REF!</f>
        <v>#REF!</v>
      </c>
      <c r="K812" s="198" t="e">
        <f>'AUP Test Results - Table 1'!#REF!</f>
        <v>#REF!</v>
      </c>
      <c r="L812" s="140" t="e">
        <f>'AUP Test Results - Table 1'!#REF!</f>
        <v>#REF!</v>
      </c>
      <c r="M812" s="198" t="e">
        <f>'AUP Test Results - Table 1'!#REF!</f>
        <v>#REF!</v>
      </c>
      <c r="N812" s="198" t="e">
        <f>'AUP Test Results - Table 1'!#REF!</f>
        <v>#REF!</v>
      </c>
      <c r="O812" s="140" t="e">
        <f>'AUP Test Results - Table 1'!#REF!</f>
        <v>#REF!</v>
      </c>
      <c r="P812" s="198" t="e">
        <f>'AUP Test Results - Table 1'!#REF!</f>
        <v>#REF!</v>
      </c>
      <c r="Q812" s="89" t="e">
        <f>'AUP Test Results - Table 1'!#REF!</f>
        <v>#REF!</v>
      </c>
      <c r="R812" s="140" t="e">
        <f>'AUP Test Results - Table 1'!#REF!</f>
        <v>#REF!</v>
      </c>
      <c r="S812" s="48" t="e">
        <f>'AUP Test Results - Table 1'!#REF!</f>
        <v>#REF!</v>
      </c>
      <c r="T812" s="140" t="e">
        <f>'AUP Test Results - Table 1'!#REF!</f>
        <v>#REF!</v>
      </c>
      <c r="U812" s="2" t="e">
        <f>'AUP Test Results - Table 1'!#REF!</f>
        <v>#REF!</v>
      </c>
      <c r="V812" s="89" t="e">
        <f>'AUP Test Results - Table 1'!#REF!</f>
        <v>#REF!</v>
      </c>
      <c r="W812" s="2" t="e">
        <f>'AUP Test Results - Table 1'!#REF!</f>
        <v>#REF!</v>
      </c>
      <c r="X812" s="89" t="e">
        <f>'AUP Test Results - Table 1'!#REF!</f>
        <v>#REF!</v>
      </c>
      <c r="Y812" s="89" t="e">
        <f>'AUP Test Results - Table 1'!#REF!</f>
        <v>#REF!</v>
      </c>
      <c r="Z812" s="89" t="e">
        <f>'AUP Test Results - Table 1'!#REF!</f>
        <v>#REF!</v>
      </c>
      <c r="AC812" t="str">
        <f t="shared" ref="AC812:AC814" si="884">A809</f>
        <v>Prov Chg</v>
      </c>
      <c r="AD812" s="3">
        <f t="shared" si="856"/>
        <v>0</v>
      </c>
      <c r="AE812" s="3">
        <f t="shared" si="857"/>
        <v>0</v>
      </c>
      <c r="AF812" s="3" t="e">
        <f t="shared" si="858"/>
        <v>#DIV/0!</v>
      </c>
      <c r="AG812" s="2" t="e">
        <f t="shared" ref="AG812:AG814" si="885">V809*$AF812</f>
        <v>#DIV/0!</v>
      </c>
      <c r="AH812" s="2" t="e">
        <f t="shared" ref="AH812:AH814" si="886">R809*$AF812</f>
        <v>#DIV/0!</v>
      </c>
      <c r="AI812" s="2" t="e">
        <f t="shared" ref="AI812:AI814" si="887">Q809*$AF812</f>
        <v>#DIV/0!</v>
      </c>
      <c r="AJ812" s="2" t="e">
        <f t="shared" ref="AJ812:AJ814" si="888">T809*$AF812</f>
        <v>#DIV/0!</v>
      </c>
      <c r="AK812" t="e">
        <f t="shared" ref="AK812:AK814" si="889">O809*$AF812</f>
        <v>#DIV/0!</v>
      </c>
      <c r="AL812" t="str">
        <f t="shared" ref="AL812:AL814" si="890">IF(AY812=1,$AF812*$V809,"0")</f>
        <v>0</v>
      </c>
      <c r="AM812" t="str">
        <f t="shared" ref="AM812:AM814" si="891">IF(AZ812=1,$AF812*$V809,"0")</f>
        <v>0</v>
      </c>
      <c r="AN812" t="str">
        <f t="shared" ref="AN812:AN814" si="892">IF(BA812=1,$AF812*$V809,"0")</f>
        <v>0</v>
      </c>
      <c r="AO812" t="str">
        <f t="shared" ref="AO812:AO814" si="893">IF(BB812=1,$AF812*$V809,"0")</f>
        <v>0</v>
      </c>
      <c r="AP812" t="str">
        <f t="shared" ref="AP812:AP814" si="894">IF(BC812=1,$AF812*$V809,"0")</f>
        <v>0</v>
      </c>
      <c r="AQ812" t="str">
        <f t="shared" ref="AQ812:AQ814" si="895">IF(BD812=1,$AF812*$X809,"0")</f>
        <v>0</v>
      </c>
      <c r="AT812">
        <f t="shared" ref="AT812:AT814" si="896">COUNTIF(AH812:AH812,"&gt;0")</f>
        <v>0</v>
      </c>
      <c r="AU812">
        <f t="shared" ref="AU812:AU814" si="897">COUNTIF(AI812:AI812,"&gt;0")</f>
        <v>0</v>
      </c>
      <c r="AW812">
        <f t="shared" ref="AW812:AW814" si="898">COUNTIF(AK812:AK812,"&gt;0")</f>
        <v>0</v>
      </c>
      <c r="AY812">
        <f t="shared" si="871"/>
        <v>0</v>
      </c>
      <c r="AZ812">
        <f t="shared" si="872"/>
        <v>0</v>
      </c>
      <c r="BA812">
        <f t="shared" si="873"/>
        <v>0</v>
      </c>
      <c r="BB812">
        <f t="shared" si="874"/>
        <v>0</v>
      </c>
      <c r="BC812">
        <f t="shared" si="875"/>
        <v>0</v>
      </c>
      <c r="BD812">
        <f t="shared" si="876"/>
        <v>0</v>
      </c>
      <c r="BF812" t="str">
        <f t="shared" ref="BF812:BF814" si="899">IF(BA812=1,$AF812*F809,"0")</f>
        <v>0</v>
      </c>
      <c r="BG812" t="str">
        <f t="shared" ref="BG812:BG814" si="900">IF(BA812=1,$AF812*I809,"0")</f>
        <v>0</v>
      </c>
      <c r="BH812" t="str">
        <f t="shared" ref="BH812:BH814" si="901">IF(BB812=1,$AF812*F809,"0")</f>
        <v>0</v>
      </c>
      <c r="BI812" t="str">
        <f t="shared" ref="BI812:BI814" si="902">IF(BB812=1,$AF812*I809,"0")</f>
        <v>0</v>
      </c>
      <c r="BJ812" t="str">
        <f t="shared" ref="BJ812:BJ814" si="903">IF(BC812=1,$AF812*F809,"0")</f>
        <v>0</v>
      </c>
      <c r="BK812" t="str">
        <f t="shared" ref="BK812:BK814" si="904">IF(BC812=1,$AF812*I809,"0")</f>
        <v>0</v>
      </c>
    </row>
    <row r="813" spans="1:63" x14ac:dyDescent="0.25">
      <c r="AC813" t="str">
        <f t="shared" si="884"/>
        <v>Prov Chg</v>
      </c>
      <c r="AD813" s="3">
        <f t="shared" si="856"/>
        <v>0</v>
      </c>
      <c r="AE813" s="3">
        <f t="shared" si="857"/>
        <v>0</v>
      </c>
      <c r="AF813" s="3" t="e">
        <f t="shared" si="858"/>
        <v>#DIV/0!</v>
      </c>
      <c r="AG813" s="2" t="e">
        <f t="shared" si="885"/>
        <v>#DIV/0!</v>
      </c>
      <c r="AH813" s="2" t="e">
        <f t="shared" si="886"/>
        <v>#DIV/0!</v>
      </c>
      <c r="AI813" s="2" t="e">
        <f t="shared" si="887"/>
        <v>#DIV/0!</v>
      </c>
      <c r="AJ813" s="2" t="e">
        <f t="shared" si="888"/>
        <v>#DIV/0!</v>
      </c>
      <c r="AK813" t="e">
        <f t="shared" si="889"/>
        <v>#DIV/0!</v>
      </c>
      <c r="AL813" t="str">
        <f t="shared" si="890"/>
        <v>0</v>
      </c>
      <c r="AM813" t="str">
        <f t="shared" si="891"/>
        <v>0</v>
      </c>
      <c r="AN813" t="str">
        <f t="shared" si="892"/>
        <v>0</v>
      </c>
      <c r="AO813" t="str">
        <f t="shared" si="893"/>
        <v>0</v>
      </c>
      <c r="AP813" t="str">
        <f t="shared" si="894"/>
        <v>0</v>
      </c>
      <c r="AQ813" t="str">
        <f t="shared" si="895"/>
        <v>0</v>
      </c>
      <c r="AT813">
        <f t="shared" si="896"/>
        <v>0</v>
      </c>
      <c r="AU813">
        <f t="shared" si="897"/>
        <v>0</v>
      </c>
      <c r="AW813">
        <f t="shared" si="898"/>
        <v>0</v>
      </c>
      <c r="AY813">
        <f t="shared" si="871"/>
        <v>0</v>
      </c>
      <c r="AZ813">
        <f t="shared" si="872"/>
        <v>0</v>
      </c>
      <c r="BA813">
        <f t="shared" si="873"/>
        <v>0</v>
      </c>
      <c r="BB813">
        <f t="shared" si="874"/>
        <v>0</v>
      </c>
      <c r="BC813">
        <f t="shared" si="875"/>
        <v>0</v>
      </c>
      <c r="BD813">
        <f t="shared" si="876"/>
        <v>0</v>
      </c>
      <c r="BF813" t="str">
        <f t="shared" si="899"/>
        <v>0</v>
      </c>
      <c r="BG813" t="str">
        <f t="shared" si="900"/>
        <v>0</v>
      </c>
      <c r="BH813" t="str">
        <f t="shared" si="901"/>
        <v>0</v>
      </c>
      <c r="BI813" t="str">
        <f t="shared" si="902"/>
        <v>0</v>
      </c>
      <c r="BJ813" t="str">
        <f t="shared" si="903"/>
        <v>0</v>
      </c>
      <c r="BK813" t="str">
        <f t="shared" si="904"/>
        <v>0</v>
      </c>
    </row>
    <row r="814" spans="1:63" x14ac:dyDescent="0.25">
      <c r="G814" s="47"/>
      <c r="Y814" s="2"/>
      <c r="AC814" t="str">
        <f t="shared" si="884"/>
        <v>Prov Chg</v>
      </c>
      <c r="AD814" s="3">
        <f t="shared" si="856"/>
        <v>0</v>
      </c>
      <c r="AE814" s="3">
        <f t="shared" si="857"/>
        <v>0</v>
      </c>
      <c r="AF814" s="3" t="e">
        <f t="shared" si="858"/>
        <v>#DIV/0!</v>
      </c>
      <c r="AG814" s="2" t="e">
        <f t="shared" si="885"/>
        <v>#DIV/0!</v>
      </c>
      <c r="AH814" s="2" t="e">
        <f t="shared" si="886"/>
        <v>#DIV/0!</v>
      </c>
      <c r="AI814" s="2" t="e">
        <f t="shared" si="887"/>
        <v>#DIV/0!</v>
      </c>
      <c r="AJ814" s="2" t="e">
        <f t="shared" si="888"/>
        <v>#DIV/0!</v>
      </c>
      <c r="AK814" t="e">
        <f t="shared" si="889"/>
        <v>#DIV/0!</v>
      </c>
      <c r="AL814" t="str">
        <f t="shared" si="890"/>
        <v>0</v>
      </c>
      <c r="AM814" t="str">
        <f t="shared" si="891"/>
        <v>0</v>
      </c>
      <c r="AN814" t="str">
        <f t="shared" si="892"/>
        <v>0</v>
      </c>
      <c r="AO814" t="str">
        <f t="shared" si="893"/>
        <v>0</v>
      </c>
      <c r="AP814" t="str">
        <f t="shared" si="894"/>
        <v>0</v>
      </c>
      <c r="AQ814" t="str">
        <f t="shared" si="895"/>
        <v>0</v>
      </c>
      <c r="AT814">
        <f t="shared" si="896"/>
        <v>0</v>
      </c>
      <c r="AU814">
        <f t="shared" si="897"/>
        <v>0</v>
      </c>
      <c r="AW814">
        <f t="shared" si="898"/>
        <v>0</v>
      </c>
      <c r="AY814">
        <f t="shared" si="871"/>
        <v>0</v>
      </c>
      <c r="AZ814">
        <f t="shared" si="872"/>
        <v>0</v>
      </c>
      <c r="BA814">
        <f t="shared" si="873"/>
        <v>0</v>
      </c>
      <c r="BB814">
        <f t="shared" si="874"/>
        <v>0</v>
      </c>
      <c r="BC814">
        <f t="shared" si="875"/>
        <v>0</v>
      </c>
      <c r="BD814">
        <f t="shared" si="876"/>
        <v>0</v>
      </c>
      <c r="BF814" t="str">
        <f t="shared" si="899"/>
        <v>0</v>
      </c>
      <c r="BG814" t="str">
        <f t="shared" si="900"/>
        <v>0</v>
      </c>
      <c r="BH814" t="str">
        <f t="shared" si="901"/>
        <v>0</v>
      </c>
      <c r="BI814" t="str">
        <f t="shared" si="902"/>
        <v>0</v>
      </c>
      <c r="BJ814" t="str">
        <f t="shared" si="903"/>
        <v>0</v>
      </c>
      <c r="BK814" t="str">
        <f t="shared" si="904"/>
        <v>0</v>
      </c>
    </row>
    <row r="815" spans="1:63" x14ac:dyDescent="0.25">
      <c r="G815" s="47"/>
      <c r="Y815" s="2"/>
    </row>
    <row r="816" spans="1:63" x14ac:dyDescent="0.25">
      <c r="G816" s="47"/>
      <c r="Y816" s="2"/>
    </row>
    <row r="817" spans="7:25" x14ac:dyDescent="0.25">
      <c r="G817" s="47"/>
      <c r="Y817" s="2"/>
    </row>
    <row r="818" spans="7:25" x14ac:dyDescent="0.25">
      <c r="G818" s="47"/>
      <c r="Y818" s="2"/>
    </row>
    <row r="819" spans="7:25" x14ac:dyDescent="0.25">
      <c r="G819" s="47"/>
      <c r="Y819" s="2"/>
    </row>
    <row r="820" spans="7:25" x14ac:dyDescent="0.25">
      <c r="G820" s="47"/>
      <c r="Y820" s="2"/>
    </row>
    <row r="821" spans="7:25" x14ac:dyDescent="0.25">
      <c r="G821" s="47"/>
      <c r="Y821" s="2"/>
    </row>
    <row r="822" spans="7:25" x14ac:dyDescent="0.25">
      <c r="G822" s="47"/>
      <c r="Y822" s="2"/>
    </row>
    <row r="823" spans="7:25" x14ac:dyDescent="0.25">
      <c r="G823" s="47"/>
      <c r="Y823" s="2"/>
    </row>
    <row r="824" spans="7:25" x14ac:dyDescent="0.25">
      <c r="G824" s="47"/>
      <c r="Y824" s="2"/>
    </row>
    <row r="825" spans="7:25" x14ac:dyDescent="0.25">
      <c r="G825" s="47"/>
      <c r="Y825" s="2"/>
    </row>
  </sheetData>
  <sheetProtection algorithmName="SHA-512" hashValue="XioKQkzVXQigT2XzLlVfTgxBx9WsBmIaoE2GA4fs+MyHjVVGVGf/X79URyEMyHW6kQ+QBsSm9mDP8HaTmi7g0A==" saltValue="jlSyodqIIfHMlxZxC6knAg==" spinCount="100000" sheet="1" objects="1" scenarios="1"/>
  <dataValidations count="1">
    <dataValidation type="list" allowBlank="1" showInputMessage="1" showErrorMessage="1" sqref="G2:G811 J2:J811" xr:uid="{3E8EB364-3D76-42A4-BC2A-DCB66F486B1B}">
      <formula1>$Z$2:$Z$4</formula1>
    </dataValidation>
  </dataValidation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BA68A-2AF6-4821-8A66-E398D35930D4}">
  <dimension ref="A1:Q32"/>
  <sheetViews>
    <sheetView workbookViewId="0">
      <selection activeCell="B24" sqref="B24"/>
    </sheetView>
  </sheetViews>
  <sheetFormatPr defaultRowHeight="15" x14ac:dyDescent="0.25"/>
  <cols>
    <col min="1" max="1" width="18.140625" bestFit="1" customWidth="1"/>
    <col min="4" max="4" width="18.140625" bestFit="1" customWidth="1"/>
    <col min="7" max="7" width="18.140625" bestFit="1" customWidth="1"/>
    <col min="10" max="10" width="18.140625" bestFit="1" customWidth="1"/>
    <col min="13" max="13" width="18.140625" bestFit="1" customWidth="1"/>
    <col min="16" max="16" width="18.140625" bestFit="1" customWidth="1"/>
  </cols>
  <sheetData>
    <row r="1" spans="1:17" x14ac:dyDescent="0.25">
      <c r="A1" s="128" t="s">
        <v>0</v>
      </c>
      <c r="B1" s="128"/>
      <c r="D1" s="128" t="s">
        <v>1</v>
      </c>
      <c r="E1" s="128"/>
      <c r="G1" s="128" t="s">
        <v>2</v>
      </c>
      <c r="H1" s="128"/>
      <c r="J1" s="128" t="s">
        <v>3</v>
      </c>
      <c r="K1" s="128"/>
      <c r="M1" s="128" t="s">
        <v>4</v>
      </c>
      <c r="N1" s="128"/>
      <c r="P1" s="128" t="s">
        <v>5</v>
      </c>
      <c r="Q1" s="128"/>
    </row>
    <row r="3" spans="1:17" x14ac:dyDescent="0.25">
      <c r="A3" t="s">
        <v>6</v>
      </c>
      <c r="B3">
        <v>121.48333333333335</v>
      </c>
      <c r="D3" t="s">
        <v>6</v>
      </c>
      <c r="E3">
        <v>996.11666666666656</v>
      </c>
      <c r="G3" t="s">
        <v>6</v>
      </c>
      <c r="H3">
        <v>128.31666666666666</v>
      </c>
      <c r="J3" t="s">
        <v>6</v>
      </c>
      <c r="K3">
        <v>30.56666666666667</v>
      </c>
      <c r="M3" t="s">
        <v>6</v>
      </c>
      <c r="N3">
        <v>248.10000000000008</v>
      </c>
      <c r="P3" t="s">
        <v>6</v>
      </c>
      <c r="Q3">
        <v>98.900000000000048</v>
      </c>
    </row>
    <row r="4" spans="1:17" x14ac:dyDescent="0.25">
      <c r="A4" t="s">
        <v>7</v>
      </c>
      <c r="B4">
        <v>8.7315807882027823</v>
      </c>
      <c r="D4" t="s">
        <v>7</v>
      </c>
      <c r="E4">
        <v>103.09341260101812</v>
      </c>
      <c r="G4" t="s">
        <v>7</v>
      </c>
      <c r="H4">
        <v>8.5032560412150193</v>
      </c>
      <c r="J4" t="s">
        <v>7</v>
      </c>
      <c r="K4">
        <v>1.8773239568531204</v>
      </c>
      <c r="M4" t="s">
        <v>7</v>
      </c>
      <c r="N4">
        <v>17.40154189964408</v>
      </c>
      <c r="P4" t="s">
        <v>7</v>
      </c>
      <c r="Q4">
        <v>7.8730193335502223</v>
      </c>
    </row>
    <row r="5" spans="1:17" x14ac:dyDescent="0.25">
      <c r="A5" t="s">
        <v>8</v>
      </c>
      <c r="B5">
        <v>121.92411083635693</v>
      </c>
      <c r="D5" t="s">
        <v>8</v>
      </c>
      <c r="E5">
        <v>887.50318201103096</v>
      </c>
      <c r="G5" t="s">
        <v>8</v>
      </c>
      <c r="H5">
        <v>132.48588731922405</v>
      </c>
      <c r="J5" t="s">
        <v>8</v>
      </c>
      <c r="K5">
        <v>26.431465286453687</v>
      </c>
      <c r="M5" t="s">
        <v>8</v>
      </c>
      <c r="N5">
        <v>252.30858093049574</v>
      </c>
      <c r="P5" t="s">
        <v>8</v>
      </c>
      <c r="Q5">
        <v>99.228046534882878</v>
      </c>
    </row>
    <row r="6" spans="1:17" x14ac:dyDescent="0.25">
      <c r="A6" t="s">
        <v>9</v>
      </c>
      <c r="B6" t="e">
        <v>#N/A</v>
      </c>
      <c r="D6" t="s">
        <v>9</v>
      </c>
      <c r="E6">
        <v>277.22009505513103</v>
      </c>
      <c r="G6" t="s">
        <v>9</v>
      </c>
      <c r="H6" t="e">
        <v>#N/A</v>
      </c>
      <c r="J6" t="s">
        <v>9</v>
      </c>
      <c r="K6">
        <v>45.399928609673388</v>
      </c>
      <c r="M6" t="s">
        <v>9</v>
      </c>
      <c r="N6" t="e">
        <v>#N/A</v>
      </c>
      <c r="P6" t="s">
        <v>9</v>
      </c>
      <c r="Q6">
        <v>156.63015987219981</v>
      </c>
    </row>
    <row r="7" spans="1:17" x14ac:dyDescent="0.25">
      <c r="A7" t="s">
        <v>10</v>
      </c>
      <c r="B7">
        <v>67.634533957548015</v>
      </c>
      <c r="D7" t="s">
        <v>10</v>
      </c>
      <c r="E7">
        <v>798.55814021486606</v>
      </c>
      <c r="G7" t="s">
        <v>10</v>
      </c>
      <c r="H7">
        <v>65.865938072326756</v>
      </c>
      <c r="J7" t="s">
        <v>10</v>
      </c>
      <c r="K7">
        <v>14.541688840656693</v>
      </c>
      <c r="M7" t="s">
        <v>10</v>
      </c>
      <c r="N7">
        <v>134.7917639513042</v>
      </c>
      <c r="P7" t="s">
        <v>10</v>
      </c>
      <c r="Q7">
        <v>60.984145526418054</v>
      </c>
    </row>
    <row r="8" spans="1:17" x14ac:dyDescent="0.25">
      <c r="A8" t="s">
        <v>11</v>
      </c>
      <c r="B8">
        <v>4574.4301836547165</v>
      </c>
      <c r="D8" t="s">
        <v>11</v>
      </c>
      <c r="E8">
        <v>637695.1033034256</v>
      </c>
      <c r="G8" t="s">
        <v>11</v>
      </c>
      <c r="H8">
        <v>4338.3217981475827</v>
      </c>
      <c r="J8" t="s">
        <v>11</v>
      </c>
      <c r="K8">
        <v>211.46071433847939</v>
      </c>
      <c r="M8" t="s">
        <v>11</v>
      </c>
      <c r="N8">
        <v>18168.819629104113</v>
      </c>
      <c r="P8" t="s">
        <v>11</v>
      </c>
      <c r="Q8">
        <v>3719.066005587335</v>
      </c>
    </row>
    <row r="9" spans="1:17" x14ac:dyDescent="0.25">
      <c r="A9" t="s">
        <v>12</v>
      </c>
      <c r="B9">
        <v>-1.2125208291097722</v>
      </c>
      <c r="D9" t="s">
        <v>12</v>
      </c>
      <c r="E9">
        <v>13.815915037675259</v>
      </c>
      <c r="G9" t="s">
        <v>12</v>
      </c>
      <c r="H9">
        <v>-1.235314770655394</v>
      </c>
      <c r="J9" t="s">
        <v>12</v>
      </c>
      <c r="K9">
        <v>-1.0676129885933054</v>
      </c>
      <c r="M9" t="s">
        <v>12</v>
      </c>
      <c r="N9">
        <v>-1.1497938763895887</v>
      </c>
      <c r="P9" t="s">
        <v>12</v>
      </c>
      <c r="Q9">
        <v>-1.1162222500863286</v>
      </c>
    </row>
    <row r="10" spans="1:17" x14ac:dyDescent="0.25">
      <c r="A10" t="s">
        <v>13</v>
      </c>
      <c r="B10">
        <v>0.10089842846839468</v>
      </c>
      <c r="D10" t="s">
        <v>13</v>
      </c>
      <c r="E10">
        <v>2.7543293823786086</v>
      </c>
      <c r="G10" t="s">
        <v>13</v>
      </c>
      <c r="H10">
        <v>-8.089928737051566E-2</v>
      </c>
      <c r="J10" t="s">
        <v>13</v>
      </c>
      <c r="K10">
        <v>0.26598550339653448</v>
      </c>
      <c r="M10" t="s">
        <v>13</v>
      </c>
      <c r="N10">
        <v>-0.17204721987537064</v>
      </c>
      <c r="P10" t="s">
        <v>13</v>
      </c>
      <c r="Q10">
        <v>0.16876348113257031</v>
      </c>
    </row>
    <row r="11" spans="1:17" x14ac:dyDescent="0.25">
      <c r="A11" t="s">
        <v>14</v>
      </c>
      <c r="B11">
        <v>226.56525155415869</v>
      </c>
      <c r="D11" t="s">
        <v>14</v>
      </c>
      <c r="E11">
        <v>5307.0695895086601</v>
      </c>
      <c r="G11" t="s">
        <v>14</v>
      </c>
      <c r="H11">
        <v>230.93004343935038</v>
      </c>
      <c r="J11" t="s">
        <v>14</v>
      </c>
      <c r="K11">
        <v>51.160842405854005</v>
      </c>
      <c r="M11" t="s">
        <v>14</v>
      </c>
      <c r="N11">
        <v>484.09280938578968</v>
      </c>
      <c r="P11" t="s">
        <v>14</v>
      </c>
      <c r="Q11">
        <v>208.4060339255881</v>
      </c>
    </row>
    <row r="12" spans="1:17" x14ac:dyDescent="0.25">
      <c r="A12" t="s">
        <v>15</v>
      </c>
      <c r="B12">
        <v>7.2096600494557563</v>
      </c>
      <c r="D12" t="s">
        <v>15</v>
      </c>
      <c r="E12">
        <v>36.75374333207801</v>
      </c>
      <c r="G12" t="s">
        <v>15</v>
      </c>
      <c r="H12">
        <v>7.2676893779959046</v>
      </c>
      <c r="J12" t="s">
        <v>15</v>
      </c>
      <c r="K12">
        <v>5.4008566839193293</v>
      </c>
      <c r="M12" t="s">
        <v>15</v>
      </c>
      <c r="N12">
        <v>9.3855079157957952</v>
      </c>
      <c r="P12" t="s">
        <v>15</v>
      </c>
      <c r="Q12">
        <v>4.8845164201309714</v>
      </c>
    </row>
    <row r="13" spans="1:17" x14ac:dyDescent="0.25">
      <c r="A13" t="s">
        <v>16</v>
      </c>
      <c r="B13">
        <v>233.77491160361444</v>
      </c>
      <c r="D13" t="s">
        <v>16</v>
      </c>
      <c r="E13">
        <v>5343.8233328407377</v>
      </c>
      <c r="G13" t="s">
        <v>16</v>
      </c>
      <c r="H13">
        <v>238.19773281734629</v>
      </c>
      <c r="J13" t="s">
        <v>16</v>
      </c>
      <c r="K13">
        <v>56.561699089773334</v>
      </c>
      <c r="M13" t="s">
        <v>16</v>
      </c>
      <c r="N13">
        <v>493.47831730158549</v>
      </c>
      <c r="P13" t="s">
        <v>16</v>
      </c>
      <c r="Q13">
        <v>213.29055034571908</v>
      </c>
    </row>
    <row r="14" spans="1:17" x14ac:dyDescent="0.25">
      <c r="A14" t="s">
        <v>17</v>
      </c>
      <c r="B14">
        <v>7289.0000000000009</v>
      </c>
      <c r="D14" t="s">
        <v>17</v>
      </c>
      <c r="E14">
        <v>59766.999999999993</v>
      </c>
      <c r="G14" t="s">
        <v>17</v>
      </c>
      <c r="H14">
        <v>7698.9999999999991</v>
      </c>
      <c r="J14" t="s">
        <v>17</v>
      </c>
      <c r="K14">
        <v>1834.0000000000002</v>
      </c>
      <c r="M14" t="s">
        <v>17</v>
      </c>
      <c r="N14">
        <v>14886.000000000005</v>
      </c>
      <c r="P14" t="s">
        <v>17</v>
      </c>
      <c r="Q14">
        <v>5934.0000000000027</v>
      </c>
    </row>
    <row r="15" spans="1:17" ht="15.75" thickBot="1" x14ac:dyDescent="0.3">
      <c r="A15" s="59" t="s">
        <v>18</v>
      </c>
      <c r="B15" s="59">
        <v>60</v>
      </c>
      <c r="D15" s="59" t="s">
        <v>18</v>
      </c>
      <c r="E15" s="59">
        <v>60</v>
      </c>
      <c r="G15" s="59" t="s">
        <v>18</v>
      </c>
      <c r="H15" s="59">
        <v>60</v>
      </c>
      <c r="J15" s="59" t="s">
        <v>18</v>
      </c>
      <c r="K15" s="59">
        <v>60</v>
      </c>
      <c r="M15" s="59" t="s">
        <v>18</v>
      </c>
      <c r="N15" s="59">
        <v>60</v>
      </c>
      <c r="P15" s="59" t="s">
        <v>18</v>
      </c>
      <c r="Q15" s="59">
        <v>60</v>
      </c>
    </row>
    <row r="17" spans="1:17" ht="15.75" thickBot="1" x14ac:dyDescent="0.3"/>
    <row r="18" spans="1:17" x14ac:dyDescent="0.25">
      <c r="A18" s="128" t="s">
        <v>20</v>
      </c>
      <c r="B18" s="128"/>
      <c r="D18" s="128" t="s">
        <v>21</v>
      </c>
      <c r="E18" s="128"/>
      <c r="G18" s="128" t="s">
        <v>22</v>
      </c>
      <c r="H18" s="128"/>
      <c r="J18" s="128" t="s">
        <v>23</v>
      </c>
      <c r="K18" s="128"/>
      <c r="M18" s="128" t="s">
        <v>24</v>
      </c>
      <c r="N18" s="128"/>
      <c r="P18" s="128" t="s">
        <v>25</v>
      </c>
      <c r="Q18" s="128"/>
    </row>
    <row r="20" spans="1:17" x14ac:dyDescent="0.25">
      <c r="A20" t="s">
        <v>6</v>
      </c>
      <c r="B20">
        <v>11424.316666666662</v>
      </c>
      <c r="D20" t="s">
        <v>6</v>
      </c>
      <c r="E20">
        <v>4108.8416666666662</v>
      </c>
      <c r="G20" t="s">
        <v>6</v>
      </c>
      <c r="H20">
        <v>6574.6833333333334</v>
      </c>
      <c r="J20" t="s">
        <v>6</v>
      </c>
      <c r="K20">
        <v>0</v>
      </c>
      <c r="M20" t="s">
        <v>6</v>
      </c>
      <c r="N20">
        <v>5362.8833333333332</v>
      </c>
      <c r="P20" t="s">
        <v>6</v>
      </c>
      <c r="Q20">
        <v>642.58333333333326</v>
      </c>
    </row>
    <row r="21" spans="1:17" x14ac:dyDescent="0.25">
      <c r="A21" t="s">
        <v>7</v>
      </c>
      <c r="B21">
        <v>750.60701805465533</v>
      </c>
      <c r="D21" t="s">
        <v>7</v>
      </c>
      <c r="E21">
        <v>205.68230127955908</v>
      </c>
      <c r="G21" t="s">
        <v>7</v>
      </c>
      <c r="H21">
        <v>562.67958370475242</v>
      </c>
      <c r="J21" t="s">
        <v>7</v>
      </c>
      <c r="K21">
        <v>0</v>
      </c>
      <c r="M21" t="s">
        <v>7</v>
      </c>
      <c r="N21">
        <v>334.94925938656883</v>
      </c>
      <c r="P21" t="s">
        <v>7</v>
      </c>
      <c r="Q21">
        <v>52.883854466754258</v>
      </c>
    </row>
    <row r="22" spans="1:17" x14ac:dyDescent="0.25">
      <c r="A22" t="s">
        <v>8</v>
      </c>
      <c r="B22">
        <v>11420.575336333633</v>
      </c>
      <c r="D22" t="s">
        <v>8</v>
      </c>
      <c r="E22">
        <v>3887.2185555191254</v>
      </c>
      <c r="G22" t="s">
        <v>8</v>
      </c>
      <c r="H22">
        <v>5978.7641548018228</v>
      </c>
      <c r="J22" t="s">
        <v>8</v>
      </c>
      <c r="K22">
        <v>0</v>
      </c>
      <c r="M22" t="s">
        <v>8</v>
      </c>
      <c r="N22">
        <v>5833.3697093025412</v>
      </c>
      <c r="P22" t="s">
        <v>8</v>
      </c>
      <c r="Q22">
        <v>601.78711335763251</v>
      </c>
    </row>
    <row r="23" spans="1:17" x14ac:dyDescent="0.25">
      <c r="A23" t="s">
        <v>9</v>
      </c>
      <c r="B23" t="e">
        <v>#N/A</v>
      </c>
      <c r="D23" t="s">
        <v>9</v>
      </c>
      <c r="E23" t="e">
        <v>#N/A</v>
      </c>
      <c r="G23" t="s">
        <v>9</v>
      </c>
      <c r="H23" t="e">
        <v>#N/A</v>
      </c>
      <c r="J23" t="s">
        <v>9</v>
      </c>
      <c r="K23">
        <v>0</v>
      </c>
      <c r="M23" t="s">
        <v>9</v>
      </c>
      <c r="N23" t="e">
        <v>#N/A</v>
      </c>
      <c r="P23" t="s">
        <v>9</v>
      </c>
      <c r="Q23" t="e">
        <v>#N/A</v>
      </c>
    </row>
    <row r="24" spans="1:17" x14ac:dyDescent="0.25">
      <c r="A24" t="s">
        <v>10</v>
      </c>
      <c r="B24">
        <v>5814.1769609441799</v>
      </c>
      <c r="D24" t="s">
        <v>10</v>
      </c>
      <c r="E24">
        <v>2253.1367218077639</v>
      </c>
      <c r="G24" t="s">
        <v>10</v>
      </c>
      <c r="H24">
        <v>4358.4973138788564</v>
      </c>
      <c r="J24" t="s">
        <v>10</v>
      </c>
      <c r="K24">
        <v>0</v>
      </c>
      <c r="M24" t="s">
        <v>10</v>
      </c>
      <c r="N24">
        <v>2594.505806857379</v>
      </c>
      <c r="P24" t="s">
        <v>10</v>
      </c>
      <c r="Q24">
        <v>409.63657526599195</v>
      </c>
    </row>
    <row r="25" spans="1:17" x14ac:dyDescent="0.25">
      <c r="A25" t="s">
        <v>11</v>
      </c>
      <c r="B25">
        <v>33804653.733174101</v>
      </c>
      <c r="D25" t="s">
        <v>11</v>
      </c>
      <c r="E25">
        <v>5076625.0871586362</v>
      </c>
      <c r="G25" t="s">
        <v>11</v>
      </c>
      <c r="H25">
        <v>18996498.835089207</v>
      </c>
      <c r="J25" t="s">
        <v>11</v>
      </c>
      <c r="K25">
        <v>0</v>
      </c>
      <c r="M25" t="s">
        <v>11</v>
      </c>
      <c r="N25">
        <v>6731460.3818166582</v>
      </c>
      <c r="P25" t="s">
        <v>11</v>
      </c>
      <c r="Q25">
        <v>167802.1237956507</v>
      </c>
    </row>
    <row r="26" spans="1:17" x14ac:dyDescent="0.25">
      <c r="A26" t="s">
        <v>12</v>
      </c>
      <c r="B26">
        <v>-1.1308133088206165</v>
      </c>
      <c r="D26" t="s">
        <v>12</v>
      </c>
      <c r="E26">
        <v>-1.2143339689714001</v>
      </c>
      <c r="G26" t="s">
        <v>12</v>
      </c>
      <c r="H26">
        <v>-1.0164931456672139</v>
      </c>
      <c r="J26" t="s">
        <v>12</v>
      </c>
      <c r="K26" t="e">
        <v>#DIV/0!</v>
      </c>
      <c r="M26" t="s">
        <v>12</v>
      </c>
      <c r="N26">
        <v>-0.96990160476543208</v>
      </c>
      <c r="P26" t="s">
        <v>12</v>
      </c>
      <c r="Q26">
        <v>-1.2849158578770834</v>
      </c>
    </row>
    <row r="27" spans="1:17" x14ac:dyDescent="0.25">
      <c r="A27" t="s">
        <v>13</v>
      </c>
      <c r="B27">
        <v>-2.7964827738804432E-2</v>
      </c>
      <c r="D27" t="s">
        <v>13</v>
      </c>
      <c r="E27">
        <v>8.4052445090581976E-2</v>
      </c>
      <c r="G27" t="s">
        <v>13</v>
      </c>
      <c r="H27">
        <v>0.29611962954628485</v>
      </c>
      <c r="J27" t="s">
        <v>13</v>
      </c>
      <c r="K27" t="e">
        <v>#DIV/0!</v>
      </c>
      <c r="M27" t="s">
        <v>13</v>
      </c>
      <c r="N27">
        <v>-0.27775187912974986</v>
      </c>
      <c r="P27" t="s">
        <v>13</v>
      </c>
      <c r="Q27">
        <v>9.2467236347541643E-2</v>
      </c>
    </row>
    <row r="28" spans="1:17" x14ac:dyDescent="0.25">
      <c r="A28" t="s">
        <v>14</v>
      </c>
      <c r="B28">
        <v>20397.795796370465</v>
      </c>
      <c r="D28" t="s">
        <v>14</v>
      </c>
      <c r="E28">
        <v>7824.0833693013037</v>
      </c>
      <c r="G28" t="s">
        <v>14</v>
      </c>
      <c r="H28">
        <v>14464.575056815022</v>
      </c>
      <c r="J28" t="s">
        <v>14</v>
      </c>
      <c r="K28">
        <v>0</v>
      </c>
      <c r="M28" t="s">
        <v>14</v>
      </c>
      <c r="N28">
        <v>9188.801332095416</v>
      </c>
      <c r="P28" t="s">
        <v>14</v>
      </c>
      <c r="Q28">
        <v>1297.5840587509135</v>
      </c>
    </row>
    <row r="29" spans="1:17" x14ac:dyDescent="0.25">
      <c r="A29" t="s">
        <v>15</v>
      </c>
      <c r="B29">
        <v>874.92127095125511</v>
      </c>
      <c r="D29" t="s">
        <v>15</v>
      </c>
      <c r="E29">
        <v>172.86272589360001</v>
      </c>
      <c r="G29" t="s">
        <v>15</v>
      </c>
      <c r="H29">
        <v>39.1177256101289</v>
      </c>
      <c r="J29" t="s">
        <v>15</v>
      </c>
      <c r="K29">
        <v>0</v>
      </c>
      <c r="M29" t="s">
        <v>15</v>
      </c>
      <c r="N29">
        <v>406.95512476400819</v>
      </c>
      <c r="P29" t="s">
        <v>15</v>
      </c>
      <c r="Q29">
        <v>0.60168978188415401</v>
      </c>
    </row>
    <row r="30" spans="1:17" x14ac:dyDescent="0.25">
      <c r="A30" t="s">
        <v>16</v>
      </c>
      <c r="B30">
        <v>21272.717067321719</v>
      </c>
      <c r="D30" t="s">
        <v>16</v>
      </c>
      <c r="E30">
        <v>7996.946095194904</v>
      </c>
      <c r="G30" t="s">
        <v>16</v>
      </c>
      <c r="H30">
        <v>14503.692782425151</v>
      </c>
      <c r="J30" t="s">
        <v>16</v>
      </c>
      <c r="K30">
        <v>0</v>
      </c>
      <c r="M30" t="s">
        <v>16</v>
      </c>
      <c r="N30">
        <v>9595.7564568594244</v>
      </c>
      <c r="P30" t="s">
        <v>16</v>
      </c>
      <c r="Q30">
        <v>1298.1857485327978</v>
      </c>
    </row>
    <row r="31" spans="1:17" x14ac:dyDescent="0.25">
      <c r="A31" t="s">
        <v>17</v>
      </c>
      <c r="B31">
        <v>685458.99999999977</v>
      </c>
      <c r="D31" t="s">
        <v>17</v>
      </c>
      <c r="E31">
        <v>493060.99999999994</v>
      </c>
      <c r="G31" t="s">
        <v>17</v>
      </c>
      <c r="H31">
        <v>394481</v>
      </c>
      <c r="J31" t="s">
        <v>17</v>
      </c>
      <c r="K31">
        <v>0</v>
      </c>
      <c r="M31" t="s">
        <v>17</v>
      </c>
      <c r="N31">
        <v>321773</v>
      </c>
      <c r="P31" t="s">
        <v>17</v>
      </c>
      <c r="Q31">
        <v>38554.999999999993</v>
      </c>
    </row>
    <row r="32" spans="1:17" ht="15.75" thickBot="1" x14ac:dyDescent="0.3">
      <c r="A32" s="59" t="s">
        <v>18</v>
      </c>
      <c r="B32" s="59">
        <v>60</v>
      </c>
      <c r="D32" s="59" t="s">
        <v>18</v>
      </c>
      <c r="E32" s="59">
        <v>120</v>
      </c>
      <c r="G32" s="59" t="s">
        <v>18</v>
      </c>
      <c r="H32" s="59">
        <v>60</v>
      </c>
      <c r="J32" s="59" t="s">
        <v>18</v>
      </c>
      <c r="K32" s="59">
        <v>60</v>
      </c>
      <c r="M32" s="59" t="s">
        <v>18</v>
      </c>
      <c r="N32" s="59">
        <v>60</v>
      </c>
      <c r="P32" s="59" t="s">
        <v>18</v>
      </c>
      <c r="Q32" s="59">
        <v>60</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C4CB4-2201-4D79-95DF-79D5A693D865}">
  <dimension ref="A1:Q121"/>
  <sheetViews>
    <sheetView workbookViewId="0"/>
  </sheetViews>
  <sheetFormatPr defaultRowHeight="15" x14ac:dyDescent="0.25"/>
  <cols>
    <col min="1" max="6" width="12.140625" bestFit="1" customWidth="1"/>
  </cols>
  <sheetData>
    <row r="1" spans="1:17" x14ac:dyDescent="0.25">
      <c r="A1" t="s">
        <v>0</v>
      </c>
      <c r="B1" t="s">
        <v>1</v>
      </c>
      <c r="C1" t="s">
        <v>2</v>
      </c>
      <c r="D1" t="s">
        <v>3</v>
      </c>
      <c r="E1" t="s">
        <v>4</v>
      </c>
      <c r="F1" t="s">
        <v>5</v>
      </c>
      <c r="H1" t="s">
        <v>20</v>
      </c>
      <c r="J1" t="s">
        <v>21</v>
      </c>
      <c r="K1" t="s">
        <v>22</v>
      </c>
      <c r="L1" t="s">
        <v>23</v>
      </c>
      <c r="M1" t="s">
        <v>24</v>
      </c>
      <c r="O1" t="s">
        <v>25</v>
      </c>
      <c r="Q1" t="s">
        <v>26</v>
      </c>
    </row>
    <row r="2" spans="1:17" x14ac:dyDescent="0.25">
      <c r="A2" s="124">
        <v>222.42138152573318</v>
      </c>
      <c r="B2" s="124">
        <v>5343.8233328407377</v>
      </c>
      <c r="C2" s="124">
        <v>238.19773281734629</v>
      </c>
      <c r="D2" s="124">
        <v>11.39089773335713</v>
      </c>
      <c r="E2" s="124">
        <v>403.43932377972033</v>
      </c>
      <c r="F2" s="124">
        <v>97.147604355938199</v>
      </c>
      <c r="H2" s="124">
        <v>21202.360243392632</v>
      </c>
      <c r="J2" s="124">
        <v>1994.0110419293874</v>
      </c>
      <c r="K2" s="124">
        <v>14500.333448653822</v>
      </c>
      <c r="L2" s="125">
        <v>0</v>
      </c>
      <c r="M2" s="124">
        <v>3726.4392094333562</v>
      </c>
      <c r="O2" s="124">
        <v>468.4534857002127</v>
      </c>
      <c r="Q2" s="125">
        <v>0</v>
      </c>
    </row>
    <row r="3" spans="1:17" x14ac:dyDescent="0.25">
      <c r="A3" s="25">
        <v>69.401400476069426</v>
      </c>
      <c r="B3" s="25">
        <v>414.26312251815062</v>
      </c>
      <c r="C3" s="25">
        <v>140.85474175449207</v>
      </c>
      <c r="D3" s="25">
        <v>52.470140995895058</v>
      </c>
      <c r="E3" s="25">
        <v>457.41458908301485</v>
      </c>
      <c r="F3" s="25">
        <v>54.272404668121901</v>
      </c>
      <c r="H3" s="25">
        <v>11444.286502423818</v>
      </c>
      <c r="J3" s="25">
        <v>7892.7294750136462</v>
      </c>
      <c r="K3" s="25">
        <v>6950.194476296163</v>
      </c>
      <c r="L3" s="126">
        <v>0</v>
      </c>
      <c r="M3" s="25">
        <v>5773.0228219963028</v>
      </c>
      <c r="O3" s="25">
        <v>1148.0643906914161</v>
      </c>
      <c r="Q3" s="126">
        <v>0</v>
      </c>
    </row>
    <row r="4" spans="1:17" x14ac:dyDescent="0.25">
      <c r="A4" s="124">
        <v>31.567530216542259</v>
      </c>
      <c r="B4" s="124">
        <v>1384.9608243196219</v>
      </c>
      <c r="C4" s="124">
        <v>231.68512805005128</v>
      </c>
      <c r="D4" s="124">
        <v>34.827342495091919</v>
      </c>
      <c r="E4" s="124">
        <v>385.94033649349302</v>
      </c>
      <c r="F4" s="124">
        <v>12.012292233210982</v>
      </c>
      <c r="H4" s="124">
        <v>20600.761007003293</v>
      </c>
      <c r="J4" s="124">
        <v>5420.462747660581</v>
      </c>
      <c r="K4" s="124">
        <v>1038.7546149749294</v>
      </c>
      <c r="L4" s="125">
        <v>0</v>
      </c>
      <c r="M4" s="124">
        <v>789.66360777414025</v>
      </c>
      <c r="O4" s="124">
        <v>153.15376380354371</v>
      </c>
      <c r="Q4" s="125">
        <v>0</v>
      </c>
    </row>
    <row r="5" spans="1:17" x14ac:dyDescent="0.25">
      <c r="A5" s="25">
        <v>76.274160523214164</v>
      </c>
      <c r="B5" s="25">
        <v>36.75374333207801</v>
      </c>
      <c r="C5" s="25">
        <v>167.84901658704828</v>
      </c>
      <c r="D5" s="25">
        <v>13.125718365161521</v>
      </c>
      <c r="E5" s="25">
        <v>301.1957320523332</v>
      </c>
      <c r="F5" s="25">
        <v>147.80184871285198</v>
      </c>
      <c r="H5" s="25">
        <v>8115.4824845497178</v>
      </c>
      <c r="J5" s="25">
        <v>3364.7864011648935</v>
      </c>
      <c r="K5" s="25">
        <v>3029.883888555019</v>
      </c>
      <c r="L5" s="126">
        <v>0</v>
      </c>
      <c r="M5" s="25">
        <v>8576.8276163692553</v>
      </c>
      <c r="O5" s="25">
        <v>589.23499723435191</v>
      </c>
      <c r="Q5" s="126">
        <v>0</v>
      </c>
    </row>
    <row r="6" spans="1:17" x14ac:dyDescent="0.25">
      <c r="A6" s="124">
        <v>13.341240091516259</v>
      </c>
      <c r="B6" s="124">
        <v>1703.2083537919561</v>
      </c>
      <c r="C6" s="124">
        <v>191.53979624778819</v>
      </c>
      <c r="D6" s="124">
        <v>21.570694270926289</v>
      </c>
      <c r="E6" s="124">
        <v>220.26721324726614</v>
      </c>
      <c r="F6" s="124">
        <v>99.390863748887242</v>
      </c>
      <c r="H6" s="124">
        <v>11396.864170243451</v>
      </c>
      <c r="J6" s="124">
        <v>6890.9996105837017</v>
      </c>
      <c r="K6" s="124">
        <v>13473.156144293584</v>
      </c>
      <c r="L6" s="125">
        <v>0</v>
      </c>
      <c r="M6" s="124">
        <v>8397.8257049216281</v>
      </c>
      <c r="O6" s="124">
        <v>495.92643245162333</v>
      </c>
      <c r="Q6" s="125">
        <v>0</v>
      </c>
    </row>
    <row r="7" spans="1:17" x14ac:dyDescent="0.25">
      <c r="A7" s="25">
        <v>222.99411152966192</v>
      </c>
      <c r="B7" s="25">
        <v>1258.7444809389199</v>
      </c>
      <c r="C7" s="25">
        <v>186.97782672480375</v>
      </c>
      <c r="D7" s="25">
        <v>24.909405675530966</v>
      </c>
      <c r="E7" s="25">
        <v>172.82398642016653</v>
      </c>
      <c r="F7" s="25">
        <v>34.951428606270504</v>
      </c>
      <c r="H7" s="25">
        <v>3781.6200141665986</v>
      </c>
      <c r="J7" s="25">
        <v>7449.1715261786749</v>
      </c>
      <c r="K7" s="25">
        <v>7931.553201951423</v>
      </c>
      <c r="L7" s="126">
        <v>0</v>
      </c>
      <c r="M7" s="25">
        <v>8783.8679068309957</v>
      </c>
      <c r="O7" s="25">
        <v>648.2951691727767</v>
      </c>
      <c r="Q7" s="126">
        <v>0</v>
      </c>
    </row>
    <row r="8" spans="1:17" x14ac:dyDescent="0.25">
      <c r="A8" s="124">
        <v>118.99308081625108</v>
      </c>
      <c r="B8" s="124">
        <v>1448.4963651184853</v>
      </c>
      <c r="C8" s="124">
        <v>183.23386553007856</v>
      </c>
      <c r="D8" s="124">
        <v>22.356273424950921</v>
      </c>
      <c r="E8" s="124">
        <v>406.56782641831893</v>
      </c>
      <c r="F8" s="124">
        <v>213.29055034571908</v>
      </c>
      <c r="H8" s="124">
        <v>8688.7652755380495</v>
      </c>
      <c r="J8" s="124">
        <v>6050.1226691903839</v>
      </c>
      <c r="K8" s="124">
        <v>1492.3277092705716</v>
      </c>
      <c r="L8" s="125">
        <v>0</v>
      </c>
      <c r="M8" s="124">
        <v>8635.5178139735744</v>
      </c>
      <c r="O8" s="124">
        <v>285.21103646157246</v>
      </c>
      <c r="Q8" s="125">
        <v>0</v>
      </c>
    </row>
    <row r="9" spans="1:17" x14ac:dyDescent="0.25">
      <c r="A9" s="25">
        <v>225.89145154953664</v>
      </c>
      <c r="B9" s="25">
        <v>959.30119224113696</v>
      </c>
      <c r="C9" s="25">
        <v>204.06161604191098</v>
      </c>
      <c r="D9" s="25">
        <v>39.409887560235589</v>
      </c>
      <c r="E9" s="25">
        <v>111.83537454243121</v>
      </c>
      <c r="F9" s="25">
        <v>209.23821079716598</v>
      </c>
      <c r="H9" s="25">
        <v>3786.5189476028581</v>
      </c>
      <c r="J9" s="25">
        <v>502.49932353802643</v>
      </c>
      <c r="K9" s="25">
        <v>1230.5853708541581</v>
      </c>
      <c r="L9" s="126">
        <v>0</v>
      </c>
      <c r="M9" s="25">
        <v>1057.5777018463546</v>
      </c>
      <c r="O9" s="25">
        <v>1188.5247815501191</v>
      </c>
      <c r="Q9" s="126">
        <v>0</v>
      </c>
    </row>
    <row r="10" spans="1:17" x14ac:dyDescent="0.25">
      <c r="A10" s="124">
        <v>161.54355110813248</v>
      </c>
      <c r="B10" s="124">
        <v>278.64465875017282</v>
      </c>
      <c r="C10" s="124">
        <v>127.26321876187635</v>
      </c>
      <c r="D10" s="124">
        <v>51.717294306621454</v>
      </c>
      <c r="E10" s="124">
        <v>215.48851141468148</v>
      </c>
      <c r="F10" s="124">
        <v>106.73572918063974</v>
      </c>
      <c r="H10" s="124">
        <v>8308.174796166235</v>
      </c>
      <c r="J10" s="124">
        <v>1168.7181234819154</v>
      </c>
      <c r="K10" s="124">
        <v>4866.5064767338054</v>
      </c>
      <c r="L10" s="125">
        <v>0</v>
      </c>
      <c r="M10" s="124">
        <v>7960.7235411483907</v>
      </c>
      <c r="O10" s="124">
        <v>913.65769263020491</v>
      </c>
      <c r="Q10" s="125">
        <v>0</v>
      </c>
    </row>
    <row r="11" spans="1:17" x14ac:dyDescent="0.25">
      <c r="A11" s="25">
        <v>228.58665156802479</v>
      </c>
      <c r="B11" s="25">
        <v>978.6752584937052</v>
      </c>
      <c r="C11" s="25">
        <v>48.891728542881545</v>
      </c>
      <c r="D11" s="25">
        <v>18.133785472068535</v>
      </c>
      <c r="E11" s="25">
        <v>493.47831730158549</v>
      </c>
      <c r="F11" s="25">
        <v>44.503371827859958</v>
      </c>
      <c r="H11" s="25">
        <v>6837.7779237744844</v>
      </c>
      <c r="J11" s="25">
        <v>2181.1553111454014</v>
      </c>
      <c r="K11" s="25">
        <v>8103.6784769501173</v>
      </c>
      <c r="L11" s="126">
        <v>0</v>
      </c>
      <c r="M11" s="25">
        <v>3314.088908320899</v>
      </c>
      <c r="O11" s="25">
        <v>977.51256872996498</v>
      </c>
      <c r="Q11" s="126">
        <v>0</v>
      </c>
    </row>
    <row r="12" spans="1:17" x14ac:dyDescent="0.25">
      <c r="A12" s="124">
        <v>51.983670356589869</v>
      </c>
      <c r="B12" s="124">
        <v>652.16525959012847</v>
      </c>
      <c r="C12" s="124">
        <v>155.39012051048388</v>
      </c>
      <c r="D12" s="124">
        <v>50.604390505086563</v>
      </c>
      <c r="E12" s="124">
        <v>154.2248663379485</v>
      </c>
      <c r="F12" s="124">
        <v>132.24375937465703</v>
      </c>
      <c r="H12" s="124">
        <v>16426.839453885219</v>
      </c>
      <c r="J12" s="124">
        <v>4445.7834078387832</v>
      </c>
      <c r="K12" s="124">
        <v>5790.4525056113316</v>
      </c>
      <c r="L12" s="125">
        <v>0</v>
      </c>
      <c r="M12" s="124">
        <v>6688.3526297310254</v>
      </c>
      <c r="O12" s="124">
        <v>1264.4821241811253</v>
      </c>
      <c r="Q12" s="125">
        <v>0</v>
      </c>
    </row>
    <row r="13" spans="1:17" x14ac:dyDescent="0.25">
      <c r="A13" s="25">
        <v>95.91543065794643</v>
      </c>
      <c r="B13" s="25">
        <v>1657.6223155506191</v>
      </c>
      <c r="C13" s="25">
        <v>58.928061493447316</v>
      </c>
      <c r="D13" s="25">
        <v>56.561699089773334</v>
      </c>
      <c r="E13" s="25">
        <v>354.48341435813347</v>
      </c>
      <c r="F13" s="25">
        <v>146.57167420704121</v>
      </c>
      <c r="H13" s="25">
        <v>18635.443819709839</v>
      </c>
      <c r="J13" s="25">
        <v>5808.904083738078</v>
      </c>
      <c r="K13" s="25">
        <v>7195.5945553510501</v>
      </c>
      <c r="L13" s="126">
        <v>0</v>
      </c>
      <c r="M13" s="25">
        <v>7462.9550833029152</v>
      </c>
      <c r="O13" s="25">
        <v>269.03566048157614</v>
      </c>
      <c r="Q13" s="126">
        <v>0</v>
      </c>
    </row>
    <row r="14" spans="1:17" x14ac:dyDescent="0.25">
      <c r="A14" s="124">
        <v>41.640840285641659</v>
      </c>
      <c r="B14" s="124">
        <v>1639.3879002540843</v>
      </c>
      <c r="C14" s="124">
        <v>193.61627892721557</v>
      </c>
      <c r="D14" s="124">
        <v>14.565946814206676</v>
      </c>
      <c r="E14" s="124">
        <v>153.50290419057959</v>
      </c>
      <c r="F14" s="124">
        <v>53.223138177871547</v>
      </c>
      <c r="H14" s="124">
        <v>19815.21982366233</v>
      </c>
      <c r="J14" s="124">
        <v>5739.5398571063397</v>
      </c>
      <c r="K14" s="124">
        <v>2689.5828014206727</v>
      </c>
      <c r="L14" s="125">
        <v>0</v>
      </c>
      <c r="M14" s="124">
        <v>6786.1322326500231</v>
      </c>
      <c r="O14" s="124">
        <v>1257.375294810515</v>
      </c>
      <c r="Q14" s="125">
        <v>0</v>
      </c>
    </row>
    <row r="15" spans="1:17" x14ac:dyDescent="0.25">
      <c r="A15" s="25">
        <v>188.22603129116499</v>
      </c>
      <c r="B15" s="25">
        <v>277.22009505513103</v>
      </c>
      <c r="C15" s="25">
        <v>59.557298669031375</v>
      </c>
      <c r="D15" s="25">
        <v>45.399928609673388</v>
      </c>
      <c r="E15" s="25">
        <v>372.46370974260674</v>
      </c>
      <c r="F15" s="25">
        <v>8.8644927624599106</v>
      </c>
      <c r="H15" s="25">
        <v>13291.008748558139</v>
      </c>
      <c r="J15" s="25">
        <v>2863.2384072018849</v>
      </c>
      <c r="K15" s="25">
        <v>602.19793149359919</v>
      </c>
      <c r="L15" s="126">
        <v>0</v>
      </c>
      <c r="M15" s="25">
        <v>7361.0392284734926</v>
      </c>
      <c r="O15" s="25">
        <v>804.34039159055442</v>
      </c>
      <c r="Q15" s="126">
        <v>0</v>
      </c>
    </row>
    <row r="16" spans="1:17" x14ac:dyDescent="0.25">
      <c r="A16" s="124">
        <v>96.353400660950754</v>
      </c>
      <c r="B16" s="124">
        <v>263.25937084372157</v>
      </c>
      <c r="C16" s="124">
        <v>187.35536903015418</v>
      </c>
      <c r="D16" s="124">
        <v>21.014242370158843</v>
      </c>
      <c r="E16" s="124">
        <v>364.62526357117292</v>
      </c>
      <c r="F16" s="124">
        <v>144.58168603587674</v>
      </c>
      <c r="H16" s="124">
        <v>17980.026507535244</v>
      </c>
      <c r="J16" s="124">
        <v>172.86272589360001</v>
      </c>
      <c r="K16" s="124">
        <v>2034.1379628049137</v>
      </c>
      <c r="L16" s="125">
        <v>0</v>
      </c>
      <c r="M16" s="124">
        <v>2033.1529381512501</v>
      </c>
      <c r="O16" s="124">
        <v>83.860735853765448</v>
      </c>
      <c r="Q16" s="125">
        <v>0</v>
      </c>
    </row>
    <row r="17" spans="1:17" x14ac:dyDescent="0.25">
      <c r="A17" s="25">
        <v>146.61888100575445</v>
      </c>
      <c r="B17" s="25">
        <v>555.57984106629556</v>
      </c>
      <c r="C17" s="25">
        <v>166.52761851832176</v>
      </c>
      <c r="D17" s="25">
        <v>40.19546671426022</v>
      </c>
      <c r="E17" s="25">
        <v>21.555726971443089</v>
      </c>
      <c r="F17" s="25">
        <v>61.002182846969021</v>
      </c>
      <c r="H17" s="25">
        <v>19375.984513247073</v>
      </c>
      <c r="J17" s="25">
        <v>3709.315544509247</v>
      </c>
      <c r="K17" s="25">
        <v>12606.256999794128</v>
      </c>
      <c r="L17" s="126">
        <v>0</v>
      </c>
      <c r="M17" s="25">
        <v>1520.0964189538286</v>
      </c>
      <c r="O17" s="25">
        <v>1116.1922142084361</v>
      </c>
      <c r="Q17" s="126">
        <v>0</v>
      </c>
    </row>
    <row r="18" spans="1:17" x14ac:dyDescent="0.25">
      <c r="A18" s="124">
        <v>19.978170137043286</v>
      </c>
      <c r="B18" s="124">
        <v>407.71012952095839</v>
      </c>
      <c r="C18" s="124">
        <v>119.14605919684196</v>
      </c>
      <c r="D18" s="124">
        <v>17.086346600035696</v>
      </c>
      <c r="E18" s="124">
        <v>94.370766406078602</v>
      </c>
      <c r="F18" s="124">
        <v>187.5292489299172</v>
      </c>
      <c r="H18" s="124">
        <v>6053.2822040137626</v>
      </c>
      <c r="J18" s="124">
        <v>7261.333207292314</v>
      </c>
      <c r="K18" s="124">
        <v>3977.3047104363336</v>
      </c>
      <c r="L18" s="125">
        <v>0</v>
      </c>
      <c r="M18" s="124">
        <v>7698.2286486973562</v>
      </c>
      <c r="O18" s="124">
        <v>889.03676908299121</v>
      </c>
      <c r="Q18" s="125">
        <v>0</v>
      </c>
    </row>
    <row r="19" spans="1:17" x14ac:dyDescent="0.25">
      <c r="A19" s="25">
        <v>50.770830348270209</v>
      </c>
      <c r="B19" s="25">
        <v>165.24938862484686</v>
      </c>
      <c r="C19" s="25">
        <v>42.190352622911291</v>
      </c>
      <c r="D19" s="25">
        <v>55.612457611993577</v>
      </c>
      <c r="E19" s="25">
        <v>399.21068834513102</v>
      </c>
      <c r="F19" s="25">
        <v>50.907515578698344</v>
      </c>
      <c r="H19" s="25">
        <v>19557.407383403781</v>
      </c>
      <c r="J19" s="25">
        <v>6172.8436931580118</v>
      </c>
      <c r="K19" s="25">
        <v>9470.1333109601819</v>
      </c>
      <c r="L19" s="126">
        <v>0</v>
      </c>
      <c r="M19" s="25">
        <v>1617.3964288964844</v>
      </c>
      <c r="O19" s="25">
        <v>1273.7834746442729</v>
      </c>
      <c r="Q19" s="126">
        <v>0</v>
      </c>
    </row>
    <row r="20" spans="1:17" x14ac:dyDescent="0.25">
      <c r="A20" s="124">
        <v>182.09445124910448</v>
      </c>
      <c r="B20" s="124">
        <v>1246.7781459005689</v>
      </c>
      <c r="C20" s="124">
        <v>236.46733058449013</v>
      </c>
      <c r="D20" s="124">
        <v>56.36530430126718</v>
      </c>
      <c r="E20" s="124">
        <v>315.05052945184127</v>
      </c>
      <c r="F20" s="124">
        <v>178.73711937368145</v>
      </c>
      <c r="H20" s="124">
        <v>7153.2229152408418</v>
      </c>
      <c r="J20" s="124">
        <v>4964.5492286220151</v>
      </c>
      <c r="K20" s="124">
        <v>6585.674417523388</v>
      </c>
      <c r="L20" s="125">
        <v>0</v>
      </c>
      <c r="M20" s="124">
        <v>6681.8367549571112</v>
      </c>
      <c r="O20" s="124">
        <v>570.55452640135366</v>
      </c>
      <c r="Q20" s="125">
        <v>0</v>
      </c>
    </row>
    <row r="21" spans="1:17" x14ac:dyDescent="0.25">
      <c r="A21" s="25">
        <v>231.14709158558799</v>
      </c>
      <c r="B21" s="25">
        <v>553.30053915422866</v>
      </c>
      <c r="C21" s="25">
        <v>48.010796497063858</v>
      </c>
      <c r="D21" s="25">
        <v>24.974870605033018</v>
      </c>
      <c r="E21" s="25">
        <v>98.874435039665585</v>
      </c>
      <c r="F21" s="25">
        <v>82.964415936002339</v>
      </c>
      <c r="H21" s="25">
        <v>21272.717067321719</v>
      </c>
      <c r="J21" s="25">
        <v>3412.7852680212122</v>
      </c>
      <c r="K21" s="25">
        <v>1545.9600723332258</v>
      </c>
      <c r="L21" s="126">
        <v>0</v>
      </c>
      <c r="M21" s="25">
        <v>9595.7564568594244</v>
      </c>
      <c r="O21" s="25">
        <v>1169.5890441272081</v>
      </c>
      <c r="Q21" s="126">
        <v>0</v>
      </c>
    </row>
    <row r="22" spans="1:17" x14ac:dyDescent="0.25">
      <c r="A22" s="124">
        <v>130.64982089621225</v>
      </c>
      <c r="B22" s="124">
        <v>729.94643733940984</v>
      </c>
      <c r="C22" s="124">
        <v>51.723295833009814</v>
      </c>
      <c r="D22" s="124">
        <v>9.8524718900588972</v>
      </c>
      <c r="E22" s="124">
        <v>202.14940126329404</v>
      </c>
      <c r="F22" s="124">
        <v>120.41237515700647</v>
      </c>
      <c r="H22" s="124">
        <v>3985.2012708626262</v>
      </c>
      <c r="J22" s="124">
        <v>3410.9510267575652</v>
      </c>
      <c r="K22" s="124">
        <v>5840.7179432377798</v>
      </c>
      <c r="L22" s="125">
        <v>0</v>
      </c>
      <c r="M22" s="124">
        <v>7391.1047028647472</v>
      </c>
      <c r="O22" s="124">
        <v>454.72294436866417</v>
      </c>
      <c r="Q22" s="125">
        <v>0</v>
      </c>
    </row>
    <row r="23" spans="1:17" x14ac:dyDescent="0.25">
      <c r="A23" s="25">
        <v>186.3057012779922</v>
      </c>
      <c r="B23" s="25">
        <v>1487.5294103626302</v>
      </c>
      <c r="C23" s="25">
        <v>60.752849302641096</v>
      </c>
      <c r="D23" s="25">
        <v>23.043655184722471</v>
      </c>
      <c r="E23" s="25">
        <v>312.19706001224034</v>
      </c>
      <c r="F23" s="25">
        <v>17.367169493799008</v>
      </c>
      <c r="H23" s="25">
        <v>14531.424879290131</v>
      </c>
      <c r="J23" s="25">
        <v>7519.6883102795018</v>
      </c>
      <c r="K23" s="25">
        <v>11790.20728983528</v>
      </c>
      <c r="L23" s="126">
        <v>0</v>
      </c>
      <c r="M23" s="25">
        <v>9561.8037093126768</v>
      </c>
      <c r="O23" s="25">
        <v>545.75460490909597</v>
      </c>
      <c r="Q23" s="126">
        <v>0</v>
      </c>
    </row>
    <row r="24" spans="1:17" x14ac:dyDescent="0.25">
      <c r="A24" s="124">
        <v>150.76275103417996</v>
      </c>
      <c r="B24" s="124">
        <v>701.74007617758252</v>
      </c>
      <c r="C24" s="124">
        <v>152.4327057852388</v>
      </c>
      <c r="D24" s="124">
        <v>56.10344458325897</v>
      </c>
      <c r="E24" s="124">
        <v>238.96947077910832</v>
      </c>
      <c r="F24" s="124">
        <v>105.79500749972563</v>
      </c>
      <c r="H24" s="124">
        <v>4324.4187892941918</v>
      </c>
      <c r="J24" s="124">
        <v>6619.3039005830487</v>
      </c>
      <c r="K24" s="124">
        <v>5724.4318805214089</v>
      </c>
      <c r="L24" s="125">
        <v>0</v>
      </c>
      <c r="M24" s="124">
        <v>7335.3576480880583</v>
      </c>
      <c r="O24" s="124">
        <v>1198.6001090957111</v>
      </c>
      <c r="Q24" s="125">
        <v>0</v>
      </c>
    </row>
    <row r="25" spans="1:17" x14ac:dyDescent="0.25">
      <c r="A25" s="25">
        <v>126.80916086986666</v>
      </c>
      <c r="B25" s="25">
        <v>1184.6671687967471</v>
      </c>
      <c r="C25" s="25">
        <v>20.418746347702779</v>
      </c>
      <c r="D25" s="25">
        <v>14.304087096198465</v>
      </c>
      <c r="E25" s="25">
        <v>196.13305003521981</v>
      </c>
      <c r="F25" s="25">
        <v>182.68091411289831</v>
      </c>
      <c r="H25" s="25">
        <v>7012.502045560349</v>
      </c>
      <c r="J25" s="25">
        <v>1331.2104397866274</v>
      </c>
      <c r="K25" s="25">
        <v>13351.32840994757</v>
      </c>
      <c r="L25" s="126">
        <v>0</v>
      </c>
      <c r="M25" s="25">
        <v>7103.1384450525247</v>
      </c>
      <c r="O25" s="25">
        <v>124.90520488443762</v>
      </c>
      <c r="Q25" s="126">
        <v>0</v>
      </c>
    </row>
    <row r="26" spans="1:17" x14ac:dyDescent="0.25">
      <c r="A26" s="124">
        <v>124.85514085646277</v>
      </c>
      <c r="B26" s="124">
        <v>853.59856606903656</v>
      </c>
      <c r="C26" s="124">
        <v>45.368000359610804</v>
      </c>
      <c r="D26" s="124">
        <v>22.650865607710156</v>
      </c>
      <c r="E26" s="124">
        <v>294.5605561265142</v>
      </c>
      <c r="F26" s="124">
        <v>48.338621757740576</v>
      </c>
      <c r="H26" s="124">
        <v>7260.3311359118015</v>
      </c>
      <c r="J26" s="124">
        <v>3948.9858398687757</v>
      </c>
      <c r="K26" s="124">
        <v>3852.7775607234753</v>
      </c>
      <c r="L26" s="125">
        <v>0</v>
      </c>
      <c r="M26" s="124">
        <v>5735.5655850101484</v>
      </c>
      <c r="O26" s="124">
        <v>105.82159510064126</v>
      </c>
      <c r="Q26" s="125">
        <v>0</v>
      </c>
    </row>
    <row r="27" spans="1:17" x14ac:dyDescent="0.25">
      <c r="A27" s="25">
        <v>207.76623142520396</v>
      </c>
      <c r="B27" s="25">
        <v>46.725689197370492</v>
      </c>
      <c r="C27" s="25">
        <v>184.80695846903873</v>
      </c>
      <c r="D27" s="25">
        <v>33.190719257540607</v>
      </c>
      <c r="E27" s="25">
        <v>283.97177796510351</v>
      </c>
      <c r="F27" s="25">
        <v>142.08515542114313</v>
      </c>
      <c r="H27" s="25">
        <v>11563.561329541295</v>
      </c>
      <c r="J27" s="25">
        <v>2294.3268814603603</v>
      </c>
      <c r="K27" s="25">
        <v>3505.9129044715464</v>
      </c>
      <c r="L27" s="126">
        <v>0</v>
      </c>
      <c r="M27" s="25">
        <v>7121.3436501564747</v>
      </c>
      <c r="O27" s="25">
        <v>1259.6621314175918</v>
      </c>
      <c r="Q27" s="126">
        <v>0</v>
      </c>
    </row>
    <row r="28" spans="1:17" x14ac:dyDescent="0.25">
      <c r="A28" s="124">
        <v>160.29702109958171</v>
      </c>
      <c r="B28" s="124">
        <v>644.75752837591119</v>
      </c>
      <c r="C28" s="124">
        <v>83.877315505355341</v>
      </c>
      <c r="D28" s="124">
        <v>23.763769409245047</v>
      </c>
      <c r="E28" s="124">
        <v>379.75208951604526</v>
      </c>
      <c r="F28" s="124">
        <v>159.59705132739046</v>
      </c>
      <c r="H28" s="124">
        <v>947.63211775496154</v>
      </c>
      <c r="J28" s="124">
        <v>1361.4743322119407</v>
      </c>
      <c r="K28" s="124">
        <v>9691.3491976630557</v>
      </c>
      <c r="L28" s="125">
        <v>0</v>
      </c>
      <c r="M28" s="124">
        <v>6622.4175977713248</v>
      </c>
      <c r="O28" s="124">
        <v>371.63172524210421</v>
      </c>
      <c r="Q28" s="125">
        <v>0</v>
      </c>
    </row>
    <row r="29" spans="1:17" x14ac:dyDescent="0.25">
      <c r="A29" s="25">
        <v>102.65343070416677</v>
      </c>
      <c r="B29" s="25">
        <v>921.40779795302547</v>
      </c>
      <c r="C29" s="25">
        <v>7.2676893779959046</v>
      </c>
      <c r="D29" s="25">
        <v>52.633803319650191</v>
      </c>
      <c r="E29" s="25">
        <v>396.70101040427721</v>
      </c>
      <c r="F29" s="25">
        <v>114.65950026218553</v>
      </c>
      <c r="H29" s="25">
        <v>17555.223060480119</v>
      </c>
      <c r="J29" s="25">
        <v>3009.3893609331658</v>
      </c>
      <c r="K29" s="25">
        <v>799.3755891744463</v>
      </c>
      <c r="L29" s="126">
        <v>0</v>
      </c>
      <c r="M29" s="25">
        <v>6819.0052512236098</v>
      </c>
      <c r="O29" s="25">
        <v>903.16770613262258</v>
      </c>
      <c r="Q29" s="126">
        <v>0</v>
      </c>
    </row>
    <row r="30" spans="1:17" x14ac:dyDescent="0.25">
      <c r="A30" s="124">
        <v>58.250010399574776</v>
      </c>
      <c r="B30" s="124">
        <v>1094.349830531098</v>
      </c>
      <c r="C30" s="124">
        <v>136.1040010788324</v>
      </c>
      <c r="D30" s="124">
        <v>48.116723184008571</v>
      </c>
      <c r="E30" s="124">
        <v>240.92908232196677</v>
      </c>
      <c r="F30" s="124">
        <v>44.539553430972042</v>
      </c>
      <c r="H30" s="124">
        <v>14875.403077423678</v>
      </c>
      <c r="J30" s="124">
        <v>6585.6809173027814</v>
      </c>
      <c r="K30" s="124">
        <v>13178.052743888269</v>
      </c>
      <c r="L30" s="125">
        <v>0</v>
      </c>
      <c r="M30" s="124">
        <v>1996.5409336016016</v>
      </c>
      <c r="O30" s="124">
        <v>941.24919659139096</v>
      </c>
      <c r="Q30" s="125">
        <v>0</v>
      </c>
    </row>
    <row r="31" spans="1:17" x14ac:dyDescent="0.25">
      <c r="A31" s="25">
        <v>175.82811120611959</v>
      </c>
      <c r="B31" s="25">
        <v>1773.5818003270203</v>
      </c>
      <c r="C31" s="25">
        <v>188.07899178207583</v>
      </c>
      <c r="D31" s="25">
        <v>13.092985900410495</v>
      </c>
      <c r="E31" s="25">
        <v>344.41032344484347</v>
      </c>
      <c r="F31" s="25">
        <v>64.909795983073792</v>
      </c>
      <c r="H31" s="25">
        <v>7976.3175239228858</v>
      </c>
      <c r="J31" s="25">
        <v>6572.4307253018897</v>
      </c>
      <c r="K31" s="25">
        <v>396.96810140914801</v>
      </c>
      <c r="L31" s="126">
        <v>0</v>
      </c>
      <c r="M31" s="25">
        <v>7249.2512138692646</v>
      </c>
      <c r="O31" s="25">
        <v>998.48885213198707</v>
      </c>
      <c r="Q31" s="127">
        <v>0</v>
      </c>
    </row>
    <row r="32" spans="1:17" x14ac:dyDescent="0.25">
      <c r="A32" s="124">
        <v>233.77491160361444</v>
      </c>
      <c r="B32" s="124">
        <v>1824.0113551314994</v>
      </c>
      <c r="C32" s="124">
        <v>70.726258535648455</v>
      </c>
      <c r="D32" s="124">
        <v>27.004283419596646</v>
      </c>
      <c r="E32" s="124">
        <v>131.53462742063996</v>
      </c>
      <c r="F32" s="124">
        <v>155.03816933526824</v>
      </c>
      <c r="H32" s="124">
        <v>17554.676318169491</v>
      </c>
      <c r="J32" s="124">
        <v>3007.8439543976792</v>
      </c>
      <c r="K32" s="124">
        <v>1675.459085854133</v>
      </c>
      <c r="L32" s="125">
        <v>0</v>
      </c>
      <c r="M32" s="124">
        <v>1460.1246990414372</v>
      </c>
      <c r="O32" s="124">
        <v>1298.1857485327978</v>
      </c>
    </row>
    <row r="33" spans="1:15" x14ac:dyDescent="0.25">
      <c r="A33" s="25">
        <v>192.20145131843498</v>
      </c>
      <c r="B33" s="25">
        <v>1117.9975878687917</v>
      </c>
      <c r="C33" s="25">
        <v>116.69203421206412</v>
      </c>
      <c r="D33" s="25">
        <v>19.737676244868823</v>
      </c>
      <c r="E33" s="25">
        <v>363.9720597235534</v>
      </c>
      <c r="F33" s="25">
        <v>96.134519468799922</v>
      </c>
      <c r="H33" s="25">
        <v>15273.936602949087</v>
      </c>
      <c r="J33" s="25">
        <v>5696.4948662146571</v>
      </c>
      <c r="K33" s="25">
        <v>8396.2479186051351</v>
      </c>
      <c r="L33" s="126">
        <v>0</v>
      </c>
      <c r="M33" s="25">
        <v>8059.5484329998972</v>
      </c>
      <c r="O33" s="25">
        <v>8.1284130857681625</v>
      </c>
    </row>
    <row r="34" spans="1:15" x14ac:dyDescent="0.25">
      <c r="A34" s="124">
        <v>64.213140440479776</v>
      </c>
      <c r="B34" s="124">
        <v>56.127809584646265</v>
      </c>
      <c r="C34" s="124">
        <v>165.14329673203682</v>
      </c>
      <c r="D34" s="124">
        <v>30.01567017669106</v>
      </c>
      <c r="E34" s="124">
        <v>343.82587789697345</v>
      </c>
      <c r="F34" s="124">
        <v>163.90266209772815</v>
      </c>
      <c r="H34" s="124">
        <v>17076.808719748071</v>
      </c>
      <c r="J34" s="124">
        <v>1317.1878623675177</v>
      </c>
      <c r="K34" s="124">
        <v>11436.638919700146</v>
      </c>
      <c r="L34" s="125">
        <v>0</v>
      </c>
      <c r="M34" s="124">
        <v>6971.2376960611773</v>
      </c>
      <c r="O34" s="124">
        <v>285.23961103005485</v>
      </c>
    </row>
    <row r="35" spans="1:15" x14ac:dyDescent="0.25">
      <c r="A35" s="25">
        <v>67.110480460354509</v>
      </c>
      <c r="B35" s="25">
        <v>1546.50634733736</v>
      </c>
      <c r="C35" s="25">
        <v>178.51458671319813</v>
      </c>
      <c r="D35" s="25">
        <v>25.858647153310727</v>
      </c>
      <c r="E35" s="25">
        <v>170.03927528031502</v>
      </c>
      <c r="F35" s="25">
        <v>104.99901223125984</v>
      </c>
      <c r="H35" s="25">
        <v>11104.68961205141</v>
      </c>
      <c r="J35" s="25">
        <v>7896.4888104432466</v>
      </c>
      <c r="K35" s="25">
        <v>4078.1172908619287</v>
      </c>
      <c r="L35" s="126">
        <v>0</v>
      </c>
      <c r="M35" s="25">
        <v>1987.348025764745</v>
      </c>
      <c r="O35" s="25">
        <v>614.3392294809131</v>
      </c>
    </row>
    <row r="36" spans="1:15" x14ac:dyDescent="0.25">
      <c r="A36" s="124">
        <v>64.718490443946294</v>
      </c>
      <c r="B36" s="124">
        <v>1295.2133115319893</v>
      </c>
      <c r="C36" s="124">
        <v>121.5686223228406</v>
      </c>
      <c r="D36" s="124">
        <v>45.792718186685704</v>
      </c>
      <c r="E36" s="124">
        <v>386.35288629198953</v>
      </c>
      <c r="F36" s="124">
        <v>38.497225711254465</v>
      </c>
      <c r="H36" s="124">
        <v>17346.115604823222</v>
      </c>
      <c r="J36" s="124">
        <v>437.93434054540899</v>
      </c>
      <c r="K36" s="124">
        <v>9087.6113589599772</v>
      </c>
      <c r="L36" s="125">
        <v>0</v>
      </c>
      <c r="M36" s="124">
        <v>6406.6392048315665</v>
      </c>
      <c r="O36" s="124">
        <v>879.86409358198864</v>
      </c>
    </row>
    <row r="37" spans="1:15" x14ac:dyDescent="0.25">
      <c r="A37" s="25">
        <v>36.452580250052002</v>
      </c>
      <c r="B37" s="25">
        <v>72.367835708122598</v>
      </c>
      <c r="C37" s="25">
        <v>115.4964835784544</v>
      </c>
      <c r="D37" s="25">
        <v>21.407031947171159</v>
      </c>
      <c r="E37" s="25">
        <v>159.72553031790207</v>
      </c>
      <c r="F37" s="25">
        <v>139.29917198151287</v>
      </c>
      <c r="H37" s="25">
        <v>9715.6432044443136</v>
      </c>
      <c r="J37" s="25">
        <v>1138.7637550196566</v>
      </c>
      <c r="K37" s="25">
        <v>4251.1369521743036</v>
      </c>
      <c r="L37" s="126">
        <v>0</v>
      </c>
      <c r="M37" s="25">
        <v>3541.703241136302</v>
      </c>
      <c r="O37" s="25">
        <v>0.60168978188415401</v>
      </c>
    </row>
    <row r="38" spans="1:15" x14ac:dyDescent="0.25">
      <c r="A38" s="124">
        <v>7.2096600494557563</v>
      </c>
      <c r="B38" s="124">
        <v>946.76503172476919</v>
      </c>
      <c r="C38" s="124">
        <v>49.646813153582414</v>
      </c>
      <c r="D38" s="124">
        <v>8.3140460467606641</v>
      </c>
      <c r="E38" s="124">
        <v>378.13626947193387</v>
      </c>
      <c r="F38" s="124">
        <v>175.04659585624918</v>
      </c>
      <c r="H38" s="124">
        <v>9220.8274225202658</v>
      </c>
      <c r="J38" s="124">
        <v>6270.9877828006893</v>
      </c>
      <c r="K38" s="124">
        <v>2689.9047865758362</v>
      </c>
      <c r="L38" s="125">
        <v>0</v>
      </c>
      <c r="M38" s="124">
        <v>3823.2367384824997</v>
      </c>
      <c r="O38" s="124">
        <v>568.63866288398151</v>
      </c>
    </row>
    <row r="39" spans="1:15" x14ac:dyDescent="0.25">
      <c r="A39" s="25">
        <v>54.240900372073675</v>
      </c>
      <c r="B39" s="25">
        <v>541.04929137686929</v>
      </c>
      <c r="C39" s="25">
        <v>80.447972898422208</v>
      </c>
      <c r="D39" s="25">
        <v>30.146600035695165</v>
      </c>
      <c r="E39" s="25">
        <v>240.24149932447258</v>
      </c>
      <c r="F39" s="25">
        <v>156.63015987219981</v>
      </c>
      <c r="H39" s="25">
        <v>4814.4157999900181</v>
      </c>
      <c r="J39" s="25">
        <v>7050.6166524080418</v>
      </c>
      <c r="K39" s="25">
        <v>6743.342939711838</v>
      </c>
      <c r="L39" s="126">
        <v>0</v>
      </c>
      <c r="M39" s="25">
        <v>4648.2649179542341</v>
      </c>
      <c r="O39" s="25">
        <v>16.67543910246015</v>
      </c>
    </row>
    <row r="40" spans="1:15" x14ac:dyDescent="0.25">
      <c r="A40" s="124">
        <v>176.03025120750618</v>
      </c>
      <c r="B40" s="124">
        <v>1647.9352824243349</v>
      </c>
      <c r="C40" s="124">
        <v>116.31449190671368</v>
      </c>
      <c r="D40" s="124">
        <v>34.892807424593968</v>
      </c>
      <c r="E40" s="124">
        <v>54.834744050162243</v>
      </c>
      <c r="F40" s="124">
        <v>51.414058022267483</v>
      </c>
      <c r="H40" s="124">
        <v>2590.0099325732153</v>
      </c>
      <c r="J40" s="124">
        <v>4595.3054545504529</v>
      </c>
      <c r="K40" s="124">
        <v>10119.517667772956</v>
      </c>
      <c r="L40" s="125">
        <v>0</v>
      </c>
      <c r="M40" s="124">
        <v>5950.7431447129729</v>
      </c>
      <c r="O40" s="124">
        <v>127.88288011831123</v>
      </c>
    </row>
    <row r="41" spans="1:15" x14ac:dyDescent="0.25">
      <c r="A41" s="25">
        <v>23.448240160846758</v>
      </c>
      <c r="B41" s="25">
        <v>134.193900072936</v>
      </c>
      <c r="C41" s="25">
        <v>132.70612033067846</v>
      </c>
      <c r="D41" s="25">
        <v>39.475352489737645</v>
      </c>
      <c r="E41" s="25">
        <v>107.36608505871892</v>
      </c>
      <c r="F41" s="25">
        <v>156.63015987219981</v>
      </c>
      <c r="H41" s="25">
        <v>13590.06541707305</v>
      </c>
      <c r="J41" s="25">
        <v>410.1887121654737</v>
      </c>
      <c r="K41" s="25">
        <v>4115.9759948191459</v>
      </c>
      <c r="L41" s="126">
        <v>0</v>
      </c>
      <c r="M41" s="25">
        <v>406.95512476400819</v>
      </c>
      <c r="O41" s="25">
        <v>581.11628049646686</v>
      </c>
    </row>
    <row r="42" spans="1:15" x14ac:dyDescent="0.25">
      <c r="A42" s="124">
        <v>192.06669131751059</v>
      </c>
      <c r="B42" s="124">
        <v>1424.278782302775</v>
      </c>
      <c r="C42" s="124">
        <v>42.504971210703324</v>
      </c>
      <c r="D42" s="124">
        <v>23.698304479742994</v>
      </c>
      <c r="E42" s="124">
        <v>88.629448377002049</v>
      </c>
      <c r="F42" s="124">
        <v>21.817506676585005</v>
      </c>
      <c r="H42" s="124">
        <v>15878.567836504872</v>
      </c>
      <c r="J42" s="124">
        <v>425.14375676495189</v>
      </c>
      <c r="K42" s="124">
        <v>12277.619151236813</v>
      </c>
      <c r="L42" s="125">
        <v>0</v>
      </c>
      <c r="M42" s="124">
        <v>4911.2263593190037</v>
      </c>
      <c r="O42" s="124">
        <v>140.6657025138496</v>
      </c>
    </row>
    <row r="43" spans="1:15" x14ac:dyDescent="0.25">
      <c r="A43" s="25">
        <v>46.492200318920297</v>
      </c>
      <c r="B43" s="25">
        <v>1990.9702201903965</v>
      </c>
      <c r="C43" s="25">
        <v>30.643850450943773</v>
      </c>
      <c r="D43" s="25">
        <v>23.632839550240941</v>
      </c>
      <c r="E43" s="25">
        <v>273.21110405431938</v>
      </c>
      <c r="F43" s="25">
        <v>83.398595173347317</v>
      </c>
      <c r="H43" s="25">
        <v>13475.265256138777</v>
      </c>
      <c r="J43" s="25">
        <v>5082.8508166513193</v>
      </c>
      <c r="K43" s="25">
        <v>14503.692782425151</v>
      </c>
      <c r="L43" s="126">
        <v>0</v>
      </c>
      <c r="M43" s="25">
        <v>4307.6792387863043</v>
      </c>
      <c r="O43" s="25">
        <v>702.78260882864834</v>
      </c>
    </row>
    <row r="44" spans="1:15" x14ac:dyDescent="0.25">
      <c r="A44" s="124">
        <v>127.85355087703081</v>
      </c>
      <c r="B44" s="124">
        <v>468.68145566874671</v>
      </c>
      <c r="C44" s="124">
        <v>88.974136627586233</v>
      </c>
      <c r="D44" s="124">
        <v>49.0332321970373</v>
      </c>
      <c r="E44" s="124">
        <v>25.887499855656532</v>
      </c>
      <c r="F44" s="124">
        <v>17.403351096911091</v>
      </c>
      <c r="H44" s="124">
        <v>3723.5348887479677</v>
      </c>
      <c r="J44" s="124">
        <v>7816.6704102107769</v>
      </c>
      <c r="K44" s="124">
        <v>5345.3105984452113</v>
      </c>
      <c r="L44" s="125">
        <v>0</v>
      </c>
      <c r="M44" s="124">
        <v>4515.0824342293909</v>
      </c>
      <c r="O44" s="124">
        <v>304.97898737652929</v>
      </c>
    </row>
    <row r="45" spans="1:15" x14ac:dyDescent="0.25">
      <c r="A45" s="25">
        <v>112.52460077187956</v>
      </c>
      <c r="B45" s="25">
        <v>677.52249336187219</v>
      </c>
      <c r="C45" s="25">
        <v>37.124993359459602</v>
      </c>
      <c r="D45" s="25">
        <v>48.44404783151883</v>
      </c>
      <c r="E45" s="25">
        <v>238.41940438111297</v>
      </c>
      <c r="F45" s="25">
        <v>140.67407289977197</v>
      </c>
      <c r="H45" s="25">
        <v>14751.675160831399</v>
      </c>
      <c r="J45" s="25">
        <v>6475.6888515549008</v>
      </c>
      <c r="K45" s="25">
        <v>12699.954350123997</v>
      </c>
      <c r="L45" s="126">
        <v>0</v>
      </c>
      <c r="M45" s="25">
        <v>4443.5005165362954</v>
      </c>
      <c r="O45" s="25">
        <v>616.40101387710706</v>
      </c>
    </row>
    <row r="46" spans="1:15" x14ac:dyDescent="0.25">
      <c r="A46" s="124">
        <v>141.16110096831596</v>
      </c>
      <c r="B46" s="124">
        <v>469.82110662478016</v>
      </c>
      <c r="C46" s="124">
        <v>218.75430409179882</v>
      </c>
      <c r="D46" s="124">
        <v>7.3648045689809036</v>
      </c>
      <c r="E46" s="124">
        <v>417.63791267797552</v>
      </c>
      <c r="F46" s="124">
        <v>8.7197663500115858</v>
      </c>
      <c r="H46" s="124">
        <v>12127.455332615389</v>
      </c>
      <c r="J46" s="124">
        <v>6293.5611827842467</v>
      </c>
      <c r="K46" s="124">
        <v>104.67814864572755</v>
      </c>
      <c r="L46" s="125">
        <v>0</v>
      </c>
      <c r="M46" s="124">
        <v>4637.6851821373848</v>
      </c>
      <c r="O46" s="124">
        <v>952.25434498611548</v>
      </c>
    </row>
    <row r="47" spans="1:15" x14ac:dyDescent="0.25">
      <c r="A47" s="25">
        <v>91.603110628365428</v>
      </c>
      <c r="B47" s="25">
        <v>656.15403793624546</v>
      </c>
      <c r="C47" s="25">
        <v>40.302641096159107</v>
      </c>
      <c r="D47" s="25">
        <v>5.4008566839193293</v>
      </c>
      <c r="E47" s="25">
        <v>355.58354715412418</v>
      </c>
      <c r="F47" s="25">
        <v>115.52785873687549</v>
      </c>
      <c r="H47" s="25">
        <v>6852.1409580359577</v>
      </c>
      <c r="J47" s="25">
        <v>5253.2938895910174</v>
      </c>
      <c r="K47" s="25">
        <v>5620.5413672421237</v>
      </c>
      <c r="L47" s="126">
        <v>0</v>
      </c>
      <c r="M47" s="25">
        <v>6011.9856472568772</v>
      </c>
      <c r="O47" s="25">
        <v>251.08589592403376</v>
      </c>
    </row>
    <row r="48" spans="1:15" x14ac:dyDescent="0.25">
      <c r="A48" s="124">
        <v>203.68974139724065</v>
      </c>
      <c r="B48" s="124">
        <v>404.5760893918665</v>
      </c>
      <c r="C48" s="124">
        <v>96.556444593374167</v>
      </c>
      <c r="D48" s="124">
        <v>19.574013921113689</v>
      </c>
      <c r="E48" s="124">
        <v>69.755295095786323</v>
      </c>
      <c r="F48" s="124">
        <v>75.619550504249844</v>
      </c>
      <c r="H48" s="124">
        <v>9911.7064178137261</v>
      </c>
      <c r="J48" s="124">
        <v>4993.1898211369898</v>
      </c>
      <c r="K48" s="124">
        <v>3581.2314602363736</v>
      </c>
      <c r="L48" s="125">
        <v>0</v>
      </c>
      <c r="M48" s="124">
        <v>4565.3382529739174</v>
      </c>
      <c r="O48" s="124">
        <v>1155.1817641684304</v>
      </c>
    </row>
    <row r="49" spans="1:15" x14ac:dyDescent="0.25">
      <c r="A49" s="25">
        <v>156.08577107069399</v>
      </c>
      <c r="B49" s="25">
        <v>277.22009505513103</v>
      </c>
      <c r="C49" s="25">
        <v>170.55473644205975</v>
      </c>
      <c r="D49" s="25">
        <v>45.399928609673388</v>
      </c>
      <c r="E49" s="25">
        <v>359.84656173858821</v>
      </c>
      <c r="F49" s="25">
        <v>53.078411765423219</v>
      </c>
      <c r="H49" s="25">
        <v>3716.9609667086479</v>
      </c>
      <c r="J49" s="25">
        <v>3550.7894645621263</v>
      </c>
      <c r="K49" s="25">
        <v>6445.0575040660242</v>
      </c>
      <c r="L49" s="126">
        <v>0</v>
      </c>
      <c r="M49" s="25">
        <v>1603.7786930795537</v>
      </c>
      <c r="O49" s="25">
        <v>1193.8078950229221</v>
      </c>
    </row>
    <row r="50" spans="1:15" x14ac:dyDescent="0.25">
      <c r="A50" s="124">
        <v>233.16849159945463</v>
      </c>
      <c r="B50" s="124">
        <v>1201.47702039824</v>
      </c>
      <c r="C50" s="124">
        <v>132.26565430776964</v>
      </c>
      <c r="D50" s="124">
        <v>41.60296269855435</v>
      </c>
      <c r="E50" s="124">
        <v>420.59451956720056</v>
      </c>
      <c r="F50" s="124">
        <v>14.436459641720425</v>
      </c>
      <c r="H50" s="124">
        <v>7032.1530230747048</v>
      </c>
      <c r="J50" s="124">
        <v>3230.7936473666118</v>
      </c>
      <c r="K50" s="124">
        <v>6116.8103663658658</v>
      </c>
      <c r="L50" s="125">
        <v>0</v>
      </c>
      <c r="M50" s="124">
        <v>2940.4061079717239</v>
      </c>
      <c r="O50" s="124">
        <v>636.32490236476804</v>
      </c>
    </row>
    <row r="51" spans="1:15" x14ac:dyDescent="0.25">
      <c r="A51" s="25">
        <v>108.58287074484066</v>
      </c>
      <c r="B51" s="25">
        <v>1151.3323783327694</v>
      </c>
      <c r="C51" s="25">
        <v>222.6870364391992</v>
      </c>
      <c r="D51" s="25">
        <v>36.758557915402463</v>
      </c>
      <c r="E51" s="25">
        <v>102.10607512788832</v>
      </c>
      <c r="F51" s="25">
        <v>59.627281928709927</v>
      </c>
      <c r="H51" s="25">
        <v>13114.87446985504</v>
      </c>
      <c r="J51" s="25">
        <v>4457.6022159749764</v>
      </c>
      <c r="K51" s="25">
        <v>2915.5607297937049</v>
      </c>
      <c r="L51" s="126">
        <v>0</v>
      </c>
      <c r="M51" s="25">
        <v>1336.6713893030549</v>
      </c>
      <c r="O51" s="25">
        <v>1208.8086664624527</v>
      </c>
    </row>
    <row r="52" spans="1:15" x14ac:dyDescent="0.25">
      <c r="A52" s="124">
        <v>56.936100390561812</v>
      </c>
      <c r="B52" s="124">
        <v>1910.6248277900399</v>
      </c>
      <c r="C52" s="124">
        <v>48.199567649739073</v>
      </c>
      <c r="D52" s="124">
        <v>47.756666071747283</v>
      </c>
      <c r="E52" s="124">
        <v>9.3855079157957952</v>
      </c>
      <c r="F52" s="124">
        <v>203.91951513969002</v>
      </c>
      <c r="H52" s="124">
        <v>13797.261941036313</v>
      </c>
      <c r="J52" s="124">
        <v>6072.2612249746553</v>
      </c>
      <c r="K52" s="124">
        <v>39.1177256101289</v>
      </c>
      <c r="L52" s="125">
        <v>0</v>
      </c>
      <c r="M52" s="124">
        <v>970.96287931147435</v>
      </c>
      <c r="O52" s="124">
        <v>424.50543388333216</v>
      </c>
    </row>
    <row r="53" spans="1:15" x14ac:dyDescent="0.25">
      <c r="A53" s="25">
        <v>148.37076101777171</v>
      </c>
      <c r="B53" s="25">
        <v>1433.9658154290591</v>
      </c>
      <c r="C53" s="25">
        <v>199.27941350747213</v>
      </c>
      <c r="D53" s="25">
        <v>19.344886667856507</v>
      </c>
      <c r="E53" s="25">
        <v>283.59360731648172</v>
      </c>
      <c r="F53" s="25">
        <v>23.69895003841323</v>
      </c>
      <c r="H53" s="25">
        <v>18956.257422636874</v>
      </c>
      <c r="J53" s="25">
        <v>7628.5786978151873</v>
      </c>
      <c r="K53" s="25">
        <v>14207.846822404112</v>
      </c>
      <c r="L53" s="126">
        <v>0</v>
      </c>
      <c r="M53" s="25">
        <v>5469.3248271256671</v>
      </c>
      <c r="O53" s="25">
        <v>1106.8865153489783</v>
      </c>
    </row>
    <row r="54" spans="1:15" x14ac:dyDescent="0.25">
      <c r="A54" s="124">
        <v>131.5931409026831</v>
      </c>
      <c r="B54" s="124">
        <v>544.46824424496958</v>
      </c>
      <c r="C54" s="124">
        <v>171.0895880413062</v>
      </c>
      <c r="D54" s="124">
        <v>14.729609137961807</v>
      </c>
      <c r="E54" s="124">
        <v>33.691566877215678</v>
      </c>
      <c r="F54" s="124">
        <v>21.238601026791706</v>
      </c>
      <c r="H54" s="124">
        <v>7299.5925924291632</v>
      </c>
      <c r="J54" s="124">
        <v>867.21823456443747</v>
      </c>
      <c r="K54" s="124">
        <v>5311.8322294342352</v>
      </c>
      <c r="L54" s="125">
        <v>0</v>
      </c>
      <c r="M54" s="124">
        <v>9580.6440250227224</v>
      </c>
      <c r="O54" s="124">
        <v>305.61012136689425</v>
      </c>
    </row>
    <row r="55" spans="1:15" x14ac:dyDescent="0.25">
      <c r="A55" s="25">
        <v>99.823470684754227</v>
      </c>
      <c r="B55" s="25">
        <v>435.91649068278571</v>
      </c>
      <c r="C55" s="25">
        <v>176.37518031621229</v>
      </c>
      <c r="D55" s="25">
        <v>31.161306442976979</v>
      </c>
      <c r="E55" s="25">
        <v>215.79792376355385</v>
      </c>
      <c r="F55" s="25">
        <v>117.30075728936747</v>
      </c>
      <c r="H55" s="25">
        <v>874.92127095125511</v>
      </c>
      <c r="J55" s="25">
        <v>2078.8820349714842</v>
      </c>
      <c r="K55" s="25">
        <v>11164.532462241077</v>
      </c>
      <c r="L55" s="126">
        <v>0</v>
      </c>
      <c r="M55" s="25">
        <v>4018.8648857359153</v>
      </c>
      <c r="O55" s="25">
        <v>461.38858575407414</v>
      </c>
    </row>
    <row r="56" spans="1:15" x14ac:dyDescent="0.25">
      <c r="A56" s="124">
        <v>34.127970234105987</v>
      </c>
      <c r="B56" s="124">
        <v>593.75814809341534</v>
      </c>
      <c r="C56" s="124">
        <v>130.72402322758867</v>
      </c>
      <c r="D56" s="124">
        <v>32.306942709262898</v>
      </c>
      <c r="E56" s="124">
        <v>345.95738518920541</v>
      </c>
      <c r="F56" s="124">
        <v>114.84040827774594</v>
      </c>
      <c r="H56" s="124">
        <v>18112.973435044791</v>
      </c>
      <c r="J56" s="124">
        <v>2582.7266184094274</v>
      </c>
      <c r="K56" s="124">
        <v>14242.740543373002</v>
      </c>
      <c r="L56" s="125">
        <v>0</v>
      </c>
      <c r="M56" s="124">
        <v>6730.052232754394</v>
      </c>
      <c r="O56" s="124">
        <v>413.2152784392382</v>
      </c>
    </row>
    <row r="57" spans="1:15" x14ac:dyDescent="0.25">
      <c r="A57" s="25">
        <v>109.12191074853828</v>
      </c>
      <c r="B57" s="25">
        <v>1422.5693058687248</v>
      </c>
      <c r="C57" s="25">
        <v>133.71289981161297</v>
      </c>
      <c r="D57" s="25">
        <v>23.50190969123684</v>
      </c>
      <c r="E57" s="25">
        <v>125.62141364218986</v>
      </c>
      <c r="F57" s="25">
        <v>61.436362084313991</v>
      </c>
      <c r="H57" s="25">
        <v>9299.4157201198668</v>
      </c>
      <c r="J57" s="25">
        <v>4526.9699188523837</v>
      </c>
      <c r="K57" s="25">
        <v>7232.2669665763651</v>
      </c>
      <c r="L57" s="126">
        <v>0</v>
      </c>
      <c r="M57" s="25">
        <v>9466.703456903886</v>
      </c>
      <c r="O57" s="25">
        <v>758.27187476885661</v>
      </c>
    </row>
    <row r="58" spans="1:15" x14ac:dyDescent="0.25">
      <c r="A58" s="124">
        <v>41.135490282175134</v>
      </c>
      <c r="B58" s="124">
        <v>721.96888064717587</v>
      </c>
      <c r="C58" s="124">
        <v>185.27888635072676</v>
      </c>
      <c r="D58" s="124">
        <v>23.403712296983759</v>
      </c>
      <c r="E58" s="124">
        <v>26.265670504278344</v>
      </c>
      <c r="F58" s="124">
        <v>99.065229320878515</v>
      </c>
      <c r="H58" s="124">
        <v>14553.490282046179</v>
      </c>
      <c r="J58" s="124">
        <v>5455.0429306819124</v>
      </c>
      <c r="K58" s="124">
        <v>8961.9097488171446</v>
      </c>
      <c r="L58" s="125">
        <v>0</v>
      </c>
      <c r="M58" s="124">
        <v>5893.7165966087796</v>
      </c>
      <c r="O58" s="124">
        <v>676.06026646730038</v>
      </c>
    </row>
    <row r="59" spans="1:15" x14ac:dyDescent="0.25">
      <c r="A59" s="25">
        <v>168.51738115597053</v>
      </c>
      <c r="B59" s="25">
        <v>1696.0855353167474</v>
      </c>
      <c r="C59" s="25">
        <v>203.52676444266453</v>
      </c>
      <c r="D59" s="25">
        <v>15.286061038729253</v>
      </c>
      <c r="E59" s="25">
        <v>38.126477211053249</v>
      </c>
      <c r="F59" s="25">
        <v>206.70549857932028</v>
      </c>
      <c r="H59" s="25">
        <v>1673.8966981955596</v>
      </c>
      <c r="J59" s="25">
        <v>3306.9846542375799</v>
      </c>
      <c r="K59" s="25">
        <v>372.84943345318703</v>
      </c>
      <c r="L59" s="126">
        <v>0</v>
      </c>
      <c r="M59" s="25">
        <v>5268.3645282840225</v>
      </c>
      <c r="O59" s="25">
        <v>63.290680778924781</v>
      </c>
    </row>
    <row r="60" spans="1:15" x14ac:dyDescent="0.25">
      <c r="A60" s="124">
        <v>57.273000392872831</v>
      </c>
      <c r="B60" s="124">
        <v>600.02622835159912</v>
      </c>
      <c r="C60" s="124">
        <v>237.72580493565826</v>
      </c>
      <c r="D60" s="124">
        <v>38.035124040692487</v>
      </c>
      <c r="E60" s="124">
        <v>469.58480813866214</v>
      </c>
      <c r="F60" s="124">
        <v>186.66089045522725</v>
      </c>
      <c r="H60" s="124">
        <v>18884.907126788174</v>
      </c>
      <c r="J60" s="124">
        <v>7910.7123206081096</v>
      </c>
      <c r="K60" s="124">
        <v>9592.8030528937088</v>
      </c>
      <c r="L60" s="125">
        <v>0</v>
      </c>
      <c r="M60" s="124">
        <v>7095.4453801848804</v>
      </c>
      <c r="O60" s="124">
        <v>251.22502177191771</v>
      </c>
    </row>
    <row r="61" spans="1:15" x14ac:dyDescent="0.25">
      <c r="A61" s="25">
        <v>209.55180143745235</v>
      </c>
      <c r="B61" s="25">
        <v>1839.9664685159673</v>
      </c>
      <c r="C61" s="25">
        <v>66.887911764585681</v>
      </c>
      <c r="D61" s="25">
        <v>35.874781367124754</v>
      </c>
      <c r="E61" s="25">
        <v>263.68807953902473</v>
      </c>
      <c r="F61" s="25">
        <v>4.8845164201309714</v>
      </c>
      <c r="H61" s="25">
        <v>9378.9815346020041</v>
      </c>
      <c r="J61" s="25">
        <v>5806.6538082968291</v>
      </c>
      <c r="K61" s="25">
        <v>7905.3009444462805</v>
      </c>
      <c r="L61" s="126">
        <v>0</v>
      </c>
      <c r="M61" s="25">
        <v>3353.7357504877186</v>
      </c>
      <c r="O61" s="25">
        <v>81.293768119170025</v>
      </c>
    </row>
    <row r="62" spans="1:15" x14ac:dyDescent="0.25">
      <c r="J62" s="124">
        <v>2890.3108046380194</v>
      </c>
    </row>
    <row r="63" spans="1:15" x14ac:dyDescent="0.25">
      <c r="J63" s="25">
        <v>4382.8747582105634</v>
      </c>
    </row>
    <row r="64" spans="1:15" x14ac:dyDescent="0.25">
      <c r="J64" s="124">
        <v>5961.6804419606669</v>
      </c>
    </row>
    <row r="65" spans="10:10" x14ac:dyDescent="0.25">
      <c r="J65" s="25">
        <v>1893.2300786473138</v>
      </c>
    </row>
    <row r="66" spans="10:10" x14ac:dyDescent="0.25">
      <c r="J66" s="124">
        <v>4725.5507957290192</v>
      </c>
    </row>
    <row r="67" spans="10:10" x14ac:dyDescent="0.25">
      <c r="J67" s="25">
        <v>1746.0961278301411</v>
      </c>
    </row>
    <row r="68" spans="10:10" x14ac:dyDescent="0.25">
      <c r="J68" s="124">
        <v>5903.1342385223807</v>
      </c>
    </row>
    <row r="69" spans="10:10" x14ac:dyDescent="0.25">
      <c r="J69" s="25">
        <v>2193.7329231105246</v>
      </c>
    </row>
    <row r="70" spans="10:10" x14ac:dyDescent="0.25">
      <c r="J70" s="124">
        <v>3380.108829895612</v>
      </c>
    </row>
    <row r="71" spans="10:10" x14ac:dyDescent="0.25">
      <c r="J71" s="25">
        <v>2792.6780552479891</v>
      </c>
    </row>
    <row r="72" spans="10:10" x14ac:dyDescent="0.25">
      <c r="J72" s="124">
        <v>4556.9256570110747</v>
      </c>
    </row>
    <row r="73" spans="10:10" x14ac:dyDescent="0.25">
      <c r="J73" s="25">
        <v>2635.5386873971215</v>
      </c>
    </row>
    <row r="74" spans="10:10" x14ac:dyDescent="0.25">
      <c r="J74" s="124">
        <v>6869.5069400889133</v>
      </c>
    </row>
    <row r="75" spans="10:10" x14ac:dyDescent="0.25">
      <c r="J75" s="25">
        <v>6592.0506097738153</v>
      </c>
    </row>
    <row r="76" spans="10:10" x14ac:dyDescent="0.25">
      <c r="J76" s="124">
        <v>1280.9722609981259</v>
      </c>
    </row>
    <row r="77" spans="10:10" x14ac:dyDescent="0.25">
      <c r="J77" s="25">
        <v>881.78006242964011</v>
      </c>
    </row>
    <row r="78" spans="10:10" x14ac:dyDescent="0.25">
      <c r="J78" s="124">
        <v>2514.534507476767</v>
      </c>
    </row>
    <row r="79" spans="10:10" x14ac:dyDescent="0.25">
      <c r="J79" s="25">
        <v>1076.2428920528419</v>
      </c>
    </row>
    <row r="80" spans="10:10" x14ac:dyDescent="0.25">
      <c r="J80" s="124">
        <v>6896.4586373148122</v>
      </c>
    </row>
    <row r="81" spans="10:10" x14ac:dyDescent="0.25">
      <c r="J81" s="25">
        <v>2386.768717809779</v>
      </c>
    </row>
    <row r="82" spans="10:10" x14ac:dyDescent="0.25">
      <c r="J82" s="124">
        <v>3451.7745419166877</v>
      </c>
    </row>
    <row r="83" spans="10:10" x14ac:dyDescent="0.25">
      <c r="J83" s="25">
        <v>7090.4828683118612</v>
      </c>
    </row>
    <row r="84" spans="10:10" x14ac:dyDescent="0.25">
      <c r="J84" s="124">
        <v>7584.3858679376326</v>
      </c>
    </row>
    <row r="85" spans="10:10" x14ac:dyDescent="0.25">
      <c r="J85" s="25">
        <v>4177.6118299930895</v>
      </c>
    </row>
    <row r="86" spans="10:10" x14ac:dyDescent="0.25">
      <c r="J86" s="124">
        <v>3825.4512711694756</v>
      </c>
    </row>
    <row r="87" spans="10:10" x14ac:dyDescent="0.25">
      <c r="J87" s="25">
        <v>3107.782430696243</v>
      </c>
    </row>
    <row r="88" spans="10:10" x14ac:dyDescent="0.25">
      <c r="J88" s="124">
        <v>6367.9677320552</v>
      </c>
    </row>
    <row r="89" spans="10:10" x14ac:dyDescent="0.25">
      <c r="J89" s="25">
        <v>1956.3427574846185</v>
      </c>
    </row>
    <row r="90" spans="10:10" x14ac:dyDescent="0.25">
      <c r="J90" s="124">
        <v>688.39458654960004</v>
      </c>
    </row>
    <row r="91" spans="10:10" x14ac:dyDescent="0.25">
      <c r="J91" s="25">
        <v>7630.0929569555519</v>
      </c>
    </row>
    <row r="92" spans="10:10" x14ac:dyDescent="0.25">
      <c r="J92" s="124">
        <v>5806.6496196402341</v>
      </c>
    </row>
    <row r="93" spans="10:10" x14ac:dyDescent="0.25">
      <c r="J93" s="25">
        <v>2274.6375109494593</v>
      </c>
    </row>
    <row r="94" spans="10:10" x14ac:dyDescent="0.25">
      <c r="J94" s="124">
        <v>209.91715887825194</v>
      </c>
    </row>
    <row r="95" spans="10:10" x14ac:dyDescent="0.25">
      <c r="J95" s="25">
        <v>1968.1419206592509</v>
      </c>
    </row>
    <row r="96" spans="10:10" x14ac:dyDescent="0.25">
      <c r="J96" s="124">
        <v>1363.5752907084275</v>
      </c>
    </row>
    <row r="97" spans="10:10" x14ac:dyDescent="0.25">
      <c r="J97" s="25">
        <v>2046.9991509000001</v>
      </c>
    </row>
    <row r="98" spans="10:10" x14ac:dyDescent="0.25">
      <c r="J98" s="124">
        <v>4052.8273962175176</v>
      </c>
    </row>
    <row r="99" spans="10:10" x14ac:dyDescent="0.25">
      <c r="J99" s="25">
        <v>7996.946095194904</v>
      </c>
    </row>
    <row r="100" spans="10:10" x14ac:dyDescent="0.25">
      <c r="J100" s="124">
        <v>3274.8428602533877</v>
      </c>
    </row>
    <row r="101" spans="10:10" x14ac:dyDescent="0.25">
      <c r="J101" s="25">
        <v>3992.334987417983</v>
      </c>
    </row>
    <row r="102" spans="10:10" x14ac:dyDescent="0.25">
      <c r="J102" s="124">
        <v>6168.388564060705</v>
      </c>
    </row>
    <row r="103" spans="10:10" x14ac:dyDescent="0.25">
      <c r="J103" s="25">
        <v>3078.0498607470722</v>
      </c>
    </row>
    <row r="104" spans="10:10" x14ac:dyDescent="0.25">
      <c r="J104" s="124">
        <v>6830.611132722961</v>
      </c>
    </row>
    <row r="105" spans="10:10" x14ac:dyDescent="0.25">
      <c r="J105" s="25">
        <v>2565.9104778606929</v>
      </c>
    </row>
    <row r="106" spans="10:10" x14ac:dyDescent="0.25">
      <c r="J106" s="124">
        <v>1907.8415084697449</v>
      </c>
    </row>
    <row r="107" spans="10:10" x14ac:dyDescent="0.25">
      <c r="J107" s="25">
        <v>6861.7513604976211</v>
      </c>
    </row>
    <row r="108" spans="10:10" x14ac:dyDescent="0.25">
      <c r="J108" s="124">
        <v>7001.1063941920884</v>
      </c>
    </row>
    <row r="109" spans="10:10" x14ac:dyDescent="0.25">
      <c r="J109" s="25">
        <v>3576.2406277791188</v>
      </c>
    </row>
    <row r="110" spans="10:10" x14ac:dyDescent="0.25">
      <c r="J110" s="124">
        <v>4156.5873966012723</v>
      </c>
    </row>
    <row r="111" spans="10:10" x14ac:dyDescent="0.25">
      <c r="J111" s="25">
        <v>1478.6897878983939</v>
      </c>
    </row>
    <row r="112" spans="10:10" x14ac:dyDescent="0.25">
      <c r="J112" s="124">
        <v>4752.4574079793974</v>
      </c>
    </row>
    <row r="113" spans="10:10" x14ac:dyDescent="0.25">
      <c r="J113" s="25">
        <v>1968.4199696136372</v>
      </c>
    </row>
    <row r="114" spans="10:10" x14ac:dyDescent="0.25">
      <c r="J114" s="124">
        <v>2669.6483513238727</v>
      </c>
    </row>
    <row r="115" spans="10:10" x14ac:dyDescent="0.25">
      <c r="J115" s="25">
        <v>3809.9699909178148</v>
      </c>
    </row>
    <row r="116" spans="10:10" x14ac:dyDescent="0.25">
      <c r="J116" s="124">
        <v>1909.8363020434304</v>
      </c>
    </row>
    <row r="117" spans="10:10" x14ac:dyDescent="0.25">
      <c r="J117" s="25">
        <v>1782.0673308302858</v>
      </c>
    </row>
    <row r="118" spans="10:10" x14ac:dyDescent="0.25">
      <c r="J118" s="124">
        <v>4249.4454047311092</v>
      </c>
    </row>
    <row r="119" spans="10:10" x14ac:dyDescent="0.25">
      <c r="J119" s="25">
        <v>7359.898445481138</v>
      </c>
    </row>
    <row r="120" spans="10:10" x14ac:dyDescent="0.25">
      <c r="J120" s="124">
        <v>6879.9199182143047</v>
      </c>
    </row>
    <row r="121" spans="10:10" x14ac:dyDescent="0.25">
      <c r="J121" s="25">
        <v>1870.1448293241351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D6ECD-6541-43DD-9430-E8456F78E159}">
  <dimension ref="A1:AS811"/>
  <sheetViews>
    <sheetView zoomScale="70" zoomScaleNormal="70" workbookViewId="0">
      <selection activeCell="B9" sqref="B9"/>
    </sheetView>
  </sheetViews>
  <sheetFormatPr defaultRowHeight="15" x14ac:dyDescent="0.25"/>
  <cols>
    <col min="1" max="1" width="25.140625" customWidth="1"/>
    <col min="2" max="2" width="22.5703125" customWidth="1"/>
    <col min="4" max="4" width="13" customWidth="1"/>
    <col min="15" max="15" width="13.140625" customWidth="1"/>
    <col min="16" max="16" width="12.85546875" customWidth="1"/>
    <col min="17" max="17" width="11.85546875" customWidth="1"/>
    <col min="18" max="18" width="12.140625" style="89" customWidth="1"/>
    <col min="19" max="19" width="23.5703125" style="3" customWidth="1"/>
    <col min="21" max="22" width="11.140625" customWidth="1"/>
    <col min="24" max="24" width="14.140625" customWidth="1"/>
    <col min="26" max="26" width="9.85546875" bestFit="1" customWidth="1"/>
    <col min="28" max="28" width="11" customWidth="1"/>
    <col min="29" max="29" width="11" style="3" bestFit="1" customWidth="1"/>
    <col min="30" max="31" width="11" style="3" customWidth="1"/>
    <col min="32" max="32" width="17" style="3" bestFit="1" customWidth="1"/>
    <col min="33" max="33" width="17" style="3" customWidth="1"/>
    <col min="34" max="36" width="20.140625" style="3" customWidth="1"/>
    <col min="37" max="38" width="14.85546875" style="3" customWidth="1"/>
    <col min="39" max="39" width="13.85546875" customWidth="1"/>
    <col min="40" max="40" width="12.140625" customWidth="1"/>
  </cols>
  <sheetData>
    <row r="1" spans="1:45" ht="32.450000000000003" customHeight="1" x14ac:dyDescent="0.25">
      <c r="A1" t="s">
        <v>209</v>
      </c>
      <c r="O1" s="1" t="s">
        <v>60</v>
      </c>
      <c r="P1" s="1" t="s">
        <v>61</v>
      </c>
      <c r="Q1" s="1" t="s">
        <v>62</v>
      </c>
      <c r="R1" s="96" t="str">
        <f>'AUP Test Results Table 2'!D1</f>
        <v>$ value of sample</v>
      </c>
      <c r="S1" s="87" t="str">
        <f>'AUP Test Results Table 2'!V1</f>
        <v>Total IP $ (Monetary, Non-Monetary, Unknown)</v>
      </c>
      <c r="T1" s="1" t="str">
        <f>'AUP Test Results Table 2'!T1</f>
        <v>Known ($)</v>
      </c>
      <c r="U1" s="1" t="str">
        <f>'AUP Test Results Table 2'!O1</f>
        <v>$ Unknown Payment</v>
      </c>
      <c r="V1" s="1" t="s">
        <v>210</v>
      </c>
      <c r="AC1" s="88" t="s">
        <v>211</v>
      </c>
      <c r="AD1" s="88" t="s">
        <v>211</v>
      </c>
      <c r="AE1" s="88"/>
      <c r="AF1" s="88"/>
      <c r="AG1" s="88" t="s">
        <v>212</v>
      </c>
      <c r="AH1" s="88"/>
      <c r="AI1" s="88"/>
      <c r="AJ1" s="88"/>
      <c r="AK1" s="88" t="s">
        <v>213</v>
      </c>
      <c r="AL1" s="88"/>
      <c r="AN1" t="s">
        <v>214</v>
      </c>
      <c r="AO1" t="s">
        <v>201</v>
      </c>
      <c r="AS1" t="s">
        <v>201</v>
      </c>
    </row>
    <row r="2" spans="1:45" x14ac:dyDescent="0.25">
      <c r="O2" t="s">
        <v>0</v>
      </c>
      <c r="P2">
        <v>1</v>
      </c>
      <c r="Q2" t="s">
        <v>215</v>
      </c>
      <c r="R2" s="89">
        <f>'AUP Test Results Table 2'!D2</f>
        <v>0</v>
      </c>
      <c r="S2" s="3">
        <f>'AUP Test Results Table 2'!V2</f>
        <v>0</v>
      </c>
      <c r="T2">
        <f>'AUP Test Results Table 2'!T2</f>
        <v>0</v>
      </c>
      <c r="U2">
        <f>'AUP Test Results Table 2'!O2</f>
        <v>0</v>
      </c>
      <c r="V2">
        <f>S2*S2</f>
        <v>0</v>
      </c>
      <c r="X2" s="5" t="s">
        <v>216</v>
      </c>
      <c r="Z2" t="s">
        <v>205</v>
      </c>
      <c r="AA2" t="s">
        <v>206</v>
      </c>
      <c r="AC2" s="91" t="s">
        <v>217</v>
      </c>
      <c r="AD2" s="3" t="s">
        <v>218</v>
      </c>
      <c r="AE2" s="95" t="s">
        <v>219</v>
      </c>
      <c r="AF2" s="95" t="s">
        <v>220</v>
      </c>
      <c r="AG2" s="3" t="s">
        <v>221</v>
      </c>
      <c r="AH2" s="3" t="s">
        <v>222</v>
      </c>
      <c r="AJ2" s="3" t="s">
        <v>223</v>
      </c>
      <c r="AK2" s="3" t="s">
        <v>224</v>
      </c>
      <c r="AL2" s="3" t="s">
        <v>225</v>
      </c>
      <c r="AM2" s="3" t="s">
        <v>226</v>
      </c>
      <c r="AN2" s="3" t="s">
        <v>226</v>
      </c>
    </row>
    <row r="3" spans="1:45" x14ac:dyDescent="0.25">
      <c r="O3" t="s">
        <v>0</v>
      </c>
      <c r="P3">
        <v>2</v>
      </c>
      <c r="Q3" t="s">
        <v>227</v>
      </c>
      <c r="R3" s="89">
        <f>'AUP Test Results Table 2'!D3</f>
        <v>0</v>
      </c>
      <c r="S3" s="3">
        <f>'AUP Test Results Table 2'!V3</f>
        <v>0</v>
      </c>
      <c r="T3">
        <f>'AUP Test Results Table 2'!T3</f>
        <v>0</v>
      </c>
      <c r="U3">
        <f>'AUP Test Results Table 2'!O3</f>
        <v>0</v>
      </c>
      <c r="V3">
        <f t="shared" ref="V3:V66" si="0">S3*S3</f>
        <v>0</v>
      </c>
      <c r="W3">
        <v>1</v>
      </c>
      <c r="X3" t="s">
        <v>0</v>
      </c>
      <c r="Z3" s="3">
        <f>'AUP Test Results Table 2'!AD5</f>
        <v>0</v>
      </c>
      <c r="AA3" s="3">
        <f>'AUP Test Results Table 2'!AE5</f>
        <v>0</v>
      </c>
      <c r="AB3" t="s">
        <v>228</v>
      </c>
      <c r="AC3" s="132" t="e">
        <f>SUM(S2:S61)/AA3</f>
        <v>#DIV/0!</v>
      </c>
      <c r="AD3" s="137" t="str">
        <f>IF(AA3&gt;1,AC3,"0")</f>
        <v>0</v>
      </c>
      <c r="AE3" s="91">
        <f>SUM(V2:V61)</f>
        <v>0</v>
      </c>
      <c r="AF3" s="91" t="e">
        <f>(AE3-2*AA3*AC3*AC3+AA3*AC3*AC3)/(AA3-1)</f>
        <v>#DIV/0!</v>
      </c>
      <c r="AG3" s="3" t="str">
        <f>IF(AA3&gt;1,AF3,"0")</f>
        <v>0</v>
      </c>
      <c r="AH3" s="91" t="e">
        <f>Z3*Z3*((Z3-AA3)/Z3)*(AF3/AA3)</f>
        <v>#DIV/0!</v>
      </c>
      <c r="AI3" s="91" t="str">
        <f>IF(Z3&lt;1,"0",AH3)</f>
        <v>0</v>
      </c>
      <c r="AJ3" s="3" t="str">
        <f>IF(AA3&gt;1,AH3,"0")</f>
        <v>0</v>
      </c>
      <c r="AK3" s="3">
        <f>AL3*AD3</f>
        <v>0</v>
      </c>
      <c r="AL3" s="91" t="str">
        <f>IF(Z3&lt;1,"0",Z3)</f>
        <v>0</v>
      </c>
      <c r="AM3" s="3">
        <f>'IPs defined by Activity (3)'!$C$6</f>
        <v>0</v>
      </c>
      <c r="AN3" s="95">
        <f>SUM(R2:R61)</f>
        <v>0</v>
      </c>
    </row>
    <row r="4" spans="1:45" ht="15.75" thickBot="1" x14ac:dyDescent="0.3">
      <c r="O4" t="s">
        <v>0</v>
      </c>
      <c r="P4">
        <v>3</v>
      </c>
      <c r="Q4" t="s">
        <v>229</v>
      </c>
      <c r="R4" s="89">
        <f>'AUP Test Results Table 2'!D4</f>
        <v>0</v>
      </c>
      <c r="S4" s="3">
        <f>'AUP Test Results Table 2'!V4</f>
        <v>0</v>
      </c>
      <c r="T4">
        <f>'AUP Test Results Table 2'!T4</f>
        <v>0</v>
      </c>
      <c r="U4">
        <f>'AUP Test Results Table 2'!O4</f>
        <v>0</v>
      </c>
      <c r="V4">
        <f t="shared" si="0"/>
        <v>0</v>
      </c>
      <c r="W4">
        <v>2</v>
      </c>
      <c r="X4" t="s">
        <v>1</v>
      </c>
      <c r="Z4" s="3">
        <f>'AUP Test Results Table 2'!AD65</f>
        <v>0</v>
      </c>
      <c r="AA4" s="3">
        <f>'AUP Test Results Table 2'!AE65</f>
        <v>0</v>
      </c>
      <c r="AB4" t="s">
        <v>230</v>
      </c>
      <c r="AC4" s="132" t="e">
        <f>SUM(S62:S121)/AA4</f>
        <v>#DIV/0!</v>
      </c>
      <c r="AD4" s="137" t="str">
        <f t="shared" ref="AD4:AD15" si="1">IF(AA4&gt;1,AC4,"0")</f>
        <v>0</v>
      </c>
      <c r="AE4" s="91">
        <f>SUM(V62:V121)</f>
        <v>0</v>
      </c>
      <c r="AF4" s="91" t="e">
        <f t="shared" ref="AF4:AF15" si="2">(AE4-2*AA4*AC4*AC4+AA4*AC4*AC4)/(AA4-1)</f>
        <v>#DIV/0!</v>
      </c>
      <c r="AG4" s="3" t="str">
        <f t="shared" ref="AG4:AG15" si="3">IF(AA4&gt;1,AF4,"0")</f>
        <v>0</v>
      </c>
      <c r="AH4" s="91" t="e">
        <f t="shared" ref="AH4:AH15" si="4">Z4*Z4*((Z4-AA4)/Z4)*(AF4/AA4)</f>
        <v>#DIV/0!</v>
      </c>
      <c r="AI4" s="91" t="str">
        <f t="shared" ref="AI4:AI15" si="5">IF(Z4&lt;1,"0",AH4)</f>
        <v>0</v>
      </c>
      <c r="AJ4" s="3" t="str">
        <f t="shared" ref="AJ4:AJ15" si="6">IF(AA4&gt;1,AH4,"0")</f>
        <v>0</v>
      </c>
      <c r="AK4" s="3">
        <f t="shared" ref="AK4:AK15" si="7">AL4*AD4</f>
        <v>0</v>
      </c>
      <c r="AL4" s="91" t="str">
        <f t="shared" ref="AL4:AL15" si="8">IF(Z4&lt;1,"0",Z4)</f>
        <v>0</v>
      </c>
      <c r="AM4" s="3">
        <f>'IPs defined by Activity (3)'!$C$7</f>
        <v>0</v>
      </c>
      <c r="AN4" s="95">
        <f>SUM(R62:R121)</f>
        <v>0</v>
      </c>
    </row>
    <row r="5" spans="1:45" ht="15.75" thickBot="1" x14ac:dyDescent="0.3">
      <c r="A5" s="440" t="s">
        <v>143</v>
      </c>
      <c r="B5" s="441"/>
      <c r="O5" t="s">
        <v>0</v>
      </c>
      <c r="P5">
        <v>4</v>
      </c>
      <c r="Q5" t="s">
        <v>231</v>
      </c>
      <c r="R5" s="89">
        <f>'AUP Test Results Table 2'!D5</f>
        <v>0</v>
      </c>
      <c r="S5" s="3">
        <f>'AUP Test Results Table 2'!V5</f>
        <v>0</v>
      </c>
      <c r="T5">
        <f>'AUP Test Results Table 2'!T5</f>
        <v>0</v>
      </c>
      <c r="U5">
        <f>'AUP Test Results Table 2'!O5</f>
        <v>0</v>
      </c>
      <c r="V5">
        <f t="shared" si="0"/>
        <v>0</v>
      </c>
      <c r="W5">
        <v>3</v>
      </c>
      <c r="X5" t="s">
        <v>2</v>
      </c>
      <c r="Z5" s="3">
        <f>'AUP Test Results Table 2'!AD125</f>
        <v>0</v>
      </c>
      <c r="AA5" s="3">
        <f>'AUP Test Results Table 2'!AE125</f>
        <v>0</v>
      </c>
      <c r="AB5" t="s">
        <v>232</v>
      </c>
      <c r="AC5" s="132" t="e">
        <f>SUM(S122:S181)/AA5</f>
        <v>#DIV/0!</v>
      </c>
      <c r="AD5" s="137" t="str">
        <f t="shared" si="1"/>
        <v>0</v>
      </c>
      <c r="AE5" s="91">
        <f>SUM(V122:V181)</f>
        <v>0</v>
      </c>
      <c r="AF5" s="91" t="e">
        <f t="shared" si="2"/>
        <v>#DIV/0!</v>
      </c>
      <c r="AG5" s="3" t="str">
        <f t="shared" si="3"/>
        <v>0</v>
      </c>
      <c r="AH5" s="91" t="e">
        <f t="shared" si="4"/>
        <v>#DIV/0!</v>
      </c>
      <c r="AI5" s="91" t="str">
        <f t="shared" si="5"/>
        <v>0</v>
      </c>
      <c r="AJ5" s="3" t="str">
        <f t="shared" si="6"/>
        <v>0</v>
      </c>
      <c r="AK5" s="3">
        <f t="shared" si="7"/>
        <v>0</v>
      </c>
      <c r="AL5" s="91" t="str">
        <f t="shared" si="8"/>
        <v>0</v>
      </c>
      <c r="AM5" s="3">
        <f>'IPs defined by Activity (3)'!$C$8</f>
        <v>0</v>
      </c>
      <c r="AN5" s="95">
        <f>SUM(R122:R181)</f>
        <v>0</v>
      </c>
    </row>
    <row r="6" spans="1:45" ht="26.25" thickBot="1" x14ac:dyDescent="0.3">
      <c r="A6" s="21" t="s">
        <v>233</v>
      </c>
      <c r="B6" s="22">
        <f>'IPs defined by Activity (3)'!$C$22</f>
        <v>0</v>
      </c>
      <c r="O6" t="s">
        <v>0</v>
      </c>
      <c r="P6">
        <v>5</v>
      </c>
      <c r="Q6" t="s">
        <v>234</v>
      </c>
      <c r="R6" s="89">
        <f>'AUP Test Results Table 2'!D6</f>
        <v>0</v>
      </c>
      <c r="S6" s="3">
        <f>'AUP Test Results Table 2'!V6</f>
        <v>0</v>
      </c>
      <c r="T6">
        <f>'AUP Test Results Table 2'!T6</f>
        <v>0</v>
      </c>
      <c r="U6">
        <f>'AUP Test Results Table 2'!O6</f>
        <v>0</v>
      </c>
      <c r="V6">
        <f t="shared" si="0"/>
        <v>0</v>
      </c>
      <c r="W6">
        <v>4</v>
      </c>
      <c r="X6" t="s">
        <v>3</v>
      </c>
      <c r="Z6" s="3">
        <f>'AUP Test Results Table 2'!AD185</f>
        <v>0</v>
      </c>
      <c r="AA6" s="3">
        <f>'AUP Test Results Table 2'!AE185</f>
        <v>0</v>
      </c>
      <c r="AB6" t="s">
        <v>235</v>
      </c>
      <c r="AC6" s="132" t="e">
        <f>SUM(S182:S241)/AA6</f>
        <v>#DIV/0!</v>
      </c>
      <c r="AD6" s="137" t="str">
        <f t="shared" si="1"/>
        <v>0</v>
      </c>
      <c r="AE6" s="91">
        <f>SUM(V182:V241)</f>
        <v>0</v>
      </c>
      <c r="AF6" s="91" t="e">
        <f t="shared" si="2"/>
        <v>#DIV/0!</v>
      </c>
      <c r="AG6" s="3" t="str">
        <f t="shared" si="3"/>
        <v>0</v>
      </c>
      <c r="AH6" s="91" t="e">
        <f t="shared" si="4"/>
        <v>#DIV/0!</v>
      </c>
      <c r="AI6" s="91" t="str">
        <f t="shared" si="5"/>
        <v>0</v>
      </c>
      <c r="AJ6" s="3" t="str">
        <f t="shared" si="6"/>
        <v>0</v>
      </c>
      <c r="AK6" s="3">
        <f>AL6*AD6</f>
        <v>0</v>
      </c>
      <c r="AL6" s="91" t="str">
        <f t="shared" si="8"/>
        <v>0</v>
      </c>
      <c r="AM6" s="3">
        <f>'IPs defined by Activity (3)'!$C$9</f>
        <v>0</v>
      </c>
      <c r="AN6" s="95">
        <f>SUM(R182:R241)</f>
        <v>0</v>
      </c>
    </row>
    <row r="7" spans="1:45" ht="15.75" thickBot="1" x14ac:dyDescent="0.3">
      <c r="A7" s="21"/>
      <c r="B7" s="24"/>
      <c r="O7" t="s">
        <v>0</v>
      </c>
      <c r="P7">
        <v>6</v>
      </c>
      <c r="Q7" t="s">
        <v>236</v>
      </c>
      <c r="R7" s="89">
        <f>'AUP Test Results Table 2'!D7</f>
        <v>0</v>
      </c>
      <c r="S7" s="3">
        <f>'AUP Test Results Table 2'!V7</f>
        <v>0</v>
      </c>
      <c r="T7">
        <f>'AUP Test Results Table 2'!T7</f>
        <v>0</v>
      </c>
      <c r="U7">
        <f>'AUP Test Results Table 2'!O7</f>
        <v>0</v>
      </c>
      <c r="V7">
        <f t="shared" si="0"/>
        <v>0</v>
      </c>
      <c r="W7">
        <v>5</v>
      </c>
      <c r="X7" t="s">
        <v>4</v>
      </c>
      <c r="Z7" s="3">
        <f>'AUP Test Results Table 2'!AD245</f>
        <v>0</v>
      </c>
      <c r="AA7" s="3">
        <f>'AUP Test Results Table 2'!AE245</f>
        <v>0</v>
      </c>
      <c r="AB7" t="s">
        <v>237</v>
      </c>
      <c r="AC7" s="132" t="e">
        <f>SUM(S242:S301)/AA7</f>
        <v>#DIV/0!</v>
      </c>
      <c r="AD7" s="137" t="str">
        <f t="shared" si="1"/>
        <v>0</v>
      </c>
      <c r="AE7" s="91">
        <f>SUM(V242:V301)</f>
        <v>0</v>
      </c>
      <c r="AF7" s="91" t="e">
        <f t="shared" si="2"/>
        <v>#DIV/0!</v>
      </c>
      <c r="AG7" s="3" t="str">
        <f t="shared" si="3"/>
        <v>0</v>
      </c>
      <c r="AH7" s="91" t="e">
        <f t="shared" si="4"/>
        <v>#DIV/0!</v>
      </c>
      <c r="AI7" s="91" t="str">
        <f t="shared" si="5"/>
        <v>0</v>
      </c>
      <c r="AJ7" s="3" t="str">
        <f t="shared" si="6"/>
        <v>0</v>
      </c>
      <c r="AK7" s="3">
        <f t="shared" si="7"/>
        <v>0</v>
      </c>
      <c r="AL7" s="91" t="str">
        <f t="shared" si="8"/>
        <v>0</v>
      </c>
      <c r="AM7" s="3">
        <f>'IPs defined by Activity (3)'!$C$10</f>
        <v>0</v>
      </c>
      <c r="AN7" s="95">
        <f>SUM(R242:R301)</f>
        <v>0</v>
      </c>
    </row>
    <row r="8" spans="1:45" ht="15.75" thickBot="1" x14ac:dyDescent="0.3">
      <c r="A8" s="438" t="s">
        <v>102</v>
      </c>
      <c r="B8" s="427"/>
      <c r="O8" t="s">
        <v>0</v>
      </c>
      <c r="P8">
        <v>7</v>
      </c>
      <c r="Q8" t="s">
        <v>238</v>
      </c>
      <c r="R8" s="89">
        <f>'AUP Test Results Table 2'!D8</f>
        <v>0</v>
      </c>
      <c r="S8" s="3">
        <f>'AUP Test Results Table 2'!V8</f>
        <v>0</v>
      </c>
      <c r="T8">
        <f>'AUP Test Results Table 2'!T8</f>
        <v>0</v>
      </c>
      <c r="U8">
        <f>'AUP Test Results Table 2'!O8</f>
        <v>0</v>
      </c>
      <c r="V8">
        <f t="shared" si="0"/>
        <v>0</v>
      </c>
      <c r="W8">
        <v>6</v>
      </c>
      <c r="X8" t="s">
        <v>5</v>
      </c>
      <c r="Z8" s="3">
        <f>'AUP Test Results Table 2'!AD305</f>
        <v>0</v>
      </c>
      <c r="AA8" s="3">
        <f>'AUP Test Results Table 2'!AE305</f>
        <v>0</v>
      </c>
      <c r="AB8" t="s">
        <v>239</v>
      </c>
      <c r="AC8" s="132" t="e">
        <f>SUM(S302:S361)/AA8</f>
        <v>#DIV/0!</v>
      </c>
      <c r="AD8" s="137" t="str">
        <f t="shared" si="1"/>
        <v>0</v>
      </c>
      <c r="AE8" s="91">
        <f>SUM(V302:V361)</f>
        <v>0</v>
      </c>
      <c r="AF8" s="91" t="e">
        <f t="shared" si="2"/>
        <v>#DIV/0!</v>
      </c>
      <c r="AG8" s="3" t="str">
        <f t="shared" si="3"/>
        <v>0</v>
      </c>
      <c r="AH8" s="91" t="e">
        <f t="shared" si="4"/>
        <v>#DIV/0!</v>
      </c>
      <c r="AI8" s="91" t="str">
        <f t="shared" si="5"/>
        <v>0</v>
      </c>
      <c r="AJ8" s="3" t="str">
        <f t="shared" si="6"/>
        <v>0</v>
      </c>
      <c r="AK8" s="3">
        <f t="shared" si="7"/>
        <v>0</v>
      </c>
      <c r="AL8" s="91" t="str">
        <f t="shared" si="8"/>
        <v>0</v>
      </c>
      <c r="AM8" s="3">
        <f>'IPs defined by Activity (3)'!$C$11</f>
        <v>0</v>
      </c>
      <c r="AN8" s="95">
        <f>SUM(R302:R361)</f>
        <v>0</v>
      </c>
    </row>
    <row r="9" spans="1:45" ht="15.75" thickBot="1" x14ac:dyDescent="0.3">
      <c r="A9" s="26" t="s">
        <v>240</v>
      </c>
      <c r="B9" s="27">
        <v>44927</v>
      </c>
      <c r="O9" t="s">
        <v>0</v>
      </c>
      <c r="P9">
        <v>8</v>
      </c>
      <c r="Q9" t="s">
        <v>241</v>
      </c>
      <c r="R9" s="89">
        <f>'AUP Test Results Table 2'!D9</f>
        <v>0</v>
      </c>
      <c r="S9" s="3">
        <f>'AUP Test Results Table 2'!V9</f>
        <v>0</v>
      </c>
      <c r="T9">
        <f>'AUP Test Results Table 2'!T9</f>
        <v>0</v>
      </c>
      <c r="U9">
        <f>'AUP Test Results Table 2'!O9</f>
        <v>0</v>
      </c>
      <c r="V9">
        <f t="shared" si="0"/>
        <v>0</v>
      </c>
      <c r="W9">
        <v>7</v>
      </c>
      <c r="X9" t="s">
        <v>23</v>
      </c>
      <c r="Z9" s="3">
        <f>'AUP Test Results Table 2'!AD365</f>
        <v>0</v>
      </c>
      <c r="AA9" s="3">
        <f>'AUP Test Results Table 2'!AE365</f>
        <v>0</v>
      </c>
      <c r="AB9" t="s">
        <v>242</v>
      </c>
      <c r="AC9" s="132" t="e">
        <f>SUM(S362:S421)/AA9</f>
        <v>#DIV/0!</v>
      </c>
      <c r="AD9" s="137" t="str">
        <f t="shared" si="1"/>
        <v>0</v>
      </c>
      <c r="AE9" s="91">
        <f>SUM(V362:V421)</f>
        <v>0</v>
      </c>
      <c r="AF9" s="91" t="e">
        <f t="shared" si="2"/>
        <v>#DIV/0!</v>
      </c>
      <c r="AG9" s="3" t="str">
        <f t="shared" si="3"/>
        <v>0</v>
      </c>
      <c r="AH9" s="91" t="e">
        <f t="shared" si="4"/>
        <v>#DIV/0!</v>
      </c>
      <c r="AI9" s="91" t="str">
        <f t="shared" si="5"/>
        <v>0</v>
      </c>
      <c r="AJ9" s="3" t="str">
        <f t="shared" si="6"/>
        <v>0</v>
      </c>
      <c r="AK9" s="3">
        <f t="shared" si="7"/>
        <v>0</v>
      </c>
      <c r="AL9" s="91" t="str">
        <f t="shared" si="8"/>
        <v>0</v>
      </c>
      <c r="AM9" s="3">
        <f>'IPs defined by Activity (3)'!$C$16</f>
        <v>0</v>
      </c>
      <c r="AN9" s="95">
        <f>SUM(R362:R421)</f>
        <v>0</v>
      </c>
    </row>
    <row r="10" spans="1:45" ht="15.75" thickBot="1" x14ac:dyDescent="0.3">
      <c r="A10" s="26" t="s">
        <v>243</v>
      </c>
      <c r="B10" s="27">
        <v>45291</v>
      </c>
      <c r="O10" t="s">
        <v>0</v>
      </c>
      <c r="P10">
        <v>9</v>
      </c>
      <c r="Q10" t="s">
        <v>244</v>
      </c>
      <c r="R10" s="89">
        <f>'AUP Test Results Table 2'!D10</f>
        <v>0</v>
      </c>
      <c r="S10" s="3">
        <f>'AUP Test Results Table 2'!V10</f>
        <v>0</v>
      </c>
      <c r="T10">
        <f>'AUP Test Results Table 2'!T10</f>
        <v>0</v>
      </c>
      <c r="U10">
        <f>'AUP Test Results Table 2'!O10</f>
        <v>0</v>
      </c>
      <c r="V10">
        <f t="shared" si="0"/>
        <v>0</v>
      </c>
      <c r="W10">
        <v>8</v>
      </c>
      <c r="X10" t="s">
        <v>99</v>
      </c>
      <c r="Z10" s="3">
        <f>'AUP Test Results Table 2'!AD425</f>
        <v>0</v>
      </c>
      <c r="AA10" s="3">
        <f>'AUP Test Results Table 2'!AE425</f>
        <v>0</v>
      </c>
      <c r="AB10" t="s">
        <v>245</v>
      </c>
      <c r="AC10" s="132" t="e">
        <f>SUM(S422:S481)/AA10</f>
        <v>#DIV/0!</v>
      </c>
      <c r="AD10" s="137" t="str">
        <f t="shared" si="1"/>
        <v>0</v>
      </c>
      <c r="AE10" s="91">
        <f>SUM(V422:V481)</f>
        <v>0</v>
      </c>
      <c r="AF10" s="91" t="e">
        <f t="shared" si="2"/>
        <v>#DIV/0!</v>
      </c>
      <c r="AG10" s="3" t="str">
        <f t="shared" si="3"/>
        <v>0</v>
      </c>
      <c r="AH10" s="91" t="e">
        <f t="shared" si="4"/>
        <v>#DIV/0!</v>
      </c>
      <c r="AI10" s="91" t="str">
        <f t="shared" si="5"/>
        <v>0</v>
      </c>
      <c r="AJ10" s="3" t="str">
        <f t="shared" si="6"/>
        <v>0</v>
      </c>
      <c r="AK10" s="3">
        <f t="shared" si="7"/>
        <v>0</v>
      </c>
      <c r="AL10" s="91" t="str">
        <f t="shared" si="8"/>
        <v>0</v>
      </c>
      <c r="AM10" s="3">
        <f>'IPs defined by Activity (3)'!$C$12</f>
        <v>0</v>
      </c>
      <c r="AN10" s="95">
        <f>SUM(R422:R481)</f>
        <v>0</v>
      </c>
    </row>
    <row r="11" spans="1:45" ht="15.75" thickBot="1" x14ac:dyDescent="0.3">
      <c r="A11" s="438" t="s">
        <v>104</v>
      </c>
      <c r="B11" s="427"/>
      <c r="O11" t="s">
        <v>0</v>
      </c>
      <c r="P11">
        <v>10</v>
      </c>
      <c r="Q11" t="s">
        <v>246</v>
      </c>
      <c r="R11" s="89">
        <f>'AUP Test Results Table 2'!D11</f>
        <v>0</v>
      </c>
      <c r="S11" s="3">
        <f>'AUP Test Results Table 2'!V11</f>
        <v>0</v>
      </c>
      <c r="T11">
        <f>'AUP Test Results Table 2'!T11</f>
        <v>0</v>
      </c>
      <c r="U11">
        <f>'AUP Test Results Table 2'!O11</f>
        <v>0</v>
      </c>
      <c r="V11">
        <f t="shared" si="0"/>
        <v>0</v>
      </c>
      <c r="W11">
        <v>9</v>
      </c>
      <c r="X11" t="s">
        <v>21</v>
      </c>
      <c r="Z11" s="3">
        <f>'AUP Test Results Table 2'!AD485</f>
        <v>0</v>
      </c>
      <c r="AA11" s="3">
        <f>'AUP Test Results Table 2'!AE485</f>
        <v>0</v>
      </c>
      <c r="AB11" t="s">
        <v>247</v>
      </c>
      <c r="AC11" s="132" t="e">
        <f>SUM(S482:S601)/AA11</f>
        <v>#DIV/0!</v>
      </c>
      <c r="AD11" s="137" t="str">
        <f t="shared" si="1"/>
        <v>0</v>
      </c>
      <c r="AE11" s="91">
        <f>SUM(V482:V601)</f>
        <v>0</v>
      </c>
      <c r="AF11" s="91" t="e">
        <f t="shared" si="2"/>
        <v>#DIV/0!</v>
      </c>
      <c r="AG11" s="3" t="str">
        <f t="shared" si="3"/>
        <v>0</v>
      </c>
      <c r="AH11" s="91" t="e">
        <f t="shared" si="4"/>
        <v>#DIV/0!</v>
      </c>
      <c r="AI11" s="91" t="str">
        <f t="shared" si="5"/>
        <v>0</v>
      </c>
      <c r="AJ11" s="3" t="str">
        <f t="shared" si="6"/>
        <v>0</v>
      </c>
      <c r="AK11" s="3">
        <f t="shared" si="7"/>
        <v>0</v>
      </c>
      <c r="AL11" s="91" t="str">
        <f t="shared" si="8"/>
        <v>0</v>
      </c>
      <c r="AM11" s="3">
        <f>'IPs defined by Activity (3)'!$C$14</f>
        <v>0</v>
      </c>
      <c r="AN11" s="95">
        <f>SUM(R482:R601)</f>
        <v>0</v>
      </c>
    </row>
    <row r="12" spans="1:45" ht="15.75" thickBot="1" x14ac:dyDescent="0.3">
      <c r="A12" s="26" t="s">
        <v>248</v>
      </c>
      <c r="B12" s="31">
        <f>'IPs defined by Activity (3)'!$B$22</f>
        <v>0</v>
      </c>
      <c r="O12" t="s">
        <v>0</v>
      </c>
      <c r="P12">
        <v>11</v>
      </c>
      <c r="Q12" t="s">
        <v>249</v>
      </c>
      <c r="R12" s="89">
        <f>'AUP Test Results Table 2'!D12</f>
        <v>0</v>
      </c>
      <c r="S12" s="3">
        <f>'AUP Test Results Table 2'!V12</f>
        <v>0</v>
      </c>
      <c r="T12">
        <f>'AUP Test Results Table 2'!T12</f>
        <v>0</v>
      </c>
      <c r="U12">
        <f>'AUP Test Results Table 2'!O12</f>
        <v>0</v>
      </c>
      <c r="V12">
        <f t="shared" si="0"/>
        <v>0</v>
      </c>
      <c r="W12">
        <v>10</v>
      </c>
      <c r="X12" t="s">
        <v>22</v>
      </c>
      <c r="Z12" s="3">
        <f>'AUP Test Results Table 2'!AD605</f>
        <v>0</v>
      </c>
      <c r="AA12" s="3">
        <f>'AUP Test Results Table 2'!AE605</f>
        <v>0</v>
      </c>
      <c r="AB12" t="s">
        <v>250</v>
      </c>
      <c r="AC12" s="132" t="e">
        <f>SUM(S602:S661)/AA12</f>
        <v>#DIV/0!</v>
      </c>
      <c r="AD12" s="137" t="str">
        <f t="shared" si="1"/>
        <v>0</v>
      </c>
      <c r="AE12" s="91">
        <f>SUM(V602:V661)</f>
        <v>0</v>
      </c>
      <c r="AF12" s="91" t="e">
        <f t="shared" si="2"/>
        <v>#DIV/0!</v>
      </c>
      <c r="AG12" s="3" t="str">
        <f t="shared" si="3"/>
        <v>0</v>
      </c>
      <c r="AH12" s="91" t="e">
        <f t="shared" si="4"/>
        <v>#DIV/0!</v>
      </c>
      <c r="AI12" s="91" t="str">
        <f t="shared" si="5"/>
        <v>0</v>
      </c>
      <c r="AJ12" s="3" t="str">
        <f t="shared" si="6"/>
        <v>0</v>
      </c>
      <c r="AK12" s="3">
        <f t="shared" si="7"/>
        <v>0</v>
      </c>
      <c r="AL12" s="91" t="str">
        <f t="shared" si="8"/>
        <v>0</v>
      </c>
      <c r="AM12" s="3">
        <f>'IPs defined by Activity (3)'!$C$15</f>
        <v>0</v>
      </c>
      <c r="AN12" s="95">
        <f>SUM(R602:R661)</f>
        <v>0</v>
      </c>
    </row>
    <row r="13" spans="1:45" ht="15.75" thickBot="1" x14ac:dyDescent="0.3">
      <c r="A13" s="26" t="s">
        <v>251</v>
      </c>
      <c r="B13" s="32">
        <f>B6/1000</f>
        <v>0</v>
      </c>
      <c r="O13" t="s">
        <v>0</v>
      </c>
      <c r="P13">
        <v>12</v>
      </c>
      <c r="Q13" t="s">
        <v>252</v>
      </c>
      <c r="R13" s="89">
        <f>'AUP Test Results Table 2'!D13</f>
        <v>0</v>
      </c>
      <c r="S13" s="3">
        <f>'AUP Test Results Table 2'!V13</f>
        <v>0</v>
      </c>
      <c r="T13">
        <f>'AUP Test Results Table 2'!T13</f>
        <v>0</v>
      </c>
      <c r="U13">
        <f>'AUP Test Results Table 2'!O13</f>
        <v>0</v>
      </c>
      <c r="V13">
        <f t="shared" si="0"/>
        <v>0</v>
      </c>
      <c r="W13">
        <v>11</v>
      </c>
      <c r="X13" t="s">
        <v>24</v>
      </c>
      <c r="Z13" s="3">
        <f>'AUP Test Results Table 2'!AD665</f>
        <v>0</v>
      </c>
      <c r="AA13" s="3">
        <f>'AUP Test Results Table 2'!AE665</f>
        <v>0</v>
      </c>
      <c r="AB13" t="s">
        <v>253</v>
      </c>
      <c r="AC13" s="132" t="e">
        <f>SUM(S662:S721)/AA13</f>
        <v>#DIV/0!</v>
      </c>
      <c r="AD13" s="137" t="str">
        <f t="shared" si="1"/>
        <v>0</v>
      </c>
      <c r="AE13" s="91">
        <f>SUM(V662:V721)</f>
        <v>0</v>
      </c>
      <c r="AF13" s="91" t="e">
        <f t="shared" si="2"/>
        <v>#DIV/0!</v>
      </c>
      <c r="AG13" s="3" t="str">
        <f t="shared" si="3"/>
        <v>0</v>
      </c>
      <c r="AH13" s="91" t="e">
        <f t="shared" si="4"/>
        <v>#DIV/0!</v>
      </c>
      <c r="AI13" s="91" t="str">
        <f t="shared" si="5"/>
        <v>0</v>
      </c>
      <c r="AJ13" s="3" t="str">
        <f t="shared" si="6"/>
        <v>0</v>
      </c>
      <c r="AK13" s="3">
        <f t="shared" si="7"/>
        <v>0</v>
      </c>
      <c r="AL13" s="91" t="str">
        <f t="shared" si="8"/>
        <v>0</v>
      </c>
      <c r="AM13" s="3">
        <f>'IPs defined by Activity (3)'!$C$17</f>
        <v>0</v>
      </c>
      <c r="AN13" s="95">
        <f>SUM(R662:R721)</f>
        <v>0</v>
      </c>
    </row>
    <row r="14" spans="1:45" ht="15.75" thickBot="1" x14ac:dyDescent="0.3">
      <c r="A14" s="438" t="s">
        <v>106</v>
      </c>
      <c r="B14" s="427"/>
      <c r="O14" t="s">
        <v>0</v>
      </c>
      <c r="P14">
        <v>13</v>
      </c>
      <c r="Q14" t="s">
        <v>254</v>
      </c>
      <c r="R14" s="89">
        <f>'AUP Test Results Table 2'!D14</f>
        <v>0</v>
      </c>
      <c r="S14" s="3">
        <f>'AUP Test Results Table 2'!V14</f>
        <v>0</v>
      </c>
      <c r="T14">
        <f>'AUP Test Results Table 2'!T14</f>
        <v>0</v>
      </c>
      <c r="U14">
        <f>'AUP Test Results Table 2'!O14</f>
        <v>0</v>
      </c>
      <c r="V14">
        <f t="shared" si="0"/>
        <v>0</v>
      </c>
      <c r="W14">
        <v>12</v>
      </c>
      <c r="X14" t="s">
        <v>255</v>
      </c>
      <c r="Z14" s="3">
        <f>'AUP Test Results Table 2'!AD725</f>
        <v>0</v>
      </c>
      <c r="AA14" s="3">
        <f>'AUP Test Results Table 2'!AE725</f>
        <v>0</v>
      </c>
      <c r="AB14" t="s">
        <v>256</v>
      </c>
      <c r="AC14" s="132" t="e">
        <f>SUM(S722:S781)/AA14</f>
        <v>#DIV/0!</v>
      </c>
      <c r="AD14" s="137" t="str">
        <f t="shared" si="1"/>
        <v>0</v>
      </c>
      <c r="AE14" s="91">
        <f>SUM(V722:V781)</f>
        <v>0</v>
      </c>
      <c r="AF14" s="91" t="e">
        <f t="shared" si="2"/>
        <v>#DIV/0!</v>
      </c>
      <c r="AG14" s="3" t="str">
        <f t="shared" si="3"/>
        <v>0</v>
      </c>
      <c r="AH14" s="91" t="e">
        <f t="shared" si="4"/>
        <v>#DIV/0!</v>
      </c>
      <c r="AI14" s="91" t="str">
        <f t="shared" si="5"/>
        <v>0</v>
      </c>
      <c r="AJ14" s="3" t="str">
        <f t="shared" si="6"/>
        <v>0</v>
      </c>
      <c r="AK14" s="3">
        <f t="shared" si="7"/>
        <v>0</v>
      </c>
      <c r="AL14" s="91" t="str">
        <f t="shared" si="8"/>
        <v>0</v>
      </c>
      <c r="AM14" s="3">
        <f>'IPs defined by Activity (3)'!$C$18</f>
        <v>0</v>
      </c>
      <c r="AN14" s="95">
        <f>SUM(R722:R781)</f>
        <v>0</v>
      </c>
    </row>
    <row r="15" spans="1:45" ht="15.75" thickBot="1" x14ac:dyDescent="0.3">
      <c r="A15" s="26" t="s">
        <v>248</v>
      </c>
      <c r="B15" s="31">
        <f>$AA$16</f>
        <v>0</v>
      </c>
      <c r="O15" t="s">
        <v>0</v>
      </c>
      <c r="P15">
        <v>14</v>
      </c>
      <c r="Q15" t="s">
        <v>257</v>
      </c>
      <c r="R15" s="89">
        <f>'AUP Test Results Table 2'!D15</f>
        <v>0</v>
      </c>
      <c r="S15" s="3">
        <f>'AUP Test Results Table 2'!V15</f>
        <v>0</v>
      </c>
      <c r="T15">
        <f>'AUP Test Results Table 2'!T15</f>
        <v>0</v>
      </c>
      <c r="U15">
        <f>'AUP Test Results Table 2'!O15</f>
        <v>0</v>
      </c>
      <c r="V15">
        <f t="shared" si="0"/>
        <v>0</v>
      </c>
      <c r="W15">
        <v>13</v>
      </c>
      <c r="X15" t="s">
        <v>26</v>
      </c>
      <c r="Z15" s="3">
        <f>'AUP Test Results Table 2'!AD785</f>
        <v>0</v>
      </c>
      <c r="AA15" s="3">
        <f>'AUP Test Results Table 2'!AE785</f>
        <v>0</v>
      </c>
      <c r="AB15" t="s">
        <v>258</v>
      </c>
      <c r="AC15" s="132" t="e">
        <f>SUM(S782:S811)/AA15</f>
        <v>#DIV/0!</v>
      </c>
      <c r="AD15" s="137" t="str">
        <f t="shared" si="1"/>
        <v>0</v>
      </c>
      <c r="AE15" s="91">
        <f>SUM(V782:V811)</f>
        <v>0</v>
      </c>
      <c r="AF15" s="91" t="e">
        <f t="shared" si="2"/>
        <v>#DIV/0!</v>
      </c>
      <c r="AG15" s="3" t="str">
        <f t="shared" si="3"/>
        <v>0</v>
      </c>
      <c r="AH15" s="91" t="e">
        <f t="shared" si="4"/>
        <v>#DIV/0!</v>
      </c>
      <c r="AI15" s="91" t="str">
        <f t="shared" si="5"/>
        <v>0</v>
      </c>
      <c r="AJ15" s="3" t="str">
        <f t="shared" si="6"/>
        <v>0</v>
      </c>
      <c r="AK15" s="3">
        <f t="shared" si="7"/>
        <v>0</v>
      </c>
      <c r="AL15" s="91" t="str">
        <f t="shared" si="8"/>
        <v>0</v>
      </c>
      <c r="AM15" s="3">
        <f>'IPs defined by Activity (3)'!$C$19</f>
        <v>0</v>
      </c>
      <c r="AN15" s="95">
        <f>SUM(R782:R811)</f>
        <v>0</v>
      </c>
    </row>
    <row r="16" spans="1:45" ht="15.75" thickBot="1" x14ac:dyDescent="0.3">
      <c r="A16" s="26" t="s">
        <v>251</v>
      </c>
      <c r="B16" s="36">
        <f>$AN$17/1000</f>
        <v>0</v>
      </c>
      <c r="O16" t="s">
        <v>0</v>
      </c>
      <c r="P16">
        <v>15</v>
      </c>
      <c r="Q16" t="s">
        <v>259</v>
      </c>
      <c r="R16" s="89">
        <f>'AUP Test Results Table 2'!D16</f>
        <v>0</v>
      </c>
      <c r="S16" s="3">
        <f>'AUP Test Results Table 2'!V16</f>
        <v>0</v>
      </c>
      <c r="T16">
        <f>'AUP Test Results Table 2'!T16</f>
        <v>0</v>
      </c>
      <c r="U16">
        <f>'AUP Test Results Table 2'!O16</f>
        <v>0</v>
      </c>
      <c r="V16">
        <f t="shared" si="0"/>
        <v>0</v>
      </c>
      <c r="Y16" t="s">
        <v>260</v>
      </c>
      <c r="Z16" s="3">
        <f>SUM(Z3:Z15)</f>
        <v>0</v>
      </c>
      <c r="AA16" s="3">
        <f t="shared" ref="AA16:AM16" si="9">SUM(AA3:AA15)</f>
        <v>0</v>
      </c>
      <c r="AB16" s="3" t="s">
        <v>201</v>
      </c>
      <c r="AF16" s="3" t="s">
        <v>201</v>
      </c>
      <c r="AH16" s="3" t="s">
        <v>201</v>
      </c>
      <c r="AJ16" s="3">
        <f>SUM(AJ3:AJ15)</f>
        <v>0</v>
      </c>
      <c r="AK16" s="3">
        <f>SUM(AK3:AK15)</f>
        <v>0</v>
      </c>
      <c r="AM16" s="3">
        <f t="shared" si="9"/>
        <v>0</v>
      </c>
      <c r="AN16" s="3">
        <f>SUM(AN3:AN15)</f>
        <v>0</v>
      </c>
    </row>
    <row r="17" spans="1:40" ht="15.75" thickBot="1" x14ac:dyDescent="0.3">
      <c r="A17" s="38" t="s">
        <v>261</v>
      </c>
      <c r="B17" s="39" t="e">
        <f>B16/B13</f>
        <v>#DIV/0!</v>
      </c>
      <c r="O17" t="s">
        <v>0</v>
      </c>
      <c r="P17">
        <v>16</v>
      </c>
      <c r="Q17" t="s">
        <v>262</v>
      </c>
      <c r="R17" s="89">
        <f>'AUP Test Results Table 2'!D17</f>
        <v>0</v>
      </c>
      <c r="S17" s="3">
        <f>'AUP Test Results Table 2'!V17</f>
        <v>0</v>
      </c>
      <c r="T17">
        <f>'AUP Test Results Table 2'!T17</f>
        <v>0</v>
      </c>
      <c r="U17">
        <f>'AUP Test Results Table 2'!O17</f>
        <v>0</v>
      </c>
      <c r="V17">
        <f t="shared" si="0"/>
        <v>0</v>
      </c>
      <c r="AN17" s="3">
        <f>SUM(R2:R811)</f>
        <v>0</v>
      </c>
    </row>
    <row r="18" spans="1:40" ht="15.75" thickBot="1" x14ac:dyDescent="0.3">
      <c r="A18" s="424" t="s">
        <v>107</v>
      </c>
      <c r="B18" s="425"/>
      <c r="O18" t="s">
        <v>0</v>
      </c>
      <c r="P18">
        <v>17</v>
      </c>
      <c r="Q18" t="s">
        <v>263</v>
      </c>
      <c r="R18" s="89">
        <f>'AUP Test Results Table 2'!D18</f>
        <v>0</v>
      </c>
      <c r="S18" s="3">
        <f>'AUP Test Results Table 2'!V18</f>
        <v>0</v>
      </c>
      <c r="T18">
        <f>'AUP Test Results Table 2'!T18</f>
        <v>0</v>
      </c>
      <c r="U18">
        <f>'AUP Test Results Table 2'!O18</f>
        <v>0</v>
      </c>
      <c r="V18">
        <f t="shared" si="0"/>
        <v>0</v>
      </c>
    </row>
    <row r="19" spans="1:40" ht="15.75" thickBot="1" x14ac:dyDescent="0.3">
      <c r="A19" s="26" t="s">
        <v>181</v>
      </c>
      <c r="B19" s="42">
        <f>COUNTIF(S2:S811,"&gt;0")</f>
        <v>0</v>
      </c>
      <c r="O19" t="s">
        <v>0</v>
      </c>
      <c r="P19">
        <v>18</v>
      </c>
      <c r="Q19" t="s">
        <v>264</v>
      </c>
      <c r="R19" s="89">
        <f>'AUP Test Results Table 2'!D19</f>
        <v>0</v>
      </c>
      <c r="S19" s="3">
        <f>'AUP Test Results Table 2'!V19</f>
        <v>0</v>
      </c>
      <c r="T19">
        <f>'AUP Test Results Table 2'!T19</f>
        <v>0</v>
      </c>
      <c r="U19">
        <f>'AUP Test Results Table 2'!O19</f>
        <v>0</v>
      </c>
      <c r="V19">
        <f t="shared" si="0"/>
        <v>0</v>
      </c>
      <c r="AF19" s="3" t="s">
        <v>265</v>
      </c>
      <c r="AH19" s="3">
        <f>SQRT(AJ16)</f>
        <v>0</v>
      </c>
    </row>
    <row r="20" spans="1:40" ht="26.25" thickBot="1" x14ac:dyDescent="0.3">
      <c r="A20" s="26" t="s">
        <v>266</v>
      </c>
      <c r="B20" s="41" t="e">
        <f>B19/B15</f>
        <v>#DIV/0!</v>
      </c>
      <c r="O20" t="s">
        <v>0</v>
      </c>
      <c r="P20">
        <v>19</v>
      </c>
      <c r="Q20" t="s">
        <v>267</v>
      </c>
      <c r="R20" s="89">
        <f>'AUP Test Results Table 2'!D20</f>
        <v>0</v>
      </c>
      <c r="S20" s="3">
        <f>'AUP Test Results Table 2'!V20</f>
        <v>0</v>
      </c>
      <c r="T20">
        <f>'AUP Test Results Table 2'!T20</f>
        <v>0</v>
      </c>
      <c r="U20">
        <f>'AUP Test Results Table 2'!O20</f>
        <v>0</v>
      </c>
      <c r="V20">
        <f t="shared" si="0"/>
        <v>0</v>
      </c>
      <c r="AF20" s="3" t="s">
        <v>268</v>
      </c>
      <c r="AH20" s="3">
        <f>AH19*1.96</f>
        <v>0</v>
      </c>
    </row>
    <row r="21" spans="1:40" ht="26.25" thickBot="1" x14ac:dyDescent="0.3">
      <c r="A21" s="26" t="s">
        <v>269</v>
      </c>
      <c r="B21" s="49">
        <f>SUM(S2:S811)/1000</f>
        <v>0</v>
      </c>
      <c r="D21" s="3">
        <f>'AUP Test Results Table 2'!$Z$7</f>
        <v>0</v>
      </c>
      <c r="O21" t="s">
        <v>0</v>
      </c>
      <c r="P21">
        <v>20</v>
      </c>
      <c r="Q21" t="s">
        <v>270</v>
      </c>
      <c r="R21" s="89">
        <f>'AUP Test Results Table 2'!D21</f>
        <v>0</v>
      </c>
      <c r="S21" s="3">
        <f>'AUP Test Results Table 2'!V21</f>
        <v>0</v>
      </c>
      <c r="T21">
        <f>'AUP Test Results Table 2'!T21</f>
        <v>0</v>
      </c>
      <c r="U21">
        <f>'AUP Test Results Table 2'!O21</f>
        <v>0</v>
      </c>
      <c r="V21">
        <f t="shared" si="0"/>
        <v>0</v>
      </c>
      <c r="AF21" s="3" t="s">
        <v>271</v>
      </c>
      <c r="AH21" s="90" t="e">
        <f>AK16/AM16</f>
        <v>#DIV/0!</v>
      </c>
      <c r="AM21" t="e">
        <f>AK16/AM16</f>
        <v>#DIV/0!</v>
      </c>
    </row>
    <row r="22" spans="1:40" ht="26.25" thickBot="1" x14ac:dyDescent="0.3">
      <c r="A22" s="26" t="s">
        <v>272</v>
      </c>
      <c r="B22" s="41" t="e">
        <f>B21/B16</f>
        <v>#DIV/0!</v>
      </c>
      <c r="O22" t="s">
        <v>0</v>
      </c>
      <c r="P22">
        <v>21</v>
      </c>
      <c r="Q22" t="s">
        <v>273</v>
      </c>
      <c r="R22" s="89">
        <f>'AUP Test Results Table 2'!D22</f>
        <v>0</v>
      </c>
      <c r="S22" s="3">
        <f>'AUP Test Results Table 2'!V22</f>
        <v>0</v>
      </c>
      <c r="T22">
        <f>'AUP Test Results Table 2'!T22</f>
        <v>0</v>
      </c>
      <c r="U22">
        <f>'AUP Test Results Table 2'!O22</f>
        <v>0</v>
      </c>
      <c r="V22">
        <f t="shared" si="0"/>
        <v>0</v>
      </c>
    </row>
    <row r="23" spans="1:40" ht="15.75" thickBot="1" x14ac:dyDescent="0.3">
      <c r="A23" s="438" t="s">
        <v>274</v>
      </c>
      <c r="B23" s="427"/>
      <c r="O23" t="s">
        <v>0</v>
      </c>
      <c r="P23">
        <v>22</v>
      </c>
      <c r="Q23" t="s">
        <v>275</v>
      </c>
      <c r="R23" s="89">
        <f>'AUP Test Results Table 2'!D23</f>
        <v>0</v>
      </c>
      <c r="S23" s="3">
        <f>'AUP Test Results Table 2'!V23</f>
        <v>0</v>
      </c>
      <c r="T23">
        <f>'AUP Test Results Table 2'!T23</f>
        <v>0</v>
      </c>
      <c r="U23">
        <f>'AUP Test Results Table 2'!O23</f>
        <v>0</v>
      </c>
      <c r="V23">
        <f t="shared" si="0"/>
        <v>0</v>
      </c>
    </row>
    <row r="24" spans="1:40" ht="26.25" thickBot="1" x14ac:dyDescent="0.3">
      <c r="A24" s="26" t="s">
        <v>269</v>
      </c>
      <c r="B24" s="42">
        <f>$AK$16/1000</f>
        <v>0</v>
      </c>
      <c r="O24" t="s">
        <v>0</v>
      </c>
      <c r="P24">
        <v>23</v>
      </c>
      <c r="Q24" t="s">
        <v>276</v>
      </c>
      <c r="R24" s="89">
        <f>'AUP Test Results Table 2'!D24</f>
        <v>0</v>
      </c>
      <c r="S24" s="3">
        <f>'AUP Test Results Table 2'!V24</f>
        <v>0</v>
      </c>
      <c r="T24">
        <f>'AUP Test Results Table 2'!T24</f>
        <v>0</v>
      </c>
      <c r="U24">
        <f>'AUP Test Results Table 2'!O24</f>
        <v>0</v>
      </c>
      <c r="V24">
        <f t="shared" si="0"/>
        <v>0</v>
      </c>
    </row>
    <row r="25" spans="1:40" ht="15.75" thickBot="1" x14ac:dyDescent="0.3">
      <c r="A25" s="26" t="s">
        <v>277</v>
      </c>
      <c r="B25" s="42">
        <f>$AH$20/1000</f>
        <v>0</v>
      </c>
      <c r="O25" t="s">
        <v>0</v>
      </c>
      <c r="P25">
        <v>24</v>
      </c>
      <c r="Q25" t="s">
        <v>278</v>
      </c>
      <c r="R25" s="89">
        <f>'AUP Test Results Table 2'!D25</f>
        <v>0</v>
      </c>
      <c r="S25" s="3">
        <f>'AUP Test Results Table 2'!V25</f>
        <v>0</v>
      </c>
      <c r="T25">
        <f>'AUP Test Results Table 2'!T25</f>
        <v>0</v>
      </c>
      <c r="U25">
        <f>'AUP Test Results Table 2'!O25</f>
        <v>0</v>
      </c>
      <c r="V25">
        <f t="shared" si="0"/>
        <v>0</v>
      </c>
    </row>
    <row r="26" spans="1:40" ht="15.75" thickBot="1" x14ac:dyDescent="0.3">
      <c r="A26" s="26" t="s">
        <v>279</v>
      </c>
      <c r="B26" s="42">
        <f>B24-B25</f>
        <v>0</v>
      </c>
      <c r="O26" t="s">
        <v>0</v>
      </c>
      <c r="P26">
        <v>25</v>
      </c>
      <c r="Q26" t="s">
        <v>280</v>
      </c>
      <c r="R26" s="89">
        <f>'AUP Test Results Table 2'!D26</f>
        <v>0</v>
      </c>
      <c r="S26" s="3">
        <f>'AUP Test Results Table 2'!V26</f>
        <v>0</v>
      </c>
      <c r="T26">
        <f>'AUP Test Results Table 2'!T26</f>
        <v>0</v>
      </c>
      <c r="U26">
        <f>'AUP Test Results Table 2'!O26</f>
        <v>0</v>
      </c>
      <c r="V26">
        <f t="shared" si="0"/>
        <v>0</v>
      </c>
    </row>
    <row r="27" spans="1:40" ht="15.75" thickBot="1" x14ac:dyDescent="0.3">
      <c r="A27" s="26" t="s">
        <v>281</v>
      </c>
      <c r="B27" s="42">
        <f>B24+B25</f>
        <v>0</v>
      </c>
      <c r="O27" t="s">
        <v>0</v>
      </c>
      <c r="P27">
        <v>26</v>
      </c>
      <c r="Q27" t="s">
        <v>282</v>
      </c>
      <c r="R27" s="89">
        <f>'AUP Test Results Table 2'!D27</f>
        <v>0</v>
      </c>
      <c r="S27" s="3">
        <f>'AUP Test Results Table 2'!V27</f>
        <v>0</v>
      </c>
      <c r="T27">
        <f>'AUP Test Results Table 2'!T27</f>
        <v>0</v>
      </c>
      <c r="U27">
        <f>'AUP Test Results Table 2'!O27</f>
        <v>0</v>
      </c>
      <c r="V27">
        <f t="shared" si="0"/>
        <v>0</v>
      </c>
    </row>
    <row r="28" spans="1:40" ht="15.75" thickBot="1" x14ac:dyDescent="0.3">
      <c r="A28" s="438" t="s">
        <v>283</v>
      </c>
      <c r="B28" s="427"/>
      <c r="O28" t="s">
        <v>0</v>
      </c>
      <c r="P28">
        <v>27</v>
      </c>
      <c r="Q28" t="s">
        <v>284</v>
      </c>
      <c r="R28" s="89">
        <f>'AUP Test Results Table 2'!D28</f>
        <v>0</v>
      </c>
      <c r="S28" s="3">
        <f>'AUP Test Results Table 2'!V28</f>
        <v>0</v>
      </c>
      <c r="T28">
        <f>'AUP Test Results Table 2'!T28</f>
        <v>0</v>
      </c>
      <c r="U28">
        <f>'AUP Test Results Table 2'!O28</f>
        <v>0</v>
      </c>
      <c r="V28">
        <f t="shared" si="0"/>
        <v>0</v>
      </c>
    </row>
    <row r="29" spans="1:40" ht="15.75" thickBot="1" x14ac:dyDescent="0.3">
      <c r="A29" s="26" t="s">
        <v>285</v>
      </c>
      <c r="B29" s="43" t="e">
        <f>B24/B13</f>
        <v>#DIV/0!</v>
      </c>
      <c r="O29" t="s">
        <v>0</v>
      </c>
      <c r="P29">
        <v>28</v>
      </c>
      <c r="Q29" t="s">
        <v>286</v>
      </c>
      <c r="R29" s="89">
        <f>'AUP Test Results Table 2'!D29</f>
        <v>0</v>
      </c>
      <c r="S29" s="3">
        <f>'AUP Test Results Table 2'!V29</f>
        <v>0</v>
      </c>
      <c r="T29">
        <f>'AUP Test Results Table 2'!T29</f>
        <v>0</v>
      </c>
      <c r="U29">
        <f>'AUP Test Results Table 2'!O29</f>
        <v>0</v>
      </c>
      <c r="V29">
        <f t="shared" si="0"/>
        <v>0</v>
      </c>
    </row>
    <row r="30" spans="1:40" ht="15.75" thickBot="1" x14ac:dyDescent="0.3">
      <c r="A30" s="26" t="s">
        <v>287</v>
      </c>
      <c r="B30" s="43" t="e">
        <f>B26/B13</f>
        <v>#DIV/0!</v>
      </c>
      <c r="O30" t="s">
        <v>0</v>
      </c>
      <c r="P30">
        <v>29</v>
      </c>
      <c r="Q30" t="s">
        <v>288</v>
      </c>
      <c r="R30" s="89">
        <f>'AUP Test Results Table 2'!D30</f>
        <v>0</v>
      </c>
      <c r="S30" s="3">
        <f>'AUP Test Results Table 2'!V30</f>
        <v>0</v>
      </c>
      <c r="T30">
        <f>'AUP Test Results Table 2'!T30</f>
        <v>0</v>
      </c>
      <c r="U30">
        <f>'AUP Test Results Table 2'!O30</f>
        <v>0</v>
      </c>
      <c r="V30">
        <f t="shared" si="0"/>
        <v>0</v>
      </c>
    </row>
    <row r="31" spans="1:40" ht="15.75" thickBot="1" x14ac:dyDescent="0.3">
      <c r="A31" s="26" t="s">
        <v>289</v>
      </c>
      <c r="B31" s="43" t="e">
        <f>B27/B13</f>
        <v>#DIV/0!</v>
      </c>
      <c r="O31" t="s">
        <v>0</v>
      </c>
      <c r="P31">
        <v>30</v>
      </c>
      <c r="Q31" t="s">
        <v>290</v>
      </c>
      <c r="R31" s="89">
        <f>'AUP Test Results Table 2'!D31</f>
        <v>0</v>
      </c>
      <c r="S31" s="3">
        <f>'AUP Test Results Table 2'!V31</f>
        <v>0</v>
      </c>
      <c r="T31">
        <f>'AUP Test Results Table 2'!T31</f>
        <v>0</v>
      </c>
      <c r="U31">
        <f>'AUP Test Results Table 2'!O31</f>
        <v>0</v>
      </c>
      <c r="V31">
        <f t="shared" si="0"/>
        <v>0</v>
      </c>
    </row>
    <row r="32" spans="1:40" x14ac:dyDescent="0.25">
      <c r="O32" t="s">
        <v>0</v>
      </c>
      <c r="P32">
        <v>31</v>
      </c>
      <c r="Q32" t="s">
        <v>291</v>
      </c>
      <c r="R32" s="89">
        <f>'AUP Test Results Table 2'!D32</f>
        <v>0</v>
      </c>
      <c r="S32" s="3">
        <f>'AUP Test Results Table 2'!V32</f>
        <v>0</v>
      </c>
      <c r="T32">
        <f>'AUP Test Results Table 2'!T32</f>
        <v>0</v>
      </c>
      <c r="U32">
        <f>'AUP Test Results Table 2'!O32</f>
        <v>0</v>
      </c>
      <c r="V32">
        <f t="shared" si="0"/>
        <v>0</v>
      </c>
    </row>
    <row r="33" spans="1:22" x14ac:dyDescent="0.25">
      <c r="A33" s="122" t="s">
        <v>292</v>
      </c>
      <c r="B33" s="3">
        <f>$AJ$16</f>
        <v>0</v>
      </c>
      <c r="O33" t="s">
        <v>0</v>
      </c>
      <c r="P33">
        <v>32</v>
      </c>
      <c r="Q33" t="s">
        <v>293</v>
      </c>
      <c r="R33" s="89">
        <f>'AUP Test Results Table 2'!D33</f>
        <v>0</v>
      </c>
      <c r="S33" s="3">
        <f>'AUP Test Results Table 2'!V33</f>
        <v>0</v>
      </c>
      <c r="T33">
        <f>'AUP Test Results Table 2'!T33</f>
        <v>0</v>
      </c>
      <c r="U33">
        <f>'AUP Test Results Table 2'!O33</f>
        <v>0</v>
      </c>
      <c r="V33">
        <f t="shared" si="0"/>
        <v>0</v>
      </c>
    </row>
    <row r="34" spans="1:22" x14ac:dyDescent="0.25">
      <c r="A34" s="122"/>
      <c r="O34" t="s">
        <v>0</v>
      </c>
      <c r="P34">
        <v>33</v>
      </c>
      <c r="Q34" t="s">
        <v>294</v>
      </c>
      <c r="R34" s="89">
        <f>'AUP Test Results Table 2'!D34</f>
        <v>0</v>
      </c>
      <c r="S34" s="3">
        <f>'AUP Test Results Table 2'!V34</f>
        <v>0</v>
      </c>
      <c r="T34">
        <f>'AUP Test Results Table 2'!T34</f>
        <v>0</v>
      </c>
      <c r="U34">
        <f>'AUP Test Results Table 2'!O34</f>
        <v>0</v>
      </c>
      <c r="V34">
        <f t="shared" si="0"/>
        <v>0</v>
      </c>
    </row>
    <row r="35" spans="1:22" x14ac:dyDescent="0.25">
      <c r="A35" s="122" t="s">
        <v>295</v>
      </c>
      <c r="B35" s="3">
        <f>SQRT(B33)</f>
        <v>0</v>
      </c>
      <c r="O35" t="s">
        <v>0</v>
      </c>
      <c r="P35">
        <v>34</v>
      </c>
      <c r="Q35" t="s">
        <v>296</v>
      </c>
      <c r="R35" s="89">
        <f>'AUP Test Results Table 2'!D35</f>
        <v>0</v>
      </c>
      <c r="S35" s="3">
        <f>'AUP Test Results Table 2'!V35</f>
        <v>0</v>
      </c>
      <c r="T35">
        <f>'AUP Test Results Table 2'!T35</f>
        <v>0</v>
      </c>
      <c r="U35">
        <f>'AUP Test Results Table 2'!O35</f>
        <v>0</v>
      </c>
      <c r="V35">
        <f t="shared" si="0"/>
        <v>0</v>
      </c>
    </row>
    <row r="36" spans="1:22" ht="15.75" thickBot="1" x14ac:dyDescent="0.3">
      <c r="A36" s="31" t="s">
        <v>297</v>
      </c>
      <c r="B36" s="142" t="e">
        <f>(B35/1000)/B24</f>
        <v>#DIV/0!</v>
      </c>
      <c r="O36" t="s">
        <v>0</v>
      </c>
      <c r="P36">
        <v>35</v>
      </c>
      <c r="Q36" t="s">
        <v>298</v>
      </c>
      <c r="R36" s="89">
        <f>'AUP Test Results Table 2'!D36</f>
        <v>0</v>
      </c>
      <c r="S36" s="3">
        <f>'AUP Test Results Table 2'!V36</f>
        <v>0</v>
      </c>
      <c r="T36">
        <f>'AUP Test Results Table 2'!T36</f>
        <v>0</v>
      </c>
      <c r="U36">
        <f>'AUP Test Results Table 2'!O36</f>
        <v>0</v>
      </c>
      <c r="V36">
        <f t="shared" si="0"/>
        <v>0</v>
      </c>
    </row>
    <row r="37" spans="1:22" x14ac:dyDescent="0.25">
      <c r="A37" s="3"/>
      <c r="O37" t="s">
        <v>0</v>
      </c>
      <c r="P37">
        <v>36</v>
      </c>
      <c r="Q37" t="s">
        <v>299</v>
      </c>
      <c r="R37" s="89">
        <f>'AUP Test Results Table 2'!D37</f>
        <v>0</v>
      </c>
      <c r="S37" s="3">
        <f>'AUP Test Results Table 2'!V37</f>
        <v>0</v>
      </c>
      <c r="T37">
        <f>'AUP Test Results Table 2'!T37</f>
        <v>0</v>
      </c>
      <c r="U37">
        <f>'AUP Test Results Table 2'!O37</f>
        <v>0</v>
      </c>
      <c r="V37">
        <f t="shared" si="0"/>
        <v>0</v>
      </c>
    </row>
    <row r="38" spans="1:22" x14ac:dyDescent="0.25">
      <c r="O38" t="s">
        <v>0</v>
      </c>
      <c r="P38">
        <v>37</v>
      </c>
      <c r="Q38" t="s">
        <v>300</v>
      </c>
      <c r="R38" s="89">
        <f>'AUP Test Results Table 2'!D38</f>
        <v>0</v>
      </c>
      <c r="S38" s="3">
        <f>'AUP Test Results Table 2'!V38</f>
        <v>0</v>
      </c>
      <c r="T38">
        <f>'AUP Test Results Table 2'!T38</f>
        <v>0</v>
      </c>
      <c r="U38">
        <f>'AUP Test Results Table 2'!O38</f>
        <v>0</v>
      </c>
      <c r="V38">
        <f t="shared" si="0"/>
        <v>0</v>
      </c>
    </row>
    <row r="39" spans="1:22" x14ac:dyDescent="0.25">
      <c r="O39" t="s">
        <v>0</v>
      </c>
      <c r="P39">
        <v>38</v>
      </c>
      <c r="Q39" t="s">
        <v>301</v>
      </c>
      <c r="R39" s="89">
        <f>'AUP Test Results Table 2'!D39</f>
        <v>0</v>
      </c>
      <c r="S39" s="3">
        <f>'AUP Test Results Table 2'!V39</f>
        <v>0</v>
      </c>
      <c r="T39">
        <f>'AUP Test Results Table 2'!T39</f>
        <v>0</v>
      </c>
      <c r="U39">
        <f>'AUP Test Results Table 2'!O39</f>
        <v>0</v>
      </c>
      <c r="V39">
        <f t="shared" si="0"/>
        <v>0</v>
      </c>
    </row>
    <row r="40" spans="1:22" x14ac:dyDescent="0.25">
      <c r="O40" t="s">
        <v>0</v>
      </c>
      <c r="P40">
        <v>39</v>
      </c>
      <c r="Q40" t="s">
        <v>302</v>
      </c>
      <c r="R40" s="89">
        <f>'AUP Test Results Table 2'!D40</f>
        <v>0</v>
      </c>
      <c r="S40" s="3">
        <f>'AUP Test Results Table 2'!V40</f>
        <v>0</v>
      </c>
      <c r="T40">
        <f>'AUP Test Results Table 2'!T40</f>
        <v>0</v>
      </c>
      <c r="U40">
        <f>'AUP Test Results Table 2'!O40</f>
        <v>0</v>
      </c>
      <c r="V40">
        <f t="shared" si="0"/>
        <v>0</v>
      </c>
    </row>
    <row r="41" spans="1:22" x14ac:dyDescent="0.25">
      <c r="O41" t="s">
        <v>0</v>
      </c>
      <c r="P41">
        <v>40</v>
      </c>
      <c r="Q41" t="s">
        <v>303</v>
      </c>
      <c r="R41" s="89">
        <f>'AUP Test Results Table 2'!D41</f>
        <v>0</v>
      </c>
      <c r="S41" s="3">
        <f>'AUP Test Results Table 2'!V41</f>
        <v>0</v>
      </c>
      <c r="T41">
        <f>'AUP Test Results Table 2'!T41</f>
        <v>0</v>
      </c>
      <c r="U41">
        <f>'AUP Test Results Table 2'!O41</f>
        <v>0</v>
      </c>
      <c r="V41">
        <f t="shared" si="0"/>
        <v>0</v>
      </c>
    </row>
    <row r="42" spans="1:22" x14ac:dyDescent="0.25">
      <c r="O42" t="s">
        <v>0</v>
      </c>
      <c r="P42">
        <v>41</v>
      </c>
      <c r="Q42" t="s">
        <v>304</v>
      </c>
      <c r="R42" s="89">
        <f>'AUP Test Results Table 2'!D42</f>
        <v>0</v>
      </c>
      <c r="S42" s="3">
        <f>'AUP Test Results Table 2'!V42</f>
        <v>0</v>
      </c>
      <c r="T42">
        <f>'AUP Test Results Table 2'!T42</f>
        <v>0</v>
      </c>
      <c r="U42">
        <f>'AUP Test Results Table 2'!O42</f>
        <v>0</v>
      </c>
      <c r="V42">
        <f t="shared" si="0"/>
        <v>0</v>
      </c>
    </row>
    <row r="43" spans="1:22" x14ac:dyDescent="0.25">
      <c r="O43" t="s">
        <v>0</v>
      </c>
      <c r="P43">
        <v>42</v>
      </c>
      <c r="Q43" t="s">
        <v>305</v>
      </c>
      <c r="R43" s="89">
        <f>'AUP Test Results Table 2'!D43</f>
        <v>0</v>
      </c>
      <c r="S43" s="3">
        <f>'AUP Test Results Table 2'!V43</f>
        <v>0</v>
      </c>
      <c r="T43">
        <f>'AUP Test Results Table 2'!T43</f>
        <v>0</v>
      </c>
      <c r="U43">
        <f>'AUP Test Results Table 2'!O43</f>
        <v>0</v>
      </c>
      <c r="V43">
        <f t="shared" si="0"/>
        <v>0</v>
      </c>
    </row>
    <row r="44" spans="1:22" x14ac:dyDescent="0.25">
      <c r="O44" t="s">
        <v>0</v>
      </c>
      <c r="P44">
        <v>43</v>
      </c>
      <c r="Q44" t="s">
        <v>306</v>
      </c>
      <c r="R44" s="89">
        <f>'AUP Test Results Table 2'!D44</f>
        <v>0</v>
      </c>
      <c r="S44" s="3">
        <f>'AUP Test Results Table 2'!V44</f>
        <v>0</v>
      </c>
      <c r="T44">
        <f>'AUP Test Results Table 2'!T44</f>
        <v>0</v>
      </c>
      <c r="U44">
        <f>'AUP Test Results Table 2'!O44</f>
        <v>0</v>
      </c>
      <c r="V44">
        <f t="shared" si="0"/>
        <v>0</v>
      </c>
    </row>
    <row r="45" spans="1:22" x14ac:dyDescent="0.25">
      <c r="O45" t="s">
        <v>0</v>
      </c>
      <c r="P45">
        <v>44</v>
      </c>
      <c r="Q45" t="s">
        <v>307</v>
      </c>
      <c r="R45" s="89">
        <f>'AUP Test Results Table 2'!D45</f>
        <v>0</v>
      </c>
      <c r="S45" s="3">
        <f>'AUP Test Results Table 2'!V45</f>
        <v>0</v>
      </c>
      <c r="T45">
        <f>'AUP Test Results Table 2'!T45</f>
        <v>0</v>
      </c>
      <c r="U45">
        <f>'AUP Test Results Table 2'!O45</f>
        <v>0</v>
      </c>
      <c r="V45">
        <f t="shared" si="0"/>
        <v>0</v>
      </c>
    </row>
    <row r="46" spans="1:22" x14ac:dyDescent="0.25">
      <c r="O46" t="s">
        <v>0</v>
      </c>
      <c r="P46">
        <v>45</v>
      </c>
      <c r="Q46" t="s">
        <v>308</v>
      </c>
      <c r="R46" s="89">
        <f>'AUP Test Results Table 2'!D46</f>
        <v>0</v>
      </c>
      <c r="S46" s="3">
        <f>'AUP Test Results Table 2'!V46</f>
        <v>0</v>
      </c>
      <c r="T46">
        <f>'AUP Test Results Table 2'!T46</f>
        <v>0</v>
      </c>
      <c r="U46">
        <f>'AUP Test Results Table 2'!O46</f>
        <v>0</v>
      </c>
      <c r="V46">
        <f t="shared" si="0"/>
        <v>0</v>
      </c>
    </row>
    <row r="47" spans="1:22" x14ac:dyDescent="0.25">
      <c r="O47" t="s">
        <v>0</v>
      </c>
      <c r="P47">
        <v>46</v>
      </c>
      <c r="Q47" t="s">
        <v>309</v>
      </c>
      <c r="R47" s="89">
        <f>'AUP Test Results Table 2'!D47</f>
        <v>0</v>
      </c>
      <c r="S47" s="3">
        <f>'AUP Test Results Table 2'!V47</f>
        <v>0</v>
      </c>
      <c r="T47">
        <f>'AUP Test Results Table 2'!T47</f>
        <v>0</v>
      </c>
      <c r="U47">
        <f>'AUP Test Results Table 2'!O47</f>
        <v>0</v>
      </c>
      <c r="V47">
        <f t="shared" si="0"/>
        <v>0</v>
      </c>
    </row>
    <row r="48" spans="1:22" x14ac:dyDescent="0.25">
      <c r="O48" t="s">
        <v>0</v>
      </c>
      <c r="P48">
        <v>47</v>
      </c>
      <c r="Q48" t="s">
        <v>310</v>
      </c>
      <c r="R48" s="89">
        <f>'AUP Test Results Table 2'!D48</f>
        <v>0</v>
      </c>
      <c r="S48" s="3">
        <f>'AUP Test Results Table 2'!V48</f>
        <v>0</v>
      </c>
      <c r="T48">
        <f>'AUP Test Results Table 2'!T48</f>
        <v>0</v>
      </c>
      <c r="U48">
        <f>'AUP Test Results Table 2'!O48</f>
        <v>0</v>
      </c>
      <c r="V48">
        <f t="shared" si="0"/>
        <v>0</v>
      </c>
    </row>
    <row r="49" spans="15:22" x14ac:dyDescent="0.25">
      <c r="O49" t="s">
        <v>0</v>
      </c>
      <c r="P49">
        <v>48</v>
      </c>
      <c r="Q49" t="s">
        <v>311</v>
      </c>
      <c r="R49" s="89">
        <f>'AUP Test Results Table 2'!D49</f>
        <v>0</v>
      </c>
      <c r="S49" s="3">
        <f>'AUP Test Results Table 2'!V49</f>
        <v>0</v>
      </c>
      <c r="T49">
        <f>'AUP Test Results Table 2'!T49</f>
        <v>0</v>
      </c>
      <c r="U49">
        <f>'AUP Test Results Table 2'!O49</f>
        <v>0</v>
      </c>
      <c r="V49">
        <f t="shared" si="0"/>
        <v>0</v>
      </c>
    </row>
    <row r="50" spans="15:22" x14ac:dyDescent="0.25">
      <c r="O50" t="s">
        <v>0</v>
      </c>
      <c r="P50">
        <v>49</v>
      </c>
      <c r="Q50" t="s">
        <v>312</v>
      </c>
      <c r="R50" s="89">
        <f>'AUP Test Results Table 2'!D50</f>
        <v>0</v>
      </c>
      <c r="S50" s="3">
        <f>'AUP Test Results Table 2'!V50</f>
        <v>0</v>
      </c>
      <c r="T50">
        <f>'AUP Test Results Table 2'!T50</f>
        <v>0</v>
      </c>
      <c r="U50">
        <f>'AUP Test Results Table 2'!O50</f>
        <v>0</v>
      </c>
      <c r="V50">
        <f t="shared" si="0"/>
        <v>0</v>
      </c>
    </row>
    <row r="51" spans="15:22" x14ac:dyDescent="0.25">
      <c r="O51" t="s">
        <v>0</v>
      </c>
      <c r="P51">
        <v>50</v>
      </c>
      <c r="Q51" t="s">
        <v>313</v>
      </c>
      <c r="R51" s="89">
        <f>'AUP Test Results Table 2'!D51</f>
        <v>0</v>
      </c>
      <c r="S51" s="3">
        <f>'AUP Test Results Table 2'!V51</f>
        <v>0</v>
      </c>
      <c r="T51">
        <f>'AUP Test Results Table 2'!T51</f>
        <v>0</v>
      </c>
      <c r="U51">
        <f>'AUP Test Results Table 2'!O51</f>
        <v>0</v>
      </c>
      <c r="V51">
        <f t="shared" si="0"/>
        <v>0</v>
      </c>
    </row>
    <row r="52" spans="15:22" x14ac:dyDescent="0.25">
      <c r="O52" t="s">
        <v>0</v>
      </c>
      <c r="P52">
        <v>51</v>
      </c>
      <c r="Q52" t="s">
        <v>314</v>
      </c>
      <c r="R52" s="89">
        <f>'AUP Test Results Table 2'!D52</f>
        <v>0</v>
      </c>
      <c r="S52" s="3">
        <f>'AUP Test Results Table 2'!V52</f>
        <v>0</v>
      </c>
      <c r="T52">
        <f>'AUP Test Results Table 2'!T52</f>
        <v>0</v>
      </c>
      <c r="U52">
        <f>'AUP Test Results Table 2'!O52</f>
        <v>0</v>
      </c>
      <c r="V52">
        <f t="shared" si="0"/>
        <v>0</v>
      </c>
    </row>
    <row r="53" spans="15:22" x14ac:dyDescent="0.25">
      <c r="O53" t="s">
        <v>0</v>
      </c>
      <c r="P53">
        <v>52</v>
      </c>
      <c r="Q53" t="s">
        <v>315</v>
      </c>
      <c r="R53" s="89">
        <f>'AUP Test Results Table 2'!D53</f>
        <v>0</v>
      </c>
      <c r="S53" s="3">
        <f>'AUP Test Results Table 2'!V53</f>
        <v>0</v>
      </c>
      <c r="T53">
        <f>'AUP Test Results Table 2'!T53</f>
        <v>0</v>
      </c>
      <c r="U53">
        <f>'AUP Test Results Table 2'!O53</f>
        <v>0</v>
      </c>
      <c r="V53">
        <f t="shared" si="0"/>
        <v>0</v>
      </c>
    </row>
    <row r="54" spans="15:22" x14ac:dyDescent="0.25">
      <c r="O54" t="s">
        <v>0</v>
      </c>
      <c r="P54">
        <v>53</v>
      </c>
      <c r="Q54" t="s">
        <v>316</v>
      </c>
      <c r="R54" s="89">
        <f>'AUP Test Results Table 2'!D54</f>
        <v>0</v>
      </c>
      <c r="S54" s="3">
        <f>'AUP Test Results Table 2'!V54</f>
        <v>0</v>
      </c>
      <c r="T54">
        <f>'AUP Test Results Table 2'!T54</f>
        <v>0</v>
      </c>
      <c r="U54">
        <f>'AUP Test Results Table 2'!O54</f>
        <v>0</v>
      </c>
      <c r="V54">
        <f t="shared" si="0"/>
        <v>0</v>
      </c>
    </row>
    <row r="55" spans="15:22" x14ac:dyDescent="0.25">
      <c r="O55" t="s">
        <v>0</v>
      </c>
      <c r="P55">
        <v>54</v>
      </c>
      <c r="Q55" t="s">
        <v>317</v>
      </c>
      <c r="R55" s="89">
        <f>'AUP Test Results Table 2'!D55</f>
        <v>0</v>
      </c>
      <c r="S55" s="3">
        <f>'AUP Test Results Table 2'!V55</f>
        <v>0</v>
      </c>
      <c r="T55">
        <f>'AUP Test Results Table 2'!T55</f>
        <v>0</v>
      </c>
      <c r="U55">
        <f>'AUP Test Results Table 2'!O55</f>
        <v>0</v>
      </c>
      <c r="V55">
        <f t="shared" si="0"/>
        <v>0</v>
      </c>
    </row>
    <row r="56" spans="15:22" x14ac:dyDescent="0.25">
      <c r="O56" t="s">
        <v>0</v>
      </c>
      <c r="P56">
        <v>55</v>
      </c>
      <c r="Q56" t="s">
        <v>318</v>
      </c>
      <c r="R56" s="89">
        <f>'AUP Test Results Table 2'!D56</f>
        <v>0</v>
      </c>
      <c r="S56" s="3">
        <f>'AUP Test Results Table 2'!V56</f>
        <v>0</v>
      </c>
      <c r="T56">
        <f>'AUP Test Results Table 2'!T56</f>
        <v>0</v>
      </c>
      <c r="U56">
        <f>'AUP Test Results Table 2'!O56</f>
        <v>0</v>
      </c>
      <c r="V56">
        <f t="shared" si="0"/>
        <v>0</v>
      </c>
    </row>
    <row r="57" spans="15:22" x14ac:dyDescent="0.25">
      <c r="O57" t="s">
        <v>0</v>
      </c>
      <c r="P57">
        <v>56</v>
      </c>
      <c r="Q57" t="s">
        <v>319</v>
      </c>
      <c r="R57" s="89">
        <f>'AUP Test Results Table 2'!D57</f>
        <v>0</v>
      </c>
      <c r="S57" s="3">
        <f>'AUP Test Results Table 2'!V57</f>
        <v>0</v>
      </c>
      <c r="T57">
        <f>'AUP Test Results Table 2'!T57</f>
        <v>0</v>
      </c>
      <c r="U57">
        <f>'AUP Test Results Table 2'!O57</f>
        <v>0</v>
      </c>
      <c r="V57">
        <f t="shared" si="0"/>
        <v>0</v>
      </c>
    </row>
    <row r="58" spans="15:22" x14ac:dyDescent="0.25">
      <c r="O58" t="s">
        <v>0</v>
      </c>
      <c r="P58">
        <v>57</v>
      </c>
      <c r="Q58" t="s">
        <v>320</v>
      </c>
      <c r="R58" s="89">
        <f>'AUP Test Results Table 2'!D58</f>
        <v>0</v>
      </c>
      <c r="S58" s="3">
        <f>'AUP Test Results Table 2'!V58</f>
        <v>0</v>
      </c>
      <c r="T58">
        <f>'AUP Test Results Table 2'!T58</f>
        <v>0</v>
      </c>
      <c r="U58">
        <f>'AUP Test Results Table 2'!O58</f>
        <v>0</v>
      </c>
      <c r="V58">
        <f t="shared" si="0"/>
        <v>0</v>
      </c>
    </row>
    <row r="59" spans="15:22" x14ac:dyDescent="0.25">
      <c r="O59" t="s">
        <v>0</v>
      </c>
      <c r="P59">
        <v>58</v>
      </c>
      <c r="Q59" t="s">
        <v>321</v>
      </c>
      <c r="R59" s="89">
        <f>'AUP Test Results Table 2'!D59</f>
        <v>0</v>
      </c>
      <c r="S59" s="3">
        <f>'AUP Test Results Table 2'!V59</f>
        <v>0</v>
      </c>
      <c r="T59">
        <f>'AUP Test Results Table 2'!T59</f>
        <v>0</v>
      </c>
      <c r="U59">
        <f>'AUP Test Results Table 2'!O59</f>
        <v>0</v>
      </c>
      <c r="V59">
        <f t="shared" si="0"/>
        <v>0</v>
      </c>
    </row>
    <row r="60" spans="15:22" x14ac:dyDescent="0.25">
      <c r="O60" t="s">
        <v>0</v>
      </c>
      <c r="P60">
        <v>59</v>
      </c>
      <c r="Q60" t="s">
        <v>322</v>
      </c>
      <c r="R60" s="89">
        <f>'AUP Test Results Table 2'!D60</f>
        <v>0</v>
      </c>
      <c r="S60" s="3">
        <f>'AUP Test Results Table 2'!V60</f>
        <v>0</v>
      </c>
      <c r="T60">
        <f>'AUP Test Results Table 2'!T60</f>
        <v>0</v>
      </c>
      <c r="U60">
        <f>'AUP Test Results Table 2'!O60</f>
        <v>0</v>
      </c>
      <c r="V60">
        <f t="shared" si="0"/>
        <v>0</v>
      </c>
    </row>
    <row r="61" spans="15:22" x14ac:dyDescent="0.25">
      <c r="O61" t="s">
        <v>0</v>
      </c>
      <c r="P61">
        <v>60</v>
      </c>
      <c r="Q61" t="s">
        <v>323</v>
      </c>
      <c r="R61" s="89">
        <f>'AUP Test Results Table 2'!D61</f>
        <v>0</v>
      </c>
      <c r="S61" s="3">
        <f>'AUP Test Results Table 2'!V61</f>
        <v>0</v>
      </c>
      <c r="T61">
        <f>'AUP Test Results Table 2'!T61</f>
        <v>0</v>
      </c>
      <c r="U61">
        <f>'AUP Test Results Table 2'!O61</f>
        <v>0</v>
      </c>
      <c r="V61">
        <f t="shared" si="0"/>
        <v>0</v>
      </c>
    </row>
    <row r="62" spans="15:22" x14ac:dyDescent="0.25">
      <c r="O62" t="s">
        <v>1</v>
      </c>
      <c r="P62">
        <v>1</v>
      </c>
      <c r="Q62" t="s">
        <v>324</v>
      </c>
      <c r="R62" s="89">
        <f>'AUP Test Results Table 2'!D62</f>
        <v>0</v>
      </c>
      <c r="S62" s="3">
        <f>'AUP Test Results Table 2'!V62</f>
        <v>0</v>
      </c>
      <c r="T62">
        <f>'AUP Test Results Table 2'!T62</f>
        <v>0</v>
      </c>
      <c r="U62">
        <f>'AUP Test Results Table 2'!O62</f>
        <v>0</v>
      </c>
      <c r="V62">
        <f t="shared" si="0"/>
        <v>0</v>
      </c>
    </row>
    <row r="63" spans="15:22" x14ac:dyDescent="0.25">
      <c r="O63" t="s">
        <v>1</v>
      </c>
      <c r="P63">
        <v>2</v>
      </c>
      <c r="Q63" t="s">
        <v>325</v>
      </c>
      <c r="R63" s="89">
        <f>'AUP Test Results Table 2'!D63</f>
        <v>0</v>
      </c>
      <c r="S63" s="3">
        <f>'AUP Test Results Table 2'!V63</f>
        <v>0</v>
      </c>
      <c r="T63">
        <f>'AUP Test Results Table 2'!T63</f>
        <v>0</v>
      </c>
      <c r="U63">
        <f>'AUP Test Results Table 2'!O63</f>
        <v>0</v>
      </c>
      <c r="V63">
        <f t="shared" si="0"/>
        <v>0</v>
      </c>
    </row>
    <row r="64" spans="15:22" x14ac:dyDescent="0.25">
      <c r="O64" t="s">
        <v>1</v>
      </c>
      <c r="P64">
        <v>3</v>
      </c>
      <c r="Q64" t="s">
        <v>326</v>
      </c>
      <c r="R64" s="89">
        <f>'AUP Test Results Table 2'!D64</f>
        <v>0</v>
      </c>
      <c r="S64" s="3">
        <f>'AUP Test Results Table 2'!V64</f>
        <v>0</v>
      </c>
      <c r="T64">
        <f>'AUP Test Results Table 2'!T64</f>
        <v>0</v>
      </c>
      <c r="U64">
        <f>'AUP Test Results Table 2'!O64</f>
        <v>0</v>
      </c>
      <c r="V64">
        <f t="shared" si="0"/>
        <v>0</v>
      </c>
    </row>
    <row r="65" spans="15:22" x14ac:dyDescent="0.25">
      <c r="O65" t="s">
        <v>1</v>
      </c>
      <c r="P65">
        <v>4</v>
      </c>
      <c r="Q65" t="s">
        <v>327</v>
      </c>
      <c r="R65" s="89">
        <f>'AUP Test Results Table 2'!D65</f>
        <v>0</v>
      </c>
      <c r="S65" s="3">
        <f>'AUP Test Results Table 2'!V65</f>
        <v>0</v>
      </c>
      <c r="T65">
        <f>'AUP Test Results Table 2'!T65</f>
        <v>0</v>
      </c>
      <c r="U65">
        <f>'AUP Test Results Table 2'!O65</f>
        <v>0</v>
      </c>
      <c r="V65">
        <f t="shared" si="0"/>
        <v>0</v>
      </c>
    </row>
    <row r="66" spans="15:22" x14ac:dyDescent="0.25">
      <c r="O66" t="s">
        <v>1</v>
      </c>
      <c r="P66">
        <v>5</v>
      </c>
      <c r="Q66" t="s">
        <v>328</v>
      </c>
      <c r="R66" s="89">
        <f>'AUP Test Results Table 2'!D66</f>
        <v>0</v>
      </c>
      <c r="S66" s="3">
        <f>'AUP Test Results Table 2'!V66</f>
        <v>0</v>
      </c>
      <c r="T66">
        <f>'AUP Test Results Table 2'!T66</f>
        <v>0</v>
      </c>
      <c r="U66">
        <f>'AUP Test Results Table 2'!O66</f>
        <v>0</v>
      </c>
      <c r="V66">
        <f t="shared" si="0"/>
        <v>0</v>
      </c>
    </row>
    <row r="67" spans="15:22" x14ac:dyDescent="0.25">
      <c r="O67" t="s">
        <v>1</v>
      </c>
      <c r="P67">
        <v>6</v>
      </c>
      <c r="Q67" t="s">
        <v>329</v>
      </c>
      <c r="R67" s="89">
        <f>'AUP Test Results Table 2'!D67</f>
        <v>0</v>
      </c>
      <c r="S67" s="3">
        <f>'AUP Test Results Table 2'!V67</f>
        <v>0</v>
      </c>
      <c r="T67">
        <f>'AUP Test Results Table 2'!T67</f>
        <v>0</v>
      </c>
      <c r="U67">
        <f>'AUP Test Results Table 2'!O67</f>
        <v>0</v>
      </c>
      <c r="V67">
        <f t="shared" ref="V67:V130" si="10">S67*S67</f>
        <v>0</v>
      </c>
    </row>
    <row r="68" spans="15:22" x14ac:dyDescent="0.25">
      <c r="O68" t="s">
        <v>1</v>
      </c>
      <c r="P68">
        <v>7</v>
      </c>
      <c r="Q68" t="s">
        <v>330</v>
      </c>
      <c r="R68" s="89">
        <f>'AUP Test Results Table 2'!D68</f>
        <v>0</v>
      </c>
      <c r="S68" s="3">
        <f>'AUP Test Results Table 2'!V68</f>
        <v>0</v>
      </c>
      <c r="T68">
        <f>'AUP Test Results Table 2'!T68</f>
        <v>0</v>
      </c>
      <c r="U68">
        <f>'AUP Test Results Table 2'!O68</f>
        <v>0</v>
      </c>
      <c r="V68">
        <f t="shared" si="10"/>
        <v>0</v>
      </c>
    </row>
    <row r="69" spans="15:22" x14ac:dyDescent="0.25">
      <c r="O69" t="s">
        <v>1</v>
      </c>
      <c r="P69">
        <v>8</v>
      </c>
      <c r="Q69" t="s">
        <v>331</v>
      </c>
      <c r="R69" s="89">
        <f>'AUP Test Results Table 2'!D69</f>
        <v>0</v>
      </c>
      <c r="S69" s="3">
        <f>'AUP Test Results Table 2'!V69</f>
        <v>0</v>
      </c>
      <c r="T69">
        <f>'AUP Test Results Table 2'!T69</f>
        <v>0</v>
      </c>
      <c r="U69">
        <f>'AUP Test Results Table 2'!O69</f>
        <v>0</v>
      </c>
      <c r="V69">
        <f t="shared" si="10"/>
        <v>0</v>
      </c>
    </row>
    <row r="70" spans="15:22" x14ac:dyDescent="0.25">
      <c r="O70" t="s">
        <v>1</v>
      </c>
      <c r="P70">
        <v>9</v>
      </c>
      <c r="Q70" t="s">
        <v>332</v>
      </c>
      <c r="R70" s="89">
        <f>'AUP Test Results Table 2'!D70</f>
        <v>0</v>
      </c>
      <c r="S70" s="3">
        <f>'AUP Test Results Table 2'!V70</f>
        <v>0</v>
      </c>
      <c r="T70">
        <f>'AUP Test Results Table 2'!T70</f>
        <v>0</v>
      </c>
      <c r="U70">
        <f>'AUP Test Results Table 2'!O70</f>
        <v>0</v>
      </c>
      <c r="V70">
        <f t="shared" si="10"/>
        <v>0</v>
      </c>
    </row>
    <row r="71" spans="15:22" x14ac:dyDescent="0.25">
      <c r="O71" t="s">
        <v>1</v>
      </c>
      <c r="P71">
        <v>10</v>
      </c>
      <c r="Q71" t="s">
        <v>333</v>
      </c>
      <c r="R71" s="89">
        <f>'AUP Test Results Table 2'!D71</f>
        <v>0</v>
      </c>
      <c r="S71" s="3">
        <f>'AUP Test Results Table 2'!V71</f>
        <v>0</v>
      </c>
      <c r="T71">
        <f>'AUP Test Results Table 2'!T71</f>
        <v>0</v>
      </c>
      <c r="U71">
        <f>'AUP Test Results Table 2'!O71</f>
        <v>0</v>
      </c>
      <c r="V71">
        <f t="shared" si="10"/>
        <v>0</v>
      </c>
    </row>
    <row r="72" spans="15:22" x14ac:dyDescent="0.25">
      <c r="O72" t="s">
        <v>1</v>
      </c>
      <c r="P72">
        <v>11</v>
      </c>
      <c r="Q72" t="s">
        <v>334</v>
      </c>
      <c r="R72" s="89">
        <f>'AUP Test Results Table 2'!D72</f>
        <v>0</v>
      </c>
      <c r="S72" s="3">
        <f>'AUP Test Results Table 2'!V72</f>
        <v>0</v>
      </c>
      <c r="T72">
        <f>'AUP Test Results Table 2'!T72</f>
        <v>0</v>
      </c>
      <c r="U72">
        <f>'AUP Test Results Table 2'!O72</f>
        <v>0</v>
      </c>
      <c r="V72">
        <f t="shared" si="10"/>
        <v>0</v>
      </c>
    </row>
    <row r="73" spans="15:22" x14ac:dyDescent="0.25">
      <c r="O73" t="s">
        <v>1</v>
      </c>
      <c r="P73">
        <v>12</v>
      </c>
      <c r="Q73" t="s">
        <v>335</v>
      </c>
      <c r="R73" s="89">
        <f>'AUP Test Results Table 2'!D73</f>
        <v>0</v>
      </c>
      <c r="S73" s="3">
        <f>'AUP Test Results Table 2'!V73</f>
        <v>0</v>
      </c>
      <c r="T73">
        <f>'AUP Test Results Table 2'!T73</f>
        <v>0</v>
      </c>
      <c r="U73">
        <f>'AUP Test Results Table 2'!O73</f>
        <v>0</v>
      </c>
      <c r="V73">
        <f t="shared" si="10"/>
        <v>0</v>
      </c>
    </row>
    <row r="74" spans="15:22" x14ac:dyDescent="0.25">
      <c r="O74" t="s">
        <v>1</v>
      </c>
      <c r="P74">
        <v>13</v>
      </c>
      <c r="Q74" t="s">
        <v>336</v>
      </c>
      <c r="R74" s="89">
        <f>'AUP Test Results Table 2'!D74</f>
        <v>0</v>
      </c>
      <c r="S74" s="3">
        <f>'AUP Test Results Table 2'!V74</f>
        <v>0</v>
      </c>
      <c r="T74">
        <f>'AUP Test Results Table 2'!T74</f>
        <v>0</v>
      </c>
      <c r="U74">
        <f>'AUP Test Results Table 2'!O74</f>
        <v>0</v>
      </c>
      <c r="V74">
        <f t="shared" si="10"/>
        <v>0</v>
      </c>
    </row>
    <row r="75" spans="15:22" x14ac:dyDescent="0.25">
      <c r="O75" t="s">
        <v>1</v>
      </c>
      <c r="P75">
        <v>14</v>
      </c>
      <c r="Q75" t="s">
        <v>337</v>
      </c>
      <c r="R75" s="89">
        <f>'AUP Test Results Table 2'!D75</f>
        <v>0</v>
      </c>
      <c r="S75" s="3">
        <f>'AUP Test Results Table 2'!V75</f>
        <v>0</v>
      </c>
      <c r="T75">
        <f>'AUP Test Results Table 2'!T75</f>
        <v>0</v>
      </c>
      <c r="U75">
        <f>'AUP Test Results Table 2'!O75</f>
        <v>0</v>
      </c>
      <c r="V75">
        <f t="shared" si="10"/>
        <v>0</v>
      </c>
    </row>
    <row r="76" spans="15:22" x14ac:dyDescent="0.25">
      <c r="O76" t="s">
        <v>1</v>
      </c>
      <c r="P76">
        <v>15</v>
      </c>
      <c r="Q76" t="s">
        <v>338</v>
      </c>
      <c r="R76" s="89">
        <f>'AUP Test Results Table 2'!D76</f>
        <v>0</v>
      </c>
      <c r="S76" s="3">
        <f>'AUP Test Results Table 2'!V76</f>
        <v>0</v>
      </c>
      <c r="T76">
        <f>'AUP Test Results Table 2'!T76</f>
        <v>0</v>
      </c>
      <c r="U76">
        <f>'AUP Test Results Table 2'!O76</f>
        <v>0</v>
      </c>
      <c r="V76">
        <f t="shared" si="10"/>
        <v>0</v>
      </c>
    </row>
    <row r="77" spans="15:22" x14ac:dyDescent="0.25">
      <c r="O77" t="s">
        <v>1</v>
      </c>
      <c r="P77">
        <v>16</v>
      </c>
      <c r="Q77" t="s">
        <v>339</v>
      </c>
      <c r="R77" s="89">
        <f>'AUP Test Results Table 2'!D77</f>
        <v>0</v>
      </c>
      <c r="S77" s="3">
        <f>'AUP Test Results Table 2'!V77</f>
        <v>0</v>
      </c>
      <c r="T77">
        <f>'AUP Test Results Table 2'!T77</f>
        <v>0</v>
      </c>
      <c r="U77">
        <f>'AUP Test Results Table 2'!O77</f>
        <v>0</v>
      </c>
      <c r="V77">
        <f t="shared" si="10"/>
        <v>0</v>
      </c>
    </row>
    <row r="78" spans="15:22" x14ac:dyDescent="0.25">
      <c r="O78" t="s">
        <v>1</v>
      </c>
      <c r="P78">
        <v>17</v>
      </c>
      <c r="Q78" t="s">
        <v>340</v>
      </c>
      <c r="R78" s="89">
        <f>'AUP Test Results Table 2'!D78</f>
        <v>0</v>
      </c>
      <c r="S78" s="3">
        <f>'AUP Test Results Table 2'!V78</f>
        <v>0</v>
      </c>
      <c r="T78">
        <f>'AUP Test Results Table 2'!T78</f>
        <v>0</v>
      </c>
      <c r="U78">
        <f>'AUP Test Results Table 2'!O78</f>
        <v>0</v>
      </c>
      <c r="V78">
        <f t="shared" si="10"/>
        <v>0</v>
      </c>
    </row>
    <row r="79" spans="15:22" x14ac:dyDescent="0.25">
      <c r="O79" t="s">
        <v>1</v>
      </c>
      <c r="P79">
        <v>18</v>
      </c>
      <c r="Q79" t="s">
        <v>341</v>
      </c>
      <c r="R79" s="89">
        <f>'AUP Test Results Table 2'!D79</f>
        <v>0</v>
      </c>
      <c r="S79" s="3">
        <f>'AUP Test Results Table 2'!V79</f>
        <v>0</v>
      </c>
      <c r="T79">
        <f>'AUP Test Results Table 2'!T79</f>
        <v>0</v>
      </c>
      <c r="U79">
        <f>'AUP Test Results Table 2'!O79</f>
        <v>0</v>
      </c>
      <c r="V79">
        <f t="shared" si="10"/>
        <v>0</v>
      </c>
    </row>
    <row r="80" spans="15:22" x14ac:dyDescent="0.25">
      <c r="O80" t="s">
        <v>1</v>
      </c>
      <c r="P80">
        <v>19</v>
      </c>
      <c r="Q80" t="s">
        <v>342</v>
      </c>
      <c r="R80" s="89">
        <f>'AUP Test Results Table 2'!D80</f>
        <v>0</v>
      </c>
      <c r="S80" s="3">
        <f>'AUP Test Results Table 2'!V80</f>
        <v>0</v>
      </c>
      <c r="T80">
        <f>'AUP Test Results Table 2'!T80</f>
        <v>0</v>
      </c>
      <c r="U80">
        <f>'AUP Test Results Table 2'!O80</f>
        <v>0</v>
      </c>
      <c r="V80">
        <f t="shared" si="10"/>
        <v>0</v>
      </c>
    </row>
    <row r="81" spans="15:22" x14ac:dyDescent="0.25">
      <c r="O81" t="s">
        <v>1</v>
      </c>
      <c r="P81">
        <v>20</v>
      </c>
      <c r="Q81" t="s">
        <v>343</v>
      </c>
      <c r="R81" s="89">
        <f>'AUP Test Results Table 2'!D81</f>
        <v>0</v>
      </c>
      <c r="S81" s="3">
        <f>'AUP Test Results Table 2'!V81</f>
        <v>0</v>
      </c>
      <c r="T81">
        <f>'AUP Test Results Table 2'!T81</f>
        <v>0</v>
      </c>
      <c r="U81">
        <f>'AUP Test Results Table 2'!O81</f>
        <v>0</v>
      </c>
      <c r="V81">
        <f t="shared" si="10"/>
        <v>0</v>
      </c>
    </row>
    <row r="82" spans="15:22" x14ac:dyDescent="0.25">
      <c r="O82" t="s">
        <v>1</v>
      </c>
      <c r="P82">
        <v>21</v>
      </c>
      <c r="Q82" t="s">
        <v>344</v>
      </c>
      <c r="R82" s="89">
        <f>'AUP Test Results Table 2'!D82</f>
        <v>0</v>
      </c>
      <c r="S82" s="3">
        <f>'AUP Test Results Table 2'!V82</f>
        <v>0</v>
      </c>
      <c r="T82">
        <f>'AUP Test Results Table 2'!T82</f>
        <v>0</v>
      </c>
      <c r="U82">
        <f>'AUP Test Results Table 2'!O82</f>
        <v>0</v>
      </c>
      <c r="V82">
        <f t="shared" si="10"/>
        <v>0</v>
      </c>
    </row>
    <row r="83" spans="15:22" x14ac:dyDescent="0.25">
      <c r="O83" t="s">
        <v>1</v>
      </c>
      <c r="P83">
        <v>22</v>
      </c>
      <c r="Q83" t="s">
        <v>345</v>
      </c>
      <c r="R83" s="89">
        <f>'AUP Test Results Table 2'!D83</f>
        <v>0</v>
      </c>
      <c r="S83" s="3">
        <f>'AUP Test Results Table 2'!V83</f>
        <v>0</v>
      </c>
      <c r="T83">
        <f>'AUP Test Results Table 2'!T83</f>
        <v>0</v>
      </c>
      <c r="U83">
        <f>'AUP Test Results Table 2'!O83</f>
        <v>0</v>
      </c>
      <c r="V83">
        <f t="shared" si="10"/>
        <v>0</v>
      </c>
    </row>
    <row r="84" spans="15:22" x14ac:dyDescent="0.25">
      <c r="O84" t="s">
        <v>1</v>
      </c>
      <c r="P84">
        <v>23</v>
      </c>
      <c r="Q84" t="s">
        <v>346</v>
      </c>
      <c r="R84" s="89">
        <f>'AUP Test Results Table 2'!D84</f>
        <v>0</v>
      </c>
      <c r="S84" s="3">
        <f>'AUP Test Results Table 2'!V84</f>
        <v>0</v>
      </c>
      <c r="T84">
        <f>'AUP Test Results Table 2'!T84</f>
        <v>0</v>
      </c>
      <c r="U84">
        <f>'AUP Test Results Table 2'!O84</f>
        <v>0</v>
      </c>
      <c r="V84">
        <f t="shared" si="10"/>
        <v>0</v>
      </c>
    </row>
    <row r="85" spans="15:22" x14ac:dyDescent="0.25">
      <c r="O85" t="s">
        <v>1</v>
      </c>
      <c r="P85">
        <v>24</v>
      </c>
      <c r="Q85" t="s">
        <v>347</v>
      </c>
      <c r="R85" s="89">
        <f>'AUP Test Results Table 2'!D85</f>
        <v>0</v>
      </c>
      <c r="S85" s="3">
        <f>'AUP Test Results Table 2'!V85</f>
        <v>0</v>
      </c>
      <c r="T85">
        <f>'AUP Test Results Table 2'!T85</f>
        <v>0</v>
      </c>
      <c r="U85">
        <f>'AUP Test Results Table 2'!O85</f>
        <v>0</v>
      </c>
      <c r="V85">
        <f t="shared" si="10"/>
        <v>0</v>
      </c>
    </row>
    <row r="86" spans="15:22" x14ac:dyDescent="0.25">
      <c r="O86" t="s">
        <v>1</v>
      </c>
      <c r="P86">
        <v>25</v>
      </c>
      <c r="Q86" t="s">
        <v>348</v>
      </c>
      <c r="R86" s="89">
        <f>'AUP Test Results Table 2'!D86</f>
        <v>0</v>
      </c>
      <c r="S86" s="3">
        <f>'AUP Test Results Table 2'!V86</f>
        <v>0</v>
      </c>
      <c r="T86">
        <f>'AUP Test Results Table 2'!T86</f>
        <v>0</v>
      </c>
      <c r="U86">
        <f>'AUP Test Results Table 2'!O86</f>
        <v>0</v>
      </c>
      <c r="V86">
        <f t="shared" si="10"/>
        <v>0</v>
      </c>
    </row>
    <row r="87" spans="15:22" x14ac:dyDescent="0.25">
      <c r="O87" t="s">
        <v>1</v>
      </c>
      <c r="P87">
        <v>26</v>
      </c>
      <c r="Q87" t="s">
        <v>349</v>
      </c>
      <c r="R87" s="89">
        <f>'AUP Test Results Table 2'!D87</f>
        <v>0</v>
      </c>
      <c r="S87" s="3">
        <f>'AUP Test Results Table 2'!V87</f>
        <v>0</v>
      </c>
      <c r="T87">
        <f>'AUP Test Results Table 2'!T87</f>
        <v>0</v>
      </c>
      <c r="U87">
        <f>'AUP Test Results Table 2'!O87</f>
        <v>0</v>
      </c>
      <c r="V87">
        <f t="shared" si="10"/>
        <v>0</v>
      </c>
    </row>
    <row r="88" spans="15:22" x14ac:dyDescent="0.25">
      <c r="O88" t="s">
        <v>1</v>
      </c>
      <c r="P88">
        <v>27</v>
      </c>
      <c r="Q88" t="s">
        <v>350</v>
      </c>
      <c r="R88" s="89">
        <f>'AUP Test Results Table 2'!D88</f>
        <v>0</v>
      </c>
      <c r="S88" s="3">
        <f>'AUP Test Results Table 2'!V88</f>
        <v>0</v>
      </c>
      <c r="T88">
        <f>'AUP Test Results Table 2'!T88</f>
        <v>0</v>
      </c>
      <c r="U88">
        <f>'AUP Test Results Table 2'!O88</f>
        <v>0</v>
      </c>
      <c r="V88">
        <f t="shared" si="10"/>
        <v>0</v>
      </c>
    </row>
    <row r="89" spans="15:22" x14ac:dyDescent="0.25">
      <c r="O89" t="s">
        <v>1</v>
      </c>
      <c r="P89">
        <v>28</v>
      </c>
      <c r="Q89" t="s">
        <v>351</v>
      </c>
      <c r="R89" s="89">
        <f>'AUP Test Results Table 2'!D89</f>
        <v>0</v>
      </c>
      <c r="S89" s="3">
        <f>'AUP Test Results Table 2'!V89</f>
        <v>0</v>
      </c>
      <c r="T89">
        <f>'AUP Test Results Table 2'!T89</f>
        <v>0</v>
      </c>
      <c r="U89">
        <f>'AUP Test Results Table 2'!O89</f>
        <v>0</v>
      </c>
      <c r="V89">
        <f t="shared" si="10"/>
        <v>0</v>
      </c>
    </row>
    <row r="90" spans="15:22" x14ac:dyDescent="0.25">
      <c r="O90" t="s">
        <v>1</v>
      </c>
      <c r="P90">
        <v>29</v>
      </c>
      <c r="Q90" t="s">
        <v>352</v>
      </c>
      <c r="R90" s="89">
        <f>'AUP Test Results Table 2'!D90</f>
        <v>0</v>
      </c>
      <c r="S90" s="3">
        <f>'AUP Test Results Table 2'!V90</f>
        <v>0</v>
      </c>
      <c r="T90">
        <f>'AUP Test Results Table 2'!T90</f>
        <v>0</v>
      </c>
      <c r="U90">
        <f>'AUP Test Results Table 2'!O90</f>
        <v>0</v>
      </c>
      <c r="V90">
        <f t="shared" si="10"/>
        <v>0</v>
      </c>
    </row>
    <row r="91" spans="15:22" x14ac:dyDescent="0.25">
      <c r="O91" t="s">
        <v>1</v>
      </c>
      <c r="P91">
        <v>30</v>
      </c>
      <c r="Q91" t="s">
        <v>353</v>
      </c>
      <c r="R91" s="89">
        <f>'AUP Test Results Table 2'!D91</f>
        <v>0</v>
      </c>
      <c r="S91" s="3">
        <f>'AUP Test Results Table 2'!V91</f>
        <v>0</v>
      </c>
      <c r="T91">
        <f>'AUP Test Results Table 2'!T91</f>
        <v>0</v>
      </c>
      <c r="U91">
        <f>'AUP Test Results Table 2'!O91</f>
        <v>0</v>
      </c>
      <c r="V91">
        <f t="shared" si="10"/>
        <v>0</v>
      </c>
    </row>
    <row r="92" spans="15:22" x14ac:dyDescent="0.25">
      <c r="O92" t="s">
        <v>1</v>
      </c>
      <c r="P92">
        <v>31</v>
      </c>
      <c r="Q92" t="s">
        <v>354</v>
      </c>
      <c r="R92" s="89">
        <f>'AUP Test Results Table 2'!D92</f>
        <v>0</v>
      </c>
      <c r="S92" s="3">
        <f>'AUP Test Results Table 2'!V92</f>
        <v>0</v>
      </c>
      <c r="T92">
        <f>'AUP Test Results Table 2'!T92</f>
        <v>0</v>
      </c>
      <c r="U92">
        <f>'AUP Test Results Table 2'!O92</f>
        <v>0</v>
      </c>
      <c r="V92">
        <f t="shared" si="10"/>
        <v>0</v>
      </c>
    </row>
    <row r="93" spans="15:22" x14ac:dyDescent="0.25">
      <c r="O93" t="s">
        <v>1</v>
      </c>
      <c r="P93">
        <v>32</v>
      </c>
      <c r="Q93" t="s">
        <v>355</v>
      </c>
      <c r="R93" s="89">
        <f>'AUP Test Results Table 2'!D93</f>
        <v>0</v>
      </c>
      <c r="S93" s="3">
        <f>'AUP Test Results Table 2'!V93</f>
        <v>0</v>
      </c>
      <c r="T93">
        <f>'AUP Test Results Table 2'!T93</f>
        <v>0</v>
      </c>
      <c r="U93">
        <f>'AUP Test Results Table 2'!O93</f>
        <v>0</v>
      </c>
      <c r="V93">
        <f t="shared" si="10"/>
        <v>0</v>
      </c>
    </row>
    <row r="94" spans="15:22" x14ac:dyDescent="0.25">
      <c r="O94" t="s">
        <v>1</v>
      </c>
      <c r="P94">
        <v>33</v>
      </c>
      <c r="Q94" t="s">
        <v>356</v>
      </c>
      <c r="R94" s="89">
        <f>'AUP Test Results Table 2'!D94</f>
        <v>0</v>
      </c>
      <c r="S94" s="3">
        <f>'AUP Test Results Table 2'!V94</f>
        <v>0</v>
      </c>
      <c r="T94">
        <f>'AUP Test Results Table 2'!T94</f>
        <v>0</v>
      </c>
      <c r="U94">
        <f>'AUP Test Results Table 2'!O94</f>
        <v>0</v>
      </c>
      <c r="V94">
        <f t="shared" si="10"/>
        <v>0</v>
      </c>
    </row>
    <row r="95" spans="15:22" x14ac:dyDescent="0.25">
      <c r="O95" t="s">
        <v>1</v>
      </c>
      <c r="P95">
        <v>34</v>
      </c>
      <c r="Q95" t="s">
        <v>357</v>
      </c>
      <c r="R95" s="89">
        <f>'AUP Test Results Table 2'!D95</f>
        <v>0</v>
      </c>
      <c r="S95" s="3">
        <f>'AUP Test Results Table 2'!V95</f>
        <v>0</v>
      </c>
      <c r="T95">
        <f>'AUP Test Results Table 2'!T95</f>
        <v>0</v>
      </c>
      <c r="U95">
        <f>'AUP Test Results Table 2'!O95</f>
        <v>0</v>
      </c>
      <c r="V95">
        <f t="shared" si="10"/>
        <v>0</v>
      </c>
    </row>
    <row r="96" spans="15:22" x14ac:dyDescent="0.25">
      <c r="O96" t="s">
        <v>1</v>
      </c>
      <c r="P96">
        <v>35</v>
      </c>
      <c r="Q96" t="s">
        <v>358</v>
      </c>
      <c r="R96" s="89">
        <f>'AUP Test Results Table 2'!D96</f>
        <v>0</v>
      </c>
      <c r="S96" s="3">
        <f>'AUP Test Results Table 2'!V96</f>
        <v>0</v>
      </c>
      <c r="T96">
        <f>'AUP Test Results Table 2'!T96</f>
        <v>0</v>
      </c>
      <c r="U96">
        <f>'AUP Test Results Table 2'!O96</f>
        <v>0</v>
      </c>
      <c r="V96">
        <f t="shared" si="10"/>
        <v>0</v>
      </c>
    </row>
    <row r="97" spans="15:22" x14ac:dyDescent="0.25">
      <c r="O97" t="s">
        <v>1</v>
      </c>
      <c r="P97">
        <v>36</v>
      </c>
      <c r="Q97" t="s">
        <v>359</v>
      </c>
      <c r="R97" s="89">
        <f>'AUP Test Results Table 2'!D97</f>
        <v>0</v>
      </c>
      <c r="S97" s="3">
        <f>'AUP Test Results Table 2'!V97</f>
        <v>0</v>
      </c>
      <c r="T97">
        <f>'AUP Test Results Table 2'!T97</f>
        <v>0</v>
      </c>
      <c r="U97">
        <f>'AUP Test Results Table 2'!O97</f>
        <v>0</v>
      </c>
      <c r="V97">
        <f t="shared" si="10"/>
        <v>0</v>
      </c>
    </row>
    <row r="98" spans="15:22" x14ac:dyDescent="0.25">
      <c r="O98" t="s">
        <v>1</v>
      </c>
      <c r="P98">
        <v>37</v>
      </c>
      <c r="Q98" t="s">
        <v>360</v>
      </c>
      <c r="R98" s="89">
        <f>'AUP Test Results Table 2'!D98</f>
        <v>0</v>
      </c>
      <c r="S98" s="3">
        <f>'AUP Test Results Table 2'!V98</f>
        <v>0</v>
      </c>
      <c r="T98">
        <f>'AUP Test Results Table 2'!T98</f>
        <v>0</v>
      </c>
      <c r="U98">
        <f>'AUP Test Results Table 2'!O98</f>
        <v>0</v>
      </c>
      <c r="V98">
        <f t="shared" si="10"/>
        <v>0</v>
      </c>
    </row>
    <row r="99" spans="15:22" x14ac:dyDescent="0.25">
      <c r="O99" t="s">
        <v>1</v>
      </c>
      <c r="P99">
        <v>38</v>
      </c>
      <c r="Q99" t="s">
        <v>361</v>
      </c>
      <c r="R99" s="89">
        <f>'AUP Test Results Table 2'!D99</f>
        <v>0</v>
      </c>
      <c r="S99" s="3">
        <f>'AUP Test Results Table 2'!V99</f>
        <v>0</v>
      </c>
      <c r="T99">
        <f>'AUP Test Results Table 2'!T99</f>
        <v>0</v>
      </c>
      <c r="U99">
        <f>'AUP Test Results Table 2'!O99</f>
        <v>0</v>
      </c>
      <c r="V99">
        <f t="shared" si="10"/>
        <v>0</v>
      </c>
    </row>
    <row r="100" spans="15:22" x14ac:dyDescent="0.25">
      <c r="O100" t="s">
        <v>1</v>
      </c>
      <c r="P100">
        <v>39</v>
      </c>
      <c r="Q100" t="s">
        <v>362</v>
      </c>
      <c r="R100" s="89">
        <f>'AUP Test Results Table 2'!D100</f>
        <v>0</v>
      </c>
      <c r="S100" s="3">
        <f>'AUP Test Results Table 2'!V100</f>
        <v>0</v>
      </c>
      <c r="T100">
        <f>'AUP Test Results Table 2'!T100</f>
        <v>0</v>
      </c>
      <c r="U100">
        <f>'AUP Test Results Table 2'!O100</f>
        <v>0</v>
      </c>
      <c r="V100">
        <f t="shared" si="10"/>
        <v>0</v>
      </c>
    </row>
    <row r="101" spans="15:22" x14ac:dyDescent="0.25">
      <c r="O101" t="s">
        <v>1</v>
      </c>
      <c r="P101">
        <v>40</v>
      </c>
      <c r="Q101" t="s">
        <v>363</v>
      </c>
      <c r="R101" s="89">
        <f>'AUP Test Results Table 2'!D101</f>
        <v>0</v>
      </c>
      <c r="S101" s="3">
        <f>'AUP Test Results Table 2'!V101</f>
        <v>0</v>
      </c>
      <c r="T101">
        <f>'AUP Test Results Table 2'!T101</f>
        <v>0</v>
      </c>
      <c r="U101">
        <f>'AUP Test Results Table 2'!O101</f>
        <v>0</v>
      </c>
      <c r="V101">
        <f t="shared" si="10"/>
        <v>0</v>
      </c>
    </row>
    <row r="102" spans="15:22" x14ac:dyDescent="0.25">
      <c r="O102" t="s">
        <v>1</v>
      </c>
      <c r="P102">
        <v>41</v>
      </c>
      <c r="Q102" t="s">
        <v>364</v>
      </c>
      <c r="R102" s="89">
        <f>'AUP Test Results Table 2'!D102</f>
        <v>0</v>
      </c>
      <c r="S102" s="3">
        <f>'AUP Test Results Table 2'!V102</f>
        <v>0</v>
      </c>
      <c r="T102">
        <f>'AUP Test Results Table 2'!T102</f>
        <v>0</v>
      </c>
      <c r="U102">
        <f>'AUP Test Results Table 2'!O102</f>
        <v>0</v>
      </c>
      <c r="V102">
        <f t="shared" si="10"/>
        <v>0</v>
      </c>
    </row>
    <row r="103" spans="15:22" x14ac:dyDescent="0.25">
      <c r="O103" t="s">
        <v>1</v>
      </c>
      <c r="P103">
        <v>42</v>
      </c>
      <c r="Q103" t="s">
        <v>365</v>
      </c>
      <c r="R103" s="89">
        <f>'AUP Test Results Table 2'!D103</f>
        <v>0</v>
      </c>
      <c r="S103" s="3">
        <f>'AUP Test Results Table 2'!V103</f>
        <v>0</v>
      </c>
      <c r="T103">
        <f>'AUP Test Results Table 2'!T103</f>
        <v>0</v>
      </c>
      <c r="U103">
        <f>'AUP Test Results Table 2'!O103</f>
        <v>0</v>
      </c>
      <c r="V103">
        <f t="shared" si="10"/>
        <v>0</v>
      </c>
    </row>
    <row r="104" spans="15:22" x14ac:dyDescent="0.25">
      <c r="O104" t="s">
        <v>1</v>
      </c>
      <c r="P104">
        <v>43</v>
      </c>
      <c r="Q104" t="s">
        <v>366</v>
      </c>
      <c r="R104" s="89">
        <f>'AUP Test Results Table 2'!D104</f>
        <v>0</v>
      </c>
      <c r="S104" s="3">
        <f>'AUP Test Results Table 2'!V104</f>
        <v>0</v>
      </c>
      <c r="T104">
        <f>'AUP Test Results Table 2'!T104</f>
        <v>0</v>
      </c>
      <c r="U104">
        <f>'AUP Test Results Table 2'!O104</f>
        <v>0</v>
      </c>
      <c r="V104">
        <f t="shared" si="10"/>
        <v>0</v>
      </c>
    </row>
    <row r="105" spans="15:22" x14ac:dyDescent="0.25">
      <c r="O105" t="s">
        <v>1</v>
      </c>
      <c r="P105">
        <v>44</v>
      </c>
      <c r="Q105" t="s">
        <v>367</v>
      </c>
      <c r="R105" s="89">
        <f>'AUP Test Results Table 2'!D105</f>
        <v>0</v>
      </c>
      <c r="S105" s="3">
        <f>'AUP Test Results Table 2'!V105</f>
        <v>0</v>
      </c>
      <c r="T105">
        <f>'AUP Test Results Table 2'!T105</f>
        <v>0</v>
      </c>
      <c r="U105">
        <f>'AUP Test Results Table 2'!O105</f>
        <v>0</v>
      </c>
      <c r="V105">
        <f t="shared" si="10"/>
        <v>0</v>
      </c>
    </row>
    <row r="106" spans="15:22" x14ac:dyDescent="0.25">
      <c r="O106" t="s">
        <v>1</v>
      </c>
      <c r="P106">
        <v>45</v>
      </c>
      <c r="Q106" t="s">
        <v>368</v>
      </c>
      <c r="R106" s="89">
        <f>'AUP Test Results Table 2'!D106</f>
        <v>0</v>
      </c>
      <c r="S106" s="3">
        <f>'AUP Test Results Table 2'!V106</f>
        <v>0</v>
      </c>
      <c r="T106">
        <f>'AUP Test Results Table 2'!T106</f>
        <v>0</v>
      </c>
      <c r="U106">
        <f>'AUP Test Results Table 2'!O106</f>
        <v>0</v>
      </c>
      <c r="V106">
        <f t="shared" si="10"/>
        <v>0</v>
      </c>
    </row>
    <row r="107" spans="15:22" x14ac:dyDescent="0.25">
      <c r="O107" t="s">
        <v>1</v>
      </c>
      <c r="P107">
        <v>46</v>
      </c>
      <c r="Q107" t="s">
        <v>369</v>
      </c>
      <c r="R107" s="89">
        <f>'AUP Test Results Table 2'!D107</f>
        <v>0</v>
      </c>
      <c r="S107" s="3">
        <f>'AUP Test Results Table 2'!V107</f>
        <v>0</v>
      </c>
      <c r="T107">
        <f>'AUP Test Results Table 2'!T107</f>
        <v>0</v>
      </c>
      <c r="U107">
        <f>'AUP Test Results Table 2'!O107</f>
        <v>0</v>
      </c>
      <c r="V107">
        <f t="shared" si="10"/>
        <v>0</v>
      </c>
    </row>
    <row r="108" spans="15:22" x14ac:dyDescent="0.25">
      <c r="O108" t="s">
        <v>1</v>
      </c>
      <c r="P108">
        <v>47</v>
      </c>
      <c r="Q108" t="s">
        <v>370</v>
      </c>
      <c r="R108" s="89">
        <f>'AUP Test Results Table 2'!D108</f>
        <v>0</v>
      </c>
      <c r="S108" s="3">
        <f>'AUP Test Results Table 2'!V108</f>
        <v>0</v>
      </c>
      <c r="T108">
        <f>'AUP Test Results Table 2'!T108</f>
        <v>0</v>
      </c>
      <c r="U108">
        <f>'AUP Test Results Table 2'!O108</f>
        <v>0</v>
      </c>
      <c r="V108">
        <f t="shared" si="10"/>
        <v>0</v>
      </c>
    </row>
    <row r="109" spans="15:22" x14ac:dyDescent="0.25">
      <c r="O109" t="s">
        <v>1</v>
      </c>
      <c r="P109">
        <v>48</v>
      </c>
      <c r="Q109" t="s">
        <v>371</v>
      </c>
      <c r="R109" s="89">
        <f>'AUP Test Results Table 2'!D109</f>
        <v>0</v>
      </c>
      <c r="S109" s="3">
        <f>'AUP Test Results Table 2'!V109</f>
        <v>0</v>
      </c>
      <c r="T109">
        <f>'AUP Test Results Table 2'!T109</f>
        <v>0</v>
      </c>
      <c r="U109">
        <f>'AUP Test Results Table 2'!O109</f>
        <v>0</v>
      </c>
      <c r="V109">
        <f t="shared" si="10"/>
        <v>0</v>
      </c>
    </row>
    <row r="110" spans="15:22" x14ac:dyDescent="0.25">
      <c r="O110" t="s">
        <v>1</v>
      </c>
      <c r="P110">
        <v>49</v>
      </c>
      <c r="Q110" t="s">
        <v>372</v>
      </c>
      <c r="R110" s="89">
        <f>'AUP Test Results Table 2'!D110</f>
        <v>0</v>
      </c>
      <c r="S110" s="3">
        <f>'AUP Test Results Table 2'!V110</f>
        <v>0</v>
      </c>
      <c r="T110">
        <f>'AUP Test Results Table 2'!T110</f>
        <v>0</v>
      </c>
      <c r="U110">
        <f>'AUP Test Results Table 2'!O110</f>
        <v>0</v>
      </c>
      <c r="V110">
        <f t="shared" si="10"/>
        <v>0</v>
      </c>
    </row>
    <row r="111" spans="15:22" x14ac:dyDescent="0.25">
      <c r="O111" t="s">
        <v>1</v>
      </c>
      <c r="P111">
        <v>50</v>
      </c>
      <c r="Q111" t="s">
        <v>373</v>
      </c>
      <c r="R111" s="89">
        <f>'AUP Test Results Table 2'!D111</f>
        <v>0</v>
      </c>
      <c r="S111" s="3">
        <f>'AUP Test Results Table 2'!V111</f>
        <v>0</v>
      </c>
      <c r="T111">
        <f>'AUP Test Results Table 2'!T111</f>
        <v>0</v>
      </c>
      <c r="U111">
        <f>'AUP Test Results Table 2'!O111</f>
        <v>0</v>
      </c>
      <c r="V111">
        <f t="shared" si="10"/>
        <v>0</v>
      </c>
    </row>
    <row r="112" spans="15:22" x14ac:dyDescent="0.25">
      <c r="O112" t="s">
        <v>1</v>
      </c>
      <c r="P112">
        <v>51</v>
      </c>
      <c r="Q112" t="s">
        <v>374</v>
      </c>
      <c r="R112" s="89">
        <f>'AUP Test Results Table 2'!D112</f>
        <v>0</v>
      </c>
      <c r="S112" s="3">
        <f>'AUP Test Results Table 2'!V112</f>
        <v>0</v>
      </c>
      <c r="T112">
        <f>'AUP Test Results Table 2'!T112</f>
        <v>0</v>
      </c>
      <c r="U112">
        <f>'AUP Test Results Table 2'!O112</f>
        <v>0</v>
      </c>
      <c r="V112">
        <f t="shared" si="10"/>
        <v>0</v>
      </c>
    </row>
    <row r="113" spans="15:22" x14ac:dyDescent="0.25">
      <c r="O113" t="s">
        <v>1</v>
      </c>
      <c r="P113">
        <v>52</v>
      </c>
      <c r="Q113" t="s">
        <v>375</v>
      </c>
      <c r="R113" s="89">
        <f>'AUP Test Results Table 2'!D113</f>
        <v>0</v>
      </c>
      <c r="S113" s="3">
        <f>'AUP Test Results Table 2'!V113</f>
        <v>0</v>
      </c>
      <c r="T113">
        <f>'AUP Test Results Table 2'!T113</f>
        <v>0</v>
      </c>
      <c r="U113">
        <f>'AUP Test Results Table 2'!O113</f>
        <v>0</v>
      </c>
      <c r="V113">
        <f t="shared" si="10"/>
        <v>0</v>
      </c>
    </row>
    <row r="114" spans="15:22" x14ac:dyDescent="0.25">
      <c r="O114" t="s">
        <v>1</v>
      </c>
      <c r="P114">
        <v>53</v>
      </c>
      <c r="Q114" t="s">
        <v>376</v>
      </c>
      <c r="R114" s="89">
        <f>'AUP Test Results Table 2'!D114</f>
        <v>0</v>
      </c>
      <c r="S114" s="3">
        <f>'AUP Test Results Table 2'!V114</f>
        <v>0</v>
      </c>
      <c r="T114">
        <f>'AUP Test Results Table 2'!T114</f>
        <v>0</v>
      </c>
      <c r="U114">
        <f>'AUP Test Results Table 2'!O114</f>
        <v>0</v>
      </c>
      <c r="V114">
        <f t="shared" si="10"/>
        <v>0</v>
      </c>
    </row>
    <row r="115" spans="15:22" x14ac:dyDescent="0.25">
      <c r="O115" t="s">
        <v>1</v>
      </c>
      <c r="P115">
        <v>54</v>
      </c>
      <c r="Q115" t="s">
        <v>377</v>
      </c>
      <c r="R115" s="89">
        <f>'AUP Test Results Table 2'!D115</f>
        <v>0</v>
      </c>
      <c r="S115" s="3">
        <f>'AUP Test Results Table 2'!V115</f>
        <v>0</v>
      </c>
      <c r="T115">
        <f>'AUP Test Results Table 2'!T115</f>
        <v>0</v>
      </c>
      <c r="U115">
        <f>'AUP Test Results Table 2'!O115</f>
        <v>0</v>
      </c>
      <c r="V115">
        <f t="shared" si="10"/>
        <v>0</v>
      </c>
    </row>
    <row r="116" spans="15:22" x14ac:dyDescent="0.25">
      <c r="O116" t="s">
        <v>1</v>
      </c>
      <c r="P116">
        <v>55</v>
      </c>
      <c r="Q116" t="s">
        <v>378</v>
      </c>
      <c r="R116" s="89">
        <f>'AUP Test Results Table 2'!D116</f>
        <v>0</v>
      </c>
      <c r="S116" s="3">
        <f>'AUP Test Results Table 2'!V116</f>
        <v>0</v>
      </c>
      <c r="T116">
        <f>'AUP Test Results Table 2'!T116</f>
        <v>0</v>
      </c>
      <c r="U116">
        <f>'AUP Test Results Table 2'!O116</f>
        <v>0</v>
      </c>
      <c r="V116">
        <f t="shared" si="10"/>
        <v>0</v>
      </c>
    </row>
    <row r="117" spans="15:22" x14ac:dyDescent="0.25">
      <c r="O117" t="s">
        <v>1</v>
      </c>
      <c r="P117">
        <v>56</v>
      </c>
      <c r="Q117" t="s">
        <v>379</v>
      </c>
      <c r="R117" s="89">
        <f>'AUP Test Results Table 2'!D117</f>
        <v>0</v>
      </c>
      <c r="S117" s="3">
        <f>'AUP Test Results Table 2'!V117</f>
        <v>0</v>
      </c>
      <c r="T117">
        <f>'AUP Test Results Table 2'!T117</f>
        <v>0</v>
      </c>
      <c r="U117">
        <f>'AUP Test Results Table 2'!O117</f>
        <v>0</v>
      </c>
      <c r="V117">
        <f t="shared" si="10"/>
        <v>0</v>
      </c>
    </row>
    <row r="118" spans="15:22" x14ac:dyDescent="0.25">
      <c r="O118" t="s">
        <v>1</v>
      </c>
      <c r="P118">
        <v>57</v>
      </c>
      <c r="Q118" t="s">
        <v>380</v>
      </c>
      <c r="R118" s="89">
        <f>'AUP Test Results Table 2'!D118</f>
        <v>0</v>
      </c>
      <c r="S118" s="3">
        <f>'AUP Test Results Table 2'!V118</f>
        <v>0</v>
      </c>
      <c r="T118">
        <f>'AUP Test Results Table 2'!T118</f>
        <v>0</v>
      </c>
      <c r="U118">
        <f>'AUP Test Results Table 2'!O118</f>
        <v>0</v>
      </c>
      <c r="V118">
        <f t="shared" si="10"/>
        <v>0</v>
      </c>
    </row>
    <row r="119" spans="15:22" x14ac:dyDescent="0.25">
      <c r="O119" t="s">
        <v>1</v>
      </c>
      <c r="P119">
        <v>58</v>
      </c>
      <c r="Q119" t="s">
        <v>381</v>
      </c>
      <c r="R119" s="89">
        <f>'AUP Test Results Table 2'!D119</f>
        <v>0</v>
      </c>
      <c r="S119" s="3">
        <f>'AUP Test Results Table 2'!V119</f>
        <v>0</v>
      </c>
      <c r="T119">
        <f>'AUP Test Results Table 2'!T119</f>
        <v>0</v>
      </c>
      <c r="U119">
        <f>'AUP Test Results Table 2'!O119</f>
        <v>0</v>
      </c>
      <c r="V119">
        <f t="shared" si="10"/>
        <v>0</v>
      </c>
    </row>
    <row r="120" spans="15:22" x14ac:dyDescent="0.25">
      <c r="O120" t="s">
        <v>1</v>
      </c>
      <c r="P120">
        <v>59</v>
      </c>
      <c r="Q120" t="s">
        <v>382</v>
      </c>
      <c r="R120" s="89">
        <f>'AUP Test Results Table 2'!D120</f>
        <v>0</v>
      </c>
      <c r="S120" s="3">
        <f>'AUP Test Results Table 2'!V120</f>
        <v>0</v>
      </c>
      <c r="T120">
        <f>'AUP Test Results Table 2'!T120</f>
        <v>0</v>
      </c>
      <c r="U120">
        <f>'AUP Test Results Table 2'!O120</f>
        <v>0</v>
      </c>
      <c r="V120">
        <f t="shared" si="10"/>
        <v>0</v>
      </c>
    </row>
    <row r="121" spans="15:22" x14ac:dyDescent="0.25">
      <c r="O121" t="s">
        <v>1</v>
      </c>
      <c r="P121">
        <v>60</v>
      </c>
      <c r="Q121" t="s">
        <v>383</v>
      </c>
      <c r="R121" s="89">
        <f>'AUP Test Results Table 2'!D121</f>
        <v>0</v>
      </c>
      <c r="S121" s="3">
        <f>'AUP Test Results Table 2'!V121</f>
        <v>0</v>
      </c>
      <c r="T121">
        <f>'AUP Test Results Table 2'!T121</f>
        <v>0</v>
      </c>
      <c r="U121">
        <f>'AUP Test Results Table 2'!O121</f>
        <v>0</v>
      </c>
      <c r="V121">
        <f t="shared" si="10"/>
        <v>0</v>
      </c>
    </row>
    <row r="122" spans="15:22" x14ac:dyDescent="0.25">
      <c r="O122" t="s">
        <v>2</v>
      </c>
      <c r="P122">
        <v>1</v>
      </c>
      <c r="Q122" t="s">
        <v>384</v>
      </c>
      <c r="R122" s="89">
        <f>'AUP Test Results Table 2'!D122</f>
        <v>0</v>
      </c>
      <c r="S122" s="3">
        <f>'AUP Test Results Table 2'!V122</f>
        <v>0</v>
      </c>
      <c r="T122">
        <f>'AUP Test Results Table 2'!T122</f>
        <v>0</v>
      </c>
      <c r="U122">
        <f>'AUP Test Results Table 2'!O122</f>
        <v>0</v>
      </c>
      <c r="V122">
        <f t="shared" si="10"/>
        <v>0</v>
      </c>
    </row>
    <row r="123" spans="15:22" x14ac:dyDescent="0.25">
      <c r="O123" t="s">
        <v>2</v>
      </c>
      <c r="P123">
        <v>2</v>
      </c>
      <c r="Q123" t="s">
        <v>385</v>
      </c>
      <c r="R123" s="89">
        <f>'AUP Test Results Table 2'!D123</f>
        <v>0</v>
      </c>
      <c r="S123" s="3">
        <f>'AUP Test Results Table 2'!V123</f>
        <v>0</v>
      </c>
      <c r="T123">
        <f>'AUP Test Results Table 2'!T123</f>
        <v>0</v>
      </c>
      <c r="U123">
        <f>'AUP Test Results Table 2'!O123</f>
        <v>0</v>
      </c>
      <c r="V123">
        <f t="shared" si="10"/>
        <v>0</v>
      </c>
    </row>
    <row r="124" spans="15:22" x14ac:dyDescent="0.25">
      <c r="O124" t="s">
        <v>2</v>
      </c>
      <c r="P124">
        <v>3</v>
      </c>
      <c r="Q124" t="s">
        <v>386</v>
      </c>
      <c r="R124" s="89">
        <f>'AUP Test Results Table 2'!D124</f>
        <v>0</v>
      </c>
      <c r="S124" s="3">
        <f>'AUP Test Results Table 2'!V124</f>
        <v>0</v>
      </c>
      <c r="T124">
        <f>'AUP Test Results Table 2'!T124</f>
        <v>0</v>
      </c>
      <c r="U124">
        <f>'AUP Test Results Table 2'!O124</f>
        <v>0</v>
      </c>
      <c r="V124">
        <f t="shared" si="10"/>
        <v>0</v>
      </c>
    </row>
    <row r="125" spans="15:22" x14ac:dyDescent="0.25">
      <c r="O125" t="s">
        <v>2</v>
      </c>
      <c r="P125">
        <v>4</v>
      </c>
      <c r="Q125" t="s">
        <v>387</v>
      </c>
      <c r="R125" s="89">
        <f>'AUP Test Results Table 2'!D125</f>
        <v>0</v>
      </c>
      <c r="S125" s="3">
        <f>'AUP Test Results Table 2'!V125</f>
        <v>0</v>
      </c>
      <c r="T125">
        <f>'AUP Test Results Table 2'!T125</f>
        <v>0</v>
      </c>
      <c r="U125">
        <f>'AUP Test Results Table 2'!O125</f>
        <v>0</v>
      </c>
      <c r="V125">
        <f t="shared" si="10"/>
        <v>0</v>
      </c>
    </row>
    <row r="126" spans="15:22" x14ac:dyDescent="0.25">
      <c r="O126" t="s">
        <v>2</v>
      </c>
      <c r="P126">
        <v>5</v>
      </c>
      <c r="Q126" t="s">
        <v>388</v>
      </c>
      <c r="R126" s="89">
        <f>'AUP Test Results Table 2'!D126</f>
        <v>0</v>
      </c>
      <c r="S126" s="3">
        <f>'AUP Test Results Table 2'!V126</f>
        <v>0</v>
      </c>
      <c r="T126">
        <f>'AUP Test Results Table 2'!T126</f>
        <v>0</v>
      </c>
      <c r="U126">
        <f>'AUP Test Results Table 2'!O126</f>
        <v>0</v>
      </c>
      <c r="V126">
        <f t="shared" si="10"/>
        <v>0</v>
      </c>
    </row>
    <row r="127" spans="15:22" x14ac:dyDescent="0.25">
      <c r="O127" t="s">
        <v>2</v>
      </c>
      <c r="P127">
        <v>6</v>
      </c>
      <c r="Q127" t="s">
        <v>389</v>
      </c>
      <c r="R127" s="89">
        <f>'AUP Test Results Table 2'!D127</f>
        <v>0</v>
      </c>
      <c r="S127" s="3">
        <f>'AUP Test Results Table 2'!V127</f>
        <v>0</v>
      </c>
      <c r="T127">
        <f>'AUP Test Results Table 2'!T127</f>
        <v>0</v>
      </c>
      <c r="U127">
        <f>'AUP Test Results Table 2'!O127</f>
        <v>0</v>
      </c>
      <c r="V127">
        <f t="shared" si="10"/>
        <v>0</v>
      </c>
    </row>
    <row r="128" spans="15:22" x14ac:dyDescent="0.25">
      <c r="O128" t="s">
        <v>2</v>
      </c>
      <c r="P128">
        <v>7</v>
      </c>
      <c r="Q128" t="s">
        <v>390</v>
      </c>
      <c r="R128" s="89">
        <f>'AUP Test Results Table 2'!D128</f>
        <v>0</v>
      </c>
      <c r="S128" s="3">
        <f>'AUP Test Results Table 2'!V128</f>
        <v>0</v>
      </c>
      <c r="T128">
        <f>'AUP Test Results Table 2'!T128</f>
        <v>0</v>
      </c>
      <c r="U128">
        <f>'AUP Test Results Table 2'!O128</f>
        <v>0</v>
      </c>
      <c r="V128">
        <f t="shared" si="10"/>
        <v>0</v>
      </c>
    </row>
    <row r="129" spans="15:22" x14ac:dyDescent="0.25">
      <c r="O129" t="s">
        <v>2</v>
      </c>
      <c r="P129">
        <v>8</v>
      </c>
      <c r="Q129" t="s">
        <v>391</v>
      </c>
      <c r="R129" s="89">
        <f>'AUP Test Results Table 2'!D129</f>
        <v>0</v>
      </c>
      <c r="S129" s="3">
        <f>'AUP Test Results Table 2'!V129</f>
        <v>0</v>
      </c>
      <c r="T129">
        <f>'AUP Test Results Table 2'!T129</f>
        <v>0</v>
      </c>
      <c r="U129">
        <f>'AUP Test Results Table 2'!O129</f>
        <v>0</v>
      </c>
      <c r="V129">
        <f t="shared" si="10"/>
        <v>0</v>
      </c>
    </row>
    <row r="130" spans="15:22" x14ac:dyDescent="0.25">
      <c r="O130" t="s">
        <v>2</v>
      </c>
      <c r="P130">
        <v>9</v>
      </c>
      <c r="Q130" t="s">
        <v>392</v>
      </c>
      <c r="R130" s="89">
        <f>'AUP Test Results Table 2'!D130</f>
        <v>0</v>
      </c>
      <c r="S130" s="3">
        <f>'AUP Test Results Table 2'!V130</f>
        <v>0</v>
      </c>
      <c r="T130">
        <f>'AUP Test Results Table 2'!T130</f>
        <v>0</v>
      </c>
      <c r="U130">
        <f>'AUP Test Results Table 2'!O130</f>
        <v>0</v>
      </c>
      <c r="V130">
        <f t="shared" si="10"/>
        <v>0</v>
      </c>
    </row>
    <row r="131" spans="15:22" x14ac:dyDescent="0.25">
      <c r="O131" t="s">
        <v>2</v>
      </c>
      <c r="P131">
        <v>10</v>
      </c>
      <c r="Q131" t="s">
        <v>393</v>
      </c>
      <c r="R131" s="89">
        <f>'AUP Test Results Table 2'!D131</f>
        <v>0</v>
      </c>
      <c r="S131" s="3">
        <f>'AUP Test Results Table 2'!V131</f>
        <v>0</v>
      </c>
      <c r="T131">
        <f>'AUP Test Results Table 2'!T131</f>
        <v>0</v>
      </c>
      <c r="U131">
        <f>'AUP Test Results Table 2'!O131</f>
        <v>0</v>
      </c>
      <c r="V131">
        <f t="shared" ref="V131:V194" si="11">S131*S131</f>
        <v>0</v>
      </c>
    </row>
    <row r="132" spans="15:22" x14ac:dyDescent="0.25">
      <c r="O132" t="s">
        <v>2</v>
      </c>
      <c r="P132">
        <v>11</v>
      </c>
      <c r="Q132" t="s">
        <v>394</v>
      </c>
      <c r="R132" s="89">
        <f>'AUP Test Results Table 2'!D132</f>
        <v>0</v>
      </c>
      <c r="S132" s="3">
        <f>'AUP Test Results Table 2'!V132</f>
        <v>0</v>
      </c>
      <c r="T132">
        <f>'AUP Test Results Table 2'!T132</f>
        <v>0</v>
      </c>
      <c r="U132">
        <f>'AUP Test Results Table 2'!O132</f>
        <v>0</v>
      </c>
      <c r="V132">
        <f t="shared" si="11"/>
        <v>0</v>
      </c>
    </row>
    <row r="133" spans="15:22" x14ac:dyDescent="0.25">
      <c r="O133" t="s">
        <v>2</v>
      </c>
      <c r="P133">
        <v>12</v>
      </c>
      <c r="Q133" t="s">
        <v>395</v>
      </c>
      <c r="R133" s="89">
        <f>'AUP Test Results Table 2'!D133</f>
        <v>0</v>
      </c>
      <c r="S133" s="3">
        <f>'AUP Test Results Table 2'!V133</f>
        <v>0</v>
      </c>
      <c r="T133">
        <f>'AUP Test Results Table 2'!T133</f>
        <v>0</v>
      </c>
      <c r="U133">
        <f>'AUP Test Results Table 2'!O133</f>
        <v>0</v>
      </c>
      <c r="V133">
        <f t="shared" si="11"/>
        <v>0</v>
      </c>
    </row>
    <row r="134" spans="15:22" x14ac:dyDescent="0.25">
      <c r="O134" t="s">
        <v>2</v>
      </c>
      <c r="P134">
        <v>13</v>
      </c>
      <c r="Q134" t="s">
        <v>396</v>
      </c>
      <c r="R134" s="89">
        <f>'AUP Test Results Table 2'!D134</f>
        <v>0</v>
      </c>
      <c r="S134" s="3">
        <f>'AUP Test Results Table 2'!V134</f>
        <v>0</v>
      </c>
      <c r="T134">
        <f>'AUP Test Results Table 2'!T134</f>
        <v>0</v>
      </c>
      <c r="U134">
        <f>'AUP Test Results Table 2'!O134</f>
        <v>0</v>
      </c>
      <c r="V134">
        <f t="shared" si="11"/>
        <v>0</v>
      </c>
    </row>
    <row r="135" spans="15:22" x14ac:dyDescent="0.25">
      <c r="O135" t="s">
        <v>2</v>
      </c>
      <c r="P135">
        <v>14</v>
      </c>
      <c r="Q135" t="s">
        <v>397</v>
      </c>
      <c r="R135" s="89">
        <f>'AUP Test Results Table 2'!D135</f>
        <v>0</v>
      </c>
      <c r="S135" s="3">
        <f>'AUP Test Results Table 2'!V135</f>
        <v>0</v>
      </c>
      <c r="T135">
        <f>'AUP Test Results Table 2'!T135</f>
        <v>0</v>
      </c>
      <c r="U135">
        <f>'AUP Test Results Table 2'!O135</f>
        <v>0</v>
      </c>
      <c r="V135">
        <f t="shared" si="11"/>
        <v>0</v>
      </c>
    </row>
    <row r="136" spans="15:22" x14ac:dyDescent="0.25">
      <c r="O136" t="s">
        <v>2</v>
      </c>
      <c r="P136">
        <v>15</v>
      </c>
      <c r="Q136" t="s">
        <v>398</v>
      </c>
      <c r="R136" s="89">
        <f>'AUP Test Results Table 2'!D136</f>
        <v>0</v>
      </c>
      <c r="S136" s="3">
        <f>'AUP Test Results Table 2'!V136</f>
        <v>0</v>
      </c>
      <c r="T136">
        <f>'AUP Test Results Table 2'!T136</f>
        <v>0</v>
      </c>
      <c r="U136">
        <f>'AUP Test Results Table 2'!O136</f>
        <v>0</v>
      </c>
      <c r="V136">
        <f t="shared" si="11"/>
        <v>0</v>
      </c>
    </row>
    <row r="137" spans="15:22" x14ac:dyDescent="0.25">
      <c r="O137" t="s">
        <v>2</v>
      </c>
      <c r="P137">
        <v>16</v>
      </c>
      <c r="Q137" t="s">
        <v>399</v>
      </c>
      <c r="R137" s="89">
        <f>'AUP Test Results Table 2'!D137</f>
        <v>0</v>
      </c>
      <c r="S137" s="3">
        <f>'AUP Test Results Table 2'!V137</f>
        <v>0</v>
      </c>
      <c r="T137">
        <f>'AUP Test Results Table 2'!T137</f>
        <v>0</v>
      </c>
      <c r="U137">
        <f>'AUP Test Results Table 2'!O137</f>
        <v>0</v>
      </c>
      <c r="V137">
        <f t="shared" si="11"/>
        <v>0</v>
      </c>
    </row>
    <row r="138" spans="15:22" x14ac:dyDescent="0.25">
      <c r="O138" t="s">
        <v>2</v>
      </c>
      <c r="P138">
        <v>17</v>
      </c>
      <c r="Q138" t="s">
        <v>400</v>
      </c>
      <c r="R138" s="89">
        <f>'AUP Test Results Table 2'!D138</f>
        <v>0</v>
      </c>
      <c r="S138" s="3">
        <f>'AUP Test Results Table 2'!V138</f>
        <v>0</v>
      </c>
      <c r="T138">
        <f>'AUP Test Results Table 2'!T138</f>
        <v>0</v>
      </c>
      <c r="U138">
        <f>'AUP Test Results Table 2'!O138</f>
        <v>0</v>
      </c>
      <c r="V138">
        <f t="shared" si="11"/>
        <v>0</v>
      </c>
    </row>
    <row r="139" spans="15:22" x14ac:dyDescent="0.25">
      <c r="O139" t="s">
        <v>2</v>
      </c>
      <c r="P139">
        <v>18</v>
      </c>
      <c r="Q139" t="s">
        <v>401</v>
      </c>
      <c r="R139" s="89">
        <f>'AUP Test Results Table 2'!D139</f>
        <v>0</v>
      </c>
      <c r="S139" s="3">
        <f>'AUP Test Results Table 2'!V139</f>
        <v>0</v>
      </c>
      <c r="T139">
        <f>'AUP Test Results Table 2'!T139</f>
        <v>0</v>
      </c>
      <c r="U139">
        <f>'AUP Test Results Table 2'!O139</f>
        <v>0</v>
      </c>
      <c r="V139">
        <f t="shared" si="11"/>
        <v>0</v>
      </c>
    </row>
    <row r="140" spans="15:22" x14ac:dyDescent="0.25">
      <c r="O140" t="s">
        <v>2</v>
      </c>
      <c r="P140">
        <v>19</v>
      </c>
      <c r="Q140" t="s">
        <v>402</v>
      </c>
      <c r="R140" s="89">
        <f>'AUP Test Results Table 2'!D140</f>
        <v>0</v>
      </c>
      <c r="S140" s="3">
        <f>'AUP Test Results Table 2'!V140</f>
        <v>0</v>
      </c>
      <c r="T140">
        <f>'AUP Test Results Table 2'!T140</f>
        <v>0</v>
      </c>
      <c r="U140">
        <f>'AUP Test Results Table 2'!O140</f>
        <v>0</v>
      </c>
      <c r="V140">
        <f t="shared" si="11"/>
        <v>0</v>
      </c>
    </row>
    <row r="141" spans="15:22" x14ac:dyDescent="0.25">
      <c r="O141" t="s">
        <v>2</v>
      </c>
      <c r="P141">
        <v>20</v>
      </c>
      <c r="Q141" t="s">
        <v>403</v>
      </c>
      <c r="R141" s="89">
        <f>'AUP Test Results Table 2'!D141</f>
        <v>0</v>
      </c>
      <c r="S141" s="3">
        <f>'AUP Test Results Table 2'!V141</f>
        <v>0</v>
      </c>
      <c r="T141">
        <f>'AUP Test Results Table 2'!T141</f>
        <v>0</v>
      </c>
      <c r="U141">
        <f>'AUP Test Results Table 2'!O141</f>
        <v>0</v>
      </c>
      <c r="V141">
        <f t="shared" si="11"/>
        <v>0</v>
      </c>
    </row>
    <row r="142" spans="15:22" x14ac:dyDescent="0.25">
      <c r="O142" t="s">
        <v>2</v>
      </c>
      <c r="P142">
        <v>21</v>
      </c>
      <c r="Q142" t="s">
        <v>404</v>
      </c>
      <c r="R142" s="89">
        <f>'AUP Test Results Table 2'!D142</f>
        <v>0</v>
      </c>
      <c r="S142" s="3">
        <f>'AUP Test Results Table 2'!V142</f>
        <v>0</v>
      </c>
      <c r="T142">
        <f>'AUP Test Results Table 2'!T142</f>
        <v>0</v>
      </c>
      <c r="U142">
        <f>'AUP Test Results Table 2'!O142</f>
        <v>0</v>
      </c>
      <c r="V142">
        <f t="shared" si="11"/>
        <v>0</v>
      </c>
    </row>
    <row r="143" spans="15:22" x14ac:dyDescent="0.25">
      <c r="O143" t="s">
        <v>2</v>
      </c>
      <c r="P143">
        <v>22</v>
      </c>
      <c r="Q143" t="s">
        <v>405</v>
      </c>
      <c r="R143" s="89">
        <f>'AUP Test Results Table 2'!D143</f>
        <v>0</v>
      </c>
      <c r="S143" s="3">
        <f>'AUP Test Results Table 2'!V143</f>
        <v>0</v>
      </c>
      <c r="T143">
        <f>'AUP Test Results Table 2'!T143</f>
        <v>0</v>
      </c>
      <c r="U143">
        <f>'AUP Test Results Table 2'!O143</f>
        <v>0</v>
      </c>
      <c r="V143">
        <f t="shared" si="11"/>
        <v>0</v>
      </c>
    </row>
    <row r="144" spans="15:22" x14ac:dyDescent="0.25">
      <c r="O144" t="s">
        <v>2</v>
      </c>
      <c r="P144">
        <v>23</v>
      </c>
      <c r="Q144" t="s">
        <v>406</v>
      </c>
      <c r="R144" s="89">
        <f>'AUP Test Results Table 2'!D144</f>
        <v>0</v>
      </c>
      <c r="S144" s="3">
        <f>'AUP Test Results Table 2'!V144</f>
        <v>0</v>
      </c>
      <c r="T144">
        <f>'AUP Test Results Table 2'!T144</f>
        <v>0</v>
      </c>
      <c r="U144">
        <f>'AUP Test Results Table 2'!O144</f>
        <v>0</v>
      </c>
      <c r="V144">
        <f t="shared" si="11"/>
        <v>0</v>
      </c>
    </row>
    <row r="145" spans="15:22" x14ac:dyDescent="0.25">
      <c r="O145" t="s">
        <v>2</v>
      </c>
      <c r="P145">
        <v>24</v>
      </c>
      <c r="Q145" t="s">
        <v>407</v>
      </c>
      <c r="R145" s="89">
        <f>'AUP Test Results Table 2'!D145</f>
        <v>0</v>
      </c>
      <c r="S145" s="3">
        <f>'AUP Test Results Table 2'!V145</f>
        <v>0</v>
      </c>
      <c r="T145">
        <f>'AUP Test Results Table 2'!T145</f>
        <v>0</v>
      </c>
      <c r="U145">
        <f>'AUP Test Results Table 2'!O145</f>
        <v>0</v>
      </c>
      <c r="V145">
        <f t="shared" si="11"/>
        <v>0</v>
      </c>
    </row>
    <row r="146" spans="15:22" x14ac:dyDescent="0.25">
      <c r="O146" t="s">
        <v>2</v>
      </c>
      <c r="P146">
        <v>25</v>
      </c>
      <c r="Q146" t="s">
        <v>408</v>
      </c>
      <c r="R146" s="89">
        <f>'AUP Test Results Table 2'!D146</f>
        <v>0</v>
      </c>
      <c r="S146" s="3">
        <f>'AUP Test Results Table 2'!V146</f>
        <v>0</v>
      </c>
      <c r="T146">
        <f>'AUP Test Results Table 2'!T146</f>
        <v>0</v>
      </c>
      <c r="U146">
        <f>'AUP Test Results Table 2'!O146</f>
        <v>0</v>
      </c>
      <c r="V146">
        <f t="shared" si="11"/>
        <v>0</v>
      </c>
    </row>
    <row r="147" spans="15:22" x14ac:dyDescent="0.25">
      <c r="O147" t="s">
        <v>2</v>
      </c>
      <c r="P147">
        <v>26</v>
      </c>
      <c r="Q147" t="s">
        <v>409</v>
      </c>
      <c r="R147" s="89">
        <f>'AUP Test Results Table 2'!D147</f>
        <v>0</v>
      </c>
      <c r="S147" s="3">
        <f>'AUP Test Results Table 2'!V147</f>
        <v>0</v>
      </c>
      <c r="T147">
        <f>'AUP Test Results Table 2'!T147</f>
        <v>0</v>
      </c>
      <c r="U147">
        <f>'AUP Test Results Table 2'!O147</f>
        <v>0</v>
      </c>
      <c r="V147">
        <f t="shared" si="11"/>
        <v>0</v>
      </c>
    </row>
    <row r="148" spans="15:22" x14ac:dyDescent="0.25">
      <c r="O148" t="s">
        <v>2</v>
      </c>
      <c r="P148">
        <v>27</v>
      </c>
      <c r="Q148" t="s">
        <v>410</v>
      </c>
      <c r="R148" s="89">
        <f>'AUP Test Results Table 2'!D148</f>
        <v>0</v>
      </c>
      <c r="S148" s="3">
        <f>'AUP Test Results Table 2'!V148</f>
        <v>0</v>
      </c>
      <c r="T148">
        <f>'AUP Test Results Table 2'!T148</f>
        <v>0</v>
      </c>
      <c r="U148">
        <f>'AUP Test Results Table 2'!O148</f>
        <v>0</v>
      </c>
      <c r="V148">
        <f t="shared" si="11"/>
        <v>0</v>
      </c>
    </row>
    <row r="149" spans="15:22" x14ac:dyDescent="0.25">
      <c r="O149" t="s">
        <v>2</v>
      </c>
      <c r="P149">
        <v>28</v>
      </c>
      <c r="Q149" t="s">
        <v>411</v>
      </c>
      <c r="R149" s="89">
        <f>'AUP Test Results Table 2'!D149</f>
        <v>0</v>
      </c>
      <c r="S149" s="3">
        <f>'AUP Test Results Table 2'!V149</f>
        <v>0</v>
      </c>
      <c r="T149">
        <f>'AUP Test Results Table 2'!T149</f>
        <v>0</v>
      </c>
      <c r="U149">
        <f>'AUP Test Results Table 2'!O149</f>
        <v>0</v>
      </c>
      <c r="V149">
        <f t="shared" si="11"/>
        <v>0</v>
      </c>
    </row>
    <row r="150" spans="15:22" x14ac:dyDescent="0.25">
      <c r="O150" t="s">
        <v>2</v>
      </c>
      <c r="P150">
        <v>29</v>
      </c>
      <c r="Q150" t="s">
        <v>412</v>
      </c>
      <c r="R150" s="89">
        <f>'AUP Test Results Table 2'!D150</f>
        <v>0</v>
      </c>
      <c r="S150" s="3">
        <f>'AUP Test Results Table 2'!V150</f>
        <v>0</v>
      </c>
      <c r="T150">
        <f>'AUP Test Results Table 2'!T150</f>
        <v>0</v>
      </c>
      <c r="U150">
        <f>'AUP Test Results Table 2'!O150</f>
        <v>0</v>
      </c>
      <c r="V150">
        <f t="shared" si="11"/>
        <v>0</v>
      </c>
    </row>
    <row r="151" spans="15:22" x14ac:dyDescent="0.25">
      <c r="O151" t="s">
        <v>2</v>
      </c>
      <c r="P151">
        <v>30</v>
      </c>
      <c r="Q151" t="s">
        <v>413</v>
      </c>
      <c r="R151" s="89">
        <f>'AUP Test Results Table 2'!D151</f>
        <v>0</v>
      </c>
      <c r="S151" s="3">
        <f>'AUP Test Results Table 2'!V151</f>
        <v>0</v>
      </c>
      <c r="T151">
        <f>'AUP Test Results Table 2'!T151</f>
        <v>0</v>
      </c>
      <c r="U151">
        <f>'AUP Test Results Table 2'!O151</f>
        <v>0</v>
      </c>
      <c r="V151">
        <f t="shared" si="11"/>
        <v>0</v>
      </c>
    </row>
    <row r="152" spans="15:22" x14ac:dyDescent="0.25">
      <c r="O152" t="s">
        <v>2</v>
      </c>
      <c r="P152">
        <v>31</v>
      </c>
      <c r="Q152" t="s">
        <v>414</v>
      </c>
      <c r="R152" s="89">
        <f>'AUP Test Results Table 2'!D152</f>
        <v>0</v>
      </c>
      <c r="S152" s="3">
        <f>'AUP Test Results Table 2'!V152</f>
        <v>0</v>
      </c>
      <c r="T152">
        <f>'AUP Test Results Table 2'!T152</f>
        <v>0</v>
      </c>
      <c r="U152">
        <f>'AUP Test Results Table 2'!O152</f>
        <v>0</v>
      </c>
      <c r="V152">
        <f t="shared" si="11"/>
        <v>0</v>
      </c>
    </row>
    <row r="153" spans="15:22" x14ac:dyDescent="0.25">
      <c r="O153" t="s">
        <v>2</v>
      </c>
      <c r="P153">
        <v>32</v>
      </c>
      <c r="Q153" t="s">
        <v>415</v>
      </c>
      <c r="R153" s="89">
        <f>'AUP Test Results Table 2'!D153</f>
        <v>0</v>
      </c>
      <c r="S153" s="3">
        <f>'AUP Test Results Table 2'!V153</f>
        <v>0</v>
      </c>
      <c r="T153">
        <f>'AUP Test Results Table 2'!T153</f>
        <v>0</v>
      </c>
      <c r="U153">
        <f>'AUP Test Results Table 2'!O153</f>
        <v>0</v>
      </c>
      <c r="V153">
        <f t="shared" si="11"/>
        <v>0</v>
      </c>
    </row>
    <row r="154" spans="15:22" x14ac:dyDescent="0.25">
      <c r="O154" t="s">
        <v>2</v>
      </c>
      <c r="P154">
        <v>33</v>
      </c>
      <c r="Q154" t="s">
        <v>416</v>
      </c>
      <c r="R154" s="89">
        <f>'AUP Test Results Table 2'!D154</f>
        <v>0</v>
      </c>
      <c r="S154" s="3">
        <f>'AUP Test Results Table 2'!V154</f>
        <v>0</v>
      </c>
      <c r="T154">
        <f>'AUP Test Results Table 2'!T154</f>
        <v>0</v>
      </c>
      <c r="U154">
        <f>'AUP Test Results Table 2'!O154</f>
        <v>0</v>
      </c>
      <c r="V154">
        <f t="shared" si="11"/>
        <v>0</v>
      </c>
    </row>
    <row r="155" spans="15:22" x14ac:dyDescent="0.25">
      <c r="O155" t="s">
        <v>2</v>
      </c>
      <c r="P155">
        <v>34</v>
      </c>
      <c r="Q155" t="s">
        <v>417</v>
      </c>
      <c r="R155" s="89">
        <f>'AUP Test Results Table 2'!D155</f>
        <v>0</v>
      </c>
      <c r="S155" s="3">
        <f>'AUP Test Results Table 2'!V155</f>
        <v>0</v>
      </c>
      <c r="T155">
        <f>'AUP Test Results Table 2'!T155</f>
        <v>0</v>
      </c>
      <c r="U155">
        <f>'AUP Test Results Table 2'!O155</f>
        <v>0</v>
      </c>
      <c r="V155">
        <f t="shared" si="11"/>
        <v>0</v>
      </c>
    </row>
    <row r="156" spans="15:22" x14ac:dyDescent="0.25">
      <c r="O156" t="s">
        <v>2</v>
      </c>
      <c r="P156">
        <v>35</v>
      </c>
      <c r="Q156" t="s">
        <v>418</v>
      </c>
      <c r="R156" s="89">
        <f>'AUP Test Results Table 2'!D156</f>
        <v>0</v>
      </c>
      <c r="S156" s="3">
        <f>'AUP Test Results Table 2'!V156</f>
        <v>0</v>
      </c>
      <c r="T156">
        <f>'AUP Test Results Table 2'!T156</f>
        <v>0</v>
      </c>
      <c r="U156">
        <f>'AUP Test Results Table 2'!O156</f>
        <v>0</v>
      </c>
      <c r="V156">
        <f t="shared" si="11"/>
        <v>0</v>
      </c>
    </row>
    <row r="157" spans="15:22" x14ac:dyDescent="0.25">
      <c r="O157" t="s">
        <v>2</v>
      </c>
      <c r="P157">
        <v>36</v>
      </c>
      <c r="Q157" t="s">
        <v>419</v>
      </c>
      <c r="R157" s="89">
        <f>'AUP Test Results Table 2'!D157</f>
        <v>0</v>
      </c>
      <c r="S157" s="3">
        <f>'AUP Test Results Table 2'!V157</f>
        <v>0</v>
      </c>
      <c r="T157">
        <f>'AUP Test Results Table 2'!T157</f>
        <v>0</v>
      </c>
      <c r="U157">
        <f>'AUP Test Results Table 2'!O157</f>
        <v>0</v>
      </c>
      <c r="V157">
        <f t="shared" si="11"/>
        <v>0</v>
      </c>
    </row>
    <row r="158" spans="15:22" x14ac:dyDescent="0.25">
      <c r="O158" t="s">
        <v>2</v>
      </c>
      <c r="P158">
        <v>37</v>
      </c>
      <c r="Q158" t="s">
        <v>420</v>
      </c>
      <c r="R158" s="89">
        <f>'AUP Test Results Table 2'!D158</f>
        <v>0</v>
      </c>
      <c r="S158" s="3">
        <f>'AUP Test Results Table 2'!V158</f>
        <v>0</v>
      </c>
      <c r="T158">
        <f>'AUP Test Results Table 2'!T158</f>
        <v>0</v>
      </c>
      <c r="U158">
        <f>'AUP Test Results Table 2'!O158</f>
        <v>0</v>
      </c>
      <c r="V158">
        <f t="shared" si="11"/>
        <v>0</v>
      </c>
    </row>
    <row r="159" spans="15:22" x14ac:dyDescent="0.25">
      <c r="O159" t="s">
        <v>2</v>
      </c>
      <c r="P159">
        <v>38</v>
      </c>
      <c r="Q159" t="s">
        <v>421</v>
      </c>
      <c r="R159" s="89">
        <f>'AUP Test Results Table 2'!D159</f>
        <v>0</v>
      </c>
      <c r="S159" s="3">
        <f>'AUP Test Results Table 2'!V159</f>
        <v>0</v>
      </c>
      <c r="T159">
        <f>'AUP Test Results Table 2'!T159</f>
        <v>0</v>
      </c>
      <c r="U159">
        <f>'AUP Test Results Table 2'!O159</f>
        <v>0</v>
      </c>
      <c r="V159">
        <f t="shared" si="11"/>
        <v>0</v>
      </c>
    </row>
    <row r="160" spans="15:22" x14ac:dyDescent="0.25">
      <c r="O160" t="s">
        <v>2</v>
      </c>
      <c r="P160">
        <v>39</v>
      </c>
      <c r="Q160" t="s">
        <v>422</v>
      </c>
      <c r="R160" s="89">
        <f>'AUP Test Results Table 2'!D160</f>
        <v>0</v>
      </c>
      <c r="S160" s="3">
        <f>'AUP Test Results Table 2'!V160</f>
        <v>0</v>
      </c>
      <c r="T160">
        <f>'AUP Test Results Table 2'!T160</f>
        <v>0</v>
      </c>
      <c r="U160">
        <f>'AUP Test Results Table 2'!O160</f>
        <v>0</v>
      </c>
      <c r="V160">
        <f t="shared" si="11"/>
        <v>0</v>
      </c>
    </row>
    <row r="161" spans="15:22" x14ac:dyDescent="0.25">
      <c r="O161" t="s">
        <v>2</v>
      </c>
      <c r="P161">
        <v>40</v>
      </c>
      <c r="Q161" t="s">
        <v>423</v>
      </c>
      <c r="R161" s="89">
        <f>'AUP Test Results Table 2'!D161</f>
        <v>0</v>
      </c>
      <c r="S161" s="3">
        <f>'AUP Test Results Table 2'!V161</f>
        <v>0</v>
      </c>
      <c r="T161">
        <f>'AUP Test Results Table 2'!T161</f>
        <v>0</v>
      </c>
      <c r="U161">
        <f>'AUP Test Results Table 2'!O161</f>
        <v>0</v>
      </c>
      <c r="V161">
        <f t="shared" si="11"/>
        <v>0</v>
      </c>
    </row>
    <row r="162" spans="15:22" x14ac:dyDescent="0.25">
      <c r="O162" t="s">
        <v>2</v>
      </c>
      <c r="P162">
        <v>41</v>
      </c>
      <c r="Q162" t="s">
        <v>424</v>
      </c>
      <c r="R162" s="89">
        <f>'AUP Test Results Table 2'!D162</f>
        <v>0</v>
      </c>
      <c r="S162" s="3">
        <f>'AUP Test Results Table 2'!V162</f>
        <v>0</v>
      </c>
      <c r="T162">
        <f>'AUP Test Results Table 2'!T162</f>
        <v>0</v>
      </c>
      <c r="U162">
        <f>'AUP Test Results Table 2'!O162</f>
        <v>0</v>
      </c>
      <c r="V162">
        <f t="shared" si="11"/>
        <v>0</v>
      </c>
    </row>
    <row r="163" spans="15:22" x14ac:dyDescent="0.25">
      <c r="O163" t="s">
        <v>2</v>
      </c>
      <c r="P163">
        <v>42</v>
      </c>
      <c r="Q163" t="s">
        <v>425</v>
      </c>
      <c r="R163" s="89">
        <f>'AUP Test Results Table 2'!D163</f>
        <v>0</v>
      </c>
      <c r="S163" s="3">
        <f>'AUP Test Results Table 2'!V163</f>
        <v>0</v>
      </c>
      <c r="T163">
        <f>'AUP Test Results Table 2'!T163</f>
        <v>0</v>
      </c>
      <c r="U163">
        <f>'AUP Test Results Table 2'!O163</f>
        <v>0</v>
      </c>
      <c r="V163">
        <f t="shared" si="11"/>
        <v>0</v>
      </c>
    </row>
    <row r="164" spans="15:22" x14ac:dyDescent="0.25">
      <c r="O164" t="s">
        <v>2</v>
      </c>
      <c r="P164">
        <v>43</v>
      </c>
      <c r="Q164" t="s">
        <v>426</v>
      </c>
      <c r="R164" s="89">
        <f>'AUP Test Results Table 2'!D164</f>
        <v>0</v>
      </c>
      <c r="S164" s="3">
        <f>'AUP Test Results Table 2'!V164</f>
        <v>0</v>
      </c>
      <c r="T164">
        <f>'AUP Test Results Table 2'!T164</f>
        <v>0</v>
      </c>
      <c r="U164">
        <f>'AUP Test Results Table 2'!O164</f>
        <v>0</v>
      </c>
      <c r="V164">
        <f t="shared" si="11"/>
        <v>0</v>
      </c>
    </row>
    <row r="165" spans="15:22" x14ac:dyDescent="0.25">
      <c r="O165" t="s">
        <v>2</v>
      </c>
      <c r="P165">
        <v>44</v>
      </c>
      <c r="Q165" t="s">
        <v>427</v>
      </c>
      <c r="R165" s="89">
        <f>'AUP Test Results Table 2'!D165</f>
        <v>0</v>
      </c>
      <c r="S165" s="3">
        <f>'AUP Test Results Table 2'!V165</f>
        <v>0</v>
      </c>
      <c r="T165">
        <f>'AUP Test Results Table 2'!T165</f>
        <v>0</v>
      </c>
      <c r="U165">
        <f>'AUP Test Results Table 2'!O165</f>
        <v>0</v>
      </c>
      <c r="V165">
        <f t="shared" si="11"/>
        <v>0</v>
      </c>
    </row>
    <row r="166" spans="15:22" x14ac:dyDescent="0.25">
      <c r="O166" t="s">
        <v>2</v>
      </c>
      <c r="P166">
        <v>45</v>
      </c>
      <c r="Q166" t="s">
        <v>428</v>
      </c>
      <c r="R166" s="89">
        <f>'AUP Test Results Table 2'!D166</f>
        <v>0</v>
      </c>
      <c r="S166" s="3">
        <f>'AUP Test Results Table 2'!V166</f>
        <v>0</v>
      </c>
      <c r="T166">
        <f>'AUP Test Results Table 2'!T166</f>
        <v>0</v>
      </c>
      <c r="U166">
        <f>'AUP Test Results Table 2'!O166</f>
        <v>0</v>
      </c>
      <c r="V166">
        <f t="shared" si="11"/>
        <v>0</v>
      </c>
    </row>
    <row r="167" spans="15:22" x14ac:dyDescent="0.25">
      <c r="O167" t="s">
        <v>2</v>
      </c>
      <c r="P167">
        <v>46</v>
      </c>
      <c r="Q167" t="s">
        <v>429</v>
      </c>
      <c r="R167" s="89">
        <f>'AUP Test Results Table 2'!D167</f>
        <v>0</v>
      </c>
      <c r="S167" s="3">
        <f>'AUP Test Results Table 2'!V167</f>
        <v>0</v>
      </c>
      <c r="T167">
        <f>'AUP Test Results Table 2'!T167</f>
        <v>0</v>
      </c>
      <c r="U167">
        <f>'AUP Test Results Table 2'!O167</f>
        <v>0</v>
      </c>
      <c r="V167">
        <f t="shared" si="11"/>
        <v>0</v>
      </c>
    </row>
    <row r="168" spans="15:22" x14ac:dyDescent="0.25">
      <c r="O168" t="s">
        <v>2</v>
      </c>
      <c r="P168">
        <v>47</v>
      </c>
      <c r="Q168" t="s">
        <v>430</v>
      </c>
      <c r="R168" s="89">
        <f>'AUP Test Results Table 2'!D168</f>
        <v>0</v>
      </c>
      <c r="S168" s="3">
        <f>'AUP Test Results Table 2'!V168</f>
        <v>0</v>
      </c>
      <c r="T168">
        <f>'AUP Test Results Table 2'!T168</f>
        <v>0</v>
      </c>
      <c r="U168">
        <f>'AUP Test Results Table 2'!O168</f>
        <v>0</v>
      </c>
      <c r="V168">
        <f t="shared" si="11"/>
        <v>0</v>
      </c>
    </row>
    <row r="169" spans="15:22" x14ac:dyDescent="0.25">
      <c r="O169" t="s">
        <v>2</v>
      </c>
      <c r="P169">
        <v>48</v>
      </c>
      <c r="Q169" t="s">
        <v>431</v>
      </c>
      <c r="R169" s="89">
        <f>'AUP Test Results Table 2'!D169</f>
        <v>0</v>
      </c>
      <c r="S169" s="3">
        <f>'AUP Test Results Table 2'!V169</f>
        <v>0</v>
      </c>
      <c r="T169">
        <f>'AUP Test Results Table 2'!T169</f>
        <v>0</v>
      </c>
      <c r="U169">
        <f>'AUP Test Results Table 2'!O169</f>
        <v>0</v>
      </c>
      <c r="V169">
        <f t="shared" si="11"/>
        <v>0</v>
      </c>
    </row>
    <row r="170" spans="15:22" x14ac:dyDescent="0.25">
      <c r="O170" t="s">
        <v>2</v>
      </c>
      <c r="P170">
        <v>49</v>
      </c>
      <c r="Q170" t="s">
        <v>432</v>
      </c>
      <c r="R170" s="89">
        <f>'AUP Test Results Table 2'!D170</f>
        <v>0</v>
      </c>
      <c r="S170" s="3">
        <f>'AUP Test Results Table 2'!V170</f>
        <v>0</v>
      </c>
      <c r="T170">
        <f>'AUP Test Results Table 2'!T170</f>
        <v>0</v>
      </c>
      <c r="U170">
        <f>'AUP Test Results Table 2'!O170</f>
        <v>0</v>
      </c>
      <c r="V170">
        <f t="shared" si="11"/>
        <v>0</v>
      </c>
    </row>
    <row r="171" spans="15:22" x14ac:dyDescent="0.25">
      <c r="O171" t="s">
        <v>2</v>
      </c>
      <c r="P171">
        <v>50</v>
      </c>
      <c r="Q171" t="s">
        <v>433</v>
      </c>
      <c r="R171" s="89">
        <f>'AUP Test Results Table 2'!D171</f>
        <v>0</v>
      </c>
      <c r="S171" s="3">
        <f>'AUP Test Results Table 2'!V171</f>
        <v>0</v>
      </c>
      <c r="T171">
        <f>'AUP Test Results Table 2'!T171</f>
        <v>0</v>
      </c>
      <c r="U171">
        <f>'AUP Test Results Table 2'!O171</f>
        <v>0</v>
      </c>
      <c r="V171">
        <f t="shared" si="11"/>
        <v>0</v>
      </c>
    </row>
    <row r="172" spans="15:22" x14ac:dyDescent="0.25">
      <c r="O172" t="s">
        <v>2</v>
      </c>
      <c r="P172">
        <v>51</v>
      </c>
      <c r="Q172" t="s">
        <v>434</v>
      </c>
      <c r="R172" s="89">
        <f>'AUP Test Results Table 2'!D172</f>
        <v>0</v>
      </c>
      <c r="S172" s="3">
        <f>'AUP Test Results Table 2'!V172</f>
        <v>0</v>
      </c>
      <c r="T172">
        <f>'AUP Test Results Table 2'!T172</f>
        <v>0</v>
      </c>
      <c r="U172">
        <f>'AUP Test Results Table 2'!O172</f>
        <v>0</v>
      </c>
      <c r="V172">
        <f t="shared" si="11"/>
        <v>0</v>
      </c>
    </row>
    <row r="173" spans="15:22" x14ac:dyDescent="0.25">
      <c r="O173" t="s">
        <v>2</v>
      </c>
      <c r="P173">
        <v>52</v>
      </c>
      <c r="Q173" t="s">
        <v>435</v>
      </c>
      <c r="R173" s="89">
        <f>'AUP Test Results Table 2'!D173</f>
        <v>0</v>
      </c>
      <c r="S173" s="3">
        <f>'AUP Test Results Table 2'!V173</f>
        <v>0</v>
      </c>
      <c r="T173">
        <f>'AUP Test Results Table 2'!T173</f>
        <v>0</v>
      </c>
      <c r="U173">
        <f>'AUP Test Results Table 2'!O173</f>
        <v>0</v>
      </c>
      <c r="V173">
        <f t="shared" si="11"/>
        <v>0</v>
      </c>
    </row>
    <row r="174" spans="15:22" x14ac:dyDescent="0.25">
      <c r="O174" t="s">
        <v>2</v>
      </c>
      <c r="P174">
        <v>53</v>
      </c>
      <c r="Q174" t="s">
        <v>436</v>
      </c>
      <c r="R174" s="89">
        <f>'AUP Test Results Table 2'!D174</f>
        <v>0</v>
      </c>
      <c r="S174" s="3">
        <f>'AUP Test Results Table 2'!V174</f>
        <v>0</v>
      </c>
      <c r="T174">
        <f>'AUP Test Results Table 2'!T174</f>
        <v>0</v>
      </c>
      <c r="U174">
        <f>'AUP Test Results Table 2'!O174</f>
        <v>0</v>
      </c>
      <c r="V174">
        <f t="shared" si="11"/>
        <v>0</v>
      </c>
    </row>
    <row r="175" spans="15:22" x14ac:dyDescent="0.25">
      <c r="O175" t="s">
        <v>2</v>
      </c>
      <c r="P175">
        <v>54</v>
      </c>
      <c r="Q175" t="s">
        <v>437</v>
      </c>
      <c r="R175" s="89">
        <f>'AUP Test Results Table 2'!D175</f>
        <v>0</v>
      </c>
      <c r="S175" s="3">
        <f>'AUP Test Results Table 2'!V175</f>
        <v>0</v>
      </c>
      <c r="T175">
        <f>'AUP Test Results Table 2'!T175</f>
        <v>0</v>
      </c>
      <c r="U175">
        <f>'AUP Test Results Table 2'!O175</f>
        <v>0</v>
      </c>
      <c r="V175">
        <f t="shared" si="11"/>
        <v>0</v>
      </c>
    </row>
    <row r="176" spans="15:22" x14ac:dyDescent="0.25">
      <c r="O176" t="s">
        <v>2</v>
      </c>
      <c r="P176">
        <v>55</v>
      </c>
      <c r="Q176" t="s">
        <v>438</v>
      </c>
      <c r="R176" s="89">
        <f>'AUP Test Results Table 2'!D176</f>
        <v>0</v>
      </c>
      <c r="S176" s="3">
        <f>'AUP Test Results Table 2'!V176</f>
        <v>0</v>
      </c>
      <c r="T176">
        <f>'AUP Test Results Table 2'!T176</f>
        <v>0</v>
      </c>
      <c r="U176">
        <f>'AUP Test Results Table 2'!O176</f>
        <v>0</v>
      </c>
      <c r="V176">
        <f t="shared" si="11"/>
        <v>0</v>
      </c>
    </row>
    <row r="177" spans="15:22" x14ac:dyDescent="0.25">
      <c r="O177" t="s">
        <v>2</v>
      </c>
      <c r="P177">
        <v>56</v>
      </c>
      <c r="Q177" t="s">
        <v>439</v>
      </c>
      <c r="R177" s="89">
        <f>'AUP Test Results Table 2'!D177</f>
        <v>0</v>
      </c>
      <c r="S177" s="3">
        <f>'AUP Test Results Table 2'!V177</f>
        <v>0</v>
      </c>
      <c r="T177">
        <f>'AUP Test Results Table 2'!T177</f>
        <v>0</v>
      </c>
      <c r="U177">
        <f>'AUP Test Results Table 2'!O177</f>
        <v>0</v>
      </c>
      <c r="V177">
        <f t="shared" si="11"/>
        <v>0</v>
      </c>
    </row>
    <row r="178" spans="15:22" x14ac:dyDescent="0.25">
      <c r="O178" t="s">
        <v>2</v>
      </c>
      <c r="P178">
        <v>57</v>
      </c>
      <c r="Q178" t="s">
        <v>440</v>
      </c>
      <c r="R178" s="89">
        <f>'AUP Test Results Table 2'!D178</f>
        <v>0</v>
      </c>
      <c r="S178" s="3">
        <f>'AUP Test Results Table 2'!V178</f>
        <v>0</v>
      </c>
      <c r="T178">
        <f>'AUP Test Results Table 2'!T178</f>
        <v>0</v>
      </c>
      <c r="U178">
        <f>'AUP Test Results Table 2'!O178</f>
        <v>0</v>
      </c>
      <c r="V178">
        <f t="shared" si="11"/>
        <v>0</v>
      </c>
    </row>
    <row r="179" spans="15:22" x14ac:dyDescent="0.25">
      <c r="O179" t="s">
        <v>2</v>
      </c>
      <c r="P179">
        <v>58</v>
      </c>
      <c r="Q179" t="s">
        <v>441</v>
      </c>
      <c r="R179" s="89">
        <f>'AUP Test Results Table 2'!D179</f>
        <v>0</v>
      </c>
      <c r="S179" s="3">
        <f>'AUP Test Results Table 2'!V179</f>
        <v>0</v>
      </c>
      <c r="T179">
        <f>'AUP Test Results Table 2'!T179</f>
        <v>0</v>
      </c>
      <c r="U179">
        <f>'AUP Test Results Table 2'!O179</f>
        <v>0</v>
      </c>
      <c r="V179">
        <f t="shared" si="11"/>
        <v>0</v>
      </c>
    </row>
    <row r="180" spans="15:22" x14ac:dyDescent="0.25">
      <c r="O180" t="s">
        <v>2</v>
      </c>
      <c r="P180">
        <v>59</v>
      </c>
      <c r="Q180" t="s">
        <v>442</v>
      </c>
      <c r="R180" s="89">
        <f>'AUP Test Results Table 2'!D180</f>
        <v>0</v>
      </c>
      <c r="S180" s="3">
        <f>'AUP Test Results Table 2'!V180</f>
        <v>0</v>
      </c>
      <c r="T180">
        <f>'AUP Test Results Table 2'!T180</f>
        <v>0</v>
      </c>
      <c r="U180">
        <f>'AUP Test Results Table 2'!O180</f>
        <v>0</v>
      </c>
      <c r="V180">
        <f t="shared" si="11"/>
        <v>0</v>
      </c>
    </row>
    <row r="181" spans="15:22" x14ac:dyDescent="0.25">
      <c r="O181" t="s">
        <v>2</v>
      </c>
      <c r="P181">
        <v>60</v>
      </c>
      <c r="Q181" t="s">
        <v>443</v>
      </c>
      <c r="R181" s="89">
        <f>'AUP Test Results Table 2'!D181</f>
        <v>0</v>
      </c>
      <c r="S181" s="3">
        <f>'AUP Test Results Table 2'!V181</f>
        <v>0</v>
      </c>
      <c r="T181">
        <f>'AUP Test Results Table 2'!T181</f>
        <v>0</v>
      </c>
      <c r="U181">
        <f>'AUP Test Results Table 2'!O181</f>
        <v>0</v>
      </c>
      <c r="V181">
        <f t="shared" si="11"/>
        <v>0</v>
      </c>
    </row>
    <row r="182" spans="15:22" x14ac:dyDescent="0.25">
      <c r="O182" t="s">
        <v>3</v>
      </c>
      <c r="P182">
        <v>1</v>
      </c>
      <c r="Q182" t="s">
        <v>444</v>
      </c>
      <c r="R182" s="89">
        <f>'AUP Test Results Table 2'!D182</f>
        <v>0</v>
      </c>
      <c r="S182" s="3">
        <f>'AUP Test Results Table 2'!V182</f>
        <v>0</v>
      </c>
      <c r="T182">
        <f>'AUP Test Results Table 2'!T182</f>
        <v>0</v>
      </c>
      <c r="U182">
        <f>'AUP Test Results Table 2'!O182</f>
        <v>0</v>
      </c>
      <c r="V182">
        <f t="shared" si="11"/>
        <v>0</v>
      </c>
    </row>
    <row r="183" spans="15:22" x14ac:dyDescent="0.25">
      <c r="O183" t="s">
        <v>3</v>
      </c>
      <c r="P183">
        <v>2</v>
      </c>
      <c r="Q183" t="s">
        <v>445</v>
      </c>
      <c r="R183" s="89">
        <f>'AUP Test Results Table 2'!D183</f>
        <v>0</v>
      </c>
      <c r="S183" s="3">
        <f>'AUP Test Results Table 2'!V183</f>
        <v>0</v>
      </c>
      <c r="T183">
        <f>'AUP Test Results Table 2'!T183</f>
        <v>0</v>
      </c>
      <c r="U183">
        <f>'AUP Test Results Table 2'!O183</f>
        <v>0</v>
      </c>
      <c r="V183">
        <f t="shared" si="11"/>
        <v>0</v>
      </c>
    </row>
    <row r="184" spans="15:22" x14ac:dyDescent="0.25">
      <c r="O184" t="s">
        <v>3</v>
      </c>
      <c r="P184">
        <v>3</v>
      </c>
      <c r="Q184" t="s">
        <v>446</v>
      </c>
      <c r="R184" s="89">
        <f>'AUP Test Results Table 2'!D184</f>
        <v>0</v>
      </c>
      <c r="S184" s="3">
        <f>'AUP Test Results Table 2'!V184</f>
        <v>0</v>
      </c>
      <c r="T184">
        <f>'AUP Test Results Table 2'!T184</f>
        <v>0</v>
      </c>
      <c r="U184">
        <f>'AUP Test Results Table 2'!O184</f>
        <v>0</v>
      </c>
      <c r="V184">
        <f t="shared" si="11"/>
        <v>0</v>
      </c>
    </row>
    <row r="185" spans="15:22" x14ac:dyDescent="0.25">
      <c r="O185" t="s">
        <v>3</v>
      </c>
      <c r="P185">
        <v>4</v>
      </c>
      <c r="Q185" t="s">
        <v>447</v>
      </c>
      <c r="R185" s="89">
        <f>'AUP Test Results Table 2'!D185</f>
        <v>0</v>
      </c>
      <c r="S185" s="3">
        <f>'AUP Test Results Table 2'!V185</f>
        <v>0</v>
      </c>
      <c r="T185">
        <f>'AUP Test Results Table 2'!T185</f>
        <v>0</v>
      </c>
      <c r="U185">
        <f>'AUP Test Results Table 2'!O185</f>
        <v>0</v>
      </c>
      <c r="V185">
        <f t="shared" si="11"/>
        <v>0</v>
      </c>
    </row>
    <row r="186" spans="15:22" x14ac:dyDescent="0.25">
      <c r="O186" t="s">
        <v>3</v>
      </c>
      <c r="P186">
        <v>5</v>
      </c>
      <c r="Q186" t="s">
        <v>448</v>
      </c>
      <c r="R186" s="89">
        <f>'AUP Test Results Table 2'!D186</f>
        <v>0</v>
      </c>
      <c r="S186" s="3">
        <f>'AUP Test Results Table 2'!V186</f>
        <v>0</v>
      </c>
      <c r="T186">
        <f>'AUP Test Results Table 2'!T186</f>
        <v>0</v>
      </c>
      <c r="U186">
        <f>'AUP Test Results Table 2'!O186</f>
        <v>0</v>
      </c>
      <c r="V186">
        <f t="shared" si="11"/>
        <v>0</v>
      </c>
    </row>
    <row r="187" spans="15:22" x14ac:dyDescent="0.25">
      <c r="O187" t="s">
        <v>3</v>
      </c>
      <c r="P187">
        <v>6</v>
      </c>
      <c r="Q187" t="s">
        <v>449</v>
      </c>
      <c r="R187" s="89">
        <f>'AUP Test Results Table 2'!D187</f>
        <v>0</v>
      </c>
      <c r="S187" s="3">
        <f>'AUP Test Results Table 2'!V187</f>
        <v>0</v>
      </c>
      <c r="T187">
        <f>'AUP Test Results Table 2'!T187</f>
        <v>0</v>
      </c>
      <c r="U187">
        <f>'AUP Test Results Table 2'!O187</f>
        <v>0</v>
      </c>
      <c r="V187">
        <f t="shared" si="11"/>
        <v>0</v>
      </c>
    </row>
    <row r="188" spans="15:22" x14ac:dyDescent="0.25">
      <c r="O188" t="s">
        <v>3</v>
      </c>
      <c r="P188">
        <v>7</v>
      </c>
      <c r="Q188" t="s">
        <v>450</v>
      </c>
      <c r="R188" s="89">
        <f>'AUP Test Results Table 2'!D188</f>
        <v>0</v>
      </c>
      <c r="S188" s="3">
        <f>'AUP Test Results Table 2'!V188</f>
        <v>0</v>
      </c>
      <c r="T188">
        <f>'AUP Test Results Table 2'!T188</f>
        <v>0</v>
      </c>
      <c r="U188">
        <f>'AUP Test Results Table 2'!O188</f>
        <v>0</v>
      </c>
      <c r="V188">
        <f t="shared" si="11"/>
        <v>0</v>
      </c>
    </row>
    <row r="189" spans="15:22" x14ac:dyDescent="0.25">
      <c r="O189" t="s">
        <v>3</v>
      </c>
      <c r="P189">
        <v>8</v>
      </c>
      <c r="Q189" t="s">
        <v>451</v>
      </c>
      <c r="R189" s="89">
        <f>'AUP Test Results Table 2'!D189</f>
        <v>0</v>
      </c>
      <c r="S189" s="3">
        <f>'AUP Test Results Table 2'!V189</f>
        <v>0</v>
      </c>
      <c r="T189">
        <f>'AUP Test Results Table 2'!T189</f>
        <v>0</v>
      </c>
      <c r="U189">
        <f>'AUP Test Results Table 2'!O189</f>
        <v>0</v>
      </c>
      <c r="V189">
        <f t="shared" si="11"/>
        <v>0</v>
      </c>
    </row>
    <row r="190" spans="15:22" x14ac:dyDescent="0.25">
      <c r="O190" t="s">
        <v>3</v>
      </c>
      <c r="P190">
        <v>9</v>
      </c>
      <c r="Q190" t="s">
        <v>452</v>
      </c>
      <c r="R190" s="89">
        <f>'AUP Test Results Table 2'!D190</f>
        <v>0</v>
      </c>
      <c r="S190" s="3">
        <f>'AUP Test Results Table 2'!V190</f>
        <v>0</v>
      </c>
      <c r="T190">
        <f>'AUP Test Results Table 2'!T190</f>
        <v>0</v>
      </c>
      <c r="U190">
        <f>'AUP Test Results Table 2'!O190</f>
        <v>0</v>
      </c>
      <c r="V190">
        <f t="shared" si="11"/>
        <v>0</v>
      </c>
    </row>
    <row r="191" spans="15:22" x14ac:dyDescent="0.25">
      <c r="O191" t="s">
        <v>3</v>
      </c>
      <c r="P191">
        <v>10</v>
      </c>
      <c r="Q191" t="s">
        <v>453</v>
      </c>
      <c r="R191" s="89">
        <f>'AUP Test Results Table 2'!D191</f>
        <v>0</v>
      </c>
      <c r="S191" s="3">
        <f>'AUP Test Results Table 2'!V191</f>
        <v>0</v>
      </c>
      <c r="T191">
        <f>'AUP Test Results Table 2'!T191</f>
        <v>0</v>
      </c>
      <c r="U191">
        <f>'AUP Test Results Table 2'!O191</f>
        <v>0</v>
      </c>
      <c r="V191">
        <f t="shared" si="11"/>
        <v>0</v>
      </c>
    </row>
    <row r="192" spans="15:22" x14ac:dyDescent="0.25">
      <c r="O192" t="s">
        <v>3</v>
      </c>
      <c r="P192">
        <v>11</v>
      </c>
      <c r="Q192" t="s">
        <v>454</v>
      </c>
      <c r="R192" s="89">
        <f>'AUP Test Results Table 2'!D192</f>
        <v>0</v>
      </c>
      <c r="S192" s="3">
        <f>'AUP Test Results Table 2'!V192</f>
        <v>0</v>
      </c>
      <c r="T192">
        <f>'AUP Test Results Table 2'!T192</f>
        <v>0</v>
      </c>
      <c r="U192">
        <f>'AUP Test Results Table 2'!O192</f>
        <v>0</v>
      </c>
      <c r="V192">
        <f t="shared" si="11"/>
        <v>0</v>
      </c>
    </row>
    <row r="193" spans="15:22" x14ac:dyDescent="0.25">
      <c r="O193" t="s">
        <v>3</v>
      </c>
      <c r="P193">
        <v>12</v>
      </c>
      <c r="Q193" t="s">
        <v>455</v>
      </c>
      <c r="R193" s="89">
        <f>'AUP Test Results Table 2'!D193</f>
        <v>0</v>
      </c>
      <c r="S193" s="3">
        <f>'AUP Test Results Table 2'!V193</f>
        <v>0</v>
      </c>
      <c r="T193">
        <f>'AUP Test Results Table 2'!T193</f>
        <v>0</v>
      </c>
      <c r="U193">
        <f>'AUP Test Results Table 2'!O193</f>
        <v>0</v>
      </c>
      <c r="V193">
        <f t="shared" si="11"/>
        <v>0</v>
      </c>
    </row>
    <row r="194" spans="15:22" x14ac:dyDescent="0.25">
      <c r="O194" t="s">
        <v>3</v>
      </c>
      <c r="P194">
        <v>13</v>
      </c>
      <c r="Q194" t="s">
        <v>456</v>
      </c>
      <c r="R194" s="89">
        <f>'AUP Test Results Table 2'!D194</f>
        <v>0</v>
      </c>
      <c r="S194" s="3">
        <f>'AUP Test Results Table 2'!V194</f>
        <v>0</v>
      </c>
      <c r="T194">
        <f>'AUP Test Results Table 2'!T194</f>
        <v>0</v>
      </c>
      <c r="U194">
        <f>'AUP Test Results Table 2'!O194</f>
        <v>0</v>
      </c>
      <c r="V194">
        <f t="shared" si="11"/>
        <v>0</v>
      </c>
    </row>
    <row r="195" spans="15:22" x14ac:dyDescent="0.25">
      <c r="O195" t="s">
        <v>3</v>
      </c>
      <c r="P195">
        <v>14</v>
      </c>
      <c r="Q195" t="s">
        <v>457</v>
      </c>
      <c r="R195" s="89">
        <f>'AUP Test Results Table 2'!D195</f>
        <v>0</v>
      </c>
      <c r="S195" s="3">
        <f>'AUP Test Results Table 2'!V195</f>
        <v>0</v>
      </c>
      <c r="T195">
        <f>'AUP Test Results Table 2'!T195</f>
        <v>0</v>
      </c>
      <c r="U195">
        <f>'AUP Test Results Table 2'!O195</f>
        <v>0</v>
      </c>
      <c r="V195">
        <f t="shared" ref="V195:V258" si="12">S195*S195</f>
        <v>0</v>
      </c>
    </row>
    <row r="196" spans="15:22" x14ac:dyDescent="0.25">
      <c r="O196" t="s">
        <v>3</v>
      </c>
      <c r="P196">
        <v>15</v>
      </c>
      <c r="Q196" t="s">
        <v>458</v>
      </c>
      <c r="R196" s="89">
        <f>'AUP Test Results Table 2'!D196</f>
        <v>0</v>
      </c>
      <c r="S196" s="3">
        <f>'AUP Test Results Table 2'!V196</f>
        <v>0</v>
      </c>
      <c r="T196">
        <f>'AUP Test Results Table 2'!T196</f>
        <v>0</v>
      </c>
      <c r="U196">
        <f>'AUP Test Results Table 2'!O196</f>
        <v>0</v>
      </c>
      <c r="V196">
        <f t="shared" si="12"/>
        <v>0</v>
      </c>
    </row>
    <row r="197" spans="15:22" x14ac:dyDescent="0.25">
      <c r="O197" t="s">
        <v>3</v>
      </c>
      <c r="P197">
        <v>16</v>
      </c>
      <c r="Q197" t="s">
        <v>459</v>
      </c>
      <c r="R197" s="89">
        <f>'AUP Test Results Table 2'!D197</f>
        <v>0</v>
      </c>
      <c r="S197" s="3">
        <f>'AUP Test Results Table 2'!V197</f>
        <v>0</v>
      </c>
      <c r="T197">
        <f>'AUP Test Results Table 2'!T197</f>
        <v>0</v>
      </c>
      <c r="U197">
        <f>'AUP Test Results Table 2'!O197</f>
        <v>0</v>
      </c>
      <c r="V197">
        <f t="shared" si="12"/>
        <v>0</v>
      </c>
    </row>
    <row r="198" spans="15:22" x14ac:dyDescent="0.25">
      <c r="O198" t="s">
        <v>3</v>
      </c>
      <c r="P198">
        <v>17</v>
      </c>
      <c r="Q198" t="s">
        <v>460</v>
      </c>
      <c r="R198" s="89">
        <f>'AUP Test Results Table 2'!D198</f>
        <v>0</v>
      </c>
      <c r="S198" s="3">
        <f>'AUP Test Results Table 2'!V198</f>
        <v>0</v>
      </c>
      <c r="T198">
        <f>'AUP Test Results Table 2'!T198</f>
        <v>0</v>
      </c>
      <c r="U198">
        <f>'AUP Test Results Table 2'!O198</f>
        <v>0</v>
      </c>
      <c r="V198">
        <f t="shared" si="12"/>
        <v>0</v>
      </c>
    </row>
    <row r="199" spans="15:22" x14ac:dyDescent="0.25">
      <c r="O199" t="s">
        <v>3</v>
      </c>
      <c r="P199">
        <v>18</v>
      </c>
      <c r="Q199" t="s">
        <v>461</v>
      </c>
      <c r="R199" s="89">
        <f>'AUP Test Results Table 2'!D199</f>
        <v>0</v>
      </c>
      <c r="S199" s="3">
        <f>'AUP Test Results Table 2'!V199</f>
        <v>0</v>
      </c>
      <c r="T199">
        <f>'AUP Test Results Table 2'!T199</f>
        <v>0</v>
      </c>
      <c r="U199">
        <f>'AUP Test Results Table 2'!O199</f>
        <v>0</v>
      </c>
      <c r="V199">
        <f t="shared" si="12"/>
        <v>0</v>
      </c>
    </row>
    <row r="200" spans="15:22" x14ac:dyDescent="0.25">
      <c r="O200" t="s">
        <v>3</v>
      </c>
      <c r="P200">
        <v>19</v>
      </c>
      <c r="Q200" t="s">
        <v>462</v>
      </c>
      <c r="R200" s="89">
        <f>'AUP Test Results Table 2'!D200</f>
        <v>0</v>
      </c>
      <c r="S200" s="3">
        <f>'AUP Test Results Table 2'!V200</f>
        <v>0</v>
      </c>
      <c r="T200">
        <f>'AUP Test Results Table 2'!T200</f>
        <v>0</v>
      </c>
      <c r="U200">
        <f>'AUP Test Results Table 2'!O200</f>
        <v>0</v>
      </c>
      <c r="V200">
        <f t="shared" si="12"/>
        <v>0</v>
      </c>
    </row>
    <row r="201" spans="15:22" x14ac:dyDescent="0.25">
      <c r="O201" t="s">
        <v>3</v>
      </c>
      <c r="P201">
        <v>20</v>
      </c>
      <c r="Q201" t="s">
        <v>463</v>
      </c>
      <c r="R201" s="89">
        <f>'AUP Test Results Table 2'!D201</f>
        <v>0</v>
      </c>
      <c r="S201" s="3">
        <f>'AUP Test Results Table 2'!V201</f>
        <v>0</v>
      </c>
      <c r="T201">
        <f>'AUP Test Results Table 2'!T201</f>
        <v>0</v>
      </c>
      <c r="U201">
        <f>'AUP Test Results Table 2'!O201</f>
        <v>0</v>
      </c>
      <c r="V201">
        <f t="shared" si="12"/>
        <v>0</v>
      </c>
    </row>
    <row r="202" spans="15:22" x14ac:dyDescent="0.25">
      <c r="O202" t="s">
        <v>3</v>
      </c>
      <c r="P202">
        <v>21</v>
      </c>
      <c r="Q202" t="s">
        <v>464</v>
      </c>
      <c r="R202" s="89">
        <f>'AUP Test Results Table 2'!D202</f>
        <v>0</v>
      </c>
      <c r="S202" s="3">
        <f>'AUP Test Results Table 2'!V202</f>
        <v>0</v>
      </c>
      <c r="T202">
        <f>'AUP Test Results Table 2'!T202</f>
        <v>0</v>
      </c>
      <c r="U202">
        <f>'AUP Test Results Table 2'!O202</f>
        <v>0</v>
      </c>
      <c r="V202">
        <f t="shared" si="12"/>
        <v>0</v>
      </c>
    </row>
    <row r="203" spans="15:22" x14ac:dyDescent="0.25">
      <c r="O203" t="s">
        <v>3</v>
      </c>
      <c r="P203">
        <v>22</v>
      </c>
      <c r="Q203" t="s">
        <v>465</v>
      </c>
      <c r="R203" s="89">
        <f>'AUP Test Results Table 2'!D203</f>
        <v>0</v>
      </c>
      <c r="S203" s="3">
        <f>'AUP Test Results Table 2'!V203</f>
        <v>0</v>
      </c>
      <c r="T203">
        <f>'AUP Test Results Table 2'!T203</f>
        <v>0</v>
      </c>
      <c r="U203">
        <f>'AUP Test Results Table 2'!O203</f>
        <v>0</v>
      </c>
      <c r="V203">
        <f t="shared" si="12"/>
        <v>0</v>
      </c>
    </row>
    <row r="204" spans="15:22" x14ac:dyDescent="0.25">
      <c r="O204" t="s">
        <v>3</v>
      </c>
      <c r="P204">
        <v>23</v>
      </c>
      <c r="Q204" t="s">
        <v>466</v>
      </c>
      <c r="R204" s="89">
        <f>'AUP Test Results Table 2'!D204</f>
        <v>0</v>
      </c>
      <c r="S204" s="3">
        <f>'AUP Test Results Table 2'!V204</f>
        <v>0</v>
      </c>
      <c r="T204">
        <f>'AUP Test Results Table 2'!T204</f>
        <v>0</v>
      </c>
      <c r="U204">
        <f>'AUP Test Results Table 2'!O204</f>
        <v>0</v>
      </c>
      <c r="V204">
        <f t="shared" si="12"/>
        <v>0</v>
      </c>
    </row>
    <row r="205" spans="15:22" x14ac:dyDescent="0.25">
      <c r="O205" t="s">
        <v>3</v>
      </c>
      <c r="P205">
        <v>24</v>
      </c>
      <c r="Q205" t="s">
        <v>467</v>
      </c>
      <c r="R205" s="89">
        <f>'AUP Test Results Table 2'!D205</f>
        <v>0</v>
      </c>
      <c r="S205" s="3">
        <f>'AUP Test Results Table 2'!V205</f>
        <v>0</v>
      </c>
      <c r="T205">
        <f>'AUP Test Results Table 2'!T205</f>
        <v>0</v>
      </c>
      <c r="U205">
        <f>'AUP Test Results Table 2'!O205</f>
        <v>0</v>
      </c>
      <c r="V205">
        <f t="shared" si="12"/>
        <v>0</v>
      </c>
    </row>
    <row r="206" spans="15:22" x14ac:dyDescent="0.25">
      <c r="O206" t="s">
        <v>3</v>
      </c>
      <c r="P206">
        <v>25</v>
      </c>
      <c r="Q206" t="s">
        <v>468</v>
      </c>
      <c r="R206" s="89">
        <f>'AUP Test Results Table 2'!D206</f>
        <v>0</v>
      </c>
      <c r="S206" s="3">
        <f>'AUP Test Results Table 2'!V206</f>
        <v>0</v>
      </c>
      <c r="T206">
        <f>'AUP Test Results Table 2'!T206</f>
        <v>0</v>
      </c>
      <c r="U206">
        <f>'AUP Test Results Table 2'!O206</f>
        <v>0</v>
      </c>
      <c r="V206">
        <f t="shared" si="12"/>
        <v>0</v>
      </c>
    </row>
    <row r="207" spans="15:22" x14ac:dyDescent="0.25">
      <c r="O207" t="s">
        <v>3</v>
      </c>
      <c r="P207">
        <v>26</v>
      </c>
      <c r="Q207" t="s">
        <v>469</v>
      </c>
      <c r="R207" s="89">
        <f>'AUP Test Results Table 2'!D207</f>
        <v>0</v>
      </c>
      <c r="S207" s="3">
        <f>'AUP Test Results Table 2'!V207</f>
        <v>0</v>
      </c>
      <c r="T207">
        <f>'AUP Test Results Table 2'!T207</f>
        <v>0</v>
      </c>
      <c r="U207">
        <f>'AUP Test Results Table 2'!O207</f>
        <v>0</v>
      </c>
      <c r="V207">
        <f t="shared" si="12"/>
        <v>0</v>
      </c>
    </row>
    <row r="208" spans="15:22" x14ac:dyDescent="0.25">
      <c r="O208" t="s">
        <v>3</v>
      </c>
      <c r="P208">
        <v>27</v>
      </c>
      <c r="Q208" t="s">
        <v>470</v>
      </c>
      <c r="R208" s="89">
        <f>'AUP Test Results Table 2'!D208</f>
        <v>0</v>
      </c>
      <c r="S208" s="3">
        <f>'AUP Test Results Table 2'!V208</f>
        <v>0</v>
      </c>
      <c r="T208">
        <f>'AUP Test Results Table 2'!T208</f>
        <v>0</v>
      </c>
      <c r="U208">
        <f>'AUP Test Results Table 2'!O208</f>
        <v>0</v>
      </c>
      <c r="V208">
        <f t="shared" si="12"/>
        <v>0</v>
      </c>
    </row>
    <row r="209" spans="15:22" x14ac:dyDescent="0.25">
      <c r="O209" t="s">
        <v>3</v>
      </c>
      <c r="P209">
        <v>28</v>
      </c>
      <c r="Q209" t="s">
        <v>471</v>
      </c>
      <c r="R209" s="89">
        <f>'AUP Test Results Table 2'!D209</f>
        <v>0</v>
      </c>
      <c r="S209" s="3">
        <f>'AUP Test Results Table 2'!V209</f>
        <v>0</v>
      </c>
      <c r="T209">
        <f>'AUP Test Results Table 2'!T209</f>
        <v>0</v>
      </c>
      <c r="U209">
        <f>'AUP Test Results Table 2'!O209</f>
        <v>0</v>
      </c>
      <c r="V209">
        <f t="shared" si="12"/>
        <v>0</v>
      </c>
    </row>
    <row r="210" spans="15:22" x14ac:dyDescent="0.25">
      <c r="O210" t="s">
        <v>3</v>
      </c>
      <c r="P210">
        <v>29</v>
      </c>
      <c r="Q210" t="s">
        <v>472</v>
      </c>
      <c r="R210" s="89">
        <f>'AUP Test Results Table 2'!D210</f>
        <v>0</v>
      </c>
      <c r="S210" s="3">
        <f>'AUP Test Results Table 2'!V210</f>
        <v>0</v>
      </c>
      <c r="T210">
        <f>'AUP Test Results Table 2'!T210</f>
        <v>0</v>
      </c>
      <c r="U210">
        <f>'AUP Test Results Table 2'!O210</f>
        <v>0</v>
      </c>
      <c r="V210">
        <f t="shared" si="12"/>
        <v>0</v>
      </c>
    </row>
    <row r="211" spans="15:22" x14ac:dyDescent="0.25">
      <c r="O211" t="s">
        <v>3</v>
      </c>
      <c r="P211">
        <v>30</v>
      </c>
      <c r="Q211" t="s">
        <v>473</v>
      </c>
      <c r="R211" s="89">
        <f>'AUP Test Results Table 2'!D211</f>
        <v>0</v>
      </c>
      <c r="S211" s="3">
        <f>'AUP Test Results Table 2'!V211</f>
        <v>0</v>
      </c>
      <c r="T211">
        <f>'AUP Test Results Table 2'!T211</f>
        <v>0</v>
      </c>
      <c r="U211">
        <f>'AUP Test Results Table 2'!O211</f>
        <v>0</v>
      </c>
      <c r="V211">
        <f t="shared" si="12"/>
        <v>0</v>
      </c>
    </row>
    <row r="212" spans="15:22" x14ac:dyDescent="0.25">
      <c r="O212" t="s">
        <v>3</v>
      </c>
      <c r="P212">
        <v>31</v>
      </c>
      <c r="Q212" t="s">
        <v>474</v>
      </c>
      <c r="R212" s="89">
        <f>'AUP Test Results Table 2'!D212</f>
        <v>0</v>
      </c>
      <c r="S212" s="3">
        <f>'AUP Test Results Table 2'!V212</f>
        <v>0</v>
      </c>
      <c r="T212">
        <f>'AUP Test Results Table 2'!T212</f>
        <v>0</v>
      </c>
      <c r="U212">
        <f>'AUP Test Results Table 2'!O212</f>
        <v>0</v>
      </c>
      <c r="V212">
        <f t="shared" si="12"/>
        <v>0</v>
      </c>
    </row>
    <row r="213" spans="15:22" x14ac:dyDescent="0.25">
      <c r="O213" t="s">
        <v>3</v>
      </c>
      <c r="P213">
        <v>32</v>
      </c>
      <c r="Q213" t="s">
        <v>475</v>
      </c>
      <c r="R213" s="89">
        <f>'AUP Test Results Table 2'!D213</f>
        <v>0</v>
      </c>
      <c r="S213" s="3">
        <f>'AUP Test Results Table 2'!V213</f>
        <v>0</v>
      </c>
      <c r="T213">
        <f>'AUP Test Results Table 2'!T213</f>
        <v>0</v>
      </c>
      <c r="U213">
        <f>'AUP Test Results Table 2'!O213</f>
        <v>0</v>
      </c>
      <c r="V213">
        <f t="shared" si="12"/>
        <v>0</v>
      </c>
    </row>
    <row r="214" spans="15:22" x14ac:dyDescent="0.25">
      <c r="O214" t="s">
        <v>3</v>
      </c>
      <c r="P214">
        <v>33</v>
      </c>
      <c r="Q214" t="s">
        <v>476</v>
      </c>
      <c r="R214" s="89">
        <f>'AUP Test Results Table 2'!D214</f>
        <v>0</v>
      </c>
      <c r="S214" s="3">
        <f>'AUP Test Results Table 2'!V214</f>
        <v>0</v>
      </c>
      <c r="T214">
        <f>'AUP Test Results Table 2'!T214</f>
        <v>0</v>
      </c>
      <c r="U214">
        <f>'AUP Test Results Table 2'!O214</f>
        <v>0</v>
      </c>
      <c r="V214">
        <f t="shared" si="12"/>
        <v>0</v>
      </c>
    </row>
    <row r="215" spans="15:22" x14ac:dyDescent="0.25">
      <c r="O215" t="s">
        <v>3</v>
      </c>
      <c r="P215">
        <v>34</v>
      </c>
      <c r="Q215" t="s">
        <v>477</v>
      </c>
      <c r="R215" s="89">
        <f>'AUP Test Results Table 2'!D215</f>
        <v>0</v>
      </c>
      <c r="S215" s="3">
        <f>'AUP Test Results Table 2'!V215</f>
        <v>0</v>
      </c>
      <c r="T215">
        <f>'AUP Test Results Table 2'!T215</f>
        <v>0</v>
      </c>
      <c r="U215">
        <f>'AUP Test Results Table 2'!O215</f>
        <v>0</v>
      </c>
      <c r="V215">
        <f t="shared" si="12"/>
        <v>0</v>
      </c>
    </row>
    <row r="216" spans="15:22" x14ac:dyDescent="0.25">
      <c r="O216" t="s">
        <v>3</v>
      </c>
      <c r="P216">
        <v>35</v>
      </c>
      <c r="Q216" t="s">
        <v>478</v>
      </c>
      <c r="R216" s="89">
        <f>'AUP Test Results Table 2'!D216</f>
        <v>0</v>
      </c>
      <c r="S216" s="3">
        <f>'AUP Test Results Table 2'!V216</f>
        <v>0</v>
      </c>
      <c r="T216">
        <f>'AUP Test Results Table 2'!T216</f>
        <v>0</v>
      </c>
      <c r="U216">
        <f>'AUP Test Results Table 2'!O216</f>
        <v>0</v>
      </c>
      <c r="V216">
        <f t="shared" si="12"/>
        <v>0</v>
      </c>
    </row>
    <row r="217" spans="15:22" x14ac:dyDescent="0.25">
      <c r="O217" t="s">
        <v>3</v>
      </c>
      <c r="P217">
        <v>36</v>
      </c>
      <c r="Q217" t="s">
        <v>479</v>
      </c>
      <c r="R217" s="89">
        <f>'AUP Test Results Table 2'!D217</f>
        <v>0</v>
      </c>
      <c r="S217" s="3">
        <f>'AUP Test Results Table 2'!V217</f>
        <v>0</v>
      </c>
      <c r="T217">
        <f>'AUP Test Results Table 2'!T217</f>
        <v>0</v>
      </c>
      <c r="U217">
        <f>'AUP Test Results Table 2'!O217</f>
        <v>0</v>
      </c>
      <c r="V217">
        <f t="shared" si="12"/>
        <v>0</v>
      </c>
    </row>
    <row r="218" spans="15:22" x14ac:dyDescent="0.25">
      <c r="O218" t="s">
        <v>3</v>
      </c>
      <c r="P218">
        <v>37</v>
      </c>
      <c r="Q218" t="s">
        <v>480</v>
      </c>
      <c r="R218" s="89">
        <f>'AUP Test Results Table 2'!D218</f>
        <v>0</v>
      </c>
      <c r="S218" s="3">
        <f>'AUP Test Results Table 2'!V218</f>
        <v>0</v>
      </c>
      <c r="T218">
        <f>'AUP Test Results Table 2'!T218</f>
        <v>0</v>
      </c>
      <c r="U218">
        <f>'AUP Test Results Table 2'!O218</f>
        <v>0</v>
      </c>
      <c r="V218">
        <f t="shared" si="12"/>
        <v>0</v>
      </c>
    </row>
    <row r="219" spans="15:22" x14ac:dyDescent="0.25">
      <c r="O219" t="s">
        <v>3</v>
      </c>
      <c r="P219">
        <v>38</v>
      </c>
      <c r="Q219" t="s">
        <v>481</v>
      </c>
      <c r="R219" s="89">
        <f>'AUP Test Results Table 2'!D219</f>
        <v>0</v>
      </c>
      <c r="S219" s="3">
        <f>'AUP Test Results Table 2'!V219</f>
        <v>0</v>
      </c>
      <c r="T219">
        <f>'AUP Test Results Table 2'!T219</f>
        <v>0</v>
      </c>
      <c r="U219">
        <f>'AUP Test Results Table 2'!O219</f>
        <v>0</v>
      </c>
      <c r="V219">
        <f t="shared" si="12"/>
        <v>0</v>
      </c>
    </row>
    <row r="220" spans="15:22" x14ac:dyDescent="0.25">
      <c r="O220" t="s">
        <v>3</v>
      </c>
      <c r="P220">
        <v>39</v>
      </c>
      <c r="Q220" t="s">
        <v>482</v>
      </c>
      <c r="R220" s="89">
        <f>'AUP Test Results Table 2'!D220</f>
        <v>0</v>
      </c>
      <c r="S220" s="3">
        <f>'AUP Test Results Table 2'!V220</f>
        <v>0</v>
      </c>
      <c r="T220">
        <f>'AUP Test Results Table 2'!T220</f>
        <v>0</v>
      </c>
      <c r="U220">
        <f>'AUP Test Results Table 2'!O220</f>
        <v>0</v>
      </c>
      <c r="V220">
        <f t="shared" si="12"/>
        <v>0</v>
      </c>
    </row>
    <row r="221" spans="15:22" x14ac:dyDescent="0.25">
      <c r="O221" t="s">
        <v>3</v>
      </c>
      <c r="P221">
        <v>40</v>
      </c>
      <c r="Q221" t="s">
        <v>483</v>
      </c>
      <c r="R221" s="89">
        <f>'AUP Test Results Table 2'!D221</f>
        <v>0</v>
      </c>
      <c r="S221" s="3">
        <f>'AUP Test Results Table 2'!V221</f>
        <v>0</v>
      </c>
      <c r="T221">
        <f>'AUP Test Results Table 2'!T221</f>
        <v>0</v>
      </c>
      <c r="U221">
        <f>'AUP Test Results Table 2'!O221</f>
        <v>0</v>
      </c>
      <c r="V221">
        <f t="shared" si="12"/>
        <v>0</v>
      </c>
    </row>
    <row r="222" spans="15:22" x14ac:dyDescent="0.25">
      <c r="O222" t="s">
        <v>3</v>
      </c>
      <c r="P222">
        <v>41</v>
      </c>
      <c r="Q222" t="s">
        <v>484</v>
      </c>
      <c r="R222" s="89">
        <f>'AUP Test Results Table 2'!D222</f>
        <v>0</v>
      </c>
      <c r="S222" s="3">
        <f>'AUP Test Results Table 2'!V222</f>
        <v>0</v>
      </c>
      <c r="T222">
        <f>'AUP Test Results Table 2'!T222</f>
        <v>0</v>
      </c>
      <c r="U222">
        <f>'AUP Test Results Table 2'!O222</f>
        <v>0</v>
      </c>
      <c r="V222">
        <f t="shared" si="12"/>
        <v>0</v>
      </c>
    </row>
    <row r="223" spans="15:22" x14ac:dyDescent="0.25">
      <c r="O223" t="s">
        <v>3</v>
      </c>
      <c r="P223">
        <v>42</v>
      </c>
      <c r="Q223" t="s">
        <v>485</v>
      </c>
      <c r="R223" s="89">
        <f>'AUP Test Results Table 2'!D223</f>
        <v>0</v>
      </c>
      <c r="S223" s="3">
        <f>'AUP Test Results Table 2'!V223</f>
        <v>0</v>
      </c>
      <c r="T223">
        <f>'AUP Test Results Table 2'!T223</f>
        <v>0</v>
      </c>
      <c r="U223">
        <f>'AUP Test Results Table 2'!O223</f>
        <v>0</v>
      </c>
      <c r="V223">
        <f t="shared" si="12"/>
        <v>0</v>
      </c>
    </row>
    <row r="224" spans="15:22" x14ac:dyDescent="0.25">
      <c r="O224" t="s">
        <v>3</v>
      </c>
      <c r="P224">
        <v>43</v>
      </c>
      <c r="Q224" t="s">
        <v>486</v>
      </c>
      <c r="R224" s="89">
        <f>'AUP Test Results Table 2'!D224</f>
        <v>0</v>
      </c>
      <c r="S224" s="3">
        <f>'AUP Test Results Table 2'!V224</f>
        <v>0</v>
      </c>
      <c r="T224">
        <f>'AUP Test Results Table 2'!T224</f>
        <v>0</v>
      </c>
      <c r="U224">
        <f>'AUP Test Results Table 2'!O224</f>
        <v>0</v>
      </c>
      <c r="V224">
        <f t="shared" si="12"/>
        <v>0</v>
      </c>
    </row>
    <row r="225" spans="15:22" x14ac:dyDescent="0.25">
      <c r="O225" t="s">
        <v>3</v>
      </c>
      <c r="P225">
        <v>44</v>
      </c>
      <c r="Q225" t="s">
        <v>487</v>
      </c>
      <c r="R225" s="89">
        <f>'AUP Test Results Table 2'!D225</f>
        <v>0</v>
      </c>
      <c r="S225" s="3">
        <f>'AUP Test Results Table 2'!V225</f>
        <v>0</v>
      </c>
      <c r="T225">
        <f>'AUP Test Results Table 2'!T225</f>
        <v>0</v>
      </c>
      <c r="U225">
        <f>'AUP Test Results Table 2'!O225</f>
        <v>0</v>
      </c>
      <c r="V225">
        <f t="shared" si="12"/>
        <v>0</v>
      </c>
    </row>
    <row r="226" spans="15:22" x14ac:dyDescent="0.25">
      <c r="O226" t="s">
        <v>3</v>
      </c>
      <c r="P226">
        <v>45</v>
      </c>
      <c r="Q226" t="s">
        <v>488</v>
      </c>
      <c r="R226" s="89">
        <f>'AUP Test Results Table 2'!D226</f>
        <v>0</v>
      </c>
      <c r="S226" s="3">
        <f>'AUP Test Results Table 2'!V226</f>
        <v>0</v>
      </c>
      <c r="T226">
        <f>'AUP Test Results Table 2'!T226</f>
        <v>0</v>
      </c>
      <c r="U226">
        <f>'AUP Test Results Table 2'!O226</f>
        <v>0</v>
      </c>
      <c r="V226">
        <f t="shared" si="12"/>
        <v>0</v>
      </c>
    </row>
    <row r="227" spans="15:22" x14ac:dyDescent="0.25">
      <c r="O227" t="s">
        <v>3</v>
      </c>
      <c r="P227">
        <v>46</v>
      </c>
      <c r="Q227" t="s">
        <v>489</v>
      </c>
      <c r="R227" s="89">
        <f>'AUP Test Results Table 2'!D227</f>
        <v>0</v>
      </c>
      <c r="S227" s="3">
        <f>'AUP Test Results Table 2'!V227</f>
        <v>0</v>
      </c>
      <c r="T227">
        <f>'AUP Test Results Table 2'!T227</f>
        <v>0</v>
      </c>
      <c r="U227">
        <f>'AUP Test Results Table 2'!O227</f>
        <v>0</v>
      </c>
      <c r="V227">
        <f t="shared" si="12"/>
        <v>0</v>
      </c>
    </row>
    <row r="228" spans="15:22" x14ac:dyDescent="0.25">
      <c r="O228" t="s">
        <v>3</v>
      </c>
      <c r="P228">
        <v>47</v>
      </c>
      <c r="Q228" t="s">
        <v>490</v>
      </c>
      <c r="R228" s="89">
        <f>'AUP Test Results Table 2'!D228</f>
        <v>0</v>
      </c>
      <c r="S228" s="3">
        <f>'AUP Test Results Table 2'!V228</f>
        <v>0</v>
      </c>
      <c r="T228">
        <f>'AUP Test Results Table 2'!T228</f>
        <v>0</v>
      </c>
      <c r="U228">
        <f>'AUP Test Results Table 2'!O228</f>
        <v>0</v>
      </c>
      <c r="V228">
        <f t="shared" si="12"/>
        <v>0</v>
      </c>
    </row>
    <row r="229" spans="15:22" x14ac:dyDescent="0.25">
      <c r="O229" t="s">
        <v>3</v>
      </c>
      <c r="P229">
        <v>48</v>
      </c>
      <c r="Q229" t="s">
        <v>491</v>
      </c>
      <c r="R229" s="89">
        <f>'AUP Test Results Table 2'!D229</f>
        <v>0</v>
      </c>
      <c r="S229" s="3">
        <f>'AUP Test Results Table 2'!V229</f>
        <v>0</v>
      </c>
      <c r="T229">
        <f>'AUP Test Results Table 2'!T229</f>
        <v>0</v>
      </c>
      <c r="U229">
        <f>'AUP Test Results Table 2'!O229</f>
        <v>0</v>
      </c>
      <c r="V229">
        <f t="shared" si="12"/>
        <v>0</v>
      </c>
    </row>
    <row r="230" spans="15:22" x14ac:dyDescent="0.25">
      <c r="O230" t="s">
        <v>3</v>
      </c>
      <c r="P230">
        <v>49</v>
      </c>
      <c r="Q230" t="s">
        <v>492</v>
      </c>
      <c r="R230" s="89">
        <f>'AUP Test Results Table 2'!D230</f>
        <v>0</v>
      </c>
      <c r="S230" s="3">
        <f>'AUP Test Results Table 2'!V230</f>
        <v>0</v>
      </c>
      <c r="T230">
        <f>'AUP Test Results Table 2'!T230</f>
        <v>0</v>
      </c>
      <c r="U230">
        <f>'AUP Test Results Table 2'!O230</f>
        <v>0</v>
      </c>
      <c r="V230">
        <f t="shared" si="12"/>
        <v>0</v>
      </c>
    </row>
    <row r="231" spans="15:22" x14ac:dyDescent="0.25">
      <c r="O231" t="s">
        <v>3</v>
      </c>
      <c r="P231">
        <v>50</v>
      </c>
      <c r="Q231" t="s">
        <v>493</v>
      </c>
      <c r="R231" s="89">
        <f>'AUP Test Results Table 2'!D231</f>
        <v>0</v>
      </c>
      <c r="S231" s="3">
        <f>'AUP Test Results Table 2'!V231</f>
        <v>0</v>
      </c>
      <c r="T231">
        <f>'AUP Test Results Table 2'!T231</f>
        <v>0</v>
      </c>
      <c r="U231">
        <f>'AUP Test Results Table 2'!O231</f>
        <v>0</v>
      </c>
      <c r="V231">
        <f t="shared" si="12"/>
        <v>0</v>
      </c>
    </row>
    <row r="232" spans="15:22" x14ac:dyDescent="0.25">
      <c r="O232" t="s">
        <v>3</v>
      </c>
      <c r="P232">
        <v>51</v>
      </c>
      <c r="Q232" t="s">
        <v>494</v>
      </c>
      <c r="R232" s="89">
        <f>'AUP Test Results Table 2'!D232</f>
        <v>0</v>
      </c>
      <c r="S232" s="3">
        <f>'AUP Test Results Table 2'!V232</f>
        <v>0</v>
      </c>
      <c r="T232">
        <f>'AUP Test Results Table 2'!T232</f>
        <v>0</v>
      </c>
      <c r="U232">
        <f>'AUP Test Results Table 2'!O232</f>
        <v>0</v>
      </c>
      <c r="V232">
        <f t="shared" si="12"/>
        <v>0</v>
      </c>
    </row>
    <row r="233" spans="15:22" x14ac:dyDescent="0.25">
      <c r="O233" t="s">
        <v>3</v>
      </c>
      <c r="P233">
        <v>52</v>
      </c>
      <c r="Q233" t="s">
        <v>495</v>
      </c>
      <c r="R233" s="89">
        <f>'AUP Test Results Table 2'!D233</f>
        <v>0</v>
      </c>
      <c r="S233" s="3">
        <f>'AUP Test Results Table 2'!V233</f>
        <v>0</v>
      </c>
      <c r="T233">
        <f>'AUP Test Results Table 2'!T233</f>
        <v>0</v>
      </c>
      <c r="U233">
        <f>'AUP Test Results Table 2'!O233</f>
        <v>0</v>
      </c>
      <c r="V233">
        <f t="shared" si="12"/>
        <v>0</v>
      </c>
    </row>
    <row r="234" spans="15:22" x14ac:dyDescent="0.25">
      <c r="O234" t="s">
        <v>3</v>
      </c>
      <c r="P234">
        <v>53</v>
      </c>
      <c r="Q234" t="s">
        <v>496</v>
      </c>
      <c r="R234" s="89">
        <f>'AUP Test Results Table 2'!D234</f>
        <v>0</v>
      </c>
      <c r="S234" s="3">
        <f>'AUP Test Results Table 2'!V234</f>
        <v>0</v>
      </c>
      <c r="T234">
        <f>'AUP Test Results Table 2'!T234</f>
        <v>0</v>
      </c>
      <c r="U234">
        <f>'AUP Test Results Table 2'!O234</f>
        <v>0</v>
      </c>
      <c r="V234">
        <f t="shared" si="12"/>
        <v>0</v>
      </c>
    </row>
    <row r="235" spans="15:22" x14ac:dyDescent="0.25">
      <c r="O235" t="s">
        <v>3</v>
      </c>
      <c r="P235">
        <v>54</v>
      </c>
      <c r="Q235" t="s">
        <v>497</v>
      </c>
      <c r="R235" s="89">
        <f>'AUP Test Results Table 2'!D235</f>
        <v>0</v>
      </c>
      <c r="S235" s="3">
        <f>'AUP Test Results Table 2'!V235</f>
        <v>0</v>
      </c>
      <c r="T235">
        <f>'AUP Test Results Table 2'!T235</f>
        <v>0</v>
      </c>
      <c r="U235">
        <f>'AUP Test Results Table 2'!O235</f>
        <v>0</v>
      </c>
      <c r="V235">
        <f t="shared" si="12"/>
        <v>0</v>
      </c>
    </row>
    <row r="236" spans="15:22" x14ac:dyDescent="0.25">
      <c r="O236" t="s">
        <v>3</v>
      </c>
      <c r="P236">
        <v>55</v>
      </c>
      <c r="Q236" t="s">
        <v>498</v>
      </c>
      <c r="R236" s="89">
        <f>'AUP Test Results Table 2'!D236</f>
        <v>0</v>
      </c>
      <c r="S236" s="3">
        <f>'AUP Test Results Table 2'!V236</f>
        <v>0</v>
      </c>
      <c r="T236">
        <f>'AUP Test Results Table 2'!T236</f>
        <v>0</v>
      </c>
      <c r="U236">
        <f>'AUP Test Results Table 2'!O236</f>
        <v>0</v>
      </c>
      <c r="V236">
        <f t="shared" si="12"/>
        <v>0</v>
      </c>
    </row>
    <row r="237" spans="15:22" x14ac:dyDescent="0.25">
      <c r="O237" t="s">
        <v>3</v>
      </c>
      <c r="P237">
        <v>56</v>
      </c>
      <c r="Q237" t="s">
        <v>499</v>
      </c>
      <c r="R237" s="89">
        <f>'AUP Test Results Table 2'!D237</f>
        <v>0</v>
      </c>
      <c r="S237" s="3">
        <f>'AUP Test Results Table 2'!V237</f>
        <v>0</v>
      </c>
      <c r="T237">
        <f>'AUP Test Results Table 2'!T237</f>
        <v>0</v>
      </c>
      <c r="U237">
        <f>'AUP Test Results Table 2'!O237</f>
        <v>0</v>
      </c>
      <c r="V237">
        <f t="shared" si="12"/>
        <v>0</v>
      </c>
    </row>
    <row r="238" spans="15:22" x14ac:dyDescent="0.25">
      <c r="O238" t="s">
        <v>3</v>
      </c>
      <c r="P238">
        <v>57</v>
      </c>
      <c r="Q238" t="s">
        <v>500</v>
      </c>
      <c r="R238" s="89">
        <f>'AUP Test Results Table 2'!D238</f>
        <v>0</v>
      </c>
      <c r="S238" s="3">
        <f>'AUP Test Results Table 2'!V238</f>
        <v>0</v>
      </c>
      <c r="T238">
        <f>'AUP Test Results Table 2'!T238</f>
        <v>0</v>
      </c>
      <c r="U238">
        <f>'AUP Test Results Table 2'!O238</f>
        <v>0</v>
      </c>
      <c r="V238">
        <f t="shared" si="12"/>
        <v>0</v>
      </c>
    </row>
    <row r="239" spans="15:22" x14ac:dyDescent="0.25">
      <c r="O239" t="s">
        <v>3</v>
      </c>
      <c r="P239">
        <v>58</v>
      </c>
      <c r="Q239" t="s">
        <v>501</v>
      </c>
      <c r="R239" s="89">
        <f>'AUP Test Results Table 2'!D239</f>
        <v>0</v>
      </c>
      <c r="S239" s="3">
        <f>'AUP Test Results Table 2'!V239</f>
        <v>0</v>
      </c>
      <c r="T239">
        <f>'AUP Test Results Table 2'!T239</f>
        <v>0</v>
      </c>
      <c r="U239">
        <f>'AUP Test Results Table 2'!O239</f>
        <v>0</v>
      </c>
      <c r="V239">
        <f t="shared" si="12"/>
        <v>0</v>
      </c>
    </row>
    <row r="240" spans="15:22" x14ac:dyDescent="0.25">
      <c r="O240" t="s">
        <v>3</v>
      </c>
      <c r="P240">
        <v>59</v>
      </c>
      <c r="Q240" t="s">
        <v>502</v>
      </c>
      <c r="R240" s="89">
        <f>'AUP Test Results Table 2'!D240</f>
        <v>0</v>
      </c>
      <c r="S240" s="3">
        <f>'AUP Test Results Table 2'!V240</f>
        <v>0</v>
      </c>
      <c r="T240">
        <f>'AUP Test Results Table 2'!T240</f>
        <v>0</v>
      </c>
      <c r="U240">
        <f>'AUP Test Results Table 2'!O240</f>
        <v>0</v>
      </c>
      <c r="V240">
        <f t="shared" si="12"/>
        <v>0</v>
      </c>
    </row>
    <row r="241" spans="15:22" x14ac:dyDescent="0.25">
      <c r="O241" t="s">
        <v>3</v>
      </c>
      <c r="P241">
        <v>60</v>
      </c>
      <c r="Q241" t="s">
        <v>503</v>
      </c>
      <c r="R241" s="89">
        <f>'AUP Test Results Table 2'!D241</f>
        <v>0</v>
      </c>
      <c r="S241" s="3">
        <f>'AUP Test Results Table 2'!V241</f>
        <v>0</v>
      </c>
      <c r="T241">
        <f>'AUP Test Results Table 2'!T241</f>
        <v>0</v>
      </c>
      <c r="U241">
        <f>'AUP Test Results Table 2'!O241</f>
        <v>0</v>
      </c>
      <c r="V241">
        <f t="shared" si="12"/>
        <v>0</v>
      </c>
    </row>
    <row r="242" spans="15:22" x14ac:dyDescent="0.25">
      <c r="O242" t="s">
        <v>4</v>
      </c>
      <c r="P242">
        <v>1</v>
      </c>
      <c r="Q242" t="s">
        <v>504</v>
      </c>
      <c r="R242" s="89">
        <f>'AUP Test Results Table 2'!D242</f>
        <v>0</v>
      </c>
      <c r="S242" s="3">
        <f>'AUP Test Results Table 2'!V242</f>
        <v>0</v>
      </c>
      <c r="T242">
        <f>'AUP Test Results Table 2'!T242</f>
        <v>0</v>
      </c>
      <c r="U242">
        <f>'AUP Test Results Table 2'!O242</f>
        <v>0</v>
      </c>
      <c r="V242">
        <f t="shared" si="12"/>
        <v>0</v>
      </c>
    </row>
    <row r="243" spans="15:22" x14ac:dyDescent="0.25">
      <c r="O243" t="s">
        <v>4</v>
      </c>
      <c r="P243">
        <v>2</v>
      </c>
      <c r="Q243" t="s">
        <v>505</v>
      </c>
      <c r="R243" s="89">
        <f>'AUP Test Results Table 2'!D243</f>
        <v>0</v>
      </c>
      <c r="S243" s="3">
        <f>'AUP Test Results Table 2'!V243</f>
        <v>0</v>
      </c>
      <c r="T243">
        <f>'AUP Test Results Table 2'!T243</f>
        <v>0</v>
      </c>
      <c r="U243">
        <f>'AUP Test Results Table 2'!O243</f>
        <v>0</v>
      </c>
      <c r="V243">
        <f t="shared" si="12"/>
        <v>0</v>
      </c>
    </row>
    <row r="244" spans="15:22" x14ac:dyDescent="0.25">
      <c r="O244" t="s">
        <v>4</v>
      </c>
      <c r="P244">
        <v>3</v>
      </c>
      <c r="Q244" t="s">
        <v>506</v>
      </c>
      <c r="R244" s="89">
        <f>'AUP Test Results Table 2'!D244</f>
        <v>0</v>
      </c>
      <c r="S244" s="3">
        <f>'AUP Test Results Table 2'!V244</f>
        <v>0</v>
      </c>
      <c r="T244">
        <f>'AUP Test Results Table 2'!T244</f>
        <v>0</v>
      </c>
      <c r="U244">
        <f>'AUP Test Results Table 2'!O244</f>
        <v>0</v>
      </c>
      <c r="V244">
        <f t="shared" si="12"/>
        <v>0</v>
      </c>
    </row>
    <row r="245" spans="15:22" x14ac:dyDescent="0.25">
      <c r="O245" t="s">
        <v>4</v>
      </c>
      <c r="P245">
        <v>4</v>
      </c>
      <c r="Q245" t="s">
        <v>507</v>
      </c>
      <c r="R245" s="89">
        <f>'AUP Test Results Table 2'!D245</f>
        <v>0</v>
      </c>
      <c r="S245" s="3">
        <f>'AUP Test Results Table 2'!V245</f>
        <v>0</v>
      </c>
      <c r="T245">
        <f>'AUP Test Results Table 2'!T245</f>
        <v>0</v>
      </c>
      <c r="U245">
        <f>'AUP Test Results Table 2'!O245</f>
        <v>0</v>
      </c>
      <c r="V245">
        <f t="shared" si="12"/>
        <v>0</v>
      </c>
    </row>
    <row r="246" spans="15:22" x14ac:dyDescent="0.25">
      <c r="O246" t="s">
        <v>4</v>
      </c>
      <c r="P246">
        <v>5</v>
      </c>
      <c r="Q246" t="s">
        <v>508</v>
      </c>
      <c r="R246" s="89">
        <f>'AUP Test Results Table 2'!D246</f>
        <v>0</v>
      </c>
      <c r="S246" s="3">
        <f>'AUP Test Results Table 2'!V246</f>
        <v>0</v>
      </c>
      <c r="T246">
        <f>'AUP Test Results Table 2'!T246</f>
        <v>0</v>
      </c>
      <c r="U246">
        <f>'AUP Test Results Table 2'!O246</f>
        <v>0</v>
      </c>
      <c r="V246">
        <f t="shared" si="12"/>
        <v>0</v>
      </c>
    </row>
    <row r="247" spans="15:22" x14ac:dyDescent="0.25">
      <c r="O247" t="s">
        <v>4</v>
      </c>
      <c r="P247">
        <v>6</v>
      </c>
      <c r="Q247" t="s">
        <v>509</v>
      </c>
      <c r="R247" s="89">
        <f>'AUP Test Results Table 2'!D247</f>
        <v>0</v>
      </c>
      <c r="S247" s="3">
        <f>'AUP Test Results Table 2'!V247</f>
        <v>0</v>
      </c>
      <c r="T247">
        <f>'AUP Test Results Table 2'!T247</f>
        <v>0</v>
      </c>
      <c r="U247">
        <f>'AUP Test Results Table 2'!O247</f>
        <v>0</v>
      </c>
      <c r="V247">
        <f t="shared" si="12"/>
        <v>0</v>
      </c>
    </row>
    <row r="248" spans="15:22" x14ac:dyDescent="0.25">
      <c r="O248" t="s">
        <v>4</v>
      </c>
      <c r="P248">
        <v>7</v>
      </c>
      <c r="Q248" t="s">
        <v>510</v>
      </c>
      <c r="R248" s="89">
        <f>'AUP Test Results Table 2'!D248</f>
        <v>0</v>
      </c>
      <c r="S248" s="3">
        <f>'AUP Test Results Table 2'!V248</f>
        <v>0</v>
      </c>
      <c r="T248">
        <f>'AUP Test Results Table 2'!T248</f>
        <v>0</v>
      </c>
      <c r="U248">
        <f>'AUP Test Results Table 2'!O248</f>
        <v>0</v>
      </c>
      <c r="V248">
        <f t="shared" si="12"/>
        <v>0</v>
      </c>
    </row>
    <row r="249" spans="15:22" x14ac:dyDescent="0.25">
      <c r="O249" t="s">
        <v>4</v>
      </c>
      <c r="P249">
        <v>8</v>
      </c>
      <c r="Q249" t="s">
        <v>511</v>
      </c>
      <c r="R249" s="89">
        <f>'AUP Test Results Table 2'!D249</f>
        <v>0</v>
      </c>
      <c r="S249" s="3">
        <f>'AUP Test Results Table 2'!V249</f>
        <v>0</v>
      </c>
      <c r="T249">
        <f>'AUP Test Results Table 2'!T249</f>
        <v>0</v>
      </c>
      <c r="U249">
        <f>'AUP Test Results Table 2'!O249</f>
        <v>0</v>
      </c>
      <c r="V249">
        <f t="shared" si="12"/>
        <v>0</v>
      </c>
    </row>
    <row r="250" spans="15:22" x14ac:dyDescent="0.25">
      <c r="O250" t="s">
        <v>4</v>
      </c>
      <c r="P250">
        <v>9</v>
      </c>
      <c r="Q250" t="s">
        <v>512</v>
      </c>
      <c r="R250" s="89">
        <f>'AUP Test Results Table 2'!D250</f>
        <v>0</v>
      </c>
      <c r="S250" s="3">
        <f>'AUP Test Results Table 2'!V250</f>
        <v>0</v>
      </c>
      <c r="T250">
        <f>'AUP Test Results Table 2'!T250</f>
        <v>0</v>
      </c>
      <c r="U250">
        <f>'AUP Test Results Table 2'!O250</f>
        <v>0</v>
      </c>
      <c r="V250">
        <f t="shared" si="12"/>
        <v>0</v>
      </c>
    </row>
    <row r="251" spans="15:22" x14ac:dyDescent="0.25">
      <c r="O251" t="s">
        <v>4</v>
      </c>
      <c r="P251">
        <v>10</v>
      </c>
      <c r="Q251" t="s">
        <v>513</v>
      </c>
      <c r="R251" s="89">
        <f>'AUP Test Results Table 2'!D251</f>
        <v>0</v>
      </c>
      <c r="S251" s="3">
        <f>'AUP Test Results Table 2'!V251</f>
        <v>0</v>
      </c>
      <c r="T251">
        <f>'AUP Test Results Table 2'!T251</f>
        <v>0</v>
      </c>
      <c r="U251">
        <f>'AUP Test Results Table 2'!O251</f>
        <v>0</v>
      </c>
      <c r="V251">
        <f t="shared" si="12"/>
        <v>0</v>
      </c>
    </row>
    <row r="252" spans="15:22" x14ac:dyDescent="0.25">
      <c r="O252" t="s">
        <v>4</v>
      </c>
      <c r="P252">
        <v>11</v>
      </c>
      <c r="Q252" t="s">
        <v>514</v>
      </c>
      <c r="R252" s="89">
        <f>'AUP Test Results Table 2'!D252</f>
        <v>0</v>
      </c>
      <c r="S252" s="3">
        <f>'AUP Test Results Table 2'!V252</f>
        <v>0</v>
      </c>
      <c r="T252">
        <f>'AUP Test Results Table 2'!T252</f>
        <v>0</v>
      </c>
      <c r="U252">
        <f>'AUP Test Results Table 2'!O252</f>
        <v>0</v>
      </c>
      <c r="V252">
        <f t="shared" si="12"/>
        <v>0</v>
      </c>
    </row>
    <row r="253" spans="15:22" x14ac:dyDescent="0.25">
      <c r="O253" t="s">
        <v>4</v>
      </c>
      <c r="P253">
        <v>12</v>
      </c>
      <c r="Q253" t="s">
        <v>515</v>
      </c>
      <c r="R253" s="89">
        <f>'AUP Test Results Table 2'!D253</f>
        <v>0</v>
      </c>
      <c r="S253" s="3">
        <f>'AUP Test Results Table 2'!V253</f>
        <v>0</v>
      </c>
      <c r="T253">
        <f>'AUP Test Results Table 2'!T253</f>
        <v>0</v>
      </c>
      <c r="U253">
        <f>'AUP Test Results Table 2'!O253</f>
        <v>0</v>
      </c>
      <c r="V253">
        <f t="shared" si="12"/>
        <v>0</v>
      </c>
    </row>
    <row r="254" spans="15:22" x14ac:dyDescent="0.25">
      <c r="O254" t="s">
        <v>4</v>
      </c>
      <c r="P254">
        <v>13</v>
      </c>
      <c r="Q254" t="s">
        <v>516</v>
      </c>
      <c r="R254" s="89">
        <f>'AUP Test Results Table 2'!D254</f>
        <v>0</v>
      </c>
      <c r="S254" s="3">
        <f>'AUP Test Results Table 2'!V254</f>
        <v>0</v>
      </c>
      <c r="T254">
        <f>'AUP Test Results Table 2'!T254</f>
        <v>0</v>
      </c>
      <c r="U254">
        <f>'AUP Test Results Table 2'!O254</f>
        <v>0</v>
      </c>
      <c r="V254">
        <f t="shared" si="12"/>
        <v>0</v>
      </c>
    </row>
    <row r="255" spans="15:22" x14ac:dyDescent="0.25">
      <c r="O255" t="s">
        <v>4</v>
      </c>
      <c r="P255">
        <v>14</v>
      </c>
      <c r="Q255" t="s">
        <v>517</v>
      </c>
      <c r="R255" s="89">
        <f>'AUP Test Results Table 2'!D255</f>
        <v>0</v>
      </c>
      <c r="S255" s="3">
        <f>'AUP Test Results Table 2'!V255</f>
        <v>0</v>
      </c>
      <c r="T255">
        <f>'AUP Test Results Table 2'!T255</f>
        <v>0</v>
      </c>
      <c r="U255">
        <f>'AUP Test Results Table 2'!O255</f>
        <v>0</v>
      </c>
      <c r="V255">
        <f t="shared" si="12"/>
        <v>0</v>
      </c>
    </row>
    <row r="256" spans="15:22" x14ac:dyDescent="0.25">
      <c r="O256" t="s">
        <v>4</v>
      </c>
      <c r="P256">
        <v>15</v>
      </c>
      <c r="Q256" t="s">
        <v>518</v>
      </c>
      <c r="R256" s="89">
        <f>'AUP Test Results Table 2'!D256</f>
        <v>0</v>
      </c>
      <c r="S256" s="3">
        <f>'AUP Test Results Table 2'!V256</f>
        <v>0</v>
      </c>
      <c r="T256">
        <f>'AUP Test Results Table 2'!T256</f>
        <v>0</v>
      </c>
      <c r="U256">
        <f>'AUP Test Results Table 2'!O256</f>
        <v>0</v>
      </c>
      <c r="V256">
        <f t="shared" si="12"/>
        <v>0</v>
      </c>
    </row>
    <row r="257" spans="15:22" x14ac:dyDescent="0.25">
      <c r="O257" t="s">
        <v>4</v>
      </c>
      <c r="P257">
        <v>16</v>
      </c>
      <c r="Q257" t="s">
        <v>519</v>
      </c>
      <c r="R257" s="89">
        <f>'AUP Test Results Table 2'!D257</f>
        <v>0</v>
      </c>
      <c r="S257" s="3">
        <f>'AUP Test Results Table 2'!V257</f>
        <v>0</v>
      </c>
      <c r="T257">
        <f>'AUP Test Results Table 2'!T257</f>
        <v>0</v>
      </c>
      <c r="U257">
        <f>'AUP Test Results Table 2'!O257</f>
        <v>0</v>
      </c>
      <c r="V257">
        <f t="shared" si="12"/>
        <v>0</v>
      </c>
    </row>
    <row r="258" spans="15:22" x14ac:dyDescent="0.25">
      <c r="O258" t="s">
        <v>4</v>
      </c>
      <c r="P258">
        <v>17</v>
      </c>
      <c r="Q258" t="s">
        <v>520</v>
      </c>
      <c r="R258" s="89">
        <f>'AUP Test Results Table 2'!D258</f>
        <v>0</v>
      </c>
      <c r="S258" s="3">
        <f>'AUP Test Results Table 2'!V258</f>
        <v>0</v>
      </c>
      <c r="T258">
        <f>'AUP Test Results Table 2'!T258</f>
        <v>0</v>
      </c>
      <c r="U258">
        <f>'AUP Test Results Table 2'!O258</f>
        <v>0</v>
      </c>
      <c r="V258">
        <f t="shared" si="12"/>
        <v>0</v>
      </c>
    </row>
    <row r="259" spans="15:22" x14ac:dyDescent="0.25">
      <c r="O259" t="s">
        <v>4</v>
      </c>
      <c r="P259">
        <v>18</v>
      </c>
      <c r="Q259" t="s">
        <v>521</v>
      </c>
      <c r="R259" s="89">
        <f>'AUP Test Results Table 2'!D259</f>
        <v>0</v>
      </c>
      <c r="S259" s="3">
        <f>'AUP Test Results Table 2'!V259</f>
        <v>0</v>
      </c>
      <c r="T259">
        <f>'AUP Test Results Table 2'!T259</f>
        <v>0</v>
      </c>
      <c r="U259">
        <f>'AUP Test Results Table 2'!O259</f>
        <v>0</v>
      </c>
      <c r="V259">
        <f t="shared" ref="V259:V322" si="13">S259*S259</f>
        <v>0</v>
      </c>
    </row>
    <row r="260" spans="15:22" x14ac:dyDescent="0.25">
      <c r="O260" t="s">
        <v>4</v>
      </c>
      <c r="P260">
        <v>19</v>
      </c>
      <c r="Q260" t="s">
        <v>522</v>
      </c>
      <c r="R260" s="89">
        <f>'AUP Test Results Table 2'!D260</f>
        <v>0</v>
      </c>
      <c r="S260" s="3">
        <f>'AUP Test Results Table 2'!V260</f>
        <v>0</v>
      </c>
      <c r="T260">
        <f>'AUP Test Results Table 2'!T260</f>
        <v>0</v>
      </c>
      <c r="U260">
        <f>'AUP Test Results Table 2'!O260</f>
        <v>0</v>
      </c>
      <c r="V260">
        <f t="shared" si="13"/>
        <v>0</v>
      </c>
    </row>
    <row r="261" spans="15:22" x14ac:dyDescent="0.25">
      <c r="O261" t="s">
        <v>4</v>
      </c>
      <c r="P261">
        <v>20</v>
      </c>
      <c r="Q261" t="s">
        <v>523</v>
      </c>
      <c r="R261" s="89">
        <f>'AUP Test Results Table 2'!D261</f>
        <v>0</v>
      </c>
      <c r="S261" s="3">
        <f>'AUP Test Results Table 2'!V261</f>
        <v>0</v>
      </c>
      <c r="T261">
        <f>'AUP Test Results Table 2'!T261</f>
        <v>0</v>
      </c>
      <c r="U261">
        <f>'AUP Test Results Table 2'!O261</f>
        <v>0</v>
      </c>
      <c r="V261">
        <f t="shared" si="13"/>
        <v>0</v>
      </c>
    </row>
    <row r="262" spans="15:22" x14ac:dyDescent="0.25">
      <c r="O262" t="s">
        <v>4</v>
      </c>
      <c r="P262">
        <v>21</v>
      </c>
      <c r="Q262" t="s">
        <v>524</v>
      </c>
      <c r="R262" s="89">
        <f>'AUP Test Results Table 2'!D262</f>
        <v>0</v>
      </c>
      <c r="S262" s="3">
        <f>'AUP Test Results Table 2'!V262</f>
        <v>0</v>
      </c>
      <c r="T262">
        <f>'AUP Test Results Table 2'!T262</f>
        <v>0</v>
      </c>
      <c r="U262">
        <f>'AUP Test Results Table 2'!O262</f>
        <v>0</v>
      </c>
      <c r="V262">
        <f t="shared" si="13"/>
        <v>0</v>
      </c>
    </row>
    <row r="263" spans="15:22" x14ac:dyDescent="0.25">
      <c r="O263" t="s">
        <v>4</v>
      </c>
      <c r="P263">
        <v>22</v>
      </c>
      <c r="Q263" t="s">
        <v>525</v>
      </c>
      <c r="R263" s="89">
        <f>'AUP Test Results Table 2'!D263</f>
        <v>0</v>
      </c>
      <c r="S263" s="3">
        <f>'AUP Test Results Table 2'!V263</f>
        <v>0</v>
      </c>
      <c r="T263">
        <f>'AUP Test Results Table 2'!T263</f>
        <v>0</v>
      </c>
      <c r="U263">
        <f>'AUP Test Results Table 2'!O263</f>
        <v>0</v>
      </c>
      <c r="V263">
        <f t="shared" si="13"/>
        <v>0</v>
      </c>
    </row>
    <row r="264" spans="15:22" x14ac:dyDescent="0.25">
      <c r="O264" t="s">
        <v>4</v>
      </c>
      <c r="P264">
        <v>23</v>
      </c>
      <c r="Q264" t="s">
        <v>526</v>
      </c>
      <c r="R264" s="89">
        <f>'AUP Test Results Table 2'!D264</f>
        <v>0</v>
      </c>
      <c r="S264" s="3">
        <f>'AUP Test Results Table 2'!V264</f>
        <v>0</v>
      </c>
      <c r="T264">
        <f>'AUP Test Results Table 2'!T264</f>
        <v>0</v>
      </c>
      <c r="U264">
        <f>'AUP Test Results Table 2'!O264</f>
        <v>0</v>
      </c>
      <c r="V264">
        <f t="shared" si="13"/>
        <v>0</v>
      </c>
    </row>
    <row r="265" spans="15:22" x14ac:dyDescent="0.25">
      <c r="O265" t="s">
        <v>4</v>
      </c>
      <c r="P265">
        <v>24</v>
      </c>
      <c r="Q265" t="s">
        <v>527</v>
      </c>
      <c r="R265" s="89">
        <f>'AUP Test Results Table 2'!D265</f>
        <v>0</v>
      </c>
      <c r="S265" s="3">
        <f>'AUP Test Results Table 2'!V265</f>
        <v>0</v>
      </c>
      <c r="T265">
        <f>'AUP Test Results Table 2'!T265</f>
        <v>0</v>
      </c>
      <c r="U265">
        <f>'AUP Test Results Table 2'!O265</f>
        <v>0</v>
      </c>
      <c r="V265">
        <f t="shared" si="13"/>
        <v>0</v>
      </c>
    </row>
    <row r="266" spans="15:22" x14ac:dyDescent="0.25">
      <c r="O266" t="s">
        <v>4</v>
      </c>
      <c r="P266">
        <v>25</v>
      </c>
      <c r="Q266" t="s">
        <v>528</v>
      </c>
      <c r="R266" s="89">
        <f>'AUP Test Results Table 2'!D266</f>
        <v>0</v>
      </c>
      <c r="S266" s="3">
        <f>'AUP Test Results Table 2'!V266</f>
        <v>0</v>
      </c>
      <c r="T266">
        <f>'AUP Test Results Table 2'!T266</f>
        <v>0</v>
      </c>
      <c r="U266">
        <f>'AUP Test Results Table 2'!O266</f>
        <v>0</v>
      </c>
      <c r="V266">
        <f t="shared" si="13"/>
        <v>0</v>
      </c>
    </row>
    <row r="267" spans="15:22" x14ac:dyDescent="0.25">
      <c r="O267" t="s">
        <v>4</v>
      </c>
      <c r="P267">
        <v>26</v>
      </c>
      <c r="Q267" t="s">
        <v>529</v>
      </c>
      <c r="R267" s="89">
        <f>'AUP Test Results Table 2'!D267</f>
        <v>0</v>
      </c>
      <c r="S267" s="3">
        <f>'AUP Test Results Table 2'!V267</f>
        <v>0</v>
      </c>
      <c r="T267">
        <f>'AUP Test Results Table 2'!T267</f>
        <v>0</v>
      </c>
      <c r="U267">
        <f>'AUP Test Results Table 2'!O267</f>
        <v>0</v>
      </c>
      <c r="V267">
        <f t="shared" si="13"/>
        <v>0</v>
      </c>
    </row>
    <row r="268" spans="15:22" x14ac:dyDescent="0.25">
      <c r="O268" t="s">
        <v>4</v>
      </c>
      <c r="P268">
        <v>27</v>
      </c>
      <c r="Q268" t="s">
        <v>530</v>
      </c>
      <c r="R268" s="89">
        <f>'AUP Test Results Table 2'!D268</f>
        <v>0</v>
      </c>
      <c r="S268" s="3">
        <f>'AUP Test Results Table 2'!V268</f>
        <v>0</v>
      </c>
      <c r="T268">
        <f>'AUP Test Results Table 2'!T268</f>
        <v>0</v>
      </c>
      <c r="U268">
        <f>'AUP Test Results Table 2'!O268</f>
        <v>0</v>
      </c>
      <c r="V268">
        <f t="shared" si="13"/>
        <v>0</v>
      </c>
    </row>
    <row r="269" spans="15:22" x14ac:dyDescent="0.25">
      <c r="O269" t="s">
        <v>4</v>
      </c>
      <c r="P269">
        <v>28</v>
      </c>
      <c r="Q269" t="s">
        <v>531</v>
      </c>
      <c r="R269" s="89">
        <f>'AUP Test Results Table 2'!D269</f>
        <v>0</v>
      </c>
      <c r="S269" s="3">
        <f>'AUP Test Results Table 2'!V269</f>
        <v>0</v>
      </c>
      <c r="T269">
        <f>'AUP Test Results Table 2'!T269</f>
        <v>0</v>
      </c>
      <c r="U269">
        <f>'AUP Test Results Table 2'!O269</f>
        <v>0</v>
      </c>
      <c r="V269">
        <f t="shared" si="13"/>
        <v>0</v>
      </c>
    </row>
    <row r="270" spans="15:22" x14ac:dyDescent="0.25">
      <c r="O270" t="s">
        <v>4</v>
      </c>
      <c r="P270">
        <v>29</v>
      </c>
      <c r="Q270" t="s">
        <v>532</v>
      </c>
      <c r="R270" s="89">
        <f>'AUP Test Results Table 2'!D270</f>
        <v>0</v>
      </c>
      <c r="S270" s="3">
        <f>'AUP Test Results Table 2'!V270</f>
        <v>0</v>
      </c>
      <c r="T270">
        <f>'AUP Test Results Table 2'!T270</f>
        <v>0</v>
      </c>
      <c r="U270">
        <f>'AUP Test Results Table 2'!O270</f>
        <v>0</v>
      </c>
      <c r="V270">
        <f t="shared" si="13"/>
        <v>0</v>
      </c>
    </row>
    <row r="271" spans="15:22" x14ac:dyDescent="0.25">
      <c r="O271" t="s">
        <v>4</v>
      </c>
      <c r="P271">
        <v>30</v>
      </c>
      <c r="Q271" t="s">
        <v>533</v>
      </c>
      <c r="R271" s="89">
        <f>'AUP Test Results Table 2'!D271</f>
        <v>0</v>
      </c>
      <c r="S271" s="3">
        <f>'AUP Test Results Table 2'!V271</f>
        <v>0</v>
      </c>
      <c r="T271">
        <f>'AUP Test Results Table 2'!T271</f>
        <v>0</v>
      </c>
      <c r="U271">
        <f>'AUP Test Results Table 2'!O271</f>
        <v>0</v>
      </c>
      <c r="V271">
        <f t="shared" si="13"/>
        <v>0</v>
      </c>
    </row>
    <row r="272" spans="15:22" x14ac:dyDescent="0.25">
      <c r="O272" t="s">
        <v>4</v>
      </c>
      <c r="P272">
        <v>31</v>
      </c>
      <c r="Q272" t="s">
        <v>534</v>
      </c>
      <c r="R272" s="89">
        <f>'AUP Test Results Table 2'!D272</f>
        <v>0</v>
      </c>
      <c r="S272" s="3">
        <f>'AUP Test Results Table 2'!V272</f>
        <v>0</v>
      </c>
      <c r="T272">
        <f>'AUP Test Results Table 2'!T272</f>
        <v>0</v>
      </c>
      <c r="U272">
        <f>'AUP Test Results Table 2'!O272</f>
        <v>0</v>
      </c>
      <c r="V272">
        <f t="shared" si="13"/>
        <v>0</v>
      </c>
    </row>
    <row r="273" spans="15:22" x14ac:dyDescent="0.25">
      <c r="O273" t="s">
        <v>4</v>
      </c>
      <c r="P273">
        <v>32</v>
      </c>
      <c r="Q273" t="s">
        <v>535</v>
      </c>
      <c r="R273" s="89">
        <f>'AUP Test Results Table 2'!D273</f>
        <v>0</v>
      </c>
      <c r="S273" s="3">
        <f>'AUP Test Results Table 2'!V273</f>
        <v>0</v>
      </c>
      <c r="T273">
        <f>'AUP Test Results Table 2'!T273</f>
        <v>0</v>
      </c>
      <c r="U273">
        <f>'AUP Test Results Table 2'!O273</f>
        <v>0</v>
      </c>
      <c r="V273">
        <f t="shared" si="13"/>
        <v>0</v>
      </c>
    </row>
    <row r="274" spans="15:22" x14ac:dyDescent="0.25">
      <c r="O274" t="s">
        <v>4</v>
      </c>
      <c r="P274">
        <v>33</v>
      </c>
      <c r="Q274" t="s">
        <v>536</v>
      </c>
      <c r="R274" s="89">
        <f>'AUP Test Results Table 2'!D274</f>
        <v>0</v>
      </c>
      <c r="S274" s="3">
        <f>'AUP Test Results Table 2'!V274</f>
        <v>0</v>
      </c>
      <c r="T274">
        <f>'AUP Test Results Table 2'!T274</f>
        <v>0</v>
      </c>
      <c r="U274">
        <f>'AUP Test Results Table 2'!O274</f>
        <v>0</v>
      </c>
      <c r="V274">
        <f t="shared" si="13"/>
        <v>0</v>
      </c>
    </row>
    <row r="275" spans="15:22" x14ac:dyDescent="0.25">
      <c r="O275" t="s">
        <v>4</v>
      </c>
      <c r="P275">
        <v>34</v>
      </c>
      <c r="Q275" t="s">
        <v>537</v>
      </c>
      <c r="R275" s="89">
        <f>'AUP Test Results Table 2'!D275</f>
        <v>0</v>
      </c>
      <c r="S275" s="3">
        <f>'AUP Test Results Table 2'!V275</f>
        <v>0</v>
      </c>
      <c r="T275">
        <f>'AUP Test Results Table 2'!T275</f>
        <v>0</v>
      </c>
      <c r="U275">
        <f>'AUP Test Results Table 2'!O275</f>
        <v>0</v>
      </c>
      <c r="V275">
        <f t="shared" si="13"/>
        <v>0</v>
      </c>
    </row>
    <row r="276" spans="15:22" x14ac:dyDescent="0.25">
      <c r="O276" t="s">
        <v>4</v>
      </c>
      <c r="P276">
        <v>35</v>
      </c>
      <c r="Q276" t="s">
        <v>538</v>
      </c>
      <c r="R276" s="89">
        <f>'AUP Test Results Table 2'!D276</f>
        <v>0</v>
      </c>
      <c r="S276" s="3">
        <f>'AUP Test Results Table 2'!V276</f>
        <v>0</v>
      </c>
      <c r="T276">
        <f>'AUP Test Results Table 2'!T276</f>
        <v>0</v>
      </c>
      <c r="U276">
        <f>'AUP Test Results Table 2'!O276</f>
        <v>0</v>
      </c>
      <c r="V276">
        <f t="shared" si="13"/>
        <v>0</v>
      </c>
    </row>
    <row r="277" spans="15:22" x14ac:dyDescent="0.25">
      <c r="O277" t="s">
        <v>4</v>
      </c>
      <c r="P277">
        <v>36</v>
      </c>
      <c r="Q277" t="s">
        <v>539</v>
      </c>
      <c r="R277" s="89">
        <f>'AUP Test Results Table 2'!D277</f>
        <v>0</v>
      </c>
      <c r="S277" s="3">
        <f>'AUP Test Results Table 2'!V277</f>
        <v>0</v>
      </c>
      <c r="T277">
        <f>'AUP Test Results Table 2'!T277</f>
        <v>0</v>
      </c>
      <c r="U277">
        <f>'AUP Test Results Table 2'!O277</f>
        <v>0</v>
      </c>
      <c r="V277">
        <f t="shared" si="13"/>
        <v>0</v>
      </c>
    </row>
    <row r="278" spans="15:22" x14ac:dyDescent="0.25">
      <c r="O278" t="s">
        <v>4</v>
      </c>
      <c r="P278">
        <v>37</v>
      </c>
      <c r="Q278" t="s">
        <v>540</v>
      </c>
      <c r="R278" s="89">
        <f>'AUP Test Results Table 2'!D278</f>
        <v>0</v>
      </c>
      <c r="S278" s="3">
        <f>'AUP Test Results Table 2'!V278</f>
        <v>0</v>
      </c>
      <c r="T278">
        <f>'AUP Test Results Table 2'!T278</f>
        <v>0</v>
      </c>
      <c r="U278">
        <f>'AUP Test Results Table 2'!O278</f>
        <v>0</v>
      </c>
      <c r="V278">
        <f t="shared" si="13"/>
        <v>0</v>
      </c>
    </row>
    <row r="279" spans="15:22" x14ac:dyDescent="0.25">
      <c r="O279" t="s">
        <v>4</v>
      </c>
      <c r="P279">
        <v>38</v>
      </c>
      <c r="Q279" t="s">
        <v>541</v>
      </c>
      <c r="R279" s="89">
        <f>'AUP Test Results Table 2'!D279</f>
        <v>0</v>
      </c>
      <c r="S279" s="3">
        <f>'AUP Test Results Table 2'!V279</f>
        <v>0</v>
      </c>
      <c r="T279">
        <f>'AUP Test Results Table 2'!T279</f>
        <v>0</v>
      </c>
      <c r="U279">
        <f>'AUP Test Results Table 2'!O279</f>
        <v>0</v>
      </c>
      <c r="V279">
        <f t="shared" si="13"/>
        <v>0</v>
      </c>
    </row>
    <row r="280" spans="15:22" x14ac:dyDescent="0.25">
      <c r="O280" t="s">
        <v>4</v>
      </c>
      <c r="P280">
        <v>39</v>
      </c>
      <c r="Q280" t="s">
        <v>542</v>
      </c>
      <c r="R280" s="89">
        <f>'AUP Test Results Table 2'!D280</f>
        <v>0</v>
      </c>
      <c r="S280" s="3">
        <f>'AUP Test Results Table 2'!V280</f>
        <v>0</v>
      </c>
      <c r="T280">
        <f>'AUP Test Results Table 2'!T280</f>
        <v>0</v>
      </c>
      <c r="U280">
        <f>'AUP Test Results Table 2'!O280</f>
        <v>0</v>
      </c>
      <c r="V280">
        <f t="shared" si="13"/>
        <v>0</v>
      </c>
    </row>
    <row r="281" spans="15:22" x14ac:dyDescent="0.25">
      <c r="O281" t="s">
        <v>4</v>
      </c>
      <c r="P281">
        <v>40</v>
      </c>
      <c r="Q281" t="s">
        <v>543</v>
      </c>
      <c r="R281" s="89">
        <f>'AUP Test Results Table 2'!D281</f>
        <v>0</v>
      </c>
      <c r="S281" s="3">
        <f>'AUP Test Results Table 2'!V281</f>
        <v>0</v>
      </c>
      <c r="T281">
        <f>'AUP Test Results Table 2'!T281</f>
        <v>0</v>
      </c>
      <c r="U281">
        <f>'AUP Test Results Table 2'!O281</f>
        <v>0</v>
      </c>
      <c r="V281">
        <f t="shared" si="13"/>
        <v>0</v>
      </c>
    </row>
    <row r="282" spans="15:22" x14ac:dyDescent="0.25">
      <c r="O282" t="s">
        <v>4</v>
      </c>
      <c r="P282">
        <v>41</v>
      </c>
      <c r="Q282" t="s">
        <v>544</v>
      </c>
      <c r="R282" s="89">
        <f>'AUP Test Results Table 2'!D282</f>
        <v>0</v>
      </c>
      <c r="S282" s="3">
        <f>'AUP Test Results Table 2'!V282</f>
        <v>0</v>
      </c>
      <c r="T282">
        <f>'AUP Test Results Table 2'!T282</f>
        <v>0</v>
      </c>
      <c r="U282">
        <f>'AUP Test Results Table 2'!O282</f>
        <v>0</v>
      </c>
      <c r="V282">
        <f t="shared" si="13"/>
        <v>0</v>
      </c>
    </row>
    <row r="283" spans="15:22" x14ac:dyDescent="0.25">
      <c r="O283" t="s">
        <v>4</v>
      </c>
      <c r="P283">
        <v>42</v>
      </c>
      <c r="Q283" t="s">
        <v>545</v>
      </c>
      <c r="R283" s="89">
        <f>'AUP Test Results Table 2'!D283</f>
        <v>0</v>
      </c>
      <c r="S283" s="3">
        <f>'AUP Test Results Table 2'!V283</f>
        <v>0</v>
      </c>
      <c r="T283">
        <f>'AUP Test Results Table 2'!T283</f>
        <v>0</v>
      </c>
      <c r="U283">
        <f>'AUP Test Results Table 2'!O283</f>
        <v>0</v>
      </c>
      <c r="V283">
        <f t="shared" si="13"/>
        <v>0</v>
      </c>
    </row>
    <row r="284" spans="15:22" x14ac:dyDescent="0.25">
      <c r="O284" t="s">
        <v>4</v>
      </c>
      <c r="P284">
        <v>43</v>
      </c>
      <c r="Q284" t="s">
        <v>546</v>
      </c>
      <c r="R284" s="89">
        <f>'AUP Test Results Table 2'!D284</f>
        <v>0</v>
      </c>
      <c r="S284" s="3">
        <f>'AUP Test Results Table 2'!V284</f>
        <v>0</v>
      </c>
      <c r="T284">
        <f>'AUP Test Results Table 2'!T284</f>
        <v>0</v>
      </c>
      <c r="U284">
        <f>'AUP Test Results Table 2'!O284</f>
        <v>0</v>
      </c>
      <c r="V284">
        <f t="shared" si="13"/>
        <v>0</v>
      </c>
    </row>
    <row r="285" spans="15:22" x14ac:dyDescent="0.25">
      <c r="O285" t="s">
        <v>4</v>
      </c>
      <c r="P285">
        <v>44</v>
      </c>
      <c r="Q285" t="s">
        <v>547</v>
      </c>
      <c r="R285" s="89">
        <f>'AUP Test Results Table 2'!D285</f>
        <v>0</v>
      </c>
      <c r="S285" s="3">
        <f>'AUP Test Results Table 2'!V285</f>
        <v>0</v>
      </c>
      <c r="T285">
        <f>'AUP Test Results Table 2'!T285</f>
        <v>0</v>
      </c>
      <c r="U285">
        <f>'AUP Test Results Table 2'!O285</f>
        <v>0</v>
      </c>
      <c r="V285">
        <f t="shared" si="13"/>
        <v>0</v>
      </c>
    </row>
    <row r="286" spans="15:22" x14ac:dyDescent="0.25">
      <c r="O286" t="s">
        <v>4</v>
      </c>
      <c r="P286">
        <v>45</v>
      </c>
      <c r="Q286" t="s">
        <v>548</v>
      </c>
      <c r="R286" s="89">
        <f>'AUP Test Results Table 2'!D286</f>
        <v>0</v>
      </c>
      <c r="S286" s="3">
        <f>'AUP Test Results Table 2'!V286</f>
        <v>0</v>
      </c>
      <c r="T286">
        <f>'AUP Test Results Table 2'!T286</f>
        <v>0</v>
      </c>
      <c r="U286">
        <f>'AUP Test Results Table 2'!O286</f>
        <v>0</v>
      </c>
      <c r="V286">
        <f t="shared" si="13"/>
        <v>0</v>
      </c>
    </row>
    <row r="287" spans="15:22" x14ac:dyDescent="0.25">
      <c r="O287" t="s">
        <v>4</v>
      </c>
      <c r="P287">
        <v>46</v>
      </c>
      <c r="Q287" t="s">
        <v>549</v>
      </c>
      <c r="R287" s="89">
        <f>'AUP Test Results Table 2'!D287</f>
        <v>0</v>
      </c>
      <c r="S287" s="3">
        <f>'AUP Test Results Table 2'!V287</f>
        <v>0</v>
      </c>
      <c r="T287">
        <f>'AUP Test Results Table 2'!T287</f>
        <v>0</v>
      </c>
      <c r="U287">
        <f>'AUP Test Results Table 2'!O287</f>
        <v>0</v>
      </c>
      <c r="V287">
        <f t="shared" si="13"/>
        <v>0</v>
      </c>
    </row>
    <row r="288" spans="15:22" x14ac:dyDescent="0.25">
      <c r="O288" t="s">
        <v>4</v>
      </c>
      <c r="P288">
        <v>47</v>
      </c>
      <c r="Q288" t="s">
        <v>550</v>
      </c>
      <c r="R288" s="89">
        <f>'AUP Test Results Table 2'!D288</f>
        <v>0</v>
      </c>
      <c r="S288" s="3">
        <f>'AUP Test Results Table 2'!V288</f>
        <v>0</v>
      </c>
      <c r="T288">
        <f>'AUP Test Results Table 2'!T288</f>
        <v>0</v>
      </c>
      <c r="U288">
        <f>'AUP Test Results Table 2'!O288</f>
        <v>0</v>
      </c>
      <c r="V288">
        <f t="shared" si="13"/>
        <v>0</v>
      </c>
    </row>
    <row r="289" spans="15:22" x14ac:dyDescent="0.25">
      <c r="O289" t="s">
        <v>4</v>
      </c>
      <c r="P289">
        <v>48</v>
      </c>
      <c r="Q289" t="s">
        <v>551</v>
      </c>
      <c r="R289" s="89">
        <f>'AUP Test Results Table 2'!D289</f>
        <v>0</v>
      </c>
      <c r="S289" s="3">
        <f>'AUP Test Results Table 2'!V289</f>
        <v>0</v>
      </c>
      <c r="T289">
        <f>'AUP Test Results Table 2'!T289</f>
        <v>0</v>
      </c>
      <c r="U289">
        <f>'AUP Test Results Table 2'!O289</f>
        <v>0</v>
      </c>
      <c r="V289">
        <f t="shared" si="13"/>
        <v>0</v>
      </c>
    </row>
    <row r="290" spans="15:22" x14ac:dyDescent="0.25">
      <c r="O290" t="s">
        <v>4</v>
      </c>
      <c r="P290">
        <v>49</v>
      </c>
      <c r="Q290" t="s">
        <v>552</v>
      </c>
      <c r="R290" s="89">
        <f>'AUP Test Results Table 2'!D290</f>
        <v>0</v>
      </c>
      <c r="S290" s="3">
        <f>'AUP Test Results Table 2'!V290</f>
        <v>0</v>
      </c>
      <c r="T290">
        <f>'AUP Test Results Table 2'!T290</f>
        <v>0</v>
      </c>
      <c r="U290">
        <f>'AUP Test Results Table 2'!O290</f>
        <v>0</v>
      </c>
      <c r="V290">
        <f t="shared" si="13"/>
        <v>0</v>
      </c>
    </row>
    <row r="291" spans="15:22" x14ac:dyDescent="0.25">
      <c r="O291" t="s">
        <v>4</v>
      </c>
      <c r="P291">
        <v>50</v>
      </c>
      <c r="Q291" t="s">
        <v>553</v>
      </c>
      <c r="R291" s="89">
        <f>'AUP Test Results Table 2'!D291</f>
        <v>0</v>
      </c>
      <c r="S291" s="3">
        <f>'AUP Test Results Table 2'!V291</f>
        <v>0</v>
      </c>
      <c r="T291">
        <f>'AUP Test Results Table 2'!T291</f>
        <v>0</v>
      </c>
      <c r="U291">
        <f>'AUP Test Results Table 2'!O291</f>
        <v>0</v>
      </c>
      <c r="V291">
        <f t="shared" si="13"/>
        <v>0</v>
      </c>
    </row>
    <row r="292" spans="15:22" x14ac:dyDescent="0.25">
      <c r="O292" t="s">
        <v>4</v>
      </c>
      <c r="P292">
        <v>51</v>
      </c>
      <c r="Q292" t="s">
        <v>554</v>
      </c>
      <c r="R292" s="89">
        <f>'AUP Test Results Table 2'!D292</f>
        <v>0</v>
      </c>
      <c r="S292" s="3">
        <f>'AUP Test Results Table 2'!V292</f>
        <v>0</v>
      </c>
      <c r="T292">
        <f>'AUP Test Results Table 2'!T292</f>
        <v>0</v>
      </c>
      <c r="U292">
        <f>'AUP Test Results Table 2'!O292</f>
        <v>0</v>
      </c>
      <c r="V292">
        <f t="shared" si="13"/>
        <v>0</v>
      </c>
    </row>
    <row r="293" spans="15:22" x14ac:dyDescent="0.25">
      <c r="O293" t="s">
        <v>4</v>
      </c>
      <c r="P293">
        <v>52</v>
      </c>
      <c r="Q293" t="s">
        <v>555</v>
      </c>
      <c r="R293" s="89">
        <f>'AUP Test Results Table 2'!D293</f>
        <v>0</v>
      </c>
      <c r="S293" s="3">
        <f>'AUP Test Results Table 2'!V293</f>
        <v>0</v>
      </c>
      <c r="T293">
        <f>'AUP Test Results Table 2'!T293</f>
        <v>0</v>
      </c>
      <c r="U293">
        <f>'AUP Test Results Table 2'!O293</f>
        <v>0</v>
      </c>
      <c r="V293">
        <f t="shared" si="13"/>
        <v>0</v>
      </c>
    </row>
    <row r="294" spans="15:22" x14ac:dyDescent="0.25">
      <c r="O294" t="s">
        <v>4</v>
      </c>
      <c r="P294">
        <v>53</v>
      </c>
      <c r="Q294" t="s">
        <v>556</v>
      </c>
      <c r="R294" s="89">
        <f>'AUP Test Results Table 2'!D294</f>
        <v>0</v>
      </c>
      <c r="S294" s="3">
        <f>'AUP Test Results Table 2'!V294</f>
        <v>0</v>
      </c>
      <c r="T294">
        <f>'AUP Test Results Table 2'!T294</f>
        <v>0</v>
      </c>
      <c r="U294">
        <f>'AUP Test Results Table 2'!O294</f>
        <v>0</v>
      </c>
      <c r="V294">
        <f t="shared" si="13"/>
        <v>0</v>
      </c>
    </row>
    <row r="295" spans="15:22" x14ac:dyDescent="0.25">
      <c r="O295" t="s">
        <v>4</v>
      </c>
      <c r="P295">
        <v>54</v>
      </c>
      <c r="Q295" t="s">
        <v>557</v>
      </c>
      <c r="R295" s="89">
        <f>'AUP Test Results Table 2'!D295</f>
        <v>0</v>
      </c>
      <c r="S295" s="3">
        <f>'AUP Test Results Table 2'!V295</f>
        <v>0</v>
      </c>
      <c r="T295">
        <f>'AUP Test Results Table 2'!T295</f>
        <v>0</v>
      </c>
      <c r="U295">
        <f>'AUP Test Results Table 2'!O295</f>
        <v>0</v>
      </c>
      <c r="V295">
        <f t="shared" si="13"/>
        <v>0</v>
      </c>
    </row>
    <row r="296" spans="15:22" x14ac:dyDescent="0.25">
      <c r="O296" t="s">
        <v>4</v>
      </c>
      <c r="P296">
        <v>55</v>
      </c>
      <c r="Q296" t="s">
        <v>558</v>
      </c>
      <c r="R296" s="89">
        <f>'AUP Test Results Table 2'!D296</f>
        <v>0</v>
      </c>
      <c r="S296" s="3">
        <f>'AUP Test Results Table 2'!V296</f>
        <v>0</v>
      </c>
      <c r="T296">
        <f>'AUP Test Results Table 2'!T296</f>
        <v>0</v>
      </c>
      <c r="U296">
        <f>'AUP Test Results Table 2'!O296</f>
        <v>0</v>
      </c>
      <c r="V296">
        <f t="shared" si="13"/>
        <v>0</v>
      </c>
    </row>
    <row r="297" spans="15:22" x14ac:dyDescent="0.25">
      <c r="O297" t="s">
        <v>4</v>
      </c>
      <c r="P297">
        <v>56</v>
      </c>
      <c r="Q297" t="s">
        <v>559</v>
      </c>
      <c r="R297" s="89">
        <f>'AUP Test Results Table 2'!D297</f>
        <v>0</v>
      </c>
      <c r="S297" s="3">
        <f>'AUP Test Results Table 2'!V297</f>
        <v>0</v>
      </c>
      <c r="T297">
        <f>'AUP Test Results Table 2'!T297</f>
        <v>0</v>
      </c>
      <c r="U297">
        <f>'AUP Test Results Table 2'!O297</f>
        <v>0</v>
      </c>
      <c r="V297">
        <f t="shared" si="13"/>
        <v>0</v>
      </c>
    </row>
    <row r="298" spans="15:22" x14ac:dyDescent="0.25">
      <c r="O298" t="s">
        <v>4</v>
      </c>
      <c r="P298">
        <v>57</v>
      </c>
      <c r="Q298" t="s">
        <v>560</v>
      </c>
      <c r="R298" s="89">
        <f>'AUP Test Results Table 2'!D298</f>
        <v>0</v>
      </c>
      <c r="S298" s="3">
        <f>'AUP Test Results Table 2'!V298</f>
        <v>0</v>
      </c>
      <c r="T298">
        <f>'AUP Test Results Table 2'!T298</f>
        <v>0</v>
      </c>
      <c r="U298">
        <f>'AUP Test Results Table 2'!O298</f>
        <v>0</v>
      </c>
      <c r="V298">
        <f t="shared" si="13"/>
        <v>0</v>
      </c>
    </row>
    <row r="299" spans="15:22" x14ac:dyDescent="0.25">
      <c r="O299" t="s">
        <v>4</v>
      </c>
      <c r="P299">
        <v>58</v>
      </c>
      <c r="Q299" t="s">
        <v>561</v>
      </c>
      <c r="R299" s="89">
        <f>'AUP Test Results Table 2'!D299</f>
        <v>0</v>
      </c>
      <c r="S299" s="3">
        <f>'AUP Test Results Table 2'!V299</f>
        <v>0</v>
      </c>
      <c r="T299">
        <f>'AUP Test Results Table 2'!T299</f>
        <v>0</v>
      </c>
      <c r="U299">
        <f>'AUP Test Results Table 2'!O299</f>
        <v>0</v>
      </c>
      <c r="V299">
        <f t="shared" si="13"/>
        <v>0</v>
      </c>
    </row>
    <row r="300" spans="15:22" x14ac:dyDescent="0.25">
      <c r="O300" t="s">
        <v>4</v>
      </c>
      <c r="P300">
        <v>59</v>
      </c>
      <c r="Q300" t="s">
        <v>562</v>
      </c>
      <c r="R300" s="89">
        <f>'AUP Test Results Table 2'!D300</f>
        <v>0</v>
      </c>
      <c r="S300" s="3">
        <f>'AUP Test Results Table 2'!V300</f>
        <v>0</v>
      </c>
      <c r="T300">
        <f>'AUP Test Results Table 2'!T300</f>
        <v>0</v>
      </c>
      <c r="U300">
        <f>'AUP Test Results Table 2'!O300</f>
        <v>0</v>
      </c>
      <c r="V300">
        <f t="shared" si="13"/>
        <v>0</v>
      </c>
    </row>
    <row r="301" spans="15:22" x14ac:dyDescent="0.25">
      <c r="O301" t="s">
        <v>4</v>
      </c>
      <c r="P301">
        <v>60</v>
      </c>
      <c r="Q301" t="s">
        <v>563</v>
      </c>
      <c r="R301" s="89">
        <f>'AUP Test Results Table 2'!D301</f>
        <v>0</v>
      </c>
      <c r="S301" s="3">
        <f>'AUP Test Results Table 2'!V301</f>
        <v>0</v>
      </c>
      <c r="T301">
        <f>'AUP Test Results Table 2'!T301</f>
        <v>0</v>
      </c>
      <c r="U301">
        <f>'AUP Test Results Table 2'!O301</f>
        <v>0</v>
      </c>
      <c r="V301">
        <f t="shared" si="13"/>
        <v>0</v>
      </c>
    </row>
    <row r="302" spans="15:22" x14ac:dyDescent="0.25">
      <c r="O302" t="s">
        <v>5</v>
      </c>
      <c r="P302">
        <v>1</v>
      </c>
      <c r="Q302" t="s">
        <v>564</v>
      </c>
      <c r="R302" s="89">
        <f>'AUP Test Results Table 2'!D302</f>
        <v>0</v>
      </c>
      <c r="S302" s="3">
        <f>'AUP Test Results Table 2'!V302</f>
        <v>0</v>
      </c>
      <c r="T302">
        <f>'AUP Test Results Table 2'!T302</f>
        <v>0</v>
      </c>
      <c r="U302">
        <f>'AUP Test Results Table 2'!O302</f>
        <v>0</v>
      </c>
      <c r="V302">
        <f t="shared" si="13"/>
        <v>0</v>
      </c>
    </row>
    <row r="303" spans="15:22" x14ac:dyDescent="0.25">
      <c r="O303" t="s">
        <v>5</v>
      </c>
      <c r="P303">
        <v>2</v>
      </c>
      <c r="Q303" t="s">
        <v>565</v>
      </c>
      <c r="R303" s="89">
        <f>'AUP Test Results Table 2'!D303</f>
        <v>0</v>
      </c>
      <c r="S303" s="3">
        <f>'AUP Test Results Table 2'!V303</f>
        <v>0</v>
      </c>
      <c r="T303">
        <f>'AUP Test Results Table 2'!T303</f>
        <v>0</v>
      </c>
      <c r="U303">
        <f>'AUP Test Results Table 2'!O303</f>
        <v>0</v>
      </c>
      <c r="V303">
        <f t="shared" si="13"/>
        <v>0</v>
      </c>
    </row>
    <row r="304" spans="15:22" x14ac:dyDescent="0.25">
      <c r="O304" t="s">
        <v>5</v>
      </c>
      <c r="P304">
        <v>3</v>
      </c>
      <c r="Q304" t="s">
        <v>566</v>
      </c>
      <c r="R304" s="89">
        <f>'AUP Test Results Table 2'!D304</f>
        <v>0</v>
      </c>
      <c r="S304" s="3">
        <f>'AUP Test Results Table 2'!V304</f>
        <v>0</v>
      </c>
      <c r="T304">
        <f>'AUP Test Results Table 2'!T304</f>
        <v>0</v>
      </c>
      <c r="U304">
        <f>'AUP Test Results Table 2'!O304</f>
        <v>0</v>
      </c>
      <c r="V304">
        <f t="shared" si="13"/>
        <v>0</v>
      </c>
    </row>
    <row r="305" spans="15:22" x14ac:dyDescent="0.25">
      <c r="O305" t="s">
        <v>5</v>
      </c>
      <c r="P305">
        <v>4</v>
      </c>
      <c r="Q305" t="s">
        <v>567</v>
      </c>
      <c r="R305" s="89">
        <f>'AUP Test Results Table 2'!D305</f>
        <v>0</v>
      </c>
      <c r="S305" s="3">
        <f>'AUP Test Results Table 2'!V305</f>
        <v>0</v>
      </c>
      <c r="T305">
        <f>'AUP Test Results Table 2'!T305</f>
        <v>0</v>
      </c>
      <c r="U305">
        <f>'AUP Test Results Table 2'!O305</f>
        <v>0</v>
      </c>
      <c r="V305">
        <f t="shared" si="13"/>
        <v>0</v>
      </c>
    </row>
    <row r="306" spans="15:22" x14ac:dyDescent="0.25">
      <c r="O306" t="s">
        <v>5</v>
      </c>
      <c r="P306">
        <v>5</v>
      </c>
      <c r="Q306" t="s">
        <v>568</v>
      </c>
      <c r="R306" s="89">
        <f>'AUP Test Results Table 2'!D306</f>
        <v>0</v>
      </c>
      <c r="S306" s="3">
        <f>'AUP Test Results Table 2'!V306</f>
        <v>0</v>
      </c>
      <c r="T306">
        <f>'AUP Test Results Table 2'!T306</f>
        <v>0</v>
      </c>
      <c r="U306">
        <f>'AUP Test Results Table 2'!O306</f>
        <v>0</v>
      </c>
      <c r="V306">
        <f t="shared" si="13"/>
        <v>0</v>
      </c>
    </row>
    <row r="307" spans="15:22" x14ac:dyDescent="0.25">
      <c r="O307" t="s">
        <v>5</v>
      </c>
      <c r="P307">
        <v>6</v>
      </c>
      <c r="Q307" t="s">
        <v>569</v>
      </c>
      <c r="R307" s="89">
        <f>'AUP Test Results Table 2'!D307</f>
        <v>0</v>
      </c>
      <c r="S307" s="3">
        <f>'AUP Test Results Table 2'!V307</f>
        <v>0</v>
      </c>
      <c r="T307">
        <f>'AUP Test Results Table 2'!T307</f>
        <v>0</v>
      </c>
      <c r="U307">
        <f>'AUP Test Results Table 2'!O307</f>
        <v>0</v>
      </c>
      <c r="V307">
        <f t="shared" si="13"/>
        <v>0</v>
      </c>
    </row>
    <row r="308" spans="15:22" x14ac:dyDescent="0.25">
      <c r="O308" t="s">
        <v>5</v>
      </c>
      <c r="P308">
        <v>7</v>
      </c>
      <c r="Q308" t="s">
        <v>570</v>
      </c>
      <c r="R308" s="89">
        <f>'AUP Test Results Table 2'!D308</f>
        <v>0</v>
      </c>
      <c r="S308" s="3">
        <f>'AUP Test Results Table 2'!V308</f>
        <v>0</v>
      </c>
      <c r="T308">
        <f>'AUP Test Results Table 2'!T308</f>
        <v>0</v>
      </c>
      <c r="U308">
        <f>'AUP Test Results Table 2'!O308</f>
        <v>0</v>
      </c>
      <c r="V308">
        <f t="shared" si="13"/>
        <v>0</v>
      </c>
    </row>
    <row r="309" spans="15:22" x14ac:dyDescent="0.25">
      <c r="O309" t="s">
        <v>5</v>
      </c>
      <c r="P309">
        <v>8</v>
      </c>
      <c r="Q309" t="s">
        <v>571</v>
      </c>
      <c r="R309" s="89">
        <f>'AUP Test Results Table 2'!D309</f>
        <v>0</v>
      </c>
      <c r="S309" s="3">
        <f>'AUP Test Results Table 2'!V309</f>
        <v>0</v>
      </c>
      <c r="T309">
        <f>'AUP Test Results Table 2'!T309</f>
        <v>0</v>
      </c>
      <c r="U309">
        <f>'AUP Test Results Table 2'!O309</f>
        <v>0</v>
      </c>
      <c r="V309">
        <f t="shared" si="13"/>
        <v>0</v>
      </c>
    </row>
    <row r="310" spans="15:22" x14ac:dyDescent="0.25">
      <c r="O310" t="s">
        <v>5</v>
      </c>
      <c r="P310">
        <v>9</v>
      </c>
      <c r="Q310" t="s">
        <v>572</v>
      </c>
      <c r="R310" s="89">
        <f>'AUP Test Results Table 2'!D310</f>
        <v>0</v>
      </c>
      <c r="S310" s="3">
        <f>'AUP Test Results Table 2'!V310</f>
        <v>0</v>
      </c>
      <c r="T310">
        <f>'AUP Test Results Table 2'!T310</f>
        <v>0</v>
      </c>
      <c r="U310">
        <f>'AUP Test Results Table 2'!O310</f>
        <v>0</v>
      </c>
      <c r="V310">
        <f t="shared" si="13"/>
        <v>0</v>
      </c>
    </row>
    <row r="311" spans="15:22" x14ac:dyDescent="0.25">
      <c r="O311" t="s">
        <v>5</v>
      </c>
      <c r="P311">
        <v>10</v>
      </c>
      <c r="Q311" t="s">
        <v>573</v>
      </c>
      <c r="R311" s="89">
        <f>'AUP Test Results Table 2'!D311</f>
        <v>0</v>
      </c>
      <c r="S311" s="3">
        <f>'AUP Test Results Table 2'!V311</f>
        <v>0</v>
      </c>
      <c r="T311">
        <f>'AUP Test Results Table 2'!T311</f>
        <v>0</v>
      </c>
      <c r="U311">
        <f>'AUP Test Results Table 2'!O311</f>
        <v>0</v>
      </c>
      <c r="V311">
        <f t="shared" si="13"/>
        <v>0</v>
      </c>
    </row>
    <row r="312" spans="15:22" x14ac:dyDescent="0.25">
      <c r="O312" t="s">
        <v>5</v>
      </c>
      <c r="P312">
        <v>11</v>
      </c>
      <c r="Q312" t="s">
        <v>574</v>
      </c>
      <c r="R312" s="89">
        <f>'AUP Test Results Table 2'!D312</f>
        <v>0</v>
      </c>
      <c r="S312" s="3">
        <f>'AUP Test Results Table 2'!V312</f>
        <v>0</v>
      </c>
      <c r="T312">
        <f>'AUP Test Results Table 2'!T312</f>
        <v>0</v>
      </c>
      <c r="U312">
        <f>'AUP Test Results Table 2'!O312</f>
        <v>0</v>
      </c>
      <c r="V312">
        <f t="shared" si="13"/>
        <v>0</v>
      </c>
    </row>
    <row r="313" spans="15:22" x14ac:dyDescent="0.25">
      <c r="O313" t="s">
        <v>5</v>
      </c>
      <c r="P313">
        <v>12</v>
      </c>
      <c r="Q313" t="s">
        <v>575</v>
      </c>
      <c r="R313" s="89">
        <f>'AUP Test Results Table 2'!D313</f>
        <v>0</v>
      </c>
      <c r="S313" s="3">
        <f>'AUP Test Results Table 2'!V313</f>
        <v>0</v>
      </c>
      <c r="T313">
        <f>'AUP Test Results Table 2'!T313</f>
        <v>0</v>
      </c>
      <c r="U313">
        <f>'AUP Test Results Table 2'!O313</f>
        <v>0</v>
      </c>
      <c r="V313">
        <f t="shared" si="13"/>
        <v>0</v>
      </c>
    </row>
    <row r="314" spans="15:22" x14ac:dyDescent="0.25">
      <c r="O314" t="s">
        <v>5</v>
      </c>
      <c r="P314">
        <v>13</v>
      </c>
      <c r="Q314" t="s">
        <v>576</v>
      </c>
      <c r="R314" s="89">
        <f>'AUP Test Results Table 2'!D314</f>
        <v>0</v>
      </c>
      <c r="S314" s="3">
        <f>'AUP Test Results Table 2'!V314</f>
        <v>0</v>
      </c>
      <c r="T314">
        <f>'AUP Test Results Table 2'!T314</f>
        <v>0</v>
      </c>
      <c r="U314">
        <f>'AUP Test Results Table 2'!O314</f>
        <v>0</v>
      </c>
      <c r="V314">
        <f t="shared" si="13"/>
        <v>0</v>
      </c>
    </row>
    <row r="315" spans="15:22" x14ac:dyDescent="0.25">
      <c r="O315" t="s">
        <v>5</v>
      </c>
      <c r="P315">
        <v>14</v>
      </c>
      <c r="Q315" t="s">
        <v>577</v>
      </c>
      <c r="R315" s="89">
        <f>'AUP Test Results Table 2'!D315</f>
        <v>0</v>
      </c>
      <c r="S315" s="3">
        <f>'AUP Test Results Table 2'!V315</f>
        <v>0</v>
      </c>
      <c r="T315">
        <f>'AUP Test Results Table 2'!T315</f>
        <v>0</v>
      </c>
      <c r="U315">
        <f>'AUP Test Results Table 2'!O315</f>
        <v>0</v>
      </c>
      <c r="V315">
        <f t="shared" si="13"/>
        <v>0</v>
      </c>
    </row>
    <row r="316" spans="15:22" x14ac:dyDescent="0.25">
      <c r="O316" t="s">
        <v>5</v>
      </c>
      <c r="P316">
        <v>15</v>
      </c>
      <c r="Q316" t="s">
        <v>578</v>
      </c>
      <c r="R316" s="89">
        <f>'AUP Test Results Table 2'!D316</f>
        <v>0</v>
      </c>
      <c r="S316" s="3">
        <f>'AUP Test Results Table 2'!V316</f>
        <v>0</v>
      </c>
      <c r="T316">
        <f>'AUP Test Results Table 2'!T316</f>
        <v>0</v>
      </c>
      <c r="U316">
        <f>'AUP Test Results Table 2'!O316</f>
        <v>0</v>
      </c>
      <c r="V316">
        <f t="shared" si="13"/>
        <v>0</v>
      </c>
    </row>
    <row r="317" spans="15:22" x14ac:dyDescent="0.25">
      <c r="O317" t="s">
        <v>5</v>
      </c>
      <c r="P317">
        <v>16</v>
      </c>
      <c r="Q317" t="s">
        <v>579</v>
      </c>
      <c r="R317" s="89">
        <f>'AUP Test Results Table 2'!D317</f>
        <v>0</v>
      </c>
      <c r="S317" s="3">
        <f>'AUP Test Results Table 2'!V317</f>
        <v>0</v>
      </c>
      <c r="T317">
        <f>'AUP Test Results Table 2'!T317</f>
        <v>0</v>
      </c>
      <c r="U317">
        <f>'AUP Test Results Table 2'!O317</f>
        <v>0</v>
      </c>
      <c r="V317">
        <f t="shared" si="13"/>
        <v>0</v>
      </c>
    </row>
    <row r="318" spans="15:22" x14ac:dyDescent="0.25">
      <c r="O318" t="s">
        <v>5</v>
      </c>
      <c r="P318">
        <v>17</v>
      </c>
      <c r="Q318" t="s">
        <v>580</v>
      </c>
      <c r="R318" s="89">
        <f>'AUP Test Results Table 2'!D318</f>
        <v>0</v>
      </c>
      <c r="S318" s="3">
        <f>'AUP Test Results Table 2'!V318</f>
        <v>0</v>
      </c>
      <c r="T318">
        <f>'AUP Test Results Table 2'!T318</f>
        <v>0</v>
      </c>
      <c r="U318">
        <f>'AUP Test Results Table 2'!O318</f>
        <v>0</v>
      </c>
      <c r="V318">
        <f t="shared" si="13"/>
        <v>0</v>
      </c>
    </row>
    <row r="319" spans="15:22" x14ac:dyDescent="0.25">
      <c r="O319" t="s">
        <v>5</v>
      </c>
      <c r="P319">
        <v>18</v>
      </c>
      <c r="Q319" t="s">
        <v>581</v>
      </c>
      <c r="R319" s="89">
        <f>'AUP Test Results Table 2'!D319</f>
        <v>0</v>
      </c>
      <c r="S319" s="3">
        <f>'AUP Test Results Table 2'!V319</f>
        <v>0</v>
      </c>
      <c r="T319">
        <f>'AUP Test Results Table 2'!T319</f>
        <v>0</v>
      </c>
      <c r="U319">
        <f>'AUP Test Results Table 2'!O319</f>
        <v>0</v>
      </c>
      <c r="V319">
        <f t="shared" si="13"/>
        <v>0</v>
      </c>
    </row>
    <row r="320" spans="15:22" x14ac:dyDescent="0.25">
      <c r="O320" t="s">
        <v>5</v>
      </c>
      <c r="P320">
        <v>19</v>
      </c>
      <c r="Q320" t="s">
        <v>582</v>
      </c>
      <c r="R320" s="89">
        <f>'AUP Test Results Table 2'!D320</f>
        <v>0</v>
      </c>
      <c r="S320" s="3">
        <f>'AUP Test Results Table 2'!V320</f>
        <v>0</v>
      </c>
      <c r="T320">
        <f>'AUP Test Results Table 2'!T320</f>
        <v>0</v>
      </c>
      <c r="U320">
        <f>'AUP Test Results Table 2'!O320</f>
        <v>0</v>
      </c>
      <c r="V320">
        <f t="shared" si="13"/>
        <v>0</v>
      </c>
    </row>
    <row r="321" spans="15:22" x14ac:dyDescent="0.25">
      <c r="O321" t="s">
        <v>5</v>
      </c>
      <c r="P321">
        <v>20</v>
      </c>
      <c r="Q321" t="s">
        <v>583</v>
      </c>
      <c r="R321" s="89">
        <f>'AUP Test Results Table 2'!D321</f>
        <v>0</v>
      </c>
      <c r="S321" s="3">
        <f>'AUP Test Results Table 2'!V321</f>
        <v>0</v>
      </c>
      <c r="T321">
        <f>'AUP Test Results Table 2'!T321</f>
        <v>0</v>
      </c>
      <c r="U321">
        <f>'AUP Test Results Table 2'!O321</f>
        <v>0</v>
      </c>
      <c r="V321">
        <f t="shared" si="13"/>
        <v>0</v>
      </c>
    </row>
    <row r="322" spans="15:22" x14ac:dyDescent="0.25">
      <c r="O322" t="s">
        <v>5</v>
      </c>
      <c r="P322">
        <v>21</v>
      </c>
      <c r="Q322" t="s">
        <v>584</v>
      </c>
      <c r="R322" s="89">
        <f>'AUP Test Results Table 2'!D322</f>
        <v>0</v>
      </c>
      <c r="S322" s="3">
        <f>'AUP Test Results Table 2'!V322</f>
        <v>0</v>
      </c>
      <c r="T322">
        <f>'AUP Test Results Table 2'!T322</f>
        <v>0</v>
      </c>
      <c r="U322">
        <f>'AUP Test Results Table 2'!O322</f>
        <v>0</v>
      </c>
      <c r="V322">
        <f t="shared" si="13"/>
        <v>0</v>
      </c>
    </row>
    <row r="323" spans="15:22" x14ac:dyDescent="0.25">
      <c r="O323" t="s">
        <v>5</v>
      </c>
      <c r="P323">
        <v>22</v>
      </c>
      <c r="Q323" t="s">
        <v>585</v>
      </c>
      <c r="R323" s="89">
        <f>'AUP Test Results Table 2'!D323</f>
        <v>0</v>
      </c>
      <c r="S323" s="3">
        <f>'AUP Test Results Table 2'!V323</f>
        <v>0</v>
      </c>
      <c r="T323">
        <f>'AUP Test Results Table 2'!T323</f>
        <v>0</v>
      </c>
      <c r="U323">
        <f>'AUP Test Results Table 2'!O323</f>
        <v>0</v>
      </c>
      <c r="V323">
        <f t="shared" ref="V323:V386" si="14">S323*S323</f>
        <v>0</v>
      </c>
    </row>
    <row r="324" spans="15:22" x14ac:dyDescent="0.25">
      <c r="O324" t="s">
        <v>5</v>
      </c>
      <c r="P324">
        <v>23</v>
      </c>
      <c r="Q324" t="s">
        <v>586</v>
      </c>
      <c r="R324" s="89">
        <f>'AUP Test Results Table 2'!D324</f>
        <v>0</v>
      </c>
      <c r="S324" s="3">
        <f>'AUP Test Results Table 2'!V324</f>
        <v>0</v>
      </c>
      <c r="T324">
        <f>'AUP Test Results Table 2'!T324</f>
        <v>0</v>
      </c>
      <c r="U324">
        <f>'AUP Test Results Table 2'!O324</f>
        <v>0</v>
      </c>
      <c r="V324">
        <f t="shared" si="14"/>
        <v>0</v>
      </c>
    </row>
    <row r="325" spans="15:22" x14ac:dyDescent="0.25">
      <c r="O325" t="s">
        <v>5</v>
      </c>
      <c r="P325">
        <v>24</v>
      </c>
      <c r="Q325" t="s">
        <v>587</v>
      </c>
      <c r="R325" s="89">
        <f>'AUP Test Results Table 2'!D325</f>
        <v>0</v>
      </c>
      <c r="S325" s="3">
        <f>'AUP Test Results Table 2'!V325</f>
        <v>0</v>
      </c>
      <c r="T325">
        <f>'AUP Test Results Table 2'!T325</f>
        <v>0</v>
      </c>
      <c r="U325">
        <f>'AUP Test Results Table 2'!O325</f>
        <v>0</v>
      </c>
      <c r="V325">
        <f t="shared" si="14"/>
        <v>0</v>
      </c>
    </row>
    <row r="326" spans="15:22" x14ac:dyDescent="0.25">
      <c r="O326" t="s">
        <v>5</v>
      </c>
      <c r="P326">
        <v>25</v>
      </c>
      <c r="Q326" t="s">
        <v>588</v>
      </c>
      <c r="R326" s="89">
        <f>'AUP Test Results Table 2'!D326</f>
        <v>0</v>
      </c>
      <c r="S326" s="3">
        <f>'AUP Test Results Table 2'!V326</f>
        <v>0</v>
      </c>
      <c r="T326">
        <f>'AUP Test Results Table 2'!T326</f>
        <v>0</v>
      </c>
      <c r="U326">
        <f>'AUP Test Results Table 2'!O326</f>
        <v>0</v>
      </c>
      <c r="V326">
        <f t="shared" si="14"/>
        <v>0</v>
      </c>
    </row>
    <row r="327" spans="15:22" x14ac:dyDescent="0.25">
      <c r="O327" t="s">
        <v>5</v>
      </c>
      <c r="P327">
        <v>26</v>
      </c>
      <c r="Q327" t="s">
        <v>589</v>
      </c>
      <c r="R327" s="89">
        <f>'AUP Test Results Table 2'!D327</f>
        <v>0</v>
      </c>
      <c r="S327" s="3">
        <f>'AUP Test Results Table 2'!V327</f>
        <v>0</v>
      </c>
      <c r="T327">
        <f>'AUP Test Results Table 2'!T327</f>
        <v>0</v>
      </c>
      <c r="U327">
        <f>'AUP Test Results Table 2'!O327</f>
        <v>0</v>
      </c>
      <c r="V327">
        <f t="shared" si="14"/>
        <v>0</v>
      </c>
    </row>
    <row r="328" spans="15:22" x14ac:dyDescent="0.25">
      <c r="O328" t="s">
        <v>5</v>
      </c>
      <c r="P328">
        <v>27</v>
      </c>
      <c r="Q328" t="s">
        <v>590</v>
      </c>
      <c r="R328" s="89">
        <f>'AUP Test Results Table 2'!D328</f>
        <v>0</v>
      </c>
      <c r="S328" s="3">
        <f>'AUP Test Results Table 2'!V328</f>
        <v>0</v>
      </c>
      <c r="T328">
        <f>'AUP Test Results Table 2'!T328</f>
        <v>0</v>
      </c>
      <c r="U328">
        <f>'AUP Test Results Table 2'!O328</f>
        <v>0</v>
      </c>
      <c r="V328">
        <f t="shared" si="14"/>
        <v>0</v>
      </c>
    </row>
    <row r="329" spans="15:22" x14ac:dyDescent="0.25">
      <c r="O329" t="s">
        <v>5</v>
      </c>
      <c r="P329">
        <v>28</v>
      </c>
      <c r="Q329" t="s">
        <v>591</v>
      </c>
      <c r="R329" s="89">
        <f>'AUP Test Results Table 2'!D329</f>
        <v>0</v>
      </c>
      <c r="S329" s="3">
        <f>'AUP Test Results Table 2'!V329</f>
        <v>0</v>
      </c>
      <c r="T329">
        <f>'AUP Test Results Table 2'!T329</f>
        <v>0</v>
      </c>
      <c r="U329">
        <f>'AUP Test Results Table 2'!O329</f>
        <v>0</v>
      </c>
      <c r="V329">
        <f t="shared" si="14"/>
        <v>0</v>
      </c>
    </row>
    <row r="330" spans="15:22" x14ac:dyDescent="0.25">
      <c r="O330" t="s">
        <v>5</v>
      </c>
      <c r="P330">
        <v>29</v>
      </c>
      <c r="Q330" t="s">
        <v>592</v>
      </c>
      <c r="R330" s="89">
        <f>'AUP Test Results Table 2'!D330</f>
        <v>0</v>
      </c>
      <c r="S330" s="3">
        <f>'AUP Test Results Table 2'!V330</f>
        <v>0</v>
      </c>
      <c r="T330">
        <f>'AUP Test Results Table 2'!T330</f>
        <v>0</v>
      </c>
      <c r="U330">
        <f>'AUP Test Results Table 2'!O330</f>
        <v>0</v>
      </c>
      <c r="V330">
        <f t="shared" si="14"/>
        <v>0</v>
      </c>
    </row>
    <row r="331" spans="15:22" x14ac:dyDescent="0.25">
      <c r="O331" t="s">
        <v>5</v>
      </c>
      <c r="P331">
        <v>30</v>
      </c>
      <c r="Q331" t="s">
        <v>593</v>
      </c>
      <c r="R331" s="89">
        <f>'AUP Test Results Table 2'!D331</f>
        <v>0</v>
      </c>
      <c r="S331" s="3">
        <f>'AUP Test Results Table 2'!V331</f>
        <v>0</v>
      </c>
      <c r="T331">
        <f>'AUP Test Results Table 2'!T331</f>
        <v>0</v>
      </c>
      <c r="U331">
        <f>'AUP Test Results Table 2'!O331</f>
        <v>0</v>
      </c>
      <c r="V331">
        <f t="shared" si="14"/>
        <v>0</v>
      </c>
    </row>
    <row r="332" spans="15:22" x14ac:dyDescent="0.25">
      <c r="O332" t="s">
        <v>5</v>
      </c>
      <c r="P332">
        <v>31</v>
      </c>
      <c r="Q332" t="s">
        <v>594</v>
      </c>
      <c r="R332" s="89">
        <f>'AUP Test Results Table 2'!D332</f>
        <v>0</v>
      </c>
      <c r="S332" s="3">
        <f>'AUP Test Results Table 2'!V332</f>
        <v>0</v>
      </c>
      <c r="T332">
        <f>'AUP Test Results Table 2'!T332</f>
        <v>0</v>
      </c>
      <c r="U332">
        <f>'AUP Test Results Table 2'!O332</f>
        <v>0</v>
      </c>
      <c r="V332">
        <f t="shared" si="14"/>
        <v>0</v>
      </c>
    </row>
    <row r="333" spans="15:22" x14ac:dyDescent="0.25">
      <c r="O333" t="s">
        <v>5</v>
      </c>
      <c r="P333">
        <v>32</v>
      </c>
      <c r="Q333" t="s">
        <v>595</v>
      </c>
      <c r="R333" s="89">
        <f>'AUP Test Results Table 2'!D333</f>
        <v>0</v>
      </c>
      <c r="S333" s="3">
        <f>'AUP Test Results Table 2'!V333</f>
        <v>0</v>
      </c>
      <c r="T333">
        <f>'AUP Test Results Table 2'!T333</f>
        <v>0</v>
      </c>
      <c r="U333">
        <f>'AUP Test Results Table 2'!O333</f>
        <v>0</v>
      </c>
      <c r="V333">
        <f t="shared" si="14"/>
        <v>0</v>
      </c>
    </row>
    <row r="334" spans="15:22" x14ac:dyDescent="0.25">
      <c r="O334" t="s">
        <v>5</v>
      </c>
      <c r="P334">
        <v>33</v>
      </c>
      <c r="Q334" t="s">
        <v>596</v>
      </c>
      <c r="R334" s="89">
        <f>'AUP Test Results Table 2'!D334</f>
        <v>0</v>
      </c>
      <c r="S334" s="3">
        <f>'AUP Test Results Table 2'!V334</f>
        <v>0</v>
      </c>
      <c r="T334">
        <f>'AUP Test Results Table 2'!T334</f>
        <v>0</v>
      </c>
      <c r="U334">
        <f>'AUP Test Results Table 2'!O334</f>
        <v>0</v>
      </c>
      <c r="V334">
        <f t="shared" si="14"/>
        <v>0</v>
      </c>
    </row>
    <row r="335" spans="15:22" x14ac:dyDescent="0.25">
      <c r="O335" t="s">
        <v>5</v>
      </c>
      <c r="P335">
        <v>34</v>
      </c>
      <c r="Q335" t="s">
        <v>597</v>
      </c>
      <c r="R335" s="89">
        <f>'AUP Test Results Table 2'!D335</f>
        <v>0</v>
      </c>
      <c r="S335" s="3">
        <f>'AUP Test Results Table 2'!V335</f>
        <v>0</v>
      </c>
      <c r="T335">
        <f>'AUP Test Results Table 2'!T335</f>
        <v>0</v>
      </c>
      <c r="U335">
        <f>'AUP Test Results Table 2'!O335</f>
        <v>0</v>
      </c>
      <c r="V335">
        <f t="shared" si="14"/>
        <v>0</v>
      </c>
    </row>
    <row r="336" spans="15:22" x14ac:dyDescent="0.25">
      <c r="O336" t="s">
        <v>5</v>
      </c>
      <c r="P336">
        <v>35</v>
      </c>
      <c r="Q336" t="s">
        <v>598</v>
      </c>
      <c r="R336" s="89">
        <f>'AUP Test Results Table 2'!D336</f>
        <v>0</v>
      </c>
      <c r="S336" s="3">
        <f>'AUP Test Results Table 2'!V336</f>
        <v>0</v>
      </c>
      <c r="T336">
        <f>'AUP Test Results Table 2'!T336</f>
        <v>0</v>
      </c>
      <c r="U336">
        <f>'AUP Test Results Table 2'!O336</f>
        <v>0</v>
      </c>
      <c r="V336">
        <f t="shared" si="14"/>
        <v>0</v>
      </c>
    </row>
    <row r="337" spans="15:22" x14ac:dyDescent="0.25">
      <c r="O337" t="s">
        <v>5</v>
      </c>
      <c r="P337">
        <v>36</v>
      </c>
      <c r="Q337" t="s">
        <v>599</v>
      </c>
      <c r="R337" s="89">
        <f>'AUP Test Results Table 2'!D337</f>
        <v>0</v>
      </c>
      <c r="S337" s="3">
        <f>'AUP Test Results Table 2'!V337</f>
        <v>0</v>
      </c>
      <c r="T337">
        <f>'AUP Test Results Table 2'!T337</f>
        <v>0</v>
      </c>
      <c r="U337">
        <f>'AUP Test Results Table 2'!O337</f>
        <v>0</v>
      </c>
      <c r="V337">
        <f t="shared" si="14"/>
        <v>0</v>
      </c>
    </row>
    <row r="338" spans="15:22" x14ac:dyDescent="0.25">
      <c r="O338" t="s">
        <v>5</v>
      </c>
      <c r="P338">
        <v>37</v>
      </c>
      <c r="Q338" t="s">
        <v>600</v>
      </c>
      <c r="R338" s="89">
        <f>'AUP Test Results Table 2'!D338</f>
        <v>0</v>
      </c>
      <c r="S338" s="3">
        <f>'AUP Test Results Table 2'!V338</f>
        <v>0</v>
      </c>
      <c r="T338">
        <f>'AUP Test Results Table 2'!T338</f>
        <v>0</v>
      </c>
      <c r="U338">
        <f>'AUP Test Results Table 2'!O338</f>
        <v>0</v>
      </c>
      <c r="V338">
        <f t="shared" si="14"/>
        <v>0</v>
      </c>
    </row>
    <row r="339" spans="15:22" x14ac:dyDescent="0.25">
      <c r="O339" t="s">
        <v>5</v>
      </c>
      <c r="P339">
        <v>38</v>
      </c>
      <c r="Q339" t="s">
        <v>601</v>
      </c>
      <c r="R339" s="89">
        <f>'AUP Test Results Table 2'!D339</f>
        <v>0</v>
      </c>
      <c r="S339" s="3">
        <f>'AUP Test Results Table 2'!V339</f>
        <v>0</v>
      </c>
      <c r="T339">
        <f>'AUP Test Results Table 2'!T339</f>
        <v>0</v>
      </c>
      <c r="U339">
        <f>'AUP Test Results Table 2'!O339</f>
        <v>0</v>
      </c>
      <c r="V339">
        <f t="shared" si="14"/>
        <v>0</v>
      </c>
    </row>
    <row r="340" spans="15:22" x14ac:dyDescent="0.25">
      <c r="O340" t="s">
        <v>5</v>
      </c>
      <c r="P340">
        <v>39</v>
      </c>
      <c r="Q340" t="s">
        <v>602</v>
      </c>
      <c r="R340" s="89">
        <f>'AUP Test Results Table 2'!D340</f>
        <v>0</v>
      </c>
      <c r="S340" s="3">
        <f>'AUP Test Results Table 2'!V340</f>
        <v>0</v>
      </c>
      <c r="T340">
        <f>'AUP Test Results Table 2'!T340</f>
        <v>0</v>
      </c>
      <c r="U340">
        <f>'AUP Test Results Table 2'!O340</f>
        <v>0</v>
      </c>
      <c r="V340">
        <f t="shared" si="14"/>
        <v>0</v>
      </c>
    </row>
    <row r="341" spans="15:22" x14ac:dyDescent="0.25">
      <c r="O341" t="s">
        <v>5</v>
      </c>
      <c r="P341">
        <v>40</v>
      </c>
      <c r="Q341" t="s">
        <v>603</v>
      </c>
      <c r="R341" s="89">
        <f>'AUP Test Results Table 2'!D341</f>
        <v>0</v>
      </c>
      <c r="S341" s="3">
        <f>'AUP Test Results Table 2'!V341</f>
        <v>0</v>
      </c>
      <c r="T341">
        <f>'AUP Test Results Table 2'!T341</f>
        <v>0</v>
      </c>
      <c r="U341">
        <f>'AUP Test Results Table 2'!O341</f>
        <v>0</v>
      </c>
      <c r="V341">
        <f t="shared" si="14"/>
        <v>0</v>
      </c>
    </row>
    <row r="342" spans="15:22" x14ac:dyDescent="0.25">
      <c r="O342" t="s">
        <v>5</v>
      </c>
      <c r="P342">
        <v>41</v>
      </c>
      <c r="Q342" t="s">
        <v>604</v>
      </c>
      <c r="R342" s="89">
        <f>'AUP Test Results Table 2'!D342</f>
        <v>0</v>
      </c>
      <c r="S342" s="3">
        <f>'AUP Test Results Table 2'!V342</f>
        <v>0</v>
      </c>
      <c r="T342">
        <f>'AUP Test Results Table 2'!T342</f>
        <v>0</v>
      </c>
      <c r="U342">
        <f>'AUP Test Results Table 2'!O342</f>
        <v>0</v>
      </c>
      <c r="V342">
        <f t="shared" si="14"/>
        <v>0</v>
      </c>
    </row>
    <row r="343" spans="15:22" x14ac:dyDescent="0.25">
      <c r="O343" t="s">
        <v>5</v>
      </c>
      <c r="P343">
        <v>42</v>
      </c>
      <c r="Q343" t="s">
        <v>605</v>
      </c>
      <c r="R343" s="89">
        <f>'AUP Test Results Table 2'!D343</f>
        <v>0</v>
      </c>
      <c r="S343" s="3">
        <f>'AUP Test Results Table 2'!V343</f>
        <v>0</v>
      </c>
      <c r="T343">
        <f>'AUP Test Results Table 2'!T343</f>
        <v>0</v>
      </c>
      <c r="U343">
        <f>'AUP Test Results Table 2'!O343</f>
        <v>0</v>
      </c>
      <c r="V343">
        <f t="shared" si="14"/>
        <v>0</v>
      </c>
    </row>
    <row r="344" spans="15:22" x14ac:dyDescent="0.25">
      <c r="O344" t="s">
        <v>5</v>
      </c>
      <c r="P344">
        <v>43</v>
      </c>
      <c r="Q344" t="s">
        <v>606</v>
      </c>
      <c r="R344" s="89">
        <f>'AUP Test Results Table 2'!D344</f>
        <v>0</v>
      </c>
      <c r="S344" s="3">
        <f>'AUP Test Results Table 2'!V344</f>
        <v>0</v>
      </c>
      <c r="T344">
        <f>'AUP Test Results Table 2'!T344</f>
        <v>0</v>
      </c>
      <c r="U344">
        <f>'AUP Test Results Table 2'!O344</f>
        <v>0</v>
      </c>
      <c r="V344">
        <f t="shared" si="14"/>
        <v>0</v>
      </c>
    </row>
    <row r="345" spans="15:22" x14ac:dyDescent="0.25">
      <c r="O345" t="s">
        <v>5</v>
      </c>
      <c r="P345">
        <v>44</v>
      </c>
      <c r="Q345" t="s">
        <v>607</v>
      </c>
      <c r="R345" s="89">
        <f>'AUP Test Results Table 2'!D345</f>
        <v>0</v>
      </c>
      <c r="S345" s="3">
        <f>'AUP Test Results Table 2'!V345</f>
        <v>0</v>
      </c>
      <c r="T345">
        <f>'AUP Test Results Table 2'!T345</f>
        <v>0</v>
      </c>
      <c r="U345">
        <f>'AUP Test Results Table 2'!O345</f>
        <v>0</v>
      </c>
      <c r="V345">
        <f t="shared" si="14"/>
        <v>0</v>
      </c>
    </row>
    <row r="346" spans="15:22" x14ac:dyDescent="0.25">
      <c r="O346" t="s">
        <v>5</v>
      </c>
      <c r="P346">
        <v>45</v>
      </c>
      <c r="Q346" t="s">
        <v>608</v>
      </c>
      <c r="R346" s="89">
        <f>'AUP Test Results Table 2'!D346</f>
        <v>0</v>
      </c>
      <c r="S346" s="3">
        <f>'AUP Test Results Table 2'!V346</f>
        <v>0</v>
      </c>
      <c r="T346">
        <f>'AUP Test Results Table 2'!T346</f>
        <v>0</v>
      </c>
      <c r="U346">
        <f>'AUP Test Results Table 2'!O346</f>
        <v>0</v>
      </c>
      <c r="V346">
        <f t="shared" si="14"/>
        <v>0</v>
      </c>
    </row>
    <row r="347" spans="15:22" x14ac:dyDescent="0.25">
      <c r="O347" t="s">
        <v>5</v>
      </c>
      <c r="P347">
        <v>46</v>
      </c>
      <c r="Q347" t="s">
        <v>609</v>
      </c>
      <c r="R347" s="89">
        <f>'AUP Test Results Table 2'!D347</f>
        <v>0</v>
      </c>
      <c r="S347" s="3">
        <f>'AUP Test Results Table 2'!V347</f>
        <v>0</v>
      </c>
      <c r="T347">
        <f>'AUP Test Results Table 2'!T347</f>
        <v>0</v>
      </c>
      <c r="U347">
        <f>'AUP Test Results Table 2'!O347</f>
        <v>0</v>
      </c>
      <c r="V347">
        <f t="shared" si="14"/>
        <v>0</v>
      </c>
    </row>
    <row r="348" spans="15:22" x14ac:dyDescent="0.25">
      <c r="O348" t="s">
        <v>5</v>
      </c>
      <c r="P348">
        <v>47</v>
      </c>
      <c r="Q348" t="s">
        <v>610</v>
      </c>
      <c r="R348" s="89">
        <f>'AUP Test Results Table 2'!D348</f>
        <v>0</v>
      </c>
      <c r="S348" s="3">
        <f>'AUP Test Results Table 2'!V348</f>
        <v>0</v>
      </c>
      <c r="T348">
        <f>'AUP Test Results Table 2'!T348</f>
        <v>0</v>
      </c>
      <c r="U348">
        <f>'AUP Test Results Table 2'!O348</f>
        <v>0</v>
      </c>
      <c r="V348">
        <f t="shared" si="14"/>
        <v>0</v>
      </c>
    </row>
    <row r="349" spans="15:22" x14ac:dyDescent="0.25">
      <c r="O349" t="s">
        <v>5</v>
      </c>
      <c r="P349">
        <v>48</v>
      </c>
      <c r="Q349" t="s">
        <v>611</v>
      </c>
      <c r="R349" s="89">
        <f>'AUP Test Results Table 2'!D349</f>
        <v>0</v>
      </c>
      <c r="S349" s="3">
        <f>'AUP Test Results Table 2'!V349</f>
        <v>0</v>
      </c>
      <c r="T349">
        <f>'AUP Test Results Table 2'!T349</f>
        <v>0</v>
      </c>
      <c r="U349">
        <f>'AUP Test Results Table 2'!O349</f>
        <v>0</v>
      </c>
      <c r="V349">
        <f t="shared" si="14"/>
        <v>0</v>
      </c>
    </row>
    <row r="350" spans="15:22" x14ac:dyDescent="0.25">
      <c r="O350" t="s">
        <v>5</v>
      </c>
      <c r="P350">
        <v>49</v>
      </c>
      <c r="Q350" t="s">
        <v>612</v>
      </c>
      <c r="R350" s="89">
        <f>'AUP Test Results Table 2'!D350</f>
        <v>0</v>
      </c>
      <c r="S350" s="3">
        <f>'AUP Test Results Table 2'!V350</f>
        <v>0</v>
      </c>
      <c r="T350">
        <f>'AUP Test Results Table 2'!T350</f>
        <v>0</v>
      </c>
      <c r="U350">
        <f>'AUP Test Results Table 2'!O350</f>
        <v>0</v>
      </c>
      <c r="V350">
        <f t="shared" si="14"/>
        <v>0</v>
      </c>
    </row>
    <row r="351" spans="15:22" x14ac:dyDescent="0.25">
      <c r="O351" t="s">
        <v>5</v>
      </c>
      <c r="P351">
        <v>50</v>
      </c>
      <c r="Q351" t="s">
        <v>613</v>
      </c>
      <c r="R351" s="89">
        <f>'AUP Test Results Table 2'!D351</f>
        <v>0</v>
      </c>
      <c r="S351" s="3">
        <f>'AUP Test Results Table 2'!V351</f>
        <v>0</v>
      </c>
      <c r="T351">
        <f>'AUP Test Results Table 2'!T351</f>
        <v>0</v>
      </c>
      <c r="U351">
        <f>'AUP Test Results Table 2'!O351</f>
        <v>0</v>
      </c>
      <c r="V351">
        <f t="shared" si="14"/>
        <v>0</v>
      </c>
    </row>
    <row r="352" spans="15:22" x14ac:dyDescent="0.25">
      <c r="O352" t="s">
        <v>5</v>
      </c>
      <c r="P352">
        <v>51</v>
      </c>
      <c r="Q352" t="s">
        <v>614</v>
      </c>
      <c r="R352" s="89">
        <f>'AUP Test Results Table 2'!D352</f>
        <v>0</v>
      </c>
      <c r="S352" s="3">
        <f>'AUP Test Results Table 2'!V352</f>
        <v>0</v>
      </c>
      <c r="T352">
        <f>'AUP Test Results Table 2'!T352</f>
        <v>0</v>
      </c>
      <c r="U352">
        <f>'AUP Test Results Table 2'!O352</f>
        <v>0</v>
      </c>
      <c r="V352">
        <f t="shared" si="14"/>
        <v>0</v>
      </c>
    </row>
    <row r="353" spans="15:22" x14ac:dyDescent="0.25">
      <c r="O353" t="s">
        <v>5</v>
      </c>
      <c r="P353">
        <v>52</v>
      </c>
      <c r="Q353" t="s">
        <v>615</v>
      </c>
      <c r="R353" s="89">
        <f>'AUP Test Results Table 2'!D353</f>
        <v>0</v>
      </c>
      <c r="S353" s="3">
        <f>'AUP Test Results Table 2'!V353</f>
        <v>0</v>
      </c>
      <c r="T353">
        <f>'AUP Test Results Table 2'!T353</f>
        <v>0</v>
      </c>
      <c r="U353">
        <f>'AUP Test Results Table 2'!O353</f>
        <v>0</v>
      </c>
      <c r="V353">
        <f t="shared" si="14"/>
        <v>0</v>
      </c>
    </row>
    <row r="354" spans="15:22" x14ac:dyDescent="0.25">
      <c r="O354" t="s">
        <v>5</v>
      </c>
      <c r="P354">
        <v>53</v>
      </c>
      <c r="Q354" t="s">
        <v>616</v>
      </c>
      <c r="R354" s="89">
        <f>'AUP Test Results Table 2'!D354</f>
        <v>0</v>
      </c>
      <c r="S354" s="3">
        <f>'AUP Test Results Table 2'!V354</f>
        <v>0</v>
      </c>
      <c r="T354">
        <f>'AUP Test Results Table 2'!T354</f>
        <v>0</v>
      </c>
      <c r="U354">
        <f>'AUP Test Results Table 2'!O354</f>
        <v>0</v>
      </c>
      <c r="V354">
        <f t="shared" si="14"/>
        <v>0</v>
      </c>
    </row>
    <row r="355" spans="15:22" x14ac:dyDescent="0.25">
      <c r="O355" t="s">
        <v>5</v>
      </c>
      <c r="P355">
        <v>54</v>
      </c>
      <c r="Q355" t="s">
        <v>617</v>
      </c>
      <c r="R355" s="89">
        <f>'AUP Test Results Table 2'!D355</f>
        <v>0</v>
      </c>
      <c r="S355" s="3">
        <f>'AUP Test Results Table 2'!V355</f>
        <v>0</v>
      </c>
      <c r="T355">
        <f>'AUP Test Results Table 2'!T355</f>
        <v>0</v>
      </c>
      <c r="U355">
        <f>'AUP Test Results Table 2'!O355</f>
        <v>0</v>
      </c>
      <c r="V355">
        <f t="shared" si="14"/>
        <v>0</v>
      </c>
    </row>
    <row r="356" spans="15:22" x14ac:dyDescent="0.25">
      <c r="O356" t="s">
        <v>5</v>
      </c>
      <c r="P356">
        <v>55</v>
      </c>
      <c r="Q356" t="s">
        <v>618</v>
      </c>
      <c r="R356" s="89">
        <f>'AUP Test Results Table 2'!D356</f>
        <v>0</v>
      </c>
      <c r="S356" s="3">
        <f>'AUP Test Results Table 2'!V356</f>
        <v>0</v>
      </c>
      <c r="T356">
        <f>'AUP Test Results Table 2'!T356</f>
        <v>0</v>
      </c>
      <c r="U356">
        <f>'AUP Test Results Table 2'!O356</f>
        <v>0</v>
      </c>
      <c r="V356">
        <f t="shared" si="14"/>
        <v>0</v>
      </c>
    </row>
    <row r="357" spans="15:22" x14ac:dyDescent="0.25">
      <c r="O357" t="s">
        <v>5</v>
      </c>
      <c r="P357">
        <v>56</v>
      </c>
      <c r="Q357" t="s">
        <v>619</v>
      </c>
      <c r="R357" s="89">
        <f>'AUP Test Results Table 2'!D357</f>
        <v>0</v>
      </c>
      <c r="S357" s="3">
        <f>'AUP Test Results Table 2'!V357</f>
        <v>0</v>
      </c>
      <c r="T357">
        <f>'AUP Test Results Table 2'!T357</f>
        <v>0</v>
      </c>
      <c r="U357">
        <f>'AUP Test Results Table 2'!O357</f>
        <v>0</v>
      </c>
      <c r="V357">
        <f t="shared" si="14"/>
        <v>0</v>
      </c>
    </row>
    <row r="358" spans="15:22" x14ac:dyDescent="0.25">
      <c r="O358" t="s">
        <v>5</v>
      </c>
      <c r="P358">
        <v>57</v>
      </c>
      <c r="Q358" t="s">
        <v>620</v>
      </c>
      <c r="R358" s="89">
        <f>'AUP Test Results Table 2'!D358</f>
        <v>0</v>
      </c>
      <c r="S358" s="3">
        <f>'AUP Test Results Table 2'!V358</f>
        <v>0</v>
      </c>
      <c r="T358">
        <f>'AUP Test Results Table 2'!T358</f>
        <v>0</v>
      </c>
      <c r="U358">
        <f>'AUP Test Results Table 2'!O358</f>
        <v>0</v>
      </c>
      <c r="V358">
        <f t="shared" si="14"/>
        <v>0</v>
      </c>
    </row>
    <row r="359" spans="15:22" x14ac:dyDescent="0.25">
      <c r="O359" t="s">
        <v>5</v>
      </c>
      <c r="P359">
        <v>58</v>
      </c>
      <c r="Q359" t="s">
        <v>621</v>
      </c>
      <c r="R359" s="89">
        <f>'AUP Test Results Table 2'!D359</f>
        <v>0</v>
      </c>
      <c r="S359" s="3">
        <f>'AUP Test Results Table 2'!V359</f>
        <v>0</v>
      </c>
      <c r="T359">
        <f>'AUP Test Results Table 2'!T359</f>
        <v>0</v>
      </c>
      <c r="U359">
        <f>'AUP Test Results Table 2'!O359</f>
        <v>0</v>
      </c>
      <c r="V359">
        <f t="shared" si="14"/>
        <v>0</v>
      </c>
    </row>
    <row r="360" spans="15:22" x14ac:dyDescent="0.25">
      <c r="O360" t="s">
        <v>5</v>
      </c>
      <c r="P360">
        <v>59</v>
      </c>
      <c r="Q360" t="s">
        <v>622</v>
      </c>
      <c r="R360" s="89">
        <f>'AUP Test Results Table 2'!D360</f>
        <v>0</v>
      </c>
      <c r="S360" s="3">
        <f>'AUP Test Results Table 2'!V360</f>
        <v>0</v>
      </c>
      <c r="T360">
        <f>'AUP Test Results Table 2'!T360</f>
        <v>0</v>
      </c>
      <c r="U360">
        <f>'AUP Test Results Table 2'!O360</f>
        <v>0</v>
      </c>
      <c r="V360">
        <f t="shared" si="14"/>
        <v>0</v>
      </c>
    </row>
    <row r="361" spans="15:22" x14ac:dyDescent="0.25">
      <c r="O361" t="s">
        <v>5</v>
      </c>
      <c r="P361">
        <v>60</v>
      </c>
      <c r="Q361" t="s">
        <v>623</v>
      </c>
      <c r="R361" s="89">
        <f>'AUP Test Results Table 2'!D361</f>
        <v>0</v>
      </c>
      <c r="S361" s="3">
        <f>'AUP Test Results Table 2'!V361</f>
        <v>0</v>
      </c>
      <c r="T361">
        <f>'AUP Test Results Table 2'!T361</f>
        <v>0</v>
      </c>
      <c r="U361">
        <f>'AUP Test Results Table 2'!O361</f>
        <v>0</v>
      </c>
      <c r="V361">
        <f t="shared" si="14"/>
        <v>0</v>
      </c>
    </row>
    <row r="362" spans="15:22" x14ac:dyDescent="0.25">
      <c r="O362" t="s">
        <v>23</v>
      </c>
      <c r="P362">
        <v>1</v>
      </c>
      <c r="Q362" t="s">
        <v>624</v>
      </c>
      <c r="R362" s="89">
        <f>'AUP Test Results Table 2'!D602</f>
        <v>0</v>
      </c>
      <c r="S362" s="3">
        <f>'AUP Test Results Table 2'!V602</f>
        <v>0</v>
      </c>
      <c r="T362">
        <f>'AUP Test Results Table 2'!T602</f>
        <v>0</v>
      </c>
      <c r="U362">
        <f>'AUP Test Results Table 2'!O602</f>
        <v>0</v>
      </c>
      <c r="V362">
        <f t="shared" si="14"/>
        <v>0</v>
      </c>
    </row>
    <row r="363" spans="15:22" x14ac:dyDescent="0.25">
      <c r="O363" t="s">
        <v>23</v>
      </c>
      <c r="P363">
        <v>2</v>
      </c>
      <c r="Q363" t="s">
        <v>625</v>
      </c>
      <c r="R363" s="89">
        <f>'AUP Test Results Table 2'!D603</f>
        <v>0</v>
      </c>
      <c r="S363" s="3">
        <f>'AUP Test Results Table 2'!V603</f>
        <v>0</v>
      </c>
      <c r="T363">
        <f>'AUP Test Results Table 2'!T603</f>
        <v>0</v>
      </c>
      <c r="U363">
        <f>'AUP Test Results Table 2'!O603</f>
        <v>0</v>
      </c>
      <c r="V363">
        <f t="shared" si="14"/>
        <v>0</v>
      </c>
    </row>
    <row r="364" spans="15:22" x14ac:dyDescent="0.25">
      <c r="O364" t="s">
        <v>23</v>
      </c>
      <c r="P364">
        <v>3</v>
      </c>
      <c r="Q364" t="s">
        <v>626</v>
      </c>
      <c r="R364" s="89">
        <f>'AUP Test Results Table 2'!D604</f>
        <v>0</v>
      </c>
      <c r="S364" s="3">
        <f>'AUP Test Results Table 2'!V604</f>
        <v>0</v>
      </c>
      <c r="T364">
        <f>'AUP Test Results Table 2'!T604</f>
        <v>0</v>
      </c>
      <c r="U364">
        <f>'AUP Test Results Table 2'!O604</f>
        <v>0</v>
      </c>
      <c r="V364">
        <f t="shared" si="14"/>
        <v>0</v>
      </c>
    </row>
    <row r="365" spans="15:22" x14ac:dyDescent="0.25">
      <c r="O365" t="s">
        <v>23</v>
      </c>
      <c r="P365">
        <v>4</v>
      </c>
      <c r="Q365" t="s">
        <v>627</v>
      </c>
      <c r="R365" s="89">
        <f>'AUP Test Results Table 2'!D605</f>
        <v>0</v>
      </c>
      <c r="S365" s="3">
        <f>'AUP Test Results Table 2'!V605</f>
        <v>0</v>
      </c>
      <c r="T365">
        <f>'AUP Test Results Table 2'!T605</f>
        <v>0</v>
      </c>
      <c r="U365">
        <f>'AUP Test Results Table 2'!O605</f>
        <v>0</v>
      </c>
      <c r="V365">
        <f t="shared" si="14"/>
        <v>0</v>
      </c>
    </row>
    <row r="366" spans="15:22" x14ac:dyDescent="0.25">
      <c r="O366" t="s">
        <v>23</v>
      </c>
      <c r="P366">
        <v>5</v>
      </c>
      <c r="Q366" t="s">
        <v>628</v>
      </c>
      <c r="R366" s="89">
        <f>'AUP Test Results Table 2'!D606</f>
        <v>0</v>
      </c>
      <c r="S366" s="3">
        <f>'AUP Test Results Table 2'!V606</f>
        <v>0</v>
      </c>
      <c r="T366">
        <f>'AUP Test Results Table 2'!T606</f>
        <v>0</v>
      </c>
      <c r="U366">
        <f>'AUP Test Results Table 2'!O606</f>
        <v>0</v>
      </c>
      <c r="V366">
        <f t="shared" si="14"/>
        <v>0</v>
      </c>
    </row>
    <row r="367" spans="15:22" x14ac:dyDescent="0.25">
      <c r="O367" t="s">
        <v>23</v>
      </c>
      <c r="P367">
        <v>6</v>
      </c>
      <c r="Q367" t="s">
        <v>629</v>
      </c>
      <c r="R367" s="89">
        <f>'AUP Test Results Table 2'!D607</f>
        <v>0</v>
      </c>
      <c r="S367" s="3">
        <f>'AUP Test Results Table 2'!V607</f>
        <v>0</v>
      </c>
      <c r="T367">
        <f>'AUP Test Results Table 2'!T607</f>
        <v>0</v>
      </c>
      <c r="U367">
        <f>'AUP Test Results Table 2'!O607</f>
        <v>0</v>
      </c>
      <c r="V367">
        <f t="shared" si="14"/>
        <v>0</v>
      </c>
    </row>
    <row r="368" spans="15:22" x14ac:dyDescent="0.25">
      <c r="O368" t="s">
        <v>23</v>
      </c>
      <c r="P368">
        <v>7</v>
      </c>
      <c r="Q368" t="s">
        <v>630</v>
      </c>
      <c r="R368" s="89">
        <f>'AUP Test Results Table 2'!D608</f>
        <v>0</v>
      </c>
      <c r="S368" s="3">
        <f>'AUP Test Results Table 2'!V608</f>
        <v>0</v>
      </c>
      <c r="T368">
        <f>'AUP Test Results Table 2'!T608</f>
        <v>0</v>
      </c>
      <c r="U368">
        <f>'AUP Test Results Table 2'!O608</f>
        <v>0</v>
      </c>
      <c r="V368">
        <f t="shared" si="14"/>
        <v>0</v>
      </c>
    </row>
    <row r="369" spans="15:22" x14ac:dyDescent="0.25">
      <c r="O369" t="s">
        <v>23</v>
      </c>
      <c r="P369">
        <v>8</v>
      </c>
      <c r="Q369" t="s">
        <v>631</v>
      </c>
      <c r="R369" s="89">
        <f>'AUP Test Results Table 2'!D609</f>
        <v>0</v>
      </c>
      <c r="S369" s="3">
        <f>'AUP Test Results Table 2'!V609</f>
        <v>0</v>
      </c>
      <c r="T369">
        <f>'AUP Test Results Table 2'!T609</f>
        <v>0</v>
      </c>
      <c r="U369">
        <f>'AUP Test Results Table 2'!O609</f>
        <v>0</v>
      </c>
      <c r="V369">
        <f t="shared" si="14"/>
        <v>0</v>
      </c>
    </row>
    <row r="370" spans="15:22" x14ac:dyDescent="0.25">
      <c r="O370" t="s">
        <v>23</v>
      </c>
      <c r="P370">
        <v>9</v>
      </c>
      <c r="Q370" t="s">
        <v>632</v>
      </c>
      <c r="R370" s="89">
        <f>'AUP Test Results Table 2'!D610</f>
        <v>0</v>
      </c>
      <c r="S370" s="3">
        <f>'AUP Test Results Table 2'!V610</f>
        <v>0</v>
      </c>
      <c r="T370">
        <f>'AUP Test Results Table 2'!T610</f>
        <v>0</v>
      </c>
      <c r="U370">
        <f>'AUP Test Results Table 2'!O610</f>
        <v>0</v>
      </c>
      <c r="V370">
        <f t="shared" si="14"/>
        <v>0</v>
      </c>
    </row>
    <row r="371" spans="15:22" x14ac:dyDescent="0.25">
      <c r="O371" t="s">
        <v>23</v>
      </c>
      <c r="P371">
        <v>10</v>
      </c>
      <c r="Q371" t="s">
        <v>633</v>
      </c>
      <c r="R371" s="89">
        <f>'AUP Test Results Table 2'!D611</f>
        <v>0</v>
      </c>
      <c r="S371" s="3">
        <f>'AUP Test Results Table 2'!V611</f>
        <v>0</v>
      </c>
      <c r="T371">
        <f>'AUP Test Results Table 2'!T611</f>
        <v>0</v>
      </c>
      <c r="U371">
        <f>'AUP Test Results Table 2'!O611</f>
        <v>0</v>
      </c>
      <c r="V371">
        <f t="shared" si="14"/>
        <v>0</v>
      </c>
    </row>
    <row r="372" spans="15:22" x14ac:dyDescent="0.25">
      <c r="O372" t="s">
        <v>23</v>
      </c>
      <c r="P372">
        <v>11</v>
      </c>
      <c r="Q372" t="s">
        <v>634</v>
      </c>
      <c r="R372" s="89">
        <f>'AUP Test Results Table 2'!D612</f>
        <v>0</v>
      </c>
      <c r="S372" s="3">
        <f>'AUP Test Results Table 2'!V612</f>
        <v>0</v>
      </c>
      <c r="T372">
        <f>'AUP Test Results Table 2'!T612</f>
        <v>0</v>
      </c>
      <c r="U372">
        <f>'AUP Test Results Table 2'!O612</f>
        <v>0</v>
      </c>
      <c r="V372">
        <f t="shared" si="14"/>
        <v>0</v>
      </c>
    </row>
    <row r="373" spans="15:22" x14ac:dyDescent="0.25">
      <c r="O373" t="s">
        <v>23</v>
      </c>
      <c r="P373">
        <v>12</v>
      </c>
      <c r="Q373" t="s">
        <v>635</v>
      </c>
      <c r="R373" s="89">
        <f>'AUP Test Results Table 2'!D613</f>
        <v>0</v>
      </c>
      <c r="S373" s="3">
        <f>'AUP Test Results Table 2'!V613</f>
        <v>0</v>
      </c>
      <c r="T373">
        <f>'AUP Test Results Table 2'!T613</f>
        <v>0</v>
      </c>
      <c r="U373">
        <f>'AUP Test Results Table 2'!O613</f>
        <v>0</v>
      </c>
      <c r="V373">
        <f t="shared" si="14"/>
        <v>0</v>
      </c>
    </row>
    <row r="374" spans="15:22" x14ac:dyDescent="0.25">
      <c r="O374" t="s">
        <v>23</v>
      </c>
      <c r="P374">
        <v>13</v>
      </c>
      <c r="Q374" t="s">
        <v>636</v>
      </c>
      <c r="R374" s="89">
        <f>'AUP Test Results Table 2'!D614</f>
        <v>0</v>
      </c>
      <c r="S374" s="3">
        <f>'AUP Test Results Table 2'!V614</f>
        <v>0</v>
      </c>
      <c r="T374">
        <f>'AUP Test Results Table 2'!T614</f>
        <v>0</v>
      </c>
      <c r="U374">
        <f>'AUP Test Results Table 2'!O614</f>
        <v>0</v>
      </c>
      <c r="V374">
        <f t="shared" si="14"/>
        <v>0</v>
      </c>
    </row>
    <row r="375" spans="15:22" x14ac:dyDescent="0.25">
      <c r="O375" t="s">
        <v>23</v>
      </c>
      <c r="P375">
        <v>14</v>
      </c>
      <c r="Q375" t="s">
        <v>637</v>
      </c>
      <c r="R375" s="89">
        <f>'AUP Test Results Table 2'!D615</f>
        <v>0</v>
      </c>
      <c r="S375" s="3">
        <f>'AUP Test Results Table 2'!V615</f>
        <v>0</v>
      </c>
      <c r="T375">
        <f>'AUP Test Results Table 2'!T615</f>
        <v>0</v>
      </c>
      <c r="U375">
        <f>'AUP Test Results Table 2'!O615</f>
        <v>0</v>
      </c>
      <c r="V375">
        <f t="shared" si="14"/>
        <v>0</v>
      </c>
    </row>
    <row r="376" spans="15:22" x14ac:dyDescent="0.25">
      <c r="O376" t="s">
        <v>23</v>
      </c>
      <c r="P376">
        <v>15</v>
      </c>
      <c r="Q376" t="s">
        <v>638</v>
      </c>
      <c r="R376" s="89">
        <f>'AUP Test Results Table 2'!D616</f>
        <v>0</v>
      </c>
      <c r="S376" s="3">
        <f>'AUP Test Results Table 2'!V616</f>
        <v>0</v>
      </c>
      <c r="T376">
        <f>'AUP Test Results Table 2'!T616</f>
        <v>0</v>
      </c>
      <c r="U376">
        <f>'AUP Test Results Table 2'!O616</f>
        <v>0</v>
      </c>
      <c r="V376">
        <f t="shared" si="14"/>
        <v>0</v>
      </c>
    </row>
    <row r="377" spans="15:22" x14ac:dyDescent="0.25">
      <c r="O377" t="s">
        <v>23</v>
      </c>
      <c r="P377">
        <v>16</v>
      </c>
      <c r="Q377" t="s">
        <v>639</v>
      </c>
      <c r="R377" s="89">
        <f>'AUP Test Results Table 2'!D617</f>
        <v>0</v>
      </c>
      <c r="S377" s="3">
        <f>'AUP Test Results Table 2'!V617</f>
        <v>0</v>
      </c>
      <c r="T377">
        <f>'AUP Test Results Table 2'!T617</f>
        <v>0</v>
      </c>
      <c r="U377">
        <f>'AUP Test Results Table 2'!O617</f>
        <v>0</v>
      </c>
      <c r="V377">
        <f t="shared" si="14"/>
        <v>0</v>
      </c>
    </row>
    <row r="378" spans="15:22" x14ac:dyDescent="0.25">
      <c r="O378" t="s">
        <v>23</v>
      </c>
      <c r="P378">
        <v>17</v>
      </c>
      <c r="Q378" t="s">
        <v>640</v>
      </c>
      <c r="R378" s="89">
        <f>'AUP Test Results Table 2'!D618</f>
        <v>0</v>
      </c>
      <c r="S378" s="3">
        <f>'AUP Test Results Table 2'!V618</f>
        <v>0</v>
      </c>
      <c r="T378">
        <f>'AUP Test Results Table 2'!T618</f>
        <v>0</v>
      </c>
      <c r="U378">
        <f>'AUP Test Results Table 2'!O618</f>
        <v>0</v>
      </c>
      <c r="V378">
        <f t="shared" si="14"/>
        <v>0</v>
      </c>
    </row>
    <row r="379" spans="15:22" x14ac:dyDescent="0.25">
      <c r="O379" t="s">
        <v>23</v>
      </c>
      <c r="P379">
        <v>18</v>
      </c>
      <c r="Q379" t="s">
        <v>641</v>
      </c>
      <c r="R379" s="89">
        <f>'AUP Test Results Table 2'!D619</f>
        <v>0</v>
      </c>
      <c r="S379" s="3">
        <f>'AUP Test Results Table 2'!V619</f>
        <v>0</v>
      </c>
      <c r="T379">
        <f>'AUP Test Results Table 2'!T619</f>
        <v>0</v>
      </c>
      <c r="U379">
        <f>'AUP Test Results Table 2'!O619</f>
        <v>0</v>
      </c>
      <c r="V379">
        <f t="shared" si="14"/>
        <v>0</v>
      </c>
    </row>
    <row r="380" spans="15:22" x14ac:dyDescent="0.25">
      <c r="O380" t="s">
        <v>23</v>
      </c>
      <c r="P380">
        <v>19</v>
      </c>
      <c r="Q380" t="s">
        <v>642</v>
      </c>
      <c r="R380" s="89">
        <f>'AUP Test Results Table 2'!D620</f>
        <v>0</v>
      </c>
      <c r="S380" s="3">
        <f>'AUP Test Results Table 2'!V620</f>
        <v>0</v>
      </c>
      <c r="T380">
        <f>'AUP Test Results Table 2'!T620</f>
        <v>0</v>
      </c>
      <c r="U380">
        <f>'AUP Test Results Table 2'!O620</f>
        <v>0</v>
      </c>
      <c r="V380">
        <f t="shared" si="14"/>
        <v>0</v>
      </c>
    </row>
    <row r="381" spans="15:22" x14ac:dyDescent="0.25">
      <c r="O381" t="s">
        <v>23</v>
      </c>
      <c r="P381">
        <v>20</v>
      </c>
      <c r="Q381" t="s">
        <v>643</v>
      </c>
      <c r="R381" s="89">
        <f>'AUP Test Results Table 2'!D621</f>
        <v>0</v>
      </c>
      <c r="S381" s="3">
        <f>'AUP Test Results Table 2'!V621</f>
        <v>0</v>
      </c>
      <c r="T381">
        <f>'AUP Test Results Table 2'!T621</f>
        <v>0</v>
      </c>
      <c r="U381">
        <f>'AUP Test Results Table 2'!O621</f>
        <v>0</v>
      </c>
      <c r="V381">
        <f t="shared" si="14"/>
        <v>0</v>
      </c>
    </row>
    <row r="382" spans="15:22" x14ac:dyDescent="0.25">
      <c r="O382" t="s">
        <v>23</v>
      </c>
      <c r="P382">
        <v>21</v>
      </c>
      <c r="Q382" t="s">
        <v>644</v>
      </c>
      <c r="R382" s="89">
        <f>'AUP Test Results Table 2'!D622</f>
        <v>0</v>
      </c>
      <c r="S382" s="3">
        <f>'AUP Test Results Table 2'!V622</f>
        <v>0</v>
      </c>
      <c r="T382">
        <f>'AUP Test Results Table 2'!T622</f>
        <v>0</v>
      </c>
      <c r="U382">
        <f>'AUP Test Results Table 2'!O622</f>
        <v>0</v>
      </c>
      <c r="V382">
        <f t="shared" si="14"/>
        <v>0</v>
      </c>
    </row>
    <row r="383" spans="15:22" x14ac:dyDescent="0.25">
      <c r="O383" t="s">
        <v>23</v>
      </c>
      <c r="P383">
        <v>22</v>
      </c>
      <c r="Q383" t="s">
        <v>645</v>
      </c>
      <c r="R383" s="89">
        <f>'AUP Test Results Table 2'!D623</f>
        <v>0</v>
      </c>
      <c r="S383" s="3">
        <f>'AUP Test Results Table 2'!V623</f>
        <v>0</v>
      </c>
      <c r="T383">
        <f>'AUP Test Results Table 2'!T623</f>
        <v>0</v>
      </c>
      <c r="U383">
        <f>'AUP Test Results Table 2'!O623</f>
        <v>0</v>
      </c>
      <c r="V383">
        <f t="shared" si="14"/>
        <v>0</v>
      </c>
    </row>
    <row r="384" spans="15:22" x14ac:dyDescent="0.25">
      <c r="O384" t="s">
        <v>23</v>
      </c>
      <c r="P384">
        <v>23</v>
      </c>
      <c r="Q384" t="s">
        <v>646</v>
      </c>
      <c r="R384" s="89">
        <f>'AUP Test Results Table 2'!D624</f>
        <v>0</v>
      </c>
      <c r="S384" s="3">
        <f>'AUP Test Results Table 2'!V624</f>
        <v>0</v>
      </c>
      <c r="T384">
        <f>'AUP Test Results Table 2'!T624</f>
        <v>0</v>
      </c>
      <c r="U384">
        <f>'AUP Test Results Table 2'!O624</f>
        <v>0</v>
      </c>
      <c r="V384">
        <f t="shared" si="14"/>
        <v>0</v>
      </c>
    </row>
    <row r="385" spans="15:22" x14ac:dyDescent="0.25">
      <c r="O385" t="s">
        <v>23</v>
      </c>
      <c r="P385">
        <v>24</v>
      </c>
      <c r="Q385" t="s">
        <v>647</v>
      </c>
      <c r="R385" s="89">
        <f>'AUP Test Results Table 2'!D625</f>
        <v>0</v>
      </c>
      <c r="S385" s="3">
        <f>'AUP Test Results Table 2'!V625</f>
        <v>0</v>
      </c>
      <c r="T385">
        <f>'AUP Test Results Table 2'!T625</f>
        <v>0</v>
      </c>
      <c r="U385">
        <f>'AUP Test Results Table 2'!O625</f>
        <v>0</v>
      </c>
      <c r="V385">
        <f t="shared" si="14"/>
        <v>0</v>
      </c>
    </row>
    <row r="386" spans="15:22" x14ac:dyDescent="0.25">
      <c r="O386" t="s">
        <v>23</v>
      </c>
      <c r="P386">
        <v>25</v>
      </c>
      <c r="Q386" t="s">
        <v>648</v>
      </c>
      <c r="R386" s="89">
        <f>'AUP Test Results Table 2'!D626</f>
        <v>0</v>
      </c>
      <c r="S386" s="3">
        <f>'AUP Test Results Table 2'!V626</f>
        <v>0</v>
      </c>
      <c r="T386">
        <f>'AUP Test Results Table 2'!T626</f>
        <v>0</v>
      </c>
      <c r="U386">
        <f>'AUP Test Results Table 2'!O626</f>
        <v>0</v>
      </c>
      <c r="V386">
        <f t="shared" si="14"/>
        <v>0</v>
      </c>
    </row>
    <row r="387" spans="15:22" x14ac:dyDescent="0.25">
      <c r="O387" t="s">
        <v>23</v>
      </c>
      <c r="P387">
        <v>26</v>
      </c>
      <c r="Q387" t="s">
        <v>649</v>
      </c>
      <c r="R387" s="89">
        <f>'AUP Test Results Table 2'!D627</f>
        <v>0</v>
      </c>
      <c r="S387" s="3">
        <f>'AUP Test Results Table 2'!V627</f>
        <v>0</v>
      </c>
      <c r="T387">
        <f>'AUP Test Results Table 2'!T627</f>
        <v>0</v>
      </c>
      <c r="U387">
        <f>'AUP Test Results Table 2'!O627</f>
        <v>0</v>
      </c>
      <c r="V387">
        <f t="shared" ref="V387:V450" si="15">S387*S387</f>
        <v>0</v>
      </c>
    </row>
    <row r="388" spans="15:22" x14ac:dyDescent="0.25">
      <c r="O388" t="s">
        <v>23</v>
      </c>
      <c r="P388">
        <v>27</v>
      </c>
      <c r="Q388" t="s">
        <v>650</v>
      </c>
      <c r="R388" s="89">
        <f>'AUP Test Results Table 2'!D628</f>
        <v>0</v>
      </c>
      <c r="S388" s="3">
        <f>'AUP Test Results Table 2'!V628</f>
        <v>0</v>
      </c>
      <c r="T388">
        <f>'AUP Test Results Table 2'!T628</f>
        <v>0</v>
      </c>
      <c r="U388">
        <f>'AUP Test Results Table 2'!O628</f>
        <v>0</v>
      </c>
      <c r="V388">
        <f t="shared" si="15"/>
        <v>0</v>
      </c>
    </row>
    <row r="389" spans="15:22" x14ac:dyDescent="0.25">
      <c r="O389" t="s">
        <v>23</v>
      </c>
      <c r="P389">
        <v>28</v>
      </c>
      <c r="Q389" t="s">
        <v>651</v>
      </c>
      <c r="R389" s="89">
        <f>'AUP Test Results Table 2'!D629</f>
        <v>0</v>
      </c>
      <c r="S389" s="3">
        <f>'AUP Test Results Table 2'!V629</f>
        <v>0</v>
      </c>
      <c r="T389">
        <f>'AUP Test Results Table 2'!T629</f>
        <v>0</v>
      </c>
      <c r="U389">
        <f>'AUP Test Results Table 2'!O629</f>
        <v>0</v>
      </c>
      <c r="V389">
        <f t="shared" si="15"/>
        <v>0</v>
      </c>
    </row>
    <row r="390" spans="15:22" x14ac:dyDescent="0.25">
      <c r="O390" t="s">
        <v>23</v>
      </c>
      <c r="P390">
        <v>29</v>
      </c>
      <c r="Q390" t="s">
        <v>652</v>
      </c>
      <c r="R390" s="89">
        <f>'AUP Test Results Table 2'!D630</f>
        <v>0</v>
      </c>
      <c r="S390" s="3">
        <f>'AUP Test Results Table 2'!V630</f>
        <v>0</v>
      </c>
      <c r="T390">
        <f>'AUP Test Results Table 2'!T630</f>
        <v>0</v>
      </c>
      <c r="U390">
        <f>'AUP Test Results Table 2'!O630</f>
        <v>0</v>
      </c>
      <c r="V390">
        <f t="shared" si="15"/>
        <v>0</v>
      </c>
    </row>
    <row r="391" spans="15:22" x14ac:dyDescent="0.25">
      <c r="O391" t="s">
        <v>23</v>
      </c>
      <c r="P391">
        <v>30</v>
      </c>
      <c r="Q391" t="s">
        <v>653</v>
      </c>
      <c r="R391" s="89">
        <f>'AUP Test Results Table 2'!D631</f>
        <v>0</v>
      </c>
      <c r="S391" s="3">
        <f>'AUP Test Results Table 2'!V631</f>
        <v>0</v>
      </c>
      <c r="T391">
        <f>'AUP Test Results Table 2'!T631</f>
        <v>0</v>
      </c>
      <c r="U391">
        <f>'AUP Test Results Table 2'!O631</f>
        <v>0</v>
      </c>
      <c r="V391">
        <f t="shared" si="15"/>
        <v>0</v>
      </c>
    </row>
    <row r="392" spans="15:22" x14ac:dyDescent="0.25">
      <c r="O392" t="s">
        <v>23</v>
      </c>
      <c r="P392">
        <v>31</v>
      </c>
      <c r="Q392" t="s">
        <v>654</v>
      </c>
      <c r="R392" s="89">
        <f>'AUP Test Results Table 2'!D632</f>
        <v>0</v>
      </c>
      <c r="S392" s="3">
        <f>'AUP Test Results Table 2'!V632</f>
        <v>0</v>
      </c>
      <c r="T392">
        <f>'AUP Test Results Table 2'!T632</f>
        <v>0</v>
      </c>
      <c r="U392">
        <f>'AUP Test Results Table 2'!O632</f>
        <v>0</v>
      </c>
      <c r="V392">
        <f t="shared" si="15"/>
        <v>0</v>
      </c>
    </row>
    <row r="393" spans="15:22" x14ac:dyDescent="0.25">
      <c r="O393" t="s">
        <v>23</v>
      </c>
      <c r="P393">
        <v>32</v>
      </c>
      <c r="Q393" t="s">
        <v>655</v>
      </c>
      <c r="R393" s="89">
        <f>'AUP Test Results Table 2'!D633</f>
        <v>0</v>
      </c>
      <c r="S393" s="3">
        <f>'AUP Test Results Table 2'!V633</f>
        <v>0</v>
      </c>
      <c r="T393">
        <f>'AUP Test Results Table 2'!T633</f>
        <v>0</v>
      </c>
      <c r="U393">
        <f>'AUP Test Results Table 2'!O633</f>
        <v>0</v>
      </c>
      <c r="V393">
        <f t="shared" si="15"/>
        <v>0</v>
      </c>
    </row>
    <row r="394" spans="15:22" x14ac:dyDescent="0.25">
      <c r="O394" t="s">
        <v>23</v>
      </c>
      <c r="P394">
        <v>33</v>
      </c>
      <c r="Q394" t="s">
        <v>656</v>
      </c>
      <c r="R394" s="89">
        <f>'AUP Test Results Table 2'!D634</f>
        <v>0</v>
      </c>
      <c r="S394" s="3">
        <f>'AUP Test Results Table 2'!V634</f>
        <v>0</v>
      </c>
      <c r="T394">
        <f>'AUP Test Results Table 2'!T634</f>
        <v>0</v>
      </c>
      <c r="U394">
        <f>'AUP Test Results Table 2'!O634</f>
        <v>0</v>
      </c>
      <c r="V394">
        <f t="shared" si="15"/>
        <v>0</v>
      </c>
    </row>
    <row r="395" spans="15:22" x14ac:dyDescent="0.25">
      <c r="O395" t="s">
        <v>23</v>
      </c>
      <c r="P395">
        <v>34</v>
      </c>
      <c r="Q395" t="s">
        <v>657</v>
      </c>
      <c r="R395" s="89">
        <f>'AUP Test Results Table 2'!D635</f>
        <v>0</v>
      </c>
      <c r="S395" s="3">
        <f>'AUP Test Results Table 2'!V635</f>
        <v>0</v>
      </c>
      <c r="T395">
        <f>'AUP Test Results Table 2'!T635</f>
        <v>0</v>
      </c>
      <c r="U395">
        <f>'AUP Test Results Table 2'!O635</f>
        <v>0</v>
      </c>
      <c r="V395">
        <f t="shared" si="15"/>
        <v>0</v>
      </c>
    </row>
    <row r="396" spans="15:22" x14ac:dyDescent="0.25">
      <c r="O396" t="s">
        <v>23</v>
      </c>
      <c r="P396">
        <v>35</v>
      </c>
      <c r="Q396" t="s">
        <v>658</v>
      </c>
      <c r="R396" s="89">
        <f>'AUP Test Results Table 2'!D636</f>
        <v>0</v>
      </c>
      <c r="S396" s="3">
        <f>'AUP Test Results Table 2'!V636</f>
        <v>0</v>
      </c>
      <c r="T396">
        <f>'AUP Test Results Table 2'!T636</f>
        <v>0</v>
      </c>
      <c r="U396">
        <f>'AUP Test Results Table 2'!O636</f>
        <v>0</v>
      </c>
      <c r="V396">
        <f t="shared" si="15"/>
        <v>0</v>
      </c>
    </row>
    <row r="397" spans="15:22" x14ac:dyDescent="0.25">
      <c r="O397" t="s">
        <v>23</v>
      </c>
      <c r="P397">
        <v>36</v>
      </c>
      <c r="Q397" t="s">
        <v>659</v>
      </c>
      <c r="R397" s="89">
        <f>'AUP Test Results Table 2'!D637</f>
        <v>0</v>
      </c>
      <c r="S397" s="3">
        <f>'AUP Test Results Table 2'!V637</f>
        <v>0</v>
      </c>
      <c r="T397">
        <f>'AUP Test Results Table 2'!T637</f>
        <v>0</v>
      </c>
      <c r="U397">
        <f>'AUP Test Results Table 2'!O637</f>
        <v>0</v>
      </c>
      <c r="V397">
        <f t="shared" si="15"/>
        <v>0</v>
      </c>
    </row>
    <row r="398" spans="15:22" x14ac:dyDescent="0.25">
      <c r="O398" t="s">
        <v>23</v>
      </c>
      <c r="P398">
        <v>37</v>
      </c>
      <c r="Q398" t="s">
        <v>660</v>
      </c>
      <c r="R398" s="89">
        <f>'AUP Test Results Table 2'!D638</f>
        <v>0</v>
      </c>
      <c r="S398" s="3">
        <f>'AUP Test Results Table 2'!V638</f>
        <v>0</v>
      </c>
      <c r="T398">
        <f>'AUP Test Results Table 2'!T638</f>
        <v>0</v>
      </c>
      <c r="U398">
        <f>'AUP Test Results Table 2'!O638</f>
        <v>0</v>
      </c>
      <c r="V398">
        <f t="shared" si="15"/>
        <v>0</v>
      </c>
    </row>
    <row r="399" spans="15:22" x14ac:dyDescent="0.25">
      <c r="O399" t="s">
        <v>23</v>
      </c>
      <c r="P399">
        <v>38</v>
      </c>
      <c r="Q399" t="s">
        <v>661</v>
      </c>
      <c r="R399" s="89">
        <f>'AUP Test Results Table 2'!D639</f>
        <v>0</v>
      </c>
      <c r="S399" s="3">
        <f>'AUP Test Results Table 2'!V639</f>
        <v>0</v>
      </c>
      <c r="T399">
        <f>'AUP Test Results Table 2'!T639</f>
        <v>0</v>
      </c>
      <c r="U399">
        <f>'AUP Test Results Table 2'!O639</f>
        <v>0</v>
      </c>
      <c r="V399">
        <f t="shared" si="15"/>
        <v>0</v>
      </c>
    </row>
    <row r="400" spans="15:22" x14ac:dyDescent="0.25">
      <c r="O400" t="s">
        <v>23</v>
      </c>
      <c r="P400">
        <v>39</v>
      </c>
      <c r="Q400" t="s">
        <v>662</v>
      </c>
      <c r="R400" s="89">
        <f>'AUP Test Results Table 2'!D640</f>
        <v>0</v>
      </c>
      <c r="S400" s="3">
        <f>'AUP Test Results Table 2'!V640</f>
        <v>0</v>
      </c>
      <c r="T400">
        <f>'AUP Test Results Table 2'!T640</f>
        <v>0</v>
      </c>
      <c r="U400">
        <f>'AUP Test Results Table 2'!O640</f>
        <v>0</v>
      </c>
      <c r="V400">
        <f t="shared" si="15"/>
        <v>0</v>
      </c>
    </row>
    <row r="401" spans="15:22" x14ac:dyDescent="0.25">
      <c r="O401" t="s">
        <v>23</v>
      </c>
      <c r="P401">
        <v>40</v>
      </c>
      <c r="Q401" t="s">
        <v>663</v>
      </c>
      <c r="R401" s="89">
        <f>'AUP Test Results Table 2'!D641</f>
        <v>0</v>
      </c>
      <c r="S401" s="3">
        <f>'AUP Test Results Table 2'!V641</f>
        <v>0</v>
      </c>
      <c r="T401">
        <f>'AUP Test Results Table 2'!T641</f>
        <v>0</v>
      </c>
      <c r="U401">
        <f>'AUP Test Results Table 2'!O641</f>
        <v>0</v>
      </c>
      <c r="V401">
        <f t="shared" si="15"/>
        <v>0</v>
      </c>
    </row>
    <row r="402" spans="15:22" x14ac:dyDescent="0.25">
      <c r="O402" t="s">
        <v>23</v>
      </c>
      <c r="P402">
        <v>41</v>
      </c>
      <c r="Q402" t="s">
        <v>664</v>
      </c>
      <c r="R402" s="89">
        <f>'AUP Test Results Table 2'!D642</f>
        <v>0</v>
      </c>
      <c r="S402" s="3">
        <f>'AUP Test Results Table 2'!V642</f>
        <v>0</v>
      </c>
      <c r="T402">
        <f>'AUP Test Results Table 2'!T642</f>
        <v>0</v>
      </c>
      <c r="U402">
        <f>'AUP Test Results Table 2'!O642</f>
        <v>0</v>
      </c>
      <c r="V402">
        <f t="shared" si="15"/>
        <v>0</v>
      </c>
    </row>
    <row r="403" spans="15:22" x14ac:dyDescent="0.25">
      <c r="O403" t="s">
        <v>23</v>
      </c>
      <c r="P403">
        <v>42</v>
      </c>
      <c r="Q403" t="s">
        <v>665</v>
      </c>
      <c r="R403" s="89">
        <f>'AUP Test Results Table 2'!D643</f>
        <v>0</v>
      </c>
      <c r="S403" s="3">
        <f>'AUP Test Results Table 2'!V643</f>
        <v>0</v>
      </c>
      <c r="T403">
        <f>'AUP Test Results Table 2'!T643</f>
        <v>0</v>
      </c>
      <c r="U403">
        <f>'AUP Test Results Table 2'!O643</f>
        <v>0</v>
      </c>
      <c r="V403">
        <f t="shared" si="15"/>
        <v>0</v>
      </c>
    </row>
    <row r="404" spans="15:22" x14ac:dyDescent="0.25">
      <c r="O404" t="s">
        <v>23</v>
      </c>
      <c r="P404">
        <v>43</v>
      </c>
      <c r="Q404" t="s">
        <v>666</v>
      </c>
      <c r="R404" s="89">
        <f>'AUP Test Results Table 2'!D644</f>
        <v>0</v>
      </c>
      <c r="S404" s="3">
        <f>'AUP Test Results Table 2'!V644</f>
        <v>0</v>
      </c>
      <c r="T404">
        <f>'AUP Test Results Table 2'!T644</f>
        <v>0</v>
      </c>
      <c r="U404">
        <f>'AUP Test Results Table 2'!O644</f>
        <v>0</v>
      </c>
      <c r="V404">
        <f t="shared" si="15"/>
        <v>0</v>
      </c>
    </row>
    <row r="405" spans="15:22" x14ac:dyDescent="0.25">
      <c r="O405" t="s">
        <v>23</v>
      </c>
      <c r="P405">
        <v>44</v>
      </c>
      <c r="Q405" t="s">
        <v>667</v>
      </c>
      <c r="R405" s="89">
        <f>'AUP Test Results Table 2'!D645</f>
        <v>0</v>
      </c>
      <c r="S405" s="3">
        <f>'AUP Test Results Table 2'!V645</f>
        <v>0</v>
      </c>
      <c r="T405">
        <f>'AUP Test Results Table 2'!T645</f>
        <v>0</v>
      </c>
      <c r="U405">
        <f>'AUP Test Results Table 2'!O645</f>
        <v>0</v>
      </c>
      <c r="V405">
        <f t="shared" si="15"/>
        <v>0</v>
      </c>
    </row>
    <row r="406" spans="15:22" x14ac:dyDescent="0.25">
      <c r="O406" t="s">
        <v>23</v>
      </c>
      <c r="P406">
        <v>45</v>
      </c>
      <c r="Q406" t="s">
        <v>668</v>
      </c>
      <c r="R406" s="89">
        <f>'AUP Test Results Table 2'!D646</f>
        <v>0</v>
      </c>
      <c r="S406" s="3">
        <f>'AUP Test Results Table 2'!V646</f>
        <v>0</v>
      </c>
      <c r="T406">
        <f>'AUP Test Results Table 2'!T646</f>
        <v>0</v>
      </c>
      <c r="U406">
        <f>'AUP Test Results Table 2'!O646</f>
        <v>0</v>
      </c>
      <c r="V406">
        <f t="shared" si="15"/>
        <v>0</v>
      </c>
    </row>
    <row r="407" spans="15:22" x14ac:dyDescent="0.25">
      <c r="O407" t="s">
        <v>23</v>
      </c>
      <c r="P407">
        <v>46</v>
      </c>
      <c r="Q407" t="s">
        <v>669</v>
      </c>
      <c r="R407" s="89">
        <f>'AUP Test Results Table 2'!D647</f>
        <v>0</v>
      </c>
      <c r="S407" s="3">
        <f>'AUP Test Results Table 2'!V647</f>
        <v>0</v>
      </c>
      <c r="T407">
        <f>'AUP Test Results Table 2'!T647</f>
        <v>0</v>
      </c>
      <c r="U407">
        <f>'AUP Test Results Table 2'!O647</f>
        <v>0</v>
      </c>
      <c r="V407">
        <f t="shared" si="15"/>
        <v>0</v>
      </c>
    </row>
    <row r="408" spans="15:22" x14ac:dyDescent="0.25">
      <c r="O408" t="s">
        <v>23</v>
      </c>
      <c r="P408">
        <v>47</v>
      </c>
      <c r="Q408" t="s">
        <v>670</v>
      </c>
      <c r="R408" s="89">
        <f>'AUP Test Results Table 2'!D648</f>
        <v>0</v>
      </c>
      <c r="S408" s="3">
        <f>'AUP Test Results Table 2'!V648</f>
        <v>0</v>
      </c>
      <c r="T408">
        <f>'AUP Test Results Table 2'!T648</f>
        <v>0</v>
      </c>
      <c r="U408">
        <f>'AUP Test Results Table 2'!O648</f>
        <v>0</v>
      </c>
      <c r="V408">
        <f t="shared" si="15"/>
        <v>0</v>
      </c>
    </row>
    <row r="409" spans="15:22" x14ac:dyDescent="0.25">
      <c r="O409" t="s">
        <v>23</v>
      </c>
      <c r="P409">
        <v>48</v>
      </c>
      <c r="Q409" t="s">
        <v>671</v>
      </c>
      <c r="R409" s="89">
        <f>'AUP Test Results Table 2'!D649</f>
        <v>0</v>
      </c>
      <c r="S409" s="3">
        <f>'AUP Test Results Table 2'!V649</f>
        <v>0</v>
      </c>
      <c r="T409">
        <f>'AUP Test Results Table 2'!T649</f>
        <v>0</v>
      </c>
      <c r="U409">
        <f>'AUP Test Results Table 2'!O649</f>
        <v>0</v>
      </c>
      <c r="V409">
        <f t="shared" si="15"/>
        <v>0</v>
      </c>
    </row>
    <row r="410" spans="15:22" x14ac:dyDescent="0.25">
      <c r="O410" t="s">
        <v>23</v>
      </c>
      <c r="P410">
        <v>49</v>
      </c>
      <c r="Q410" t="s">
        <v>672</v>
      </c>
      <c r="R410" s="89">
        <f>'AUP Test Results Table 2'!D650</f>
        <v>0</v>
      </c>
      <c r="S410" s="3">
        <f>'AUP Test Results Table 2'!V650</f>
        <v>0</v>
      </c>
      <c r="T410">
        <f>'AUP Test Results Table 2'!T650</f>
        <v>0</v>
      </c>
      <c r="U410">
        <f>'AUP Test Results Table 2'!O650</f>
        <v>0</v>
      </c>
      <c r="V410">
        <f t="shared" si="15"/>
        <v>0</v>
      </c>
    </row>
    <row r="411" spans="15:22" x14ac:dyDescent="0.25">
      <c r="O411" t="s">
        <v>23</v>
      </c>
      <c r="P411">
        <v>50</v>
      </c>
      <c r="Q411" t="s">
        <v>673</v>
      </c>
      <c r="R411" s="89">
        <f>'AUP Test Results Table 2'!D651</f>
        <v>0</v>
      </c>
      <c r="S411" s="3">
        <f>'AUP Test Results Table 2'!V651</f>
        <v>0</v>
      </c>
      <c r="T411">
        <f>'AUP Test Results Table 2'!T651</f>
        <v>0</v>
      </c>
      <c r="U411">
        <f>'AUP Test Results Table 2'!O651</f>
        <v>0</v>
      </c>
      <c r="V411">
        <f t="shared" si="15"/>
        <v>0</v>
      </c>
    </row>
    <row r="412" spans="15:22" x14ac:dyDescent="0.25">
      <c r="O412" t="s">
        <v>23</v>
      </c>
      <c r="P412">
        <v>51</v>
      </c>
      <c r="Q412" t="s">
        <v>674</v>
      </c>
      <c r="R412" s="89">
        <f>'AUP Test Results Table 2'!D652</f>
        <v>0</v>
      </c>
      <c r="S412" s="3">
        <f>'AUP Test Results Table 2'!V652</f>
        <v>0</v>
      </c>
      <c r="T412">
        <f>'AUP Test Results Table 2'!T652</f>
        <v>0</v>
      </c>
      <c r="U412">
        <f>'AUP Test Results Table 2'!O652</f>
        <v>0</v>
      </c>
      <c r="V412">
        <f t="shared" si="15"/>
        <v>0</v>
      </c>
    </row>
    <row r="413" spans="15:22" x14ac:dyDescent="0.25">
      <c r="O413" t="s">
        <v>23</v>
      </c>
      <c r="P413">
        <v>52</v>
      </c>
      <c r="Q413" t="s">
        <v>675</v>
      </c>
      <c r="R413" s="89">
        <f>'AUP Test Results Table 2'!D653</f>
        <v>0</v>
      </c>
      <c r="S413" s="3">
        <f>'AUP Test Results Table 2'!V653</f>
        <v>0</v>
      </c>
      <c r="T413">
        <f>'AUP Test Results Table 2'!T653</f>
        <v>0</v>
      </c>
      <c r="U413">
        <f>'AUP Test Results Table 2'!O653</f>
        <v>0</v>
      </c>
      <c r="V413">
        <f t="shared" si="15"/>
        <v>0</v>
      </c>
    </row>
    <row r="414" spans="15:22" x14ac:dyDescent="0.25">
      <c r="O414" t="s">
        <v>23</v>
      </c>
      <c r="P414">
        <v>53</v>
      </c>
      <c r="Q414" t="s">
        <v>676</v>
      </c>
      <c r="R414" s="89">
        <f>'AUP Test Results Table 2'!D654</f>
        <v>0</v>
      </c>
      <c r="S414" s="3">
        <f>'AUP Test Results Table 2'!V654</f>
        <v>0</v>
      </c>
      <c r="T414">
        <f>'AUP Test Results Table 2'!T654</f>
        <v>0</v>
      </c>
      <c r="U414">
        <f>'AUP Test Results Table 2'!O654</f>
        <v>0</v>
      </c>
      <c r="V414">
        <f t="shared" si="15"/>
        <v>0</v>
      </c>
    </row>
    <row r="415" spans="15:22" x14ac:dyDescent="0.25">
      <c r="O415" t="s">
        <v>23</v>
      </c>
      <c r="P415">
        <v>54</v>
      </c>
      <c r="Q415" t="s">
        <v>677</v>
      </c>
      <c r="R415" s="89">
        <f>'AUP Test Results Table 2'!D655</f>
        <v>0</v>
      </c>
      <c r="S415" s="3">
        <f>'AUP Test Results Table 2'!V655</f>
        <v>0</v>
      </c>
      <c r="T415">
        <f>'AUP Test Results Table 2'!T655</f>
        <v>0</v>
      </c>
      <c r="U415">
        <f>'AUP Test Results Table 2'!O655</f>
        <v>0</v>
      </c>
      <c r="V415">
        <f t="shared" si="15"/>
        <v>0</v>
      </c>
    </row>
    <row r="416" spans="15:22" x14ac:dyDescent="0.25">
      <c r="O416" t="s">
        <v>23</v>
      </c>
      <c r="P416">
        <v>55</v>
      </c>
      <c r="Q416" t="s">
        <v>678</v>
      </c>
      <c r="R416" s="89">
        <f>'AUP Test Results Table 2'!D656</f>
        <v>0</v>
      </c>
      <c r="S416" s="3">
        <f>'AUP Test Results Table 2'!V656</f>
        <v>0</v>
      </c>
      <c r="T416">
        <f>'AUP Test Results Table 2'!T656</f>
        <v>0</v>
      </c>
      <c r="U416">
        <f>'AUP Test Results Table 2'!O656</f>
        <v>0</v>
      </c>
      <c r="V416">
        <f t="shared" si="15"/>
        <v>0</v>
      </c>
    </row>
    <row r="417" spans="15:22" x14ac:dyDescent="0.25">
      <c r="O417" t="s">
        <v>23</v>
      </c>
      <c r="P417">
        <v>56</v>
      </c>
      <c r="Q417" t="s">
        <v>679</v>
      </c>
      <c r="R417" s="89">
        <f>'AUP Test Results Table 2'!D657</f>
        <v>0</v>
      </c>
      <c r="S417" s="3">
        <f>'AUP Test Results Table 2'!V657</f>
        <v>0</v>
      </c>
      <c r="T417">
        <f>'AUP Test Results Table 2'!T657</f>
        <v>0</v>
      </c>
      <c r="U417">
        <f>'AUP Test Results Table 2'!O657</f>
        <v>0</v>
      </c>
      <c r="V417">
        <f t="shared" si="15"/>
        <v>0</v>
      </c>
    </row>
    <row r="418" spans="15:22" x14ac:dyDescent="0.25">
      <c r="O418" t="s">
        <v>23</v>
      </c>
      <c r="P418">
        <v>57</v>
      </c>
      <c r="Q418" t="s">
        <v>680</v>
      </c>
      <c r="R418" s="89">
        <f>'AUP Test Results Table 2'!D658</f>
        <v>0</v>
      </c>
      <c r="S418" s="3">
        <f>'AUP Test Results Table 2'!V658</f>
        <v>0</v>
      </c>
      <c r="T418">
        <f>'AUP Test Results Table 2'!T658</f>
        <v>0</v>
      </c>
      <c r="U418">
        <f>'AUP Test Results Table 2'!O658</f>
        <v>0</v>
      </c>
      <c r="V418">
        <f t="shared" si="15"/>
        <v>0</v>
      </c>
    </row>
    <row r="419" spans="15:22" x14ac:dyDescent="0.25">
      <c r="O419" t="s">
        <v>23</v>
      </c>
      <c r="P419">
        <v>58</v>
      </c>
      <c r="Q419" t="s">
        <v>681</v>
      </c>
      <c r="R419" s="89">
        <f>'AUP Test Results Table 2'!D659</f>
        <v>0</v>
      </c>
      <c r="S419" s="3">
        <f>'AUP Test Results Table 2'!V659</f>
        <v>0</v>
      </c>
      <c r="T419">
        <f>'AUP Test Results Table 2'!T659</f>
        <v>0</v>
      </c>
      <c r="U419">
        <f>'AUP Test Results Table 2'!O659</f>
        <v>0</v>
      </c>
      <c r="V419">
        <f t="shared" si="15"/>
        <v>0</v>
      </c>
    </row>
    <row r="420" spans="15:22" x14ac:dyDescent="0.25">
      <c r="O420" t="s">
        <v>23</v>
      </c>
      <c r="P420">
        <v>59</v>
      </c>
      <c r="Q420" t="s">
        <v>682</v>
      </c>
      <c r="R420" s="89">
        <f>'AUP Test Results Table 2'!D660</f>
        <v>0</v>
      </c>
      <c r="S420" s="3">
        <f>'AUP Test Results Table 2'!V660</f>
        <v>0</v>
      </c>
      <c r="T420">
        <f>'AUP Test Results Table 2'!T660</f>
        <v>0</v>
      </c>
      <c r="U420">
        <f>'AUP Test Results Table 2'!O660</f>
        <v>0</v>
      </c>
      <c r="V420">
        <f t="shared" si="15"/>
        <v>0</v>
      </c>
    </row>
    <row r="421" spans="15:22" x14ac:dyDescent="0.25">
      <c r="O421" t="s">
        <v>23</v>
      </c>
      <c r="P421">
        <v>60</v>
      </c>
      <c r="Q421" t="s">
        <v>683</v>
      </c>
      <c r="R421" s="89">
        <f>'AUP Test Results Table 2'!D661</f>
        <v>0</v>
      </c>
      <c r="S421" s="3">
        <f>'AUP Test Results Table 2'!V661</f>
        <v>0</v>
      </c>
      <c r="T421">
        <f>'AUP Test Results Table 2'!T661</f>
        <v>0</v>
      </c>
      <c r="U421">
        <f>'AUP Test Results Table 2'!O661</f>
        <v>0</v>
      </c>
      <c r="V421">
        <f t="shared" si="15"/>
        <v>0</v>
      </c>
    </row>
    <row r="422" spans="15:22" x14ac:dyDescent="0.25">
      <c r="O422" t="s">
        <v>99</v>
      </c>
      <c r="P422">
        <v>1</v>
      </c>
      <c r="Q422" t="s">
        <v>684</v>
      </c>
      <c r="R422" s="89">
        <f>'AUP Test Results Table 2'!D362</f>
        <v>0</v>
      </c>
      <c r="S422" s="3">
        <f>'AUP Test Results Table 2'!V362</f>
        <v>0</v>
      </c>
      <c r="T422">
        <f>'AUP Test Results Table 2'!T362</f>
        <v>0</v>
      </c>
      <c r="U422">
        <f>'AUP Test Results Table 2'!O362</f>
        <v>0</v>
      </c>
      <c r="V422">
        <f t="shared" si="15"/>
        <v>0</v>
      </c>
    </row>
    <row r="423" spans="15:22" x14ac:dyDescent="0.25">
      <c r="O423" t="s">
        <v>99</v>
      </c>
      <c r="P423">
        <v>2</v>
      </c>
      <c r="Q423" t="s">
        <v>685</v>
      </c>
      <c r="R423" s="89">
        <f>'AUP Test Results Table 2'!D363</f>
        <v>0</v>
      </c>
      <c r="S423" s="3">
        <f>'AUP Test Results Table 2'!V363</f>
        <v>0</v>
      </c>
      <c r="T423">
        <f>'AUP Test Results Table 2'!T363</f>
        <v>0</v>
      </c>
      <c r="U423">
        <f>'AUP Test Results Table 2'!O363</f>
        <v>0</v>
      </c>
      <c r="V423">
        <f t="shared" si="15"/>
        <v>0</v>
      </c>
    </row>
    <row r="424" spans="15:22" x14ac:dyDescent="0.25">
      <c r="O424" t="s">
        <v>99</v>
      </c>
      <c r="P424">
        <v>3</v>
      </c>
      <c r="Q424" t="s">
        <v>686</v>
      </c>
      <c r="R424" s="89">
        <f>'AUP Test Results Table 2'!D364</f>
        <v>0</v>
      </c>
      <c r="S424" s="3">
        <f>'AUP Test Results Table 2'!V364</f>
        <v>0</v>
      </c>
      <c r="T424">
        <f>'AUP Test Results Table 2'!T364</f>
        <v>0</v>
      </c>
      <c r="U424">
        <f>'AUP Test Results Table 2'!O364</f>
        <v>0</v>
      </c>
      <c r="V424">
        <f t="shared" si="15"/>
        <v>0</v>
      </c>
    </row>
    <row r="425" spans="15:22" x14ac:dyDescent="0.25">
      <c r="O425" t="s">
        <v>99</v>
      </c>
      <c r="P425">
        <v>4</v>
      </c>
      <c r="Q425" t="s">
        <v>687</v>
      </c>
      <c r="R425" s="89">
        <f>'AUP Test Results Table 2'!D365</f>
        <v>0</v>
      </c>
      <c r="S425" s="3">
        <f>'AUP Test Results Table 2'!V365</f>
        <v>0</v>
      </c>
      <c r="T425">
        <f>'AUP Test Results Table 2'!T365</f>
        <v>0</v>
      </c>
      <c r="U425">
        <f>'AUP Test Results Table 2'!O365</f>
        <v>0</v>
      </c>
      <c r="V425">
        <f t="shared" si="15"/>
        <v>0</v>
      </c>
    </row>
    <row r="426" spans="15:22" x14ac:dyDescent="0.25">
      <c r="O426" t="s">
        <v>99</v>
      </c>
      <c r="P426">
        <v>5</v>
      </c>
      <c r="Q426" t="s">
        <v>688</v>
      </c>
      <c r="R426" s="89">
        <f>'AUP Test Results Table 2'!D366</f>
        <v>0</v>
      </c>
      <c r="S426" s="3">
        <f>'AUP Test Results Table 2'!V366</f>
        <v>0</v>
      </c>
      <c r="T426">
        <f>'AUP Test Results Table 2'!T366</f>
        <v>0</v>
      </c>
      <c r="U426">
        <f>'AUP Test Results Table 2'!O366</f>
        <v>0</v>
      </c>
      <c r="V426">
        <f t="shared" si="15"/>
        <v>0</v>
      </c>
    </row>
    <row r="427" spans="15:22" x14ac:dyDescent="0.25">
      <c r="O427" t="s">
        <v>99</v>
      </c>
      <c r="P427">
        <v>6</v>
      </c>
      <c r="Q427" t="s">
        <v>689</v>
      </c>
      <c r="R427" s="89">
        <f>'AUP Test Results Table 2'!D367</f>
        <v>0</v>
      </c>
      <c r="S427" s="3">
        <f>'AUP Test Results Table 2'!V367</f>
        <v>0</v>
      </c>
      <c r="T427">
        <f>'AUP Test Results Table 2'!T367</f>
        <v>0</v>
      </c>
      <c r="U427">
        <f>'AUP Test Results Table 2'!O367</f>
        <v>0</v>
      </c>
      <c r="V427">
        <f t="shared" si="15"/>
        <v>0</v>
      </c>
    </row>
    <row r="428" spans="15:22" x14ac:dyDescent="0.25">
      <c r="O428" t="s">
        <v>99</v>
      </c>
      <c r="P428">
        <v>7</v>
      </c>
      <c r="Q428" t="s">
        <v>690</v>
      </c>
      <c r="R428" s="89">
        <f>'AUP Test Results Table 2'!D368</f>
        <v>0</v>
      </c>
      <c r="S428" s="3">
        <f>'AUP Test Results Table 2'!V368</f>
        <v>0</v>
      </c>
      <c r="T428">
        <f>'AUP Test Results Table 2'!T368</f>
        <v>0</v>
      </c>
      <c r="U428">
        <f>'AUP Test Results Table 2'!O368</f>
        <v>0</v>
      </c>
      <c r="V428">
        <f t="shared" si="15"/>
        <v>0</v>
      </c>
    </row>
    <row r="429" spans="15:22" x14ac:dyDescent="0.25">
      <c r="O429" t="s">
        <v>99</v>
      </c>
      <c r="P429">
        <v>8</v>
      </c>
      <c r="Q429" t="s">
        <v>691</v>
      </c>
      <c r="R429" s="89">
        <f>'AUP Test Results Table 2'!D369</f>
        <v>0</v>
      </c>
      <c r="S429" s="3">
        <f>'AUP Test Results Table 2'!V369</f>
        <v>0</v>
      </c>
      <c r="T429">
        <f>'AUP Test Results Table 2'!T369</f>
        <v>0</v>
      </c>
      <c r="U429">
        <f>'AUP Test Results Table 2'!O369</f>
        <v>0</v>
      </c>
      <c r="V429">
        <f t="shared" si="15"/>
        <v>0</v>
      </c>
    </row>
    <row r="430" spans="15:22" x14ac:dyDescent="0.25">
      <c r="O430" t="s">
        <v>99</v>
      </c>
      <c r="P430">
        <v>9</v>
      </c>
      <c r="Q430" t="s">
        <v>692</v>
      </c>
      <c r="R430" s="89">
        <f>'AUP Test Results Table 2'!D370</f>
        <v>0</v>
      </c>
      <c r="S430" s="3">
        <f>'AUP Test Results Table 2'!V370</f>
        <v>0</v>
      </c>
      <c r="T430">
        <f>'AUP Test Results Table 2'!T370</f>
        <v>0</v>
      </c>
      <c r="U430">
        <f>'AUP Test Results Table 2'!O370</f>
        <v>0</v>
      </c>
      <c r="V430">
        <f t="shared" si="15"/>
        <v>0</v>
      </c>
    </row>
    <row r="431" spans="15:22" x14ac:dyDescent="0.25">
      <c r="O431" t="s">
        <v>99</v>
      </c>
      <c r="P431">
        <v>10</v>
      </c>
      <c r="Q431" t="s">
        <v>693</v>
      </c>
      <c r="R431" s="89">
        <f>'AUP Test Results Table 2'!D371</f>
        <v>0</v>
      </c>
      <c r="S431" s="3">
        <f>'AUP Test Results Table 2'!V371</f>
        <v>0</v>
      </c>
      <c r="T431">
        <f>'AUP Test Results Table 2'!T371</f>
        <v>0</v>
      </c>
      <c r="U431">
        <f>'AUP Test Results Table 2'!O371</f>
        <v>0</v>
      </c>
      <c r="V431">
        <f t="shared" si="15"/>
        <v>0</v>
      </c>
    </row>
    <row r="432" spans="15:22" x14ac:dyDescent="0.25">
      <c r="O432" t="s">
        <v>99</v>
      </c>
      <c r="P432">
        <v>11</v>
      </c>
      <c r="Q432" t="s">
        <v>694</v>
      </c>
      <c r="R432" s="89">
        <f>'AUP Test Results Table 2'!D372</f>
        <v>0</v>
      </c>
      <c r="S432" s="3">
        <f>'AUP Test Results Table 2'!V372</f>
        <v>0</v>
      </c>
      <c r="T432">
        <f>'AUP Test Results Table 2'!T372</f>
        <v>0</v>
      </c>
      <c r="U432">
        <f>'AUP Test Results Table 2'!O372</f>
        <v>0</v>
      </c>
      <c r="V432">
        <f t="shared" si="15"/>
        <v>0</v>
      </c>
    </row>
    <row r="433" spans="15:22" x14ac:dyDescent="0.25">
      <c r="O433" t="s">
        <v>99</v>
      </c>
      <c r="P433">
        <v>12</v>
      </c>
      <c r="Q433" t="s">
        <v>695</v>
      </c>
      <c r="R433" s="89">
        <f>'AUP Test Results Table 2'!D373</f>
        <v>0</v>
      </c>
      <c r="S433" s="3">
        <f>'AUP Test Results Table 2'!V373</f>
        <v>0</v>
      </c>
      <c r="T433">
        <f>'AUP Test Results Table 2'!T373</f>
        <v>0</v>
      </c>
      <c r="U433">
        <f>'AUP Test Results Table 2'!O373</f>
        <v>0</v>
      </c>
      <c r="V433">
        <f t="shared" si="15"/>
        <v>0</v>
      </c>
    </row>
    <row r="434" spans="15:22" x14ac:dyDescent="0.25">
      <c r="O434" t="s">
        <v>99</v>
      </c>
      <c r="P434">
        <v>13</v>
      </c>
      <c r="Q434" t="s">
        <v>696</v>
      </c>
      <c r="R434" s="89">
        <f>'AUP Test Results Table 2'!D374</f>
        <v>0</v>
      </c>
      <c r="S434" s="3">
        <f>'AUP Test Results Table 2'!V374</f>
        <v>0</v>
      </c>
      <c r="T434">
        <f>'AUP Test Results Table 2'!T374</f>
        <v>0</v>
      </c>
      <c r="U434">
        <f>'AUP Test Results Table 2'!O374</f>
        <v>0</v>
      </c>
      <c r="V434">
        <f t="shared" si="15"/>
        <v>0</v>
      </c>
    </row>
    <row r="435" spans="15:22" x14ac:dyDescent="0.25">
      <c r="O435" t="s">
        <v>99</v>
      </c>
      <c r="P435">
        <v>14</v>
      </c>
      <c r="Q435" t="s">
        <v>697</v>
      </c>
      <c r="R435" s="89">
        <f>'AUP Test Results Table 2'!D375</f>
        <v>0</v>
      </c>
      <c r="S435" s="3">
        <f>'AUP Test Results Table 2'!V375</f>
        <v>0</v>
      </c>
      <c r="T435">
        <f>'AUP Test Results Table 2'!T375</f>
        <v>0</v>
      </c>
      <c r="U435">
        <f>'AUP Test Results Table 2'!O375</f>
        <v>0</v>
      </c>
      <c r="V435">
        <f t="shared" si="15"/>
        <v>0</v>
      </c>
    </row>
    <row r="436" spans="15:22" x14ac:dyDescent="0.25">
      <c r="O436" t="s">
        <v>99</v>
      </c>
      <c r="P436">
        <v>15</v>
      </c>
      <c r="Q436" t="s">
        <v>698</v>
      </c>
      <c r="R436" s="89">
        <f>'AUP Test Results Table 2'!D376</f>
        <v>0</v>
      </c>
      <c r="S436" s="3">
        <f>'AUP Test Results Table 2'!V376</f>
        <v>0</v>
      </c>
      <c r="T436">
        <f>'AUP Test Results Table 2'!T376</f>
        <v>0</v>
      </c>
      <c r="U436">
        <f>'AUP Test Results Table 2'!O376</f>
        <v>0</v>
      </c>
      <c r="V436">
        <f t="shared" si="15"/>
        <v>0</v>
      </c>
    </row>
    <row r="437" spans="15:22" x14ac:dyDescent="0.25">
      <c r="O437" t="s">
        <v>99</v>
      </c>
      <c r="P437">
        <v>16</v>
      </c>
      <c r="Q437" t="s">
        <v>699</v>
      </c>
      <c r="R437" s="89">
        <f>'AUP Test Results Table 2'!D377</f>
        <v>0</v>
      </c>
      <c r="S437" s="3">
        <f>'AUP Test Results Table 2'!V377</f>
        <v>0</v>
      </c>
      <c r="T437">
        <f>'AUP Test Results Table 2'!T377</f>
        <v>0</v>
      </c>
      <c r="U437">
        <f>'AUP Test Results Table 2'!O377</f>
        <v>0</v>
      </c>
      <c r="V437">
        <f t="shared" si="15"/>
        <v>0</v>
      </c>
    </row>
    <row r="438" spans="15:22" x14ac:dyDescent="0.25">
      <c r="O438" t="s">
        <v>99</v>
      </c>
      <c r="P438">
        <v>17</v>
      </c>
      <c r="Q438" t="s">
        <v>700</v>
      </c>
      <c r="R438" s="89">
        <f>'AUP Test Results Table 2'!D378</f>
        <v>0</v>
      </c>
      <c r="S438" s="3">
        <f>'AUP Test Results Table 2'!V378</f>
        <v>0</v>
      </c>
      <c r="T438">
        <f>'AUP Test Results Table 2'!T378</f>
        <v>0</v>
      </c>
      <c r="U438">
        <f>'AUP Test Results Table 2'!O378</f>
        <v>0</v>
      </c>
      <c r="V438">
        <f t="shared" si="15"/>
        <v>0</v>
      </c>
    </row>
    <row r="439" spans="15:22" x14ac:dyDescent="0.25">
      <c r="O439" t="s">
        <v>99</v>
      </c>
      <c r="P439">
        <v>18</v>
      </c>
      <c r="Q439" t="s">
        <v>701</v>
      </c>
      <c r="R439" s="89">
        <f>'AUP Test Results Table 2'!D379</f>
        <v>0</v>
      </c>
      <c r="S439" s="3">
        <f>'AUP Test Results Table 2'!V379</f>
        <v>0</v>
      </c>
      <c r="T439">
        <f>'AUP Test Results Table 2'!T379</f>
        <v>0</v>
      </c>
      <c r="U439">
        <f>'AUP Test Results Table 2'!O379</f>
        <v>0</v>
      </c>
      <c r="V439">
        <f t="shared" si="15"/>
        <v>0</v>
      </c>
    </row>
    <row r="440" spans="15:22" x14ac:dyDescent="0.25">
      <c r="O440" t="s">
        <v>99</v>
      </c>
      <c r="P440">
        <v>19</v>
      </c>
      <c r="Q440" t="s">
        <v>702</v>
      </c>
      <c r="R440" s="89">
        <f>'AUP Test Results Table 2'!D380</f>
        <v>0</v>
      </c>
      <c r="S440" s="3">
        <f>'AUP Test Results Table 2'!V380</f>
        <v>0</v>
      </c>
      <c r="T440">
        <f>'AUP Test Results Table 2'!T380</f>
        <v>0</v>
      </c>
      <c r="U440">
        <f>'AUP Test Results Table 2'!O380</f>
        <v>0</v>
      </c>
      <c r="V440">
        <f t="shared" si="15"/>
        <v>0</v>
      </c>
    </row>
    <row r="441" spans="15:22" x14ac:dyDescent="0.25">
      <c r="O441" t="s">
        <v>99</v>
      </c>
      <c r="P441">
        <v>20</v>
      </c>
      <c r="Q441" t="s">
        <v>703</v>
      </c>
      <c r="R441" s="89">
        <f>'AUP Test Results Table 2'!D381</f>
        <v>0</v>
      </c>
      <c r="S441" s="3">
        <f>'AUP Test Results Table 2'!V381</f>
        <v>0</v>
      </c>
      <c r="T441">
        <f>'AUP Test Results Table 2'!T381</f>
        <v>0</v>
      </c>
      <c r="U441">
        <f>'AUP Test Results Table 2'!O381</f>
        <v>0</v>
      </c>
      <c r="V441">
        <f t="shared" si="15"/>
        <v>0</v>
      </c>
    </row>
    <row r="442" spans="15:22" x14ac:dyDescent="0.25">
      <c r="O442" t="s">
        <v>99</v>
      </c>
      <c r="P442">
        <v>21</v>
      </c>
      <c r="Q442" t="s">
        <v>704</v>
      </c>
      <c r="R442" s="89">
        <f>'AUP Test Results Table 2'!D382</f>
        <v>0</v>
      </c>
      <c r="S442" s="3">
        <f>'AUP Test Results Table 2'!V382</f>
        <v>0</v>
      </c>
      <c r="T442">
        <f>'AUP Test Results Table 2'!T382</f>
        <v>0</v>
      </c>
      <c r="U442">
        <f>'AUP Test Results Table 2'!O382</f>
        <v>0</v>
      </c>
      <c r="V442">
        <f t="shared" si="15"/>
        <v>0</v>
      </c>
    </row>
    <row r="443" spans="15:22" x14ac:dyDescent="0.25">
      <c r="O443" t="s">
        <v>99</v>
      </c>
      <c r="P443">
        <v>22</v>
      </c>
      <c r="Q443" t="s">
        <v>705</v>
      </c>
      <c r="R443" s="89">
        <f>'AUP Test Results Table 2'!D383</f>
        <v>0</v>
      </c>
      <c r="S443" s="3">
        <f>'AUP Test Results Table 2'!V383</f>
        <v>0</v>
      </c>
      <c r="T443">
        <f>'AUP Test Results Table 2'!T383</f>
        <v>0</v>
      </c>
      <c r="U443">
        <f>'AUP Test Results Table 2'!O383</f>
        <v>0</v>
      </c>
      <c r="V443">
        <f t="shared" si="15"/>
        <v>0</v>
      </c>
    </row>
    <row r="444" spans="15:22" x14ac:dyDescent="0.25">
      <c r="O444" t="s">
        <v>99</v>
      </c>
      <c r="P444">
        <v>23</v>
      </c>
      <c r="Q444" t="s">
        <v>706</v>
      </c>
      <c r="R444" s="89">
        <f>'AUP Test Results Table 2'!D384</f>
        <v>0</v>
      </c>
      <c r="S444" s="3">
        <f>'AUP Test Results Table 2'!V384</f>
        <v>0</v>
      </c>
      <c r="T444">
        <f>'AUP Test Results Table 2'!T384</f>
        <v>0</v>
      </c>
      <c r="U444">
        <f>'AUP Test Results Table 2'!O384</f>
        <v>0</v>
      </c>
      <c r="V444">
        <f t="shared" si="15"/>
        <v>0</v>
      </c>
    </row>
    <row r="445" spans="15:22" x14ac:dyDescent="0.25">
      <c r="O445" t="s">
        <v>99</v>
      </c>
      <c r="P445">
        <v>24</v>
      </c>
      <c r="Q445" t="s">
        <v>707</v>
      </c>
      <c r="R445" s="89">
        <f>'AUP Test Results Table 2'!D385</f>
        <v>0</v>
      </c>
      <c r="S445" s="3">
        <f>'AUP Test Results Table 2'!V385</f>
        <v>0</v>
      </c>
      <c r="T445">
        <f>'AUP Test Results Table 2'!T385</f>
        <v>0</v>
      </c>
      <c r="U445">
        <f>'AUP Test Results Table 2'!O385</f>
        <v>0</v>
      </c>
      <c r="V445">
        <f t="shared" si="15"/>
        <v>0</v>
      </c>
    </row>
    <row r="446" spans="15:22" x14ac:dyDescent="0.25">
      <c r="O446" t="s">
        <v>99</v>
      </c>
      <c r="P446">
        <v>25</v>
      </c>
      <c r="Q446" t="s">
        <v>708</v>
      </c>
      <c r="R446" s="89">
        <f>'AUP Test Results Table 2'!D386</f>
        <v>0</v>
      </c>
      <c r="S446" s="3">
        <f>'AUP Test Results Table 2'!V386</f>
        <v>0</v>
      </c>
      <c r="T446">
        <f>'AUP Test Results Table 2'!T386</f>
        <v>0</v>
      </c>
      <c r="U446">
        <f>'AUP Test Results Table 2'!O386</f>
        <v>0</v>
      </c>
      <c r="V446">
        <f t="shared" si="15"/>
        <v>0</v>
      </c>
    </row>
    <row r="447" spans="15:22" x14ac:dyDescent="0.25">
      <c r="O447" t="s">
        <v>99</v>
      </c>
      <c r="P447">
        <v>26</v>
      </c>
      <c r="Q447" t="s">
        <v>709</v>
      </c>
      <c r="R447" s="89">
        <f>'AUP Test Results Table 2'!D387</f>
        <v>0</v>
      </c>
      <c r="S447" s="3">
        <f>'AUP Test Results Table 2'!V387</f>
        <v>0</v>
      </c>
      <c r="T447">
        <f>'AUP Test Results Table 2'!T387</f>
        <v>0</v>
      </c>
      <c r="U447">
        <f>'AUP Test Results Table 2'!O387</f>
        <v>0</v>
      </c>
      <c r="V447">
        <f t="shared" si="15"/>
        <v>0</v>
      </c>
    </row>
    <row r="448" spans="15:22" x14ac:dyDescent="0.25">
      <c r="O448" t="s">
        <v>99</v>
      </c>
      <c r="P448">
        <v>27</v>
      </c>
      <c r="Q448" t="s">
        <v>710</v>
      </c>
      <c r="R448" s="89">
        <f>'AUP Test Results Table 2'!D388</f>
        <v>0</v>
      </c>
      <c r="S448" s="3">
        <f>'AUP Test Results Table 2'!V388</f>
        <v>0</v>
      </c>
      <c r="T448">
        <f>'AUP Test Results Table 2'!T388</f>
        <v>0</v>
      </c>
      <c r="U448">
        <f>'AUP Test Results Table 2'!O388</f>
        <v>0</v>
      </c>
      <c r="V448">
        <f t="shared" si="15"/>
        <v>0</v>
      </c>
    </row>
    <row r="449" spans="15:22" x14ac:dyDescent="0.25">
      <c r="O449" t="s">
        <v>99</v>
      </c>
      <c r="P449">
        <v>28</v>
      </c>
      <c r="Q449" t="s">
        <v>711</v>
      </c>
      <c r="R449" s="89">
        <f>'AUP Test Results Table 2'!D389</f>
        <v>0</v>
      </c>
      <c r="S449" s="3">
        <f>'AUP Test Results Table 2'!V389</f>
        <v>0</v>
      </c>
      <c r="T449">
        <f>'AUP Test Results Table 2'!T389</f>
        <v>0</v>
      </c>
      <c r="U449">
        <f>'AUP Test Results Table 2'!O389</f>
        <v>0</v>
      </c>
      <c r="V449">
        <f t="shared" si="15"/>
        <v>0</v>
      </c>
    </row>
    <row r="450" spans="15:22" x14ac:dyDescent="0.25">
      <c r="O450" t="s">
        <v>99</v>
      </c>
      <c r="P450">
        <v>29</v>
      </c>
      <c r="Q450" t="s">
        <v>712</v>
      </c>
      <c r="R450" s="89">
        <f>'AUP Test Results Table 2'!D390</f>
        <v>0</v>
      </c>
      <c r="S450" s="3">
        <f>'AUP Test Results Table 2'!V390</f>
        <v>0</v>
      </c>
      <c r="T450">
        <f>'AUP Test Results Table 2'!T390</f>
        <v>0</v>
      </c>
      <c r="U450">
        <f>'AUP Test Results Table 2'!O390</f>
        <v>0</v>
      </c>
      <c r="V450">
        <f t="shared" si="15"/>
        <v>0</v>
      </c>
    </row>
    <row r="451" spans="15:22" x14ac:dyDescent="0.25">
      <c r="O451" t="s">
        <v>99</v>
      </c>
      <c r="P451">
        <v>30</v>
      </c>
      <c r="Q451" t="s">
        <v>713</v>
      </c>
      <c r="R451" s="89">
        <f>'AUP Test Results Table 2'!D391</f>
        <v>0</v>
      </c>
      <c r="S451" s="3">
        <f>'AUP Test Results Table 2'!V391</f>
        <v>0</v>
      </c>
      <c r="T451">
        <f>'AUP Test Results Table 2'!T391</f>
        <v>0</v>
      </c>
      <c r="U451">
        <f>'AUP Test Results Table 2'!O391</f>
        <v>0</v>
      </c>
      <c r="V451">
        <f t="shared" ref="V451:V514" si="16">S451*S451</f>
        <v>0</v>
      </c>
    </row>
    <row r="452" spans="15:22" x14ac:dyDescent="0.25">
      <c r="O452" t="s">
        <v>99</v>
      </c>
      <c r="P452">
        <v>31</v>
      </c>
      <c r="Q452" t="s">
        <v>714</v>
      </c>
      <c r="R452" s="89">
        <f>'AUP Test Results Table 2'!D392</f>
        <v>0</v>
      </c>
      <c r="S452" s="3">
        <f>'AUP Test Results Table 2'!V392</f>
        <v>0</v>
      </c>
      <c r="T452">
        <f>'AUP Test Results Table 2'!T392</f>
        <v>0</v>
      </c>
      <c r="U452">
        <f>'AUP Test Results Table 2'!O392</f>
        <v>0</v>
      </c>
      <c r="V452">
        <f t="shared" si="16"/>
        <v>0</v>
      </c>
    </row>
    <row r="453" spans="15:22" x14ac:dyDescent="0.25">
      <c r="O453" t="s">
        <v>99</v>
      </c>
      <c r="P453">
        <v>32</v>
      </c>
      <c r="Q453" t="s">
        <v>715</v>
      </c>
      <c r="R453" s="89">
        <f>'AUP Test Results Table 2'!D393</f>
        <v>0</v>
      </c>
      <c r="S453" s="3">
        <f>'AUP Test Results Table 2'!V393</f>
        <v>0</v>
      </c>
      <c r="T453">
        <f>'AUP Test Results Table 2'!T393</f>
        <v>0</v>
      </c>
      <c r="U453">
        <f>'AUP Test Results Table 2'!O393</f>
        <v>0</v>
      </c>
      <c r="V453">
        <f t="shared" si="16"/>
        <v>0</v>
      </c>
    </row>
    <row r="454" spans="15:22" x14ac:dyDescent="0.25">
      <c r="O454" t="s">
        <v>99</v>
      </c>
      <c r="P454">
        <v>33</v>
      </c>
      <c r="Q454" t="s">
        <v>716</v>
      </c>
      <c r="R454" s="89">
        <f>'AUP Test Results Table 2'!D394</f>
        <v>0</v>
      </c>
      <c r="S454" s="3">
        <f>'AUP Test Results Table 2'!V394</f>
        <v>0</v>
      </c>
      <c r="T454">
        <f>'AUP Test Results Table 2'!T394</f>
        <v>0</v>
      </c>
      <c r="U454">
        <f>'AUP Test Results Table 2'!O394</f>
        <v>0</v>
      </c>
      <c r="V454">
        <f t="shared" si="16"/>
        <v>0</v>
      </c>
    </row>
    <row r="455" spans="15:22" x14ac:dyDescent="0.25">
      <c r="O455" t="s">
        <v>99</v>
      </c>
      <c r="P455">
        <v>34</v>
      </c>
      <c r="Q455" t="s">
        <v>717</v>
      </c>
      <c r="R455" s="89">
        <f>'AUP Test Results Table 2'!D395</f>
        <v>0</v>
      </c>
      <c r="S455" s="3">
        <f>'AUP Test Results Table 2'!V395</f>
        <v>0</v>
      </c>
      <c r="T455">
        <f>'AUP Test Results Table 2'!T395</f>
        <v>0</v>
      </c>
      <c r="U455">
        <f>'AUP Test Results Table 2'!O395</f>
        <v>0</v>
      </c>
      <c r="V455">
        <f t="shared" si="16"/>
        <v>0</v>
      </c>
    </row>
    <row r="456" spans="15:22" x14ac:dyDescent="0.25">
      <c r="O456" t="s">
        <v>99</v>
      </c>
      <c r="P456">
        <v>35</v>
      </c>
      <c r="Q456" t="s">
        <v>718</v>
      </c>
      <c r="R456" s="89">
        <f>'AUP Test Results Table 2'!D396</f>
        <v>0</v>
      </c>
      <c r="S456" s="3">
        <f>'AUP Test Results Table 2'!V396</f>
        <v>0</v>
      </c>
      <c r="T456">
        <f>'AUP Test Results Table 2'!T396</f>
        <v>0</v>
      </c>
      <c r="U456">
        <f>'AUP Test Results Table 2'!O396</f>
        <v>0</v>
      </c>
      <c r="V456">
        <f t="shared" si="16"/>
        <v>0</v>
      </c>
    </row>
    <row r="457" spans="15:22" x14ac:dyDescent="0.25">
      <c r="O457" t="s">
        <v>99</v>
      </c>
      <c r="P457">
        <v>36</v>
      </c>
      <c r="Q457" t="s">
        <v>719</v>
      </c>
      <c r="R457" s="89">
        <f>'AUP Test Results Table 2'!D397</f>
        <v>0</v>
      </c>
      <c r="S457" s="3">
        <f>'AUP Test Results Table 2'!V397</f>
        <v>0</v>
      </c>
      <c r="T457">
        <f>'AUP Test Results Table 2'!T397</f>
        <v>0</v>
      </c>
      <c r="U457">
        <f>'AUP Test Results Table 2'!O397</f>
        <v>0</v>
      </c>
      <c r="V457">
        <f t="shared" si="16"/>
        <v>0</v>
      </c>
    </row>
    <row r="458" spans="15:22" x14ac:dyDescent="0.25">
      <c r="O458" t="s">
        <v>99</v>
      </c>
      <c r="P458">
        <v>37</v>
      </c>
      <c r="Q458" t="s">
        <v>720</v>
      </c>
      <c r="R458" s="89">
        <f>'AUP Test Results Table 2'!D398</f>
        <v>0</v>
      </c>
      <c r="S458" s="3">
        <f>'AUP Test Results Table 2'!V398</f>
        <v>0</v>
      </c>
      <c r="T458">
        <f>'AUP Test Results Table 2'!T398</f>
        <v>0</v>
      </c>
      <c r="U458">
        <f>'AUP Test Results Table 2'!O398</f>
        <v>0</v>
      </c>
      <c r="V458">
        <f t="shared" si="16"/>
        <v>0</v>
      </c>
    </row>
    <row r="459" spans="15:22" x14ac:dyDescent="0.25">
      <c r="O459" t="s">
        <v>99</v>
      </c>
      <c r="P459">
        <v>38</v>
      </c>
      <c r="Q459" t="s">
        <v>721</v>
      </c>
      <c r="R459" s="89">
        <f>'AUP Test Results Table 2'!D399</f>
        <v>0</v>
      </c>
      <c r="S459" s="3">
        <f>'AUP Test Results Table 2'!V399</f>
        <v>0</v>
      </c>
      <c r="T459">
        <f>'AUP Test Results Table 2'!T399</f>
        <v>0</v>
      </c>
      <c r="U459">
        <f>'AUP Test Results Table 2'!O399</f>
        <v>0</v>
      </c>
      <c r="V459">
        <f t="shared" si="16"/>
        <v>0</v>
      </c>
    </row>
    <row r="460" spans="15:22" x14ac:dyDescent="0.25">
      <c r="O460" t="s">
        <v>99</v>
      </c>
      <c r="P460">
        <v>39</v>
      </c>
      <c r="Q460" t="s">
        <v>722</v>
      </c>
      <c r="R460" s="89">
        <f>'AUP Test Results Table 2'!D400</f>
        <v>0</v>
      </c>
      <c r="S460" s="3">
        <f>'AUP Test Results Table 2'!V400</f>
        <v>0</v>
      </c>
      <c r="T460">
        <f>'AUP Test Results Table 2'!T400</f>
        <v>0</v>
      </c>
      <c r="U460">
        <f>'AUP Test Results Table 2'!O400</f>
        <v>0</v>
      </c>
      <c r="V460">
        <f t="shared" si="16"/>
        <v>0</v>
      </c>
    </row>
    <row r="461" spans="15:22" x14ac:dyDescent="0.25">
      <c r="O461" t="s">
        <v>99</v>
      </c>
      <c r="P461">
        <v>40</v>
      </c>
      <c r="Q461" t="s">
        <v>723</v>
      </c>
      <c r="R461" s="89">
        <f>'AUP Test Results Table 2'!D401</f>
        <v>0</v>
      </c>
      <c r="S461" s="3">
        <f>'AUP Test Results Table 2'!V401</f>
        <v>0</v>
      </c>
      <c r="T461">
        <f>'AUP Test Results Table 2'!T401</f>
        <v>0</v>
      </c>
      <c r="U461">
        <f>'AUP Test Results Table 2'!O401</f>
        <v>0</v>
      </c>
      <c r="V461">
        <f t="shared" si="16"/>
        <v>0</v>
      </c>
    </row>
    <row r="462" spans="15:22" x14ac:dyDescent="0.25">
      <c r="O462" t="s">
        <v>99</v>
      </c>
      <c r="P462">
        <v>41</v>
      </c>
      <c r="Q462" t="s">
        <v>724</v>
      </c>
      <c r="R462" s="89">
        <f>'AUP Test Results Table 2'!D402</f>
        <v>0</v>
      </c>
      <c r="S462" s="3">
        <f>'AUP Test Results Table 2'!V402</f>
        <v>0</v>
      </c>
      <c r="T462">
        <f>'AUP Test Results Table 2'!T402</f>
        <v>0</v>
      </c>
      <c r="U462">
        <f>'AUP Test Results Table 2'!O402</f>
        <v>0</v>
      </c>
      <c r="V462">
        <f t="shared" si="16"/>
        <v>0</v>
      </c>
    </row>
    <row r="463" spans="15:22" x14ac:dyDescent="0.25">
      <c r="O463" t="s">
        <v>99</v>
      </c>
      <c r="P463">
        <v>42</v>
      </c>
      <c r="Q463" t="s">
        <v>725</v>
      </c>
      <c r="R463" s="89">
        <f>'AUP Test Results Table 2'!D403</f>
        <v>0</v>
      </c>
      <c r="S463" s="3">
        <f>'AUP Test Results Table 2'!V403</f>
        <v>0</v>
      </c>
      <c r="T463">
        <f>'AUP Test Results Table 2'!T403</f>
        <v>0</v>
      </c>
      <c r="U463">
        <f>'AUP Test Results Table 2'!O403</f>
        <v>0</v>
      </c>
      <c r="V463">
        <f t="shared" si="16"/>
        <v>0</v>
      </c>
    </row>
    <row r="464" spans="15:22" x14ac:dyDescent="0.25">
      <c r="O464" t="s">
        <v>99</v>
      </c>
      <c r="P464">
        <v>43</v>
      </c>
      <c r="Q464" t="s">
        <v>726</v>
      </c>
      <c r="R464" s="89">
        <f>'AUP Test Results Table 2'!D404</f>
        <v>0</v>
      </c>
      <c r="S464" s="3">
        <f>'AUP Test Results Table 2'!V404</f>
        <v>0</v>
      </c>
      <c r="T464">
        <f>'AUP Test Results Table 2'!T404</f>
        <v>0</v>
      </c>
      <c r="U464">
        <f>'AUP Test Results Table 2'!O404</f>
        <v>0</v>
      </c>
      <c r="V464">
        <f t="shared" si="16"/>
        <v>0</v>
      </c>
    </row>
    <row r="465" spans="15:22" x14ac:dyDescent="0.25">
      <c r="O465" t="s">
        <v>99</v>
      </c>
      <c r="P465">
        <v>44</v>
      </c>
      <c r="Q465" t="s">
        <v>727</v>
      </c>
      <c r="R465" s="89">
        <f>'AUP Test Results Table 2'!D405</f>
        <v>0</v>
      </c>
      <c r="S465" s="3">
        <f>'AUP Test Results Table 2'!V405</f>
        <v>0</v>
      </c>
      <c r="T465">
        <f>'AUP Test Results Table 2'!T405</f>
        <v>0</v>
      </c>
      <c r="U465">
        <f>'AUP Test Results Table 2'!O405</f>
        <v>0</v>
      </c>
      <c r="V465">
        <f t="shared" si="16"/>
        <v>0</v>
      </c>
    </row>
    <row r="466" spans="15:22" x14ac:dyDescent="0.25">
      <c r="O466" t="s">
        <v>99</v>
      </c>
      <c r="P466">
        <v>45</v>
      </c>
      <c r="Q466" t="s">
        <v>728</v>
      </c>
      <c r="R466" s="89">
        <f>'AUP Test Results Table 2'!D406</f>
        <v>0</v>
      </c>
      <c r="S466" s="3">
        <f>'AUP Test Results Table 2'!V406</f>
        <v>0</v>
      </c>
      <c r="T466">
        <f>'AUP Test Results Table 2'!T406</f>
        <v>0</v>
      </c>
      <c r="U466">
        <f>'AUP Test Results Table 2'!O406</f>
        <v>0</v>
      </c>
      <c r="V466">
        <f t="shared" si="16"/>
        <v>0</v>
      </c>
    </row>
    <row r="467" spans="15:22" x14ac:dyDescent="0.25">
      <c r="O467" t="s">
        <v>99</v>
      </c>
      <c r="P467">
        <v>46</v>
      </c>
      <c r="Q467" t="s">
        <v>729</v>
      </c>
      <c r="R467" s="89">
        <f>'AUP Test Results Table 2'!D407</f>
        <v>0</v>
      </c>
      <c r="S467" s="3">
        <f>'AUP Test Results Table 2'!V407</f>
        <v>0</v>
      </c>
      <c r="T467">
        <f>'AUP Test Results Table 2'!T407</f>
        <v>0</v>
      </c>
      <c r="U467">
        <f>'AUP Test Results Table 2'!O407</f>
        <v>0</v>
      </c>
      <c r="V467">
        <f t="shared" si="16"/>
        <v>0</v>
      </c>
    </row>
    <row r="468" spans="15:22" x14ac:dyDescent="0.25">
      <c r="O468" t="s">
        <v>99</v>
      </c>
      <c r="P468">
        <v>47</v>
      </c>
      <c r="Q468" t="s">
        <v>730</v>
      </c>
      <c r="R468" s="89">
        <f>'AUP Test Results Table 2'!D408</f>
        <v>0</v>
      </c>
      <c r="S468" s="3">
        <f>'AUP Test Results Table 2'!V408</f>
        <v>0</v>
      </c>
      <c r="T468">
        <f>'AUP Test Results Table 2'!T408</f>
        <v>0</v>
      </c>
      <c r="U468">
        <f>'AUP Test Results Table 2'!O408</f>
        <v>0</v>
      </c>
      <c r="V468">
        <f t="shared" si="16"/>
        <v>0</v>
      </c>
    </row>
    <row r="469" spans="15:22" x14ac:dyDescent="0.25">
      <c r="O469" t="s">
        <v>99</v>
      </c>
      <c r="P469">
        <v>48</v>
      </c>
      <c r="Q469" t="s">
        <v>731</v>
      </c>
      <c r="R469" s="89">
        <f>'AUP Test Results Table 2'!D409</f>
        <v>0</v>
      </c>
      <c r="S469" s="3">
        <f>'AUP Test Results Table 2'!V409</f>
        <v>0</v>
      </c>
      <c r="T469">
        <f>'AUP Test Results Table 2'!T409</f>
        <v>0</v>
      </c>
      <c r="U469">
        <f>'AUP Test Results Table 2'!O409</f>
        <v>0</v>
      </c>
      <c r="V469">
        <f t="shared" si="16"/>
        <v>0</v>
      </c>
    </row>
    <row r="470" spans="15:22" x14ac:dyDescent="0.25">
      <c r="O470" t="s">
        <v>99</v>
      </c>
      <c r="P470">
        <v>49</v>
      </c>
      <c r="Q470" t="s">
        <v>732</v>
      </c>
      <c r="R470" s="89">
        <f>'AUP Test Results Table 2'!D410</f>
        <v>0</v>
      </c>
      <c r="S470" s="3">
        <f>'AUP Test Results Table 2'!V410</f>
        <v>0</v>
      </c>
      <c r="T470">
        <f>'AUP Test Results Table 2'!T410</f>
        <v>0</v>
      </c>
      <c r="U470">
        <f>'AUP Test Results Table 2'!O410</f>
        <v>0</v>
      </c>
      <c r="V470">
        <f t="shared" si="16"/>
        <v>0</v>
      </c>
    </row>
    <row r="471" spans="15:22" x14ac:dyDescent="0.25">
      <c r="O471" t="s">
        <v>99</v>
      </c>
      <c r="P471">
        <v>50</v>
      </c>
      <c r="Q471" t="s">
        <v>733</v>
      </c>
      <c r="R471" s="89">
        <f>'AUP Test Results Table 2'!D411</f>
        <v>0</v>
      </c>
      <c r="S471" s="3">
        <f>'AUP Test Results Table 2'!V411</f>
        <v>0</v>
      </c>
      <c r="T471">
        <f>'AUP Test Results Table 2'!T411</f>
        <v>0</v>
      </c>
      <c r="U471">
        <f>'AUP Test Results Table 2'!O411</f>
        <v>0</v>
      </c>
      <c r="V471">
        <f t="shared" si="16"/>
        <v>0</v>
      </c>
    </row>
    <row r="472" spans="15:22" x14ac:dyDescent="0.25">
      <c r="O472" t="s">
        <v>99</v>
      </c>
      <c r="P472">
        <v>51</v>
      </c>
      <c r="Q472" t="s">
        <v>734</v>
      </c>
      <c r="R472" s="89">
        <f>'AUP Test Results Table 2'!D412</f>
        <v>0</v>
      </c>
      <c r="S472" s="3">
        <f>'AUP Test Results Table 2'!V412</f>
        <v>0</v>
      </c>
      <c r="T472">
        <f>'AUP Test Results Table 2'!T412</f>
        <v>0</v>
      </c>
      <c r="U472">
        <f>'AUP Test Results Table 2'!O412</f>
        <v>0</v>
      </c>
      <c r="V472">
        <f t="shared" si="16"/>
        <v>0</v>
      </c>
    </row>
    <row r="473" spans="15:22" x14ac:dyDescent="0.25">
      <c r="O473" t="s">
        <v>99</v>
      </c>
      <c r="P473">
        <v>52</v>
      </c>
      <c r="Q473" t="s">
        <v>735</v>
      </c>
      <c r="R473" s="89">
        <f>'AUP Test Results Table 2'!D413</f>
        <v>0</v>
      </c>
      <c r="S473" s="3">
        <f>'AUP Test Results Table 2'!V413</f>
        <v>0</v>
      </c>
      <c r="T473">
        <f>'AUP Test Results Table 2'!T413</f>
        <v>0</v>
      </c>
      <c r="U473">
        <f>'AUP Test Results Table 2'!O413</f>
        <v>0</v>
      </c>
      <c r="V473">
        <f t="shared" si="16"/>
        <v>0</v>
      </c>
    </row>
    <row r="474" spans="15:22" x14ac:dyDescent="0.25">
      <c r="O474" t="s">
        <v>99</v>
      </c>
      <c r="P474">
        <v>53</v>
      </c>
      <c r="Q474" t="s">
        <v>736</v>
      </c>
      <c r="R474" s="89">
        <f>'AUP Test Results Table 2'!D414</f>
        <v>0</v>
      </c>
      <c r="S474" s="3">
        <f>'AUP Test Results Table 2'!V414</f>
        <v>0</v>
      </c>
      <c r="T474">
        <f>'AUP Test Results Table 2'!T414</f>
        <v>0</v>
      </c>
      <c r="U474">
        <f>'AUP Test Results Table 2'!O414</f>
        <v>0</v>
      </c>
      <c r="V474">
        <f t="shared" si="16"/>
        <v>0</v>
      </c>
    </row>
    <row r="475" spans="15:22" x14ac:dyDescent="0.25">
      <c r="O475" t="s">
        <v>99</v>
      </c>
      <c r="P475">
        <v>54</v>
      </c>
      <c r="Q475" t="s">
        <v>737</v>
      </c>
      <c r="R475" s="89">
        <f>'AUP Test Results Table 2'!D415</f>
        <v>0</v>
      </c>
      <c r="S475" s="3">
        <f>'AUP Test Results Table 2'!V415</f>
        <v>0</v>
      </c>
      <c r="T475">
        <f>'AUP Test Results Table 2'!T415</f>
        <v>0</v>
      </c>
      <c r="U475">
        <f>'AUP Test Results Table 2'!O415</f>
        <v>0</v>
      </c>
      <c r="V475">
        <f t="shared" si="16"/>
        <v>0</v>
      </c>
    </row>
    <row r="476" spans="15:22" x14ac:dyDescent="0.25">
      <c r="O476" t="s">
        <v>99</v>
      </c>
      <c r="P476">
        <v>55</v>
      </c>
      <c r="Q476" t="s">
        <v>738</v>
      </c>
      <c r="R476" s="89">
        <f>'AUP Test Results Table 2'!D416</f>
        <v>0</v>
      </c>
      <c r="S476" s="3">
        <f>'AUP Test Results Table 2'!V416</f>
        <v>0</v>
      </c>
      <c r="T476">
        <f>'AUP Test Results Table 2'!T416</f>
        <v>0</v>
      </c>
      <c r="U476">
        <f>'AUP Test Results Table 2'!O416</f>
        <v>0</v>
      </c>
      <c r="V476">
        <f t="shared" si="16"/>
        <v>0</v>
      </c>
    </row>
    <row r="477" spans="15:22" x14ac:dyDescent="0.25">
      <c r="O477" t="s">
        <v>99</v>
      </c>
      <c r="P477">
        <v>56</v>
      </c>
      <c r="Q477" t="s">
        <v>739</v>
      </c>
      <c r="R477" s="89">
        <f>'AUP Test Results Table 2'!D417</f>
        <v>0</v>
      </c>
      <c r="S477" s="3">
        <f>'AUP Test Results Table 2'!V417</f>
        <v>0</v>
      </c>
      <c r="T477">
        <f>'AUP Test Results Table 2'!T417</f>
        <v>0</v>
      </c>
      <c r="U477">
        <f>'AUP Test Results Table 2'!O417</f>
        <v>0</v>
      </c>
      <c r="V477">
        <f t="shared" si="16"/>
        <v>0</v>
      </c>
    </row>
    <row r="478" spans="15:22" x14ac:dyDescent="0.25">
      <c r="O478" t="s">
        <v>99</v>
      </c>
      <c r="P478">
        <v>57</v>
      </c>
      <c r="Q478" t="s">
        <v>740</v>
      </c>
      <c r="R478" s="89">
        <f>'AUP Test Results Table 2'!D418</f>
        <v>0</v>
      </c>
      <c r="S478" s="3">
        <f>'AUP Test Results Table 2'!V418</f>
        <v>0</v>
      </c>
      <c r="T478">
        <f>'AUP Test Results Table 2'!T418</f>
        <v>0</v>
      </c>
      <c r="U478">
        <f>'AUP Test Results Table 2'!O418</f>
        <v>0</v>
      </c>
      <c r="V478">
        <f t="shared" si="16"/>
        <v>0</v>
      </c>
    </row>
    <row r="479" spans="15:22" x14ac:dyDescent="0.25">
      <c r="O479" t="s">
        <v>99</v>
      </c>
      <c r="P479">
        <v>58</v>
      </c>
      <c r="Q479" t="s">
        <v>741</v>
      </c>
      <c r="R479" s="89">
        <f>'AUP Test Results Table 2'!D419</f>
        <v>0</v>
      </c>
      <c r="S479" s="3">
        <f>'AUP Test Results Table 2'!V419</f>
        <v>0</v>
      </c>
      <c r="T479">
        <f>'AUP Test Results Table 2'!T419</f>
        <v>0</v>
      </c>
      <c r="U479">
        <f>'AUP Test Results Table 2'!O419</f>
        <v>0</v>
      </c>
      <c r="V479">
        <f t="shared" si="16"/>
        <v>0</v>
      </c>
    </row>
    <row r="480" spans="15:22" x14ac:dyDescent="0.25">
      <c r="O480" t="s">
        <v>99</v>
      </c>
      <c r="P480">
        <v>59</v>
      </c>
      <c r="Q480" t="s">
        <v>742</v>
      </c>
      <c r="R480" s="89">
        <f>'AUP Test Results Table 2'!D420</f>
        <v>0</v>
      </c>
      <c r="S480" s="3">
        <f>'AUP Test Results Table 2'!V420</f>
        <v>0</v>
      </c>
      <c r="T480">
        <f>'AUP Test Results Table 2'!T420</f>
        <v>0</v>
      </c>
      <c r="U480">
        <f>'AUP Test Results Table 2'!O420</f>
        <v>0</v>
      </c>
      <c r="V480">
        <f t="shared" si="16"/>
        <v>0</v>
      </c>
    </row>
    <row r="481" spans="15:22" x14ac:dyDescent="0.25">
      <c r="O481" t="s">
        <v>99</v>
      </c>
      <c r="P481">
        <v>60</v>
      </c>
      <c r="Q481" t="s">
        <v>743</v>
      </c>
      <c r="R481" s="89">
        <f>'AUP Test Results Table 2'!D421</f>
        <v>0</v>
      </c>
      <c r="S481" s="3">
        <f>'AUP Test Results Table 2'!V421</f>
        <v>0</v>
      </c>
      <c r="T481">
        <f>'AUP Test Results Table 2'!T421</f>
        <v>0</v>
      </c>
      <c r="U481">
        <f>'AUP Test Results Table 2'!O421</f>
        <v>0</v>
      </c>
      <c r="V481">
        <f t="shared" si="16"/>
        <v>0</v>
      </c>
    </row>
    <row r="482" spans="15:22" x14ac:dyDescent="0.25">
      <c r="O482" t="s">
        <v>21</v>
      </c>
      <c r="P482">
        <v>1</v>
      </c>
      <c r="Q482" t="s">
        <v>744</v>
      </c>
      <c r="R482" s="89">
        <f>'AUP Test Results Table 2'!D422</f>
        <v>0</v>
      </c>
      <c r="S482" s="3">
        <f>'AUP Test Results Table 2'!V422</f>
        <v>0</v>
      </c>
      <c r="T482">
        <f>'AUP Test Results Table 2'!T422</f>
        <v>0</v>
      </c>
      <c r="U482">
        <f>'AUP Test Results Table 2'!O422</f>
        <v>0</v>
      </c>
      <c r="V482">
        <f t="shared" si="16"/>
        <v>0</v>
      </c>
    </row>
    <row r="483" spans="15:22" x14ac:dyDescent="0.25">
      <c r="O483" t="s">
        <v>21</v>
      </c>
      <c r="P483">
        <v>2</v>
      </c>
      <c r="Q483" t="s">
        <v>745</v>
      </c>
      <c r="R483" s="89">
        <f>'AUP Test Results Table 2'!D423</f>
        <v>0</v>
      </c>
      <c r="S483" s="3">
        <f>'AUP Test Results Table 2'!V423</f>
        <v>0</v>
      </c>
      <c r="T483">
        <f>'AUP Test Results Table 2'!T423</f>
        <v>0</v>
      </c>
      <c r="U483">
        <f>'AUP Test Results Table 2'!O423</f>
        <v>0</v>
      </c>
      <c r="V483">
        <f t="shared" si="16"/>
        <v>0</v>
      </c>
    </row>
    <row r="484" spans="15:22" x14ac:dyDescent="0.25">
      <c r="O484" t="s">
        <v>21</v>
      </c>
      <c r="P484">
        <v>3</v>
      </c>
      <c r="Q484" t="s">
        <v>746</v>
      </c>
      <c r="R484" s="89">
        <f>'AUP Test Results Table 2'!D424</f>
        <v>0</v>
      </c>
      <c r="S484" s="3">
        <f>'AUP Test Results Table 2'!V424</f>
        <v>0</v>
      </c>
      <c r="T484">
        <f>'AUP Test Results Table 2'!T424</f>
        <v>0</v>
      </c>
      <c r="U484">
        <f>'AUP Test Results Table 2'!O424</f>
        <v>0</v>
      </c>
      <c r="V484">
        <f t="shared" si="16"/>
        <v>0</v>
      </c>
    </row>
    <row r="485" spans="15:22" x14ac:dyDescent="0.25">
      <c r="O485" t="s">
        <v>21</v>
      </c>
      <c r="P485">
        <v>4</v>
      </c>
      <c r="Q485" t="s">
        <v>747</v>
      </c>
      <c r="R485" s="89">
        <f>'AUP Test Results Table 2'!D425</f>
        <v>0</v>
      </c>
      <c r="S485" s="3">
        <f>'AUP Test Results Table 2'!V425</f>
        <v>0</v>
      </c>
      <c r="T485">
        <f>'AUP Test Results Table 2'!T425</f>
        <v>0</v>
      </c>
      <c r="U485">
        <f>'AUP Test Results Table 2'!O425</f>
        <v>0</v>
      </c>
      <c r="V485">
        <f t="shared" si="16"/>
        <v>0</v>
      </c>
    </row>
    <row r="486" spans="15:22" x14ac:dyDescent="0.25">
      <c r="O486" t="s">
        <v>21</v>
      </c>
      <c r="P486">
        <v>5</v>
      </c>
      <c r="Q486" t="s">
        <v>748</v>
      </c>
      <c r="R486" s="89">
        <f>'AUP Test Results Table 2'!D426</f>
        <v>0</v>
      </c>
      <c r="S486" s="3">
        <f>'AUP Test Results Table 2'!V426</f>
        <v>0</v>
      </c>
      <c r="T486">
        <f>'AUP Test Results Table 2'!T426</f>
        <v>0</v>
      </c>
      <c r="U486">
        <f>'AUP Test Results Table 2'!O426</f>
        <v>0</v>
      </c>
      <c r="V486">
        <f t="shared" si="16"/>
        <v>0</v>
      </c>
    </row>
    <row r="487" spans="15:22" x14ac:dyDescent="0.25">
      <c r="O487" t="s">
        <v>21</v>
      </c>
      <c r="P487">
        <v>6</v>
      </c>
      <c r="Q487" t="s">
        <v>749</v>
      </c>
      <c r="R487" s="89">
        <f>'AUP Test Results Table 2'!D427</f>
        <v>0</v>
      </c>
      <c r="S487" s="3">
        <f>'AUP Test Results Table 2'!V427</f>
        <v>0</v>
      </c>
      <c r="T487">
        <f>'AUP Test Results Table 2'!T427</f>
        <v>0</v>
      </c>
      <c r="U487">
        <f>'AUP Test Results Table 2'!O427</f>
        <v>0</v>
      </c>
      <c r="V487">
        <f t="shared" si="16"/>
        <v>0</v>
      </c>
    </row>
    <row r="488" spans="15:22" x14ac:dyDescent="0.25">
      <c r="O488" t="s">
        <v>21</v>
      </c>
      <c r="P488">
        <v>7</v>
      </c>
      <c r="Q488" t="s">
        <v>750</v>
      </c>
      <c r="R488" s="89">
        <f>'AUP Test Results Table 2'!D428</f>
        <v>0</v>
      </c>
      <c r="S488" s="3">
        <f>'AUP Test Results Table 2'!V428</f>
        <v>0</v>
      </c>
      <c r="T488">
        <f>'AUP Test Results Table 2'!T428</f>
        <v>0</v>
      </c>
      <c r="U488">
        <f>'AUP Test Results Table 2'!O428</f>
        <v>0</v>
      </c>
      <c r="V488">
        <f t="shared" si="16"/>
        <v>0</v>
      </c>
    </row>
    <row r="489" spans="15:22" x14ac:dyDescent="0.25">
      <c r="O489" t="s">
        <v>21</v>
      </c>
      <c r="P489">
        <v>8</v>
      </c>
      <c r="Q489" t="s">
        <v>751</v>
      </c>
      <c r="R489" s="89">
        <f>'AUP Test Results Table 2'!D429</f>
        <v>0</v>
      </c>
      <c r="S489" s="3">
        <f>'AUP Test Results Table 2'!V429</f>
        <v>0</v>
      </c>
      <c r="T489">
        <f>'AUP Test Results Table 2'!T429</f>
        <v>0</v>
      </c>
      <c r="U489">
        <f>'AUP Test Results Table 2'!O429</f>
        <v>0</v>
      </c>
      <c r="V489">
        <f t="shared" si="16"/>
        <v>0</v>
      </c>
    </row>
    <row r="490" spans="15:22" x14ac:dyDescent="0.25">
      <c r="O490" t="s">
        <v>21</v>
      </c>
      <c r="P490">
        <v>9</v>
      </c>
      <c r="Q490" t="s">
        <v>752</v>
      </c>
      <c r="R490" s="89">
        <f>'AUP Test Results Table 2'!D430</f>
        <v>0</v>
      </c>
      <c r="S490" s="3">
        <f>'AUP Test Results Table 2'!V430</f>
        <v>0</v>
      </c>
      <c r="T490">
        <f>'AUP Test Results Table 2'!T430</f>
        <v>0</v>
      </c>
      <c r="U490">
        <f>'AUP Test Results Table 2'!O430</f>
        <v>0</v>
      </c>
      <c r="V490">
        <f t="shared" si="16"/>
        <v>0</v>
      </c>
    </row>
    <row r="491" spans="15:22" x14ac:dyDescent="0.25">
      <c r="O491" t="s">
        <v>21</v>
      </c>
      <c r="P491">
        <v>10</v>
      </c>
      <c r="Q491" t="s">
        <v>753</v>
      </c>
      <c r="R491" s="89">
        <f>'AUP Test Results Table 2'!D431</f>
        <v>0</v>
      </c>
      <c r="S491" s="3">
        <f>'AUP Test Results Table 2'!V431</f>
        <v>0</v>
      </c>
      <c r="T491">
        <f>'AUP Test Results Table 2'!T431</f>
        <v>0</v>
      </c>
      <c r="U491">
        <f>'AUP Test Results Table 2'!O431</f>
        <v>0</v>
      </c>
      <c r="V491">
        <f t="shared" si="16"/>
        <v>0</v>
      </c>
    </row>
    <row r="492" spans="15:22" x14ac:dyDescent="0.25">
      <c r="O492" t="s">
        <v>21</v>
      </c>
      <c r="P492">
        <v>11</v>
      </c>
      <c r="Q492" t="s">
        <v>754</v>
      </c>
      <c r="R492" s="89">
        <f>'AUP Test Results Table 2'!D432</f>
        <v>0</v>
      </c>
      <c r="S492" s="3">
        <f>'AUP Test Results Table 2'!V432</f>
        <v>0</v>
      </c>
      <c r="T492">
        <f>'AUP Test Results Table 2'!T432</f>
        <v>0</v>
      </c>
      <c r="U492">
        <f>'AUP Test Results Table 2'!O432</f>
        <v>0</v>
      </c>
      <c r="V492">
        <f t="shared" si="16"/>
        <v>0</v>
      </c>
    </row>
    <row r="493" spans="15:22" x14ac:dyDescent="0.25">
      <c r="O493" t="s">
        <v>21</v>
      </c>
      <c r="P493">
        <v>12</v>
      </c>
      <c r="Q493" t="s">
        <v>755</v>
      </c>
      <c r="R493" s="89">
        <f>'AUP Test Results Table 2'!D433</f>
        <v>0</v>
      </c>
      <c r="S493" s="3">
        <f>'AUP Test Results Table 2'!V433</f>
        <v>0</v>
      </c>
      <c r="T493">
        <f>'AUP Test Results Table 2'!T433</f>
        <v>0</v>
      </c>
      <c r="U493">
        <f>'AUP Test Results Table 2'!O433</f>
        <v>0</v>
      </c>
      <c r="V493">
        <f t="shared" si="16"/>
        <v>0</v>
      </c>
    </row>
    <row r="494" spans="15:22" x14ac:dyDescent="0.25">
      <c r="O494" t="s">
        <v>21</v>
      </c>
      <c r="P494">
        <v>13</v>
      </c>
      <c r="Q494" t="s">
        <v>756</v>
      </c>
      <c r="R494" s="89">
        <f>'AUP Test Results Table 2'!D434</f>
        <v>0</v>
      </c>
      <c r="S494" s="3">
        <f>'AUP Test Results Table 2'!V434</f>
        <v>0</v>
      </c>
      <c r="T494">
        <f>'AUP Test Results Table 2'!T434</f>
        <v>0</v>
      </c>
      <c r="U494">
        <f>'AUP Test Results Table 2'!O434</f>
        <v>0</v>
      </c>
      <c r="V494">
        <f t="shared" si="16"/>
        <v>0</v>
      </c>
    </row>
    <row r="495" spans="15:22" x14ac:dyDescent="0.25">
      <c r="O495" t="s">
        <v>21</v>
      </c>
      <c r="P495">
        <v>14</v>
      </c>
      <c r="Q495" t="s">
        <v>757</v>
      </c>
      <c r="R495" s="89">
        <f>'AUP Test Results Table 2'!D435</f>
        <v>0</v>
      </c>
      <c r="S495" s="3">
        <f>'AUP Test Results Table 2'!V435</f>
        <v>0</v>
      </c>
      <c r="T495">
        <f>'AUP Test Results Table 2'!T435</f>
        <v>0</v>
      </c>
      <c r="U495">
        <f>'AUP Test Results Table 2'!O435</f>
        <v>0</v>
      </c>
      <c r="V495">
        <f t="shared" si="16"/>
        <v>0</v>
      </c>
    </row>
    <row r="496" spans="15:22" x14ac:dyDescent="0.25">
      <c r="O496" t="s">
        <v>21</v>
      </c>
      <c r="P496">
        <v>15</v>
      </c>
      <c r="Q496" t="s">
        <v>758</v>
      </c>
      <c r="R496" s="89">
        <f>'AUP Test Results Table 2'!D436</f>
        <v>0</v>
      </c>
      <c r="S496" s="3">
        <f>'AUP Test Results Table 2'!V436</f>
        <v>0</v>
      </c>
      <c r="T496">
        <f>'AUP Test Results Table 2'!T436</f>
        <v>0</v>
      </c>
      <c r="U496">
        <f>'AUP Test Results Table 2'!O436</f>
        <v>0</v>
      </c>
      <c r="V496">
        <f t="shared" si="16"/>
        <v>0</v>
      </c>
    </row>
    <row r="497" spans="15:22" x14ac:dyDescent="0.25">
      <c r="O497" t="s">
        <v>21</v>
      </c>
      <c r="P497">
        <v>16</v>
      </c>
      <c r="Q497" t="s">
        <v>759</v>
      </c>
      <c r="R497" s="89">
        <f>'AUP Test Results Table 2'!D437</f>
        <v>0</v>
      </c>
      <c r="S497" s="3">
        <f>'AUP Test Results Table 2'!V437</f>
        <v>0</v>
      </c>
      <c r="T497">
        <f>'AUP Test Results Table 2'!T437</f>
        <v>0</v>
      </c>
      <c r="U497">
        <f>'AUP Test Results Table 2'!O437</f>
        <v>0</v>
      </c>
      <c r="V497">
        <f t="shared" si="16"/>
        <v>0</v>
      </c>
    </row>
    <row r="498" spans="15:22" x14ac:dyDescent="0.25">
      <c r="O498" t="s">
        <v>21</v>
      </c>
      <c r="P498">
        <v>17</v>
      </c>
      <c r="Q498" t="s">
        <v>760</v>
      </c>
      <c r="R498" s="89">
        <f>'AUP Test Results Table 2'!D438</f>
        <v>0</v>
      </c>
      <c r="S498" s="3">
        <f>'AUP Test Results Table 2'!V438</f>
        <v>0</v>
      </c>
      <c r="T498">
        <f>'AUP Test Results Table 2'!T438</f>
        <v>0</v>
      </c>
      <c r="U498">
        <f>'AUP Test Results Table 2'!O438</f>
        <v>0</v>
      </c>
      <c r="V498">
        <f t="shared" si="16"/>
        <v>0</v>
      </c>
    </row>
    <row r="499" spans="15:22" x14ac:dyDescent="0.25">
      <c r="O499" t="s">
        <v>21</v>
      </c>
      <c r="P499">
        <v>18</v>
      </c>
      <c r="Q499" t="s">
        <v>761</v>
      </c>
      <c r="R499" s="89">
        <f>'AUP Test Results Table 2'!D439</f>
        <v>0</v>
      </c>
      <c r="S499" s="3">
        <f>'AUP Test Results Table 2'!V439</f>
        <v>0</v>
      </c>
      <c r="T499">
        <f>'AUP Test Results Table 2'!T439</f>
        <v>0</v>
      </c>
      <c r="U499">
        <f>'AUP Test Results Table 2'!O439</f>
        <v>0</v>
      </c>
      <c r="V499">
        <f t="shared" si="16"/>
        <v>0</v>
      </c>
    </row>
    <row r="500" spans="15:22" x14ac:dyDescent="0.25">
      <c r="O500" t="s">
        <v>21</v>
      </c>
      <c r="P500">
        <v>19</v>
      </c>
      <c r="Q500" t="s">
        <v>762</v>
      </c>
      <c r="R500" s="89">
        <f>'AUP Test Results Table 2'!D440</f>
        <v>0</v>
      </c>
      <c r="S500" s="3">
        <f>'AUP Test Results Table 2'!V440</f>
        <v>0</v>
      </c>
      <c r="T500">
        <f>'AUP Test Results Table 2'!T440</f>
        <v>0</v>
      </c>
      <c r="U500">
        <f>'AUP Test Results Table 2'!O440</f>
        <v>0</v>
      </c>
      <c r="V500">
        <f t="shared" si="16"/>
        <v>0</v>
      </c>
    </row>
    <row r="501" spans="15:22" x14ac:dyDescent="0.25">
      <c r="O501" t="s">
        <v>21</v>
      </c>
      <c r="P501">
        <v>20</v>
      </c>
      <c r="Q501" t="s">
        <v>763</v>
      </c>
      <c r="R501" s="89">
        <f>'AUP Test Results Table 2'!D441</f>
        <v>0</v>
      </c>
      <c r="S501" s="3">
        <f>'AUP Test Results Table 2'!V441</f>
        <v>0</v>
      </c>
      <c r="T501">
        <f>'AUP Test Results Table 2'!T441</f>
        <v>0</v>
      </c>
      <c r="U501">
        <f>'AUP Test Results Table 2'!O441</f>
        <v>0</v>
      </c>
      <c r="V501">
        <f t="shared" si="16"/>
        <v>0</v>
      </c>
    </row>
    <row r="502" spans="15:22" x14ac:dyDescent="0.25">
      <c r="O502" t="s">
        <v>21</v>
      </c>
      <c r="P502">
        <v>21</v>
      </c>
      <c r="Q502" t="s">
        <v>764</v>
      </c>
      <c r="R502" s="89">
        <f>'AUP Test Results Table 2'!D442</f>
        <v>0</v>
      </c>
      <c r="S502" s="3">
        <f>'AUP Test Results Table 2'!V442</f>
        <v>0</v>
      </c>
      <c r="T502">
        <f>'AUP Test Results Table 2'!T442</f>
        <v>0</v>
      </c>
      <c r="U502">
        <f>'AUP Test Results Table 2'!O442</f>
        <v>0</v>
      </c>
      <c r="V502">
        <f t="shared" si="16"/>
        <v>0</v>
      </c>
    </row>
    <row r="503" spans="15:22" x14ac:dyDescent="0.25">
      <c r="O503" t="s">
        <v>21</v>
      </c>
      <c r="P503">
        <v>22</v>
      </c>
      <c r="Q503" t="s">
        <v>765</v>
      </c>
      <c r="R503" s="89">
        <f>'AUP Test Results Table 2'!D443</f>
        <v>0</v>
      </c>
      <c r="S503" s="3">
        <f>'AUP Test Results Table 2'!V443</f>
        <v>0</v>
      </c>
      <c r="T503">
        <f>'AUP Test Results Table 2'!T443</f>
        <v>0</v>
      </c>
      <c r="U503">
        <f>'AUP Test Results Table 2'!O443</f>
        <v>0</v>
      </c>
      <c r="V503">
        <f t="shared" si="16"/>
        <v>0</v>
      </c>
    </row>
    <row r="504" spans="15:22" x14ac:dyDescent="0.25">
      <c r="O504" t="s">
        <v>21</v>
      </c>
      <c r="P504">
        <v>23</v>
      </c>
      <c r="Q504" t="s">
        <v>766</v>
      </c>
      <c r="R504" s="89">
        <f>'AUP Test Results Table 2'!D444</f>
        <v>0</v>
      </c>
      <c r="S504" s="3">
        <f>'AUP Test Results Table 2'!V444</f>
        <v>0</v>
      </c>
      <c r="T504">
        <f>'AUP Test Results Table 2'!T444</f>
        <v>0</v>
      </c>
      <c r="U504">
        <f>'AUP Test Results Table 2'!O444</f>
        <v>0</v>
      </c>
      <c r="V504">
        <f t="shared" si="16"/>
        <v>0</v>
      </c>
    </row>
    <row r="505" spans="15:22" x14ac:dyDescent="0.25">
      <c r="O505" t="s">
        <v>21</v>
      </c>
      <c r="P505">
        <v>24</v>
      </c>
      <c r="Q505" t="s">
        <v>767</v>
      </c>
      <c r="R505" s="89">
        <f>'AUP Test Results Table 2'!D445</f>
        <v>0</v>
      </c>
      <c r="S505" s="3">
        <f>'AUP Test Results Table 2'!V445</f>
        <v>0</v>
      </c>
      <c r="T505">
        <f>'AUP Test Results Table 2'!T445</f>
        <v>0</v>
      </c>
      <c r="U505">
        <f>'AUP Test Results Table 2'!O445</f>
        <v>0</v>
      </c>
      <c r="V505">
        <f t="shared" si="16"/>
        <v>0</v>
      </c>
    </row>
    <row r="506" spans="15:22" x14ac:dyDescent="0.25">
      <c r="O506" t="s">
        <v>21</v>
      </c>
      <c r="P506">
        <v>25</v>
      </c>
      <c r="Q506" t="s">
        <v>768</v>
      </c>
      <c r="R506" s="89">
        <f>'AUP Test Results Table 2'!D446</f>
        <v>0</v>
      </c>
      <c r="S506" s="3">
        <f>'AUP Test Results Table 2'!V446</f>
        <v>0</v>
      </c>
      <c r="T506">
        <f>'AUP Test Results Table 2'!T446</f>
        <v>0</v>
      </c>
      <c r="U506">
        <f>'AUP Test Results Table 2'!O446</f>
        <v>0</v>
      </c>
      <c r="V506">
        <f t="shared" si="16"/>
        <v>0</v>
      </c>
    </row>
    <row r="507" spans="15:22" x14ac:dyDescent="0.25">
      <c r="O507" t="s">
        <v>21</v>
      </c>
      <c r="P507">
        <v>26</v>
      </c>
      <c r="Q507" t="s">
        <v>769</v>
      </c>
      <c r="R507" s="89">
        <f>'AUP Test Results Table 2'!D447</f>
        <v>0</v>
      </c>
      <c r="S507" s="3">
        <f>'AUP Test Results Table 2'!V447</f>
        <v>0</v>
      </c>
      <c r="T507">
        <f>'AUP Test Results Table 2'!T447</f>
        <v>0</v>
      </c>
      <c r="U507">
        <f>'AUP Test Results Table 2'!O447</f>
        <v>0</v>
      </c>
      <c r="V507">
        <f t="shared" si="16"/>
        <v>0</v>
      </c>
    </row>
    <row r="508" spans="15:22" x14ac:dyDescent="0.25">
      <c r="O508" t="s">
        <v>21</v>
      </c>
      <c r="P508">
        <v>27</v>
      </c>
      <c r="Q508" t="s">
        <v>770</v>
      </c>
      <c r="R508" s="89">
        <f>'AUP Test Results Table 2'!D448</f>
        <v>0</v>
      </c>
      <c r="S508" s="3">
        <f>'AUP Test Results Table 2'!V448</f>
        <v>0</v>
      </c>
      <c r="T508">
        <f>'AUP Test Results Table 2'!T448</f>
        <v>0</v>
      </c>
      <c r="U508">
        <f>'AUP Test Results Table 2'!O448</f>
        <v>0</v>
      </c>
      <c r="V508">
        <f t="shared" si="16"/>
        <v>0</v>
      </c>
    </row>
    <row r="509" spans="15:22" x14ac:dyDescent="0.25">
      <c r="O509" t="s">
        <v>21</v>
      </c>
      <c r="P509">
        <v>28</v>
      </c>
      <c r="Q509" t="s">
        <v>771</v>
      </c>
      <c r="R509" s="89">
        <f>'AUP Test Results Table 2'!D449</f>
        <v>0</v>
      </c>
      <c r="S509" s="3">
        <f>'AUP Test Results Table 2'!V449</f>
        <v>0</v>
      </c>
      <c r="T509">
        <f>'AUP Test Results Table 2'!T449</f>
        <v>0</v>
      </c>
      <c r="U509">
        <f>'AUP Test Results Table 2'!O449</f>
        <v>0</v>
      </c>
      <c r="V509">
        <f t="shared" si="16"/>
        <v>0</v>
      </c>
    </row>
    <row r="510" spans="15:22" x14ac:dyDescent="0.25">
      <c r="O510" t="s">
        <v>21</v>
      </c>
      <c r="P510">
        <v>29</v>
      </c>
      <c r="Q510" t="s">
        <v>772</v>
      </c>
      <c r="R510" s="89">
        <f>'AUP Test Results Table 2'!D450</f>
        <v>0</v>
      </c>
      <c r="S510" s="3">
        <f>'AUP Test Results Table 2'!V450</f>
        <v>0</v>
      </c>
      <c r="T510">
        <f>'AUP Test Results Table 2'!T450</f>
        <v>0</v>
      </c>
      <c r="U510">
        <f>'AUP Test Results Table 2'!O450</f>
        <v>0</v>
      </c>
      <c r="V510">
        <f t="shared" si="16"/>
        <v>0</v>
      </c>
    </row>
    <row r="511" spans="15:22" x14ac:dyDescent="0.25">
      <c r="O511" t="s">
        <v>21</v>
      </c>
      <c r="P511">
        <v>30</v>
      </c>
      <c r="Q511" t="s">
        <v>773</v>
      </c>
      <c r="R511" s="89">
        <f>'AUP Test Results Table 2'!D451</f>
        <v>0</v>
      </c>
      <c r="S511" s="3">
        <f>'AUP Test Results Table 2'!V451</f>
        <v>0</v>
      </c>
      <c r="T511">
        <f>'AUP Test Results Table 2'!T451</f>
        <v>0</v>
      </c>
      <c r="U511">
        <f>'AUP Test Results Table 2'!O451</f>
        <v>0</v>
      </c>
      <c r="V511">
        <f t="shared" si="16"/>
        <v>0</v>
      </c>
    </row>
    <row r="512" spans="15:22" x14ac:dyDescent="0.25">
      <c r="O512" t="s">
        <v>21</v>
      </c>
      <c r="P512">
        <v>31</v>
      </c>
      <c r="Q512" t="s">
        <v>774</v>
      </c>
      <c r="R512" s="89">
        <f>'AUP Test Results Table 2'!D452</f>
        <v>0</v>
      </c>
      <c r="S512" s="3">
        <f>'AUP Test Results Table 2'!V452</f>
        <v>0</v>
      </c>
      <c r="T512">
        <f>'AUP Test Results Table 2'!T452</f>
        <v>0</v>
      </c>
      <c r="U512">
        <f>'AUP Test Results Table 2'!O452</f>
        <v>0</v>
      </c>
      <c r="V512">
        <f t="shared" si="16"/>
        <v>0</v>
      </c>
    </row>
    <row r="513" spans="15:22" x14ac:dyDescent="0.25">
      <c r="O513" t="s">
        <v>21</v>
      </c>
      <c r="P513">
        <v>32</v>
      </c>
      <c r="Q513" t="s">
        <v>775</v>
      </c>
      <c r="R513" s="89">
        <f>'AUP Test Results Table 2'!D453</f>
        <v>0</v>
      </c>
      <c r="S513" s="3">
        <f>'AUP Test Results Table 2'!V453</f>
        <v>0</v>
      </c>
      <c r="T513">
        <f>'AUP Test Results Table 2'!T453</f>
        <v>0</v>
      </c>
      <c r="U513">
        <f>'AUP Test Results Table 2'!O453</f>
        <v>0</v>
      </c>
      <c r="V513">
        <f t="shared" si="16"/>
        <v>0</v>
      </c>
    </row>
    <row r="514" spans="15:22" x14ac:dyDescent="0.25">
      <c r="O514" t="s">
        <v>21</v>
      </c>
      <c r="P514">
        <v>33</v>
      </c>
      <c r="Q514" t="s">
        <v>776</v>
      </c>
      <c r="R514" s="89">
        <f>'AUP Test Results Table 2'!D454</f>
        <v>0</v>
      </c>
      <c r="S514" s="3">
        <f>'AUP Test Results Table 2'!V454</f>
        <v>0</v>
      </c>
      <c r="T514">
        <f>'AUP Test Results Table 2'!T454</f>
        <v>0</v>
      </c>
      <c r="U514">
        <f>'AUP Test Results Table 2'!O454</f>
        <v>0</v>
      </c>
      <c r="V514">
        <f t="shared" si="16"/>
        <v>0</v>
      </c>
    </row>
    <row r="515" spans="15:22" x14ac:dyDescent="0.25">
      <c r="O515" t="s">
        <v>21</v>
      </c>
      <c r="P515">
        <v>34</v>
      </c>
      <c r="Q515" t="s">
        <v>777</v>
      </c>
      <c r="R515" s="89">
        <f>'AUP Test Results Table 2'!D455</f>
        <v>0</v>
      </c>
      <c r="S515" s="3">
        <f>'AUP Test Results Table 2'!V455</f>
        <v>0</v>
      </c>
      <c r="T515">
        <f>'AUP Test Results Table 2'!T455</f>
        <v>0</v>
      </c>
      <c r="U515">
        <f>'AUP Test Results Table 2'!O455</f>
        <v>0</v>
      </c>
      <c r="V515">
        <f t="shared" ref="V515:V578" si="17">S515*S515</f>
        <v>0</v>
      </c>
    </row>
    <row r="516" spans="15:22" x14ac:dyDescent="0.25">
      <c r="O516" t="s">
        <v>21</v>
      </c>
      <c r="P516">
        <v>35</v>
      </c>
      <c r="Q516" t="s">
        <v>778</v>
      </c>
      <c r="R516" s="89">
        <f>'AUP Test Results Table 2'!D456</f>
        <v>0</v>
      </c>
      <c r="S516" s="3">
        <f>'AUP Test Results Table 2'!V456</f>
        <v>0</v>
      </c>
      <c r="T516">
        <f>'AUP Test Results Table 2'!T456</f>
        <v>0</v>
      </c>
      <c r="U516">
        <f>'AUP Test Results Table 2'!O456</f>
        <v>0</v>
      </c>
      <c r="V516">
        <f t="shared" si="17"/>
        <v>0</v>
      </c>
    </row>
    <row r="517" spans="15:22" x14ac:dyDescent="0.25">
      <c r="O517" t="s">
        <v>21</v>
      </c>
      <c r="P517">
        <v>36</v>
      </c>
      <c r="Q517" t="s">
        <v>779</v>
      </c>
      <c r="R517" s="89">
        <f>'AUP Test Results Table 2'!D457</f>
        <v>0</v>
      </c>
      <c r="S517" s="3">
        <f>'AUP Test Results Table 2'!V457</f>
        <v>0</v>
      </c>
      <c r="T517">
        <f>'AUP Test Results Table 2'!T457</f>
        <v>0</v>
      </c>
      <c r="U517">
        <f>'AUP Test Results Table 2'!O457</f>
        <v>0</v>
      </c>
      <c r="V517">
        <f t="shared" si="17"/>
        <v>0</v>
      </c>
    </row>
    <row r="518" spans="15:22" x14ac:dyDescent="0.25">
      <c r="O518" t="s">
        <v>21</v>
      </c>
      <c r="P518">
        <v>37</v>
      </c>
      <c r="Q518" t="s">
        <v>780</v>
      </c>
      <c r="R518" s="89">
        <f>'AUP Test Results Table 2'!D458</f>
        <v>0</v>
      </c>
      <c r="S518" s="3">
        <f>'AUP Test Results Table 2'!V458</f>
        <v>0</v>
      </c>
      <c r="T518">
        <f>'AUP Test Results Table 2'!T458</f>
        <v>0</v>
      </c>
      <c r="U518">
        <f>'AUP Test Results Table 2'!O458</f>
        <v>0</v>
      </c>
      <c r="V518">
        <f t="shared" si="17"/>
        <v>0</v>
      </c>
    </row>
    <row r="519" spans="15:22" x14ac:dyDescent="0.25">
      <c r="O519" t="s">
        <v>21</v>
      </c>
      <c r="P519">
        <v>38</v>
      </c>
      <c r="Q519" t="s">
        <v>781</v>
      </c>
      <c r="R519" s="89">
        <f>'AUP Test Results Table 2'!D459</f>
        <v>0</v>
      </c>
      <c r="S519" s="3">
        <f>'AUP Test Results Table 2'!V459</f>
        <v>0</v>
      </c>
      <c r="T519">
        <f>'AUP Test Results Table 2'!T459</f>
        <v>0</v>
      </c>
      <c r="U519">
        <f>'AUP Test Results Table 2'!O459</f>
        <v>0</v>
      </c>
      <c r="V519">
        <f t="shared" si="17"/>
        <v>0</v>
      </c>
    </row>
    <row r="520" spans="15:22" x14ac:dyDescent="0.25">
      <c r="O520" t="s">
        <v>21</v>
      </c>
      <c r="P520">
        <v>39</v>
      </c>
      <c r="Q520" t="s">
        <v>782</v>
      </c>
      <c r="R520" s="89">
        <f>'AUP Test Results Table 2'!D460</f>
        <v>0</v>
      </c>
      <c r="S520" s="3">
        <f>'AUP Test Results Table 2'!V460</f>
        <v>0</v>
      </c>
      <c r="T520">
        <f>'AUP Test Results Table 2'!T460</f>
        <v>0</v>
      </c>
      <c r="U520">
        <f>'AUP Test Results Table 2'!O460</f>
        <v>0</v>
      </c>
      <c r="V520">
        <f t="shared" si="17"/>
        <v>0</v>
      </c>
    </row>
    <row r="521" spans="15:22" x14ac:dyDescent="0.25">
      <c r="O521" t="s">
        <v>21</v>
      </c>
      <c r="P521">
        <v>40</v>
      </c>
      <c r="Q521" t="s">
        <v>783</v>
      </c>
      <c r="R521" s="89">
        <f>'AUP Test Results Table 2'!D461</f>
        <v>0</v>
      </c>
      <c r="S521" s="3">
        <f>'AUP Test Results Table 2'!V461</f>
        <v>0</v>
      </c>
      <c r="T521">
        <f>'AUP Test Results Table 2'!T461</f>
        <v>0</v>
      </c>
      <c r="U521">
        <f>'AUP Test Results Table 2'!O461</f>
        <v>0</v>
      </c>
      <c r="V521">
        <f t="shared" si="17"/>
        <v>0</v>
      </c>
    </row>
    <row r="522" spans="15:22" x14ac:dyDescent="0.25">
      <c r="O522" t="s">
        <v>21</v>
      </c>
      <c r="P522">
        <v>41</v>
      </c>
      <c r="Q522" t="s">
        <v>784</v>
      </c>
      <c r="R522" s="89">
        <f>'AUP Test Results Table 2'!D462</f>
        <v>0</v>
      </c>
      <c r="S522" s="3">
        <f>'AUP Test Results Table 2'!V462</f>
        <v>0</v>
      </c>
      <c r="T522">
        <f>'AUP Test Results Table 2'!T462</f>
        <v>0</v>
      </c>
      <c r="U522">
        <f>'AUP Test Results Table 2'!O462</f>
        <v>0</v>
      </c>
      <c r="V522">
        <f t="shared" si="17"/>
        <v>0</v>
      </c>
    </row>
    <row r="523" spans="15:22" x14ac:dyDescent="0.25">
      <c r="O523" t="s">
        <v>21</v>
      </c>
      <c r="P523">
        <v>42</v>
      </c>
      <c r="Q523" t="s">
        <v>785</v>
      </c>
      <c r="R523" s="89">
        <f>'AUP Test Results Table 2'!D463</f>
        <v>0</v>
      </c>
      <c r="S523" s="3">
        <f>'AUP Test Results Table 2'!V463</f>
        <v>0</v>
      </c>
      <c r="T523">
        <f>'AUP Test Results Table 2'!T463</f>
        <v>0</v>
      </c>
      <c r="U523">
        <f>'AUP Test Results Table 2'!O463</f>
        <v>0</v>
      </c>
      <c r="V523">
        <f t="shared" si="17"/>
        <v>0</v>
      </c>
    </row>
    <row r="524" spans="15:22" x14ac:dyDescent="0.25">
      <c r="O524" t="s">
        <v>21</v>
      </c>
      <c r="P524">
        <v>43</v>
      </c>
      <c r="Q524" t="s">
        <v>786</v>
      </c>
      <c r="R524" s="89">
        <f>'AUP Test Results Table 2'!D464</f>
        <v>0</v>
      </c>
      <c r="S524" s="3">
        <f>'AUP Test Results Table 2'!V464</f>
        <v>0</v>
      </c>
      <c r="T524">
        <f>'AUP Test Results Table 2'!T464</f>
        <v>0</v>
      </c>
      <c r="U524">
        <f>'AUP Test Results Table 2'!O464</f>
        <v>0</v>
      </c>
      <c r="V524">
        <f t="shared" si="17"/>
        <v>0</v>
      </c>
    </row>
    <row r="525" spans="15:22" x14ac:dyDescent="0.25">
      <c r="O525" t="s">
        <v>21</v>
      </c>
      <c r="P525">
        <v>44</v>
      </c>
      <c r="Q525" t="s">
        <v>787</v>
      </c>
      <c r="R525" s="89">
        <f>'AUP Test Results Table 2'!D465</f>
        <v>0</v>
      </c>
      <c r="S525" s="3">
        <f>'AUP Test Results Table 2'!V465</f>
        <v>0</v>
      </c>
      <c r="T525">
        <f>'AUP Test Results Table 2'!T465</f>
        <v>0</v>
      </c>
      <c r="U525">
        <f>'AUP Test Results Table 2'!O465</f>
        <v>0</v>
      </c>
      <c r="V525">
        <f t="shared" si="17"/>
        <v>0</v>
      </c>
    </row>
    <row r="526" spans="15:22" x14ac:dyDescent="0.25">
      <c r="O526" t="s">
        <v>21</v>
      </c>
      <c r="P526">
        <v>45</v>
      </c>
      <c r="Q526" t="s">
        <v>788</v>
      </c>
      <c r="R526" s="89">
        <f>'AUP Test Results Table 2'!D466</f>
        <v>0</v>
      </c>
      <c r="S526" s="3">
        <f>'AUP Test Results Table 2'!V466</f>
        <v>0</v>
      </c>
      <c r="T526">
        <f>'AUP Test Results Table 2'!T466</f>
        <v>0</v>
      </c>
      <c r="U526">
        <f>'AUP Test Results Table 2'!O466</f>
        <v>0</v>
      </c>
      <c r="V526">
        <f t="shared" si="17"/>
        <v>0</v>
      </c>
    </row>
    <row r="527" spans="15:22" x14ac:dyDescent="0.25">
      <c r="O527" t="s">
        <v>21</v>
      </c>
      <c r="P527">
        <v>46</v>
      </c>
      <c r="Q527" t="s">
        <v>789</v>
      </c>
      <c r="R527" s="89">
        <f>'AUP Test Results Table 2'!D467</f>
        <v>0</v>
      </c>
      <c r="S527" s="3">
        <f>'AUP Test Results Table 2'!V467</f>
        <v>0</v>
      </c>
      <c r="T527">
        <f>'AUP Test Results Table 2'!T467</f>
        <v>0</v>
      </c>
      <c r="U527">
        <f>'AUP Test Results Table 2'!O467</f>
        <v>0</v>
      </c>
      <c r="V527">
        <f t="shared" si="17"/>
        <v>0</v>
      </c>
    </row>
    <row r="528" spans="15:22" x14ac:dyDescent="0.25">
      <c r="O528" t="s">
        <v>21</v>
      </c>
      <c r="P528">
        <v>47</v>
      </c>
      <c r="Q528" t="s">
        <v>790</v>
      </c>
      <c r="R528" s="89">
        <f>'AUP Test Results Table 2'!D468</f>
        <v>0</v>
      </c>
      <c r="S528" s="3">
        <f>'AUP Test Results Table 2'!V468</f>
        <v>0</v>
      </c>
      <c r="T528">
        <f>'AUP Test Results Table 2'!T468</f>
        <v>0</v>
      </c>
      <c r="U528">
        <f>'AUP Test Results Table 2'!O468</f>
        <v>0</v>
      </c>
      <c r="V528">
        <f t="shared" si="17"/>
        <v>0</v>
      </c>
    </row>
    <row r="529" spans="15:22" x14ac:dyDescent="0.25">
      <c r="O529" t="s">
        <v>21</v>
      </c>
      <c r="P529">
        <v>48</v>
      </c>
      <c r="Q529" t="s">
        <v>791</v>
      </c>
      <c r="R529" s="89">
        <f>'AUP Test Results Table 2'!D469</f>
        <v>0</v>
      </c>
      <c r="S529" s="3">
        <f>'AUP Test Results Table 2'!V469</f>
        <v>0</v>
      </c>
      <c r="T529">
        <f>'AUP Test Results Table 2'!T469</f>
        <v>0</v>
      </c>
      <c r="U529">
        <f>'AUP Test Results Table 2'!O469</f>
        <v>0</v>
      </c>
      <c r="V529">
        <f t="shared" si="17"/>
        <v>0</v>
      </c>
    </row>
    <row r="530" spans="15:22" x14ac:dyDescent="0.25">
      <c r="O530" t="s">
        <v>21</v>
      </c>
      <c r="P530">
        <v>49</v>
      </c>
      <c r="Q530" t="s">
        <v>792</v>
      </c>
      <c r="R530" s="89">
        <f>'AUP Test Results Table 2'!D470</f>
        <v>0</v>
      </c>
      <c r="S530" s="3">
        <f>'AUP Test Results Table 2'!V470</f>
        <v>0</v>
      </c>
      <c r="T530">
        <f>'AUP Test Results Table 2'!T470</f>
        <v>0</v>
      </c>
      <c r="U530">
        <f>'AUP Test Results Table 2'!O470</f>
        <v>0</v>
      </c>
      <c r="V530">
        <f t="shared" si="17"/>
        <v>0</v>
      </c>
    </row>
    <row r="531" spans="15:22" x14ac:dyDescent="0.25">
      <c r="O531" t="s">
        <v>21</v>
      </c>
      <c r="P531">
        <v>50</v>
      </c>
      <c r="Q531" t="s">
        <v>793</v>
      </c>
      <c r="R531" s="89">
        <f>'AUP Test Results Table 2'!D471</f>
        <v>0</v>
      </c>
      <c r="S531" s="3">
        <f>'AUP Test Results Table 2'!V471</f>
        <v>0</v>
      </c>
      <c r="T531">
        <f>'AUP Test Results Table 2'!T471</f>
        <v>0</v>
      </c>
      <c r="U531">
        <f>'AUP Test Results Table 2'!O471</f>
        <v>0</v>
      </c>
      <c r="V531">
        <f t="shared" si="17"/>
        <v>0</v>
      </c>
    </row>
    <row r="532" spans="15:22" x14ac:dyDescent="0.25">
      <c r="O532" t="s">
        <v>21</v>
      </c>
      <c r="P532">
        <v>51</v>
      </c>
      <c r="Q532" t="s">
        <v>794</v>
      </c>
      <c r="R532" s="89">
        <f>'AUP Test Results Table 2'!D472</f>
        <v>0</v>
      </c>
      <c r="S532" s="3">
        <f>'AUP Test Results Table 2'!V472</f>
        <v>0</v>
      </c>
      <c r="T532">
        <f>'AUP Test Results Table 2'!T472</f>
        <v>0</v>
      </c>
      <c r="U532">
        <f>'AUP Test Results Table 2'!O472</f>
        <v>0</v>
      </c>
      <c r="V532">
        <f t="shared" si="17"/>
        <v>0</v>
      </c>
    </row>
    <row r="533" spans="15:22" x14ac:dyDescent="0.25">
      <c r="O533" t="s">
        <v>21</v>
      </c>
      <c r="P533">
        <v>52</v>
      </c>
      <c r="Q533" t="s">
        <v>795</v>
      </c>
      <c r="R533" s="89">
        <f>'AUP Test Results Table 2'!D473</f>
        <v>0</v>
      </c>
      <c r="S533" s="3">
        <f>'AUP Test Results Table 2'!V473</f>
        <v>0</v>
      </c>
      <c r="T533">
        <f>'AUP Test Results Table 2'!T473</f>
        <v>0</v>
      </c>
      <c r="U533">
        <f>'AUP Test Results Table 2'!O473</f>
        <v>0</v>
      </c>
      <c r="V533">
        <f t="shared" si="17"/>
        <v>0</v>
      </c>
    </row>
    <row r="534" spans="15:22" x14ac:dyDescent="0.25">
      <c r="O534" t="s">
        <v>21</v>
      </c>
      <c r="P534">
        <v>53</v>
      </c>
      <c r="Q534" t="s">
        <v>796</v>
      </c>
      <c r="R534" s="89">
        <f>'AUP Test Results Table 2'!D474</f>
        <v>0</v>
      </c>
      <c r="S534" s="3">
        <f>'AUP Test Results Table 2'!V474</f>
        <v>0</v>
      </c>
      <c r="T534">
        <f>'AUP Test Results Table 2'!T474</f>
        <v>0</v>
      </c>
      <c r="U534">
        <f>'AUP Test Results Table 2'!O474</f>
        <v>0</v>
      </c>
      <c r="V534">
        <f t="shared" si="17"/>
        <v>0</v>
      </c>
    </row>
    <row r="535" spans="15:22" x14ac:dyDescent="0.25">
      <c r="O535" t="s">
        <v>21</v>
      </c>
      <c r="P535">
        <v>54</v>
      </c>
      <c r="Q535" t="s">
        <v>797</v>
      </c>
      <c r="R535" s="89">
        <f>'AUP Test Results Table 2'!D475</f>
        <v>0</v>
      </c>
      <c r="S535" s="3">
        <f>'AUP Test Results Table 2'!V475</f>
        <v>0</v>
      </c>
      <c r="T535">
        <f>'AUP Test Results Table 2'!T475</f>
        <v>0</v>
      </c>
      <c r="U535">
        <f>'AUP Test Results Table 2'!O475</f>
        <v>0</v>
      </c>
      <c r="V535">
        <f t="shared" si="17"/>
        <v>0</v>
      </c>
    </row>
    <row r="536" spans="15:22" x14ac:dyDescent="0.25">
      <c r="O536" t="s">
        <v>21</v>
      </c>
      <c r="P536">
        <v>55</v>
      </c>
      <c r="Q536" t="s">
        <v>798</v>
      </c>
      <c r="R536" s="89">
        <f>'AUP Test Results Table 2'!D476</f>
        <v>0</v>
      </c>
      <c r="S536" s="3">
        <f>'AUP Test Results Table 2'!V476</f>
        <v>0</v>
      </c>
      <c r="T536">
        <f>'AUP Test Results Table 2'!T476</f>
        <v>0</v>
      </c>
      <c r="U536">
        <f>'AUP Test Results Table 2'!O476</f>
        <v>0</v>
      </c>
      <c r="V536">
        <f t="shared" si="17"/>
        <v>0</v>
      </c>
    </row>
    <row r="537" spans="15:22" x14ac:dyDescent="0.25">
      <c r="O537" t="s">
        <v>21</v>
      </c>
      <c r="P537">
        <v>56</v>
      </c>
      <c r="Q537" t="s">
        <v>799</v>
      </c>
      <c r="R537" s="89">
        <f>'AUP Test Results Table 2'!D477</f>
        <v>0</v>
      </c>
      <c r="S537" s="3">
        <f>'AUP Test Results Table 2'!V477</f>
        <v>0</v>
      </c>
      <c r="T537">
        <f>'AUP Test Results Table 2'!T477</f>
        <v>0</v>
      </c>
      <c r="U537">
        <f>'AUP Test Results Table 2'!O477</f>
        <v>0</v>
      </c>
      <c r="V537">
        <f t="shared" si="17"/>
        <v>0</v>
      </c>
    </row>
    <row r="538" spans="15:22" x14ac:dyDescent="0.25">
      <c r="O538" t="s">
        <v>21</v>
      </c>
      <c r="P538">
        <v>57</v>
      </c>
      <c r="Q538" t="s">
        <v>800</v>
      </c>
      <c r="R538" s="89">
        <f>'AUP Test Results Table 2'!D478</f>
        <v>0</v>
      </c>
      <c r="S538" s="3">
        <f>'AUP Test Results Table 2'!V478</f>
        <v>0</v>
      </c>
      <c r="T538">
        <f>'AUP Test Results Table 2'!T478</f>
        <v>0</v>
      </c>
      <c r="U538">
        <f>'AUP Test Results Table 2'!O478</f>
        <v>0</v>
      </c>
      <c r="V538">
        <f t="shared" si="17"/>
        <v>0</v>
      </c>
    </row>
    <row r="539" spans="15:22" x14ac:dyDescent="0.25">
      <c r="O539" t="s">
        <v>21</v>
      </c>
      <c r="P539">
        <v>58</v>
      </c>
      <c r="Q539" t="s">
        <v>801</v>
      </c>
      <c r="R539" s="89">
        <f>'AUP Test Results Table 2'!D479</f>
        <v>0</v>
      </c>
      <c r="S539" s="3">
        <f>'AUP Test Results Table 2'!V479</f>
        <v>0</v>
      </c>
      <c r="T539">
        <f>'AUP Test Results Table 2'!T479</f>
        <v>0</v>
      </c>
      <c r="U539">
        <f>'AUP Test Results Table 2'!O479</f>
        <v>0</v>
      </c>
      <c r="V539">
        <f t="shared" si="17"/>
        <v>0</v>
      </c>
    </row>
    <row r="540" spans="15:22" x14ac:dyDescent="0.25">
      <c r="O540" t="s">
        <v>21</v>
      </c>
      <c r="P540">
        <v>59</v>
      </c>
      <c r="Q540" t="s">
        <v>802</v>
      </c>
      <c r="R540" s="89">
        <f>'AUP Test Results Table 2'!D480</f>
        <v>0</v>
      </c>
      <c r="S540" s="3">
        <f>'AUP Test Results Table 2'!V480</f>
        <v>0</v>
      </c>
      <c r="T540">
        <f>'AUP Test Results Table 2'!T480</f>
        <v>0</v>
      </c>
      <c r="U540">
        <f>'AUP Test Results Table 2'!O480</f>
        <v>0</v>
      </c>
      <c r="V540">
        <f t="shared" si="17"/>
        <v>0</v>
      </c>
    </row>
    <row r="541" spans="15:22" x14ac:dyDescent="0.25">
      <c r="O541" t="s">
        <v>21</v>
      </c>
      <c r="P541">
        <v>60</v>
      </c>
      <c r="Q541" t="s">
        <v>803</v>
      </c>
      <c r="R541" s="89">
        <f>'AUP Test Results Table 2'!D481</f>
        <v>0</v>
      </c>
      <c r="S541" s="3">
        <f>'AUP Test Results Table 2'!V481</f>
        <v>0</v>
      </c>
      <c r="T541">
        <f>'AUP Test Results Table 2'!T481</f>
        <v>0</v>
      </c>
      <c r="U541">
        <f>'AUP Test Results Table 2'!O481</f>
        <v>0</v>
      </c>
      <c r="V541">
        <f t="shared" si="17"/>
        <v>0</v>
      </c>
    </row>
    <row r="542" spans="15:22" x14ac:dyDescent="0.25">
      <c r="O542" t="s">
        <v>21</v>
      </c>
      <c r="P542">
        <v>61</v>
      </c>
      <c r="Q542" t="s">
        <v>804</v>
      </c>
      <c r="R542" s="89">
        <f>'AUP Test Results Table 2'!D482</f>
        <v>0</v>
      </c>
      <c r="S542" s="3">
        <f>'AUP Test Results Table 2'!V482</f>
        <v>0</v>
      </c>
      <c r="T542">
        <f>'AUP Test Results Table 2'!T482</f>
        <v>0</v>
      </c>
      <c r="U542">
        <f>'AUP Test Results Table 2'!O482</f>
        <v>0</v>
      </c>
      <c r="V542">
        <f t="shared" si="17"/>
        <v>0</v>
      </c>
    </row>
    <row r="543" spans="15:22" x14ac:dyDescent="0.25">
      <c r="O543" t="s">
        <v>21</v>
      </c>
      <c r="P543">
        <v>62</v>
      </c>
      <c r="Q543" t="s">
        <v>805</v>
      </c>
      <c r="R543" s="89">
        <f>'AUP Test Results Table 2'!D483</f>
        <v>0</v>
      </c>
      <c r="S543" s="3">
        <f>'AUP Test Results Table 2'!V483</f>
        <v>0</v>
      </c>
      <c r="T543">
        <f>'AUP Test Results Table 2'!T483</f>
        <v>0</v>
      </c>
      <c r="U543">
        <f>'AUP Test Results Table 2'!O483</f>
        <v>0</v>
      </c>
      <c r="V543">
        <f t="shared" si="17"/>
        <v>0</v>
      </c>
    </row>
    <row r="544" spans="15:22" x14ac:dyDescent="0.25">
      <c r="O544" t="s">
        <v>21</v>
      </c>
      <c r="P544">
        <v>63</v>
      </c>
      <c r="Q544" t="s">
        <v>806</v>
      </c>
      <c r="R544" s="89">
        <f>'AUP Test Results Table 2'!D484</f>
        <v>0</v>
      </c>
      <c r="S544" s="3">
        <f>'AUP Test Results Table 2'!V484</f>
        <v>0</v>
      </c>
      <c r="T544">
        <f>'AUP Test Results Table 2'!T484</f>
        <v>0</v>
      </c>
      <c r="U544">
        <f>'AUP Test Results Table 2'!O484</f>
        <v>0</v>
      </c>
      <c r="V544">
        <f t="shared" si="17"/>
        <v>0</v>
      </c>
    </row>
    <row r="545" spans="15:22" x14ac:dyDescent="0.25">
      <c r="O545" t="s">
        <v>21</v>
      </c>
      <c r="P545">
        <v>64</v>
      </c>
      <c r="Q545" t="s">
        <v>807</v>
      </c>
      <c r="R545" s="89">
        <f>'AUP Test Results Table 2'!D485</f>
        <v>0</v>
      </c>
      <c r="S545" s="3">
        <f>'AUP Test Results Table 2'!V485</f>
        <v>0</v>
      </c>
      <c r="T545">
        <f>'AUP Test Results Table 2'!T485</f>
        <v>0</v>
      </c>
      <c r="U545">
        <f>'AUP Test Results Table 2'!O485</f>
        <v>0</v>
      </c>
      <c r="V545">
        <f t="shared" si="17"/>
        <v>0</v>
      </c>
    </row>
    <row r="546" spans="15:22" x14ac:dyDescent="0.25">
      <c r="O546" t="s">
        <v>21</v>
      </c>
      <c r="P546">
        <v>65</v>
      </c>
      <c r="Q546" t="s">
        <v>808</v>
      </c>
      <c r="R546" s="89">
        <f>'AUP Test Results Table 2'!D486</f>
        <v>0</v>
      </c>
      <c r="S546" s="3">
        <f>'AUP Test Results Table 2'!V486</f>
        <v>0</v>
      </c>
      <c r="T546">
        <f>'AUP Test Results Table 2'!T486</f>
        <v>0</v>
      </c>
      <c r="U546">
        <f>'AUP Test Results Table 2'!O486</f>
        <v>0</v>
      </c>
      <c r="V546">
        <f t="shared" si="17"/>
        <v>0</v>
      </c>
    </row>
    <row r="547" spans="15:22" x14ac:dyDescent="0.25">
      <c r="O547" t="s">
        <v>21</v>
      </c>
      <c r="P547">
        <v>66</v>
      </c>
      <c r="Q547" t="s">
        <v>809</v>
      </c>
      <c r="R547" s="89">
        <f>'AUP Test Results Table 2'!D487</f>
        <v>0</v>
      </c>
      <c r="S547" s="3">
        <f>'AUP Test Results Table 2'!V487</f>
        <v>0</v>
      </c>
      <c r="T547">
        <f>'AUP Test Results Table 2'!T487</f>
        <v>0</v>
      </c>
      <c r="U547">
        <f>'AUP Test Results Table 2'!O487</f>
        <v>0</v>
      </c>
      <c r="V547">
        <f t="shared" si="17"/>
        <v>0</v>
      </c>
    </row>
    <row r="548" spans="15:22" x14ac:dyDescent="0.25">
      <c r="O548" t="s">
        <v>21</v>
      </c>
      <c r="P548">
        <v>67</v>
      </c>
      <c r="Q548" t="s">
        <v>810</v>
      </c>
      <c r="R548" s="89">
        <f>'AUP Test Results Table 2'!D488</f>
        <v>0</v>
      </c>
      <c r="S548" s="3">
        <f>'AUP Test Results Table 2'!V488</f>
        <v>0</v>
      </c>
      <c r="T548">
        <f>'AUP Test Results Table 2'!T488</f>
        <v>0</v>
      </c>
      <c r="U548">
        <f>'AUP Test Results Table 2'!O488</f>
        <v>0</v>
      </c>
      <c r="V548">
        <f t="shared" si="17"/>
        <v>0</v>
      </c>
    </row>
    <row r="549" spans="15:22" x14ac:dyDescent="0.25">
      <c r="O549" t="s">
        <v>21</v>
      </c>
      <c r="P549">
        <v>68</v>
      </c>
      <c r="Q549" t="s">
        <v>811</v>
      </c>
      <c r="R549" s="89">
        <f>'AUP Test Results Table 2'!D489</f>
        <v>0</v>
      </c>
      <c r="S549" s="3">
        <f>'AUP Test Results Table 2'!V489</f>
        <v>0</v>
      </c>
      <c r="T549">
        <f>'AUP Test Results Table 2'!T489</f>
        <v>0</v>
      </c>
      <c r="U549">
        <f>'AUP Test Results Table 2'!O489</f>
        <v>0</v>
      </c>
      <c r="V549">
        <f t="shared" si="17"/>
        <v>0</v>
      </c>
    </row>
    <row r="550" spans="15:22" x14ac:dyDescent="0.25">
      <c r="O550" t="s">
        <v>21</v>
      </c>
      <c r="P550">
        <v>69</v>
      </c>
      <c r="Q550" t="s">
        <v>812</v>
      </c>
      <c r="R550" s="89">
        <f>'AUP Test Results Table 2'!D490</f>
        <v>0</v>
      </c>
      <c r="S550" s="3">
        <f>'AUP Test Results Table 2'!V490</f>
        <v>0</v>
      </c>
      <c r="T550">
        <f>'AUP Test Results Table 2'!T490</f>
        <v>0</v>
      </c>
      <c r="U550">
        <f>'AUP Test Results Table 2'!O490</f>
        <v>0</v>
      </c>
      <c r="V550">
        <f t="shared" si="17"/>
        <v>0</v>
      </c>
    </row>
    <row r="551" spans="15:22" x14ac:dyDescent="0.25">
      <c r="O551" t="s">
        <v>21</v>
      </c>
      <c r="P551">
        <v>70</v>
      </c>
      <c r="Q551" t="s">
        <v>813</v>
      </c>
      <c r="R551" s="89">
        <f>'AUP Test Results Table 2'!D491</f>
        <v>0</v>
      </c>
      <c r="S551" s="3">
        <f>'AUP Test Results Table 2'!V491</f>
        <v>0</v>
      </c>
      <c r="T551">
        <f>'AUP Test Results Table 2'!T491</f>
        <v>0</v>
      </c>
      <c r="U551">
        <f>'AUP Test Results Table 2'!O491</f>
        <v>0</v>
      </c>
      <c r="V551">
        <f t="shared" si="17"/>
        <v>0</v>
      </c>
    </row>
    <row r="552" spans="15:22" x14ac:dyDescent="0.25">
      <c r="O552" t="s">
        <v>21</v>
      </c>
      <c r="P552">
        <v>71</v>
      </c>
      <c r="Q552" t="s">
        <v>814</v>
      </c>
      <c r="R552" s="89">
        <f>'AUP Test Results Table 2'!D492</f>
        <v>0</v>
      </c>
      <c r="S552" s="3">
        <f>'AUP Test Results Table 2'!V492</f>
        <v>0</v>
      </c>
      <c r="T552">
        <f>'AUP Test Results Table 2'!T492</f>
        <v>0</v>
      </c>
      <c r="U552">
        <f>'AUP Test Results Table 2'!O492</f>
        <v>0</v>
      </c>
      <c r="V552">
        <f t="shared" si="17"/>
        <v>0</v>
      </c>
    </row>
    <row r="553" spans="15:22" x14ac:dyDescent="0.25">
      <c r="O553" t="s">
        <v>21</v>
      </c>
      <c r="P553">
        <v>72</v>
      </c>
      <c r="Q553" t="s">
        <v>815</v>
      </c>
      <c r="R553" s="89">
        <f>'AUP Test Results Table 2'!D493</f>
        <v>0</v>
      </c>
      <c r="S553" s="3">
        <f>'AUP Test Results Table 2'!V493</f>
        <v>0</v>
      </c>
      <c r="T553">
        <f>'AUP Test Results Table 2'!T493</f>
        <v>0</v>
      </c>
      <c r="U553">
        <f>'AUP Test Results Table 2'!O493</f>
        <v>0</v>
      </c>
      <c r="V553">
        <f t="shared" si="17"/>
        <v>0</v>
      </c>
    </row>
    <row r="554" spans="15:22" x14ac:dyDescent="0.25">
      <c r="O554" t="s">
        <v>21</v>
      </c>
      <c r="P554">
        <v>73</v>
      </c>
      <c r="Q554" t="s">
        <v>816</v>
      </c>
      <c r="R554" s="89">
        <f>'AUP Test Results Table 2'!D494</f>
        <v>0</v>
      </c>
      <c r="S554" s="3">
        <f>'AUP Test Results Table 2'!V494</f>
        <v>0</v>
      </c>
      <c r="T554">
        <f>'AUP Test Results Table 2'!T494</f>
        <v>0</v>
      </c>
      <c r="U554">
        <f>'AUP Test Results Table 2'!O494</f>
        <v>0</v>
      </c>
      <c r="V554">
        <f t="shared" si="17"/>
        <v>0</v>
      </c>
    </row>
    <row r="555" spans="15:22" x14ac:dyDescent="0.25">
      <c r="O555" t="s">
        <v>21</v>
      </c>
      <c r="P555">
        <v>74</v>
      </c>
      <c r="Q555" t="s">
        <v>817</v>
      </c>
      <c r="R555" s="89">
        <f>'AUP Test Results Table 2'!D495</f>
        <v>0</v>
      </c>
      <c r="S555" s="3">
        <f>'AUP Test Results Table 2'!V495</f>
        <v>0</v>
      </c>
      <c r="T555">
        <f>'AUP Test Results Table 2'!T495</f>
        <v>0</v>
      </c>
      <c r="U555">
        <f>'AUP Test Results Table 2'!O495</f>
        <v>0</v>
      </c>
      <c r="V555">
        <f t="shared" si="17"/>
        <v>0</v>
      </c>
    </row>
    <row r="556" spans="15:22" x14ac:dyDescent="0.25">
      <c r="O556" t="s">
        <v>21</v>
      </c>
      <c r="P556">
        <v>75</v>
      </c>
      <c r="Q556" t="s">
        <v>818</v>
      </c>
      <c r="R556" s="89">
        <f>'AUP Test Results Table 2'!D496</f>
        <v>0</v>
      </c>
      <c r="S556" s="3">
        <f>'AUP Test Results Table 2'!V496</f>
        <v>0</v>
      </c>
      <c r="T556">
        <f>'AUP Test Results Table 2'!T496</f>
        <v>0</v>
      </c>
      <c r="U556">
        <f>'AUP Test Results Table 2'!O496</f>
        <v>0</v>
      </c>
      <c r="V556">
        <f t="shared" si="17"/>
        <v>0</v>
      </c>
    </row>
    <row r="557" spans="15:22" x14ac:dyDescent="0.25">
      <c r="O557" t="s">
        <v>21</v>
      </c>
      <c r="P557">
        <v>76</v>
      </c>
      <c r="Q557" t="s">
        <v>819</v>
      </c>
      <c r="R557" s="89">
        <f>'AUP Test Results Table 2'!D497</f>
        <v>0</v>
      </c>
      <c r="S557" s="3">
        <f>'AUP Test Results Table 2'!V497</f>
        <v>0</v>
      </c>
      <c r="T557">
        <f>'AUP Test Results Table 2'!T497</f>
        <v>0</v>
      </c>
      <c r="U557">
        <f>'AUP Test Results Table 2'!O497</f>
        <v>0</v>
      </c>
      <c r="V557">
        <f t="shared" si="17"/>
        <v>0</v>
      </c>
    </row>
    <row r="558" spans="15:22" x14ac:dyDescent="0.25">
      <c r="O558" t="s">
        <v>21</v>
      </c>
      <c r="P558">
        <v>77</v>
      </c>
      <c r="Q558" t="s">
        <v>820</v>
      </c>
      <c r="R558" s="89">
        <f>'AUP Test Results Table 2'!D498</f>
        <v>0</v>
      </c>
      <c r="S558" s="3">
        <f>'AUP Test Results Table 2'!V498</f>
        <v>0</v>
      </c>
      <c r="T558">
        <f>'AUP Test Results Table 2'!T498</f>
        <v>0</v>
      </c>
      <c r="U558">
        <f>'AUP Test Results Table 2'!O498</f>
        <v>0</v>
      </c>
      <c r="V558">
        <f t="shared" si="17"/>
        <v>0</v>
      </c>
    </row>
    <row r="559" spans="15:22" x14ac:dyDescent="0.25">
      <c r="O559" t="s">
        <v>21</v>
      </c>
      <c r="P559">
        <v>78</v>
      </c>
      <c r="Q559" t="s">
        <v>821</v>
      </c>
      <c r="R559" s="89">
        <f>'AUP Test Results Table 2'!D499</f>
        <v>0</v>
      </c>
      <c r="S559" s="3">
        <f>'AUP Test Results Table 2'!V499</f>
        <v>0</v>
      </c>
      <c r="T559">
        <f>'AUP Test Results Table 2'!T499</f>
        <v>0</v>
      </c>
      <c r="U559">
        <f>'AUP Test Results Table 2'!O499</f>
        <v>0</v>
      </c>
      <c r="V559">
        <f t="shared" si="17"/>
        <v>0</v>
      </c>
    </row>
    <row r="560" spans="15:22" x14ac:dyDescent="0.25">
      <c r="O560" t="s">
        <v>21</v>
      </c>
      <c r="P560">
        <v>79</v>
      </c>
      <c r="Q560" t="s">
        <v>822</v>
      </c>
      <c r="R560" s="89">
        <f>'AUP Test Results Table 2'!D500</f>
        <v>0</v>
      </c>
      <c r="S560" s="3">
        <f>'AUP Test Results Table 2'!V500</f>
        <v>0</v>
      </c>
      <c r="T560">
        <f>'AUP Test Results Table 2'!T500</f>
        <v>0</v>
      </c>
      <c r="U560">
        <f>'AUP Test Results Table 2'!O500</f>
        <v>0</v>
      </c>
      <c r="V560">
        <f t="shared" si="17"/>
        <v>0</v>
      </c>
    </row>
    <row r="561" spans="15:22" x14ac:dyDescent="0.25">
      <c r="O561" t="s">
        <v>21</v>
      </c>
      <c r="P561">
        <v>80</v>
      </c>
      <c r="Q561" t="s">
        <v>823</v>
      </c>
      <c r="R561" s="89">
        <f>'AUP Test Results Table 2'!D501</f>
        <v>0</v>
      </c>
      <c r="S561" s="3">
        <f>'AUP Test Results Table 2'!V501</f>
        <v>0</v>
      </c>
      <c r="T561">
        <f>'AUP Test Results Table 2'!T501</f>
        <v>0</v>
      </c>
      <c r="U561">
        <f>'AUP Test Results Table 2'!O501</f>
        <v>0</v>
      </c>
      <c r="V561">
        <f t="shared" si="17"/>
        <v>0</v>
      </c>
    </row>
    <row r="562" spans="15:22" x14ac:dyDescent="0.25">
      <c r="O562" t="s">
        <v>21</v>
      </c>
      <c r="P562">
        <v>81</v>
      </c>
      <c r="Q562" t="s">
        <v>824</v>
      </c>
      <c r="R562" s="89">
        <f>'AUP Test Results Table 2'!D502</f>
        <v>0</v>
      </c>
      <c r="S562" s="3">
        <f>'AUP Test Results Table 2'!V502</f>
        <v>0</v>
      </c>
      <c r="T562">
        <f>'AUP Test Results Table 2'!T502</f>
        <v>0</v>
      </c>
      <c r="U562">
        <f>'AUP Test Results Table 2'!O502</f>
        <v>0</v>
      </c>
      <c r="V562">
        <f t="shared" si="17"/>
        <v>0</v>
      </c>
    </row>
    <row r="563" spans="15:22" x14ac:dyDescent="0.25">
      <c r="O563" t="s">
        <v>21</v>
      </c>
      <c r="P563">
        <v>82</v>
      </c>
      <c r="Q563" t="s">
        <v>825</v>
      </c>
      <c r="R563" s="89">
        <f>'AUP Test Results Table 2'!D503</f>
        <v>0</v>
      </c>
      <c r="S563" s="3">
        <f>'AUP Test Results Table 2'!V503</f>
        <v>0</v>
      </c>
      <c r="T563">
        <f>'AUP Test Results Table 2'!T503</f>
        <v>0</v>
      </c>
      <c r="U563">
        <f>'AUP Test Results Table 2'!O503</f>
        <v>0</v>
      </c>
      <c r="V563">
        <f t="shared" si="17"/>
        <v>0</v>
      </c>
    </row>
    <row r="564" spans="15:22" x14ac:dyDescent="0.25">
      <c r="O564" t="s">
        <v>21</v>
      </c>
      <c r="P564">
        <v>83</v>
      </c>
      <c r="Q564" t="s">
        <v>826</v>
      </c>
      <c r="R564" s="89">
        <f>'AUP Test Results Table 2'!D504</f>
        <v>0</v>
      </c>
      <c r="S564" s="3">
        <f>'AUP Test Results Table 2'!V504</f>
        <v>0</v>
      </c>
      <c r="T564">
        <f>'AUP Test Results Table 2'!T504</f>
        <v>0</v>
      </c>
      <c r="U564">
        <f>'AUP Test Results Table 2'!O504</f>
        <v>0</v>
      </c>
      <c r="V564">
        <f t="shared" si="17"/>
        <v>0</v>
      </c>
    </row>
    <row r="565" spans="15:22" x14ac:dyDescent="0.25">
      <c r="O565" t="s">
        <v>21</v>
      </c>
      <c r="P565">
        <v>84</v>
      </c>
      <c r="Q565" t="s">
        <v>827</v>
      </c>
      <c r="R565" s="89">
        <f>'AUP Test Results Table 2'!D505</f>
        <v>0</v>
      </c>
      <c r="S565" s="3">
        <f>'AUP Test Results Table 2'!V505</f>
        <v>0</v>
      </c>
      <c r="T565">
        <f>'AUP Test Results Table 2'!T505</f>
        <v>0</v>
      </c>
      <c r="U565">
        <f>'AUP Test Results Table 2'!O505</f>
        <v>0</v>
      </c>
      <c r="V565">
        <f t="shared" si="17"/>
        <v>0</v>
      </c>
    </row>
    <row r="566" spans="15:22" x14ac:dyDescent="0.25">
      <c r="O566" t="s">
        <v>21</v>
      </c>
      <c r="P566">
        <v>85</v>
      </c>
      <c r="Q566" t="s">
        <v>828</v>
      </c>
      <c r="R566" s="89">
        <f>'AUP Test Results Table 2'!D506</f>
        <v>0</v>
      </c>
      <c r="S566" s="3">
        <f>'AUP Test Results Table 2'!V506</f>
        <v>0</v>
      </c>
      <c r="T566">
        <f>'AUP Test Results Table 2'!T506</f>
        <v>0</v>
      </c>
      <c r="U566">
        <f>'AUP Test Results Table 2'!O506</f>
        <v>0</v>
      </c>
      <c r="V566">
        <f t="shared" si="17"/>
        <v>0</v>
      </c>
    </row>
    <row r="567" spans="15:22" x14ac:dyDescent="0.25">
      <c r="O567" t="s">
        <v>21</v>
      </c>
      <c r="P567">
        <v>86</v>
      </c>
      <c r="Q567" t="s">
        <v>829</v>
      </c>
      <c r="R567" s="89">
        <f>'AUP Test Results Table 2'!D507</f>
        <v>0</v>
      </c>
      <c r="S567" s="3">
        <f>'AUP Test Results Table 2'!V507</f>
        <v>0</v>
      </c>
      <c r="T567">
        <f>'AUP Test Results Table 2'!T507</f>
        <v>0</v>
      </c>
      <c r="U567">
        <f>'AUP Test Results Table 2'!O507</f>
        <v>0</v>
      </c>
      <c r="V567">
        <f t="shared" si="17"/>
        <v>0</v>
      </c>
    </row>
    <row r="568" spans="15:22" x14ac:dyDescent="0.25">
      <c r="O568" t="s">
        <v>21</v>
      </c>
      <c r="P568">
        <v>87</v>
      </c>
      <c r="Q568" t="s">
        <v>830</v>
      </c>
      <c r="R568" s="89">
        <f>'AUP Test Results Table 2'!D508</f>
        <v>0</v>
      </c>
      <c r="S568" s="3">
        <f>'AUP Test Results Table 2'!V508</f>
        <v>0</v>
      </c>
      <c r="T568">
        <f>'AUP Test Results Table 2'!T508</f>
        <v>0</v>
      </c>
      <c r="U568">
        <f>'AUP Test Results Table 2'!O508</f>
        <v>0</v>
      </c>
      <c r="V568">
        <f t="shared" si="17"/>
        <v>0</v>
      </c>
    </row>
    <row r="569" spans="15:22" x14ac:dyDescent="0.25">
      <c r="O569" t="s">
        <v>21</v>
      </c>
      <c r="P569">
        <v>88</v>
      </c>
      <c r="Q569" t="s">
        <v>831</v>
      </c>
      <c r="R569" s="89">
        <f>'AUP Test Results Table 2'!D509</f>
        <v>0</v>
      </c>
      <c r="S569" s="3">
        <f>'AUP Test Results Table 2'!V509</f>
        <v>0</v>
      </c>
      <c r="T569">
        <f>'AUP Test Results Table 2'!T509</f>
        <v>0</v>
      </c>
      <c r="U569">
        <f>'AUP Test Results Table 2'!O509</f>
        <v>0</v>
      </c>
      <c r="V569">
        <f t="shared" si="17"/>
        <v>0</v>
      </c>
    </row>
    <row r="570" spans="15:22" x14ac:dyDescent="0.25">
      <c r="O570" t="s">
        <v>21</v>
      </c>
      <c r="P570">
        <v>89</v>
      </c>
      <c r="Q570" t="s">
        <v>832</v>
      </c>
      <c r="R570" s="89">
        <f>'AUP Test Results Table 2'!D510</f>
        <v>0</v>
      </c>
      <c r="S570" s="3">
        <f>'AUP Test Results Table 2'!V510</f>
        <v>0</v>
      </c>
      <c r="T570">
        <f>'AUP Test Results Table 2'!T510</f>
        <v>0</v>
      </c>
      <c r="U570">
        <f>'AUP Test Results Table 2'!O510</f>
        <v>0</v>
      </c>
      <c r="V570">
        <f t="shared" si="17"/>
        <v>0</v>
      </c>
    </row>
    <row r="571" spans="15:22" x14ac:dyDescent="0.25">
      <c r="O571" t="s">
        <v>21</v>
      </c>
      <c r="P571">
        <v>90</v>
      </c>
      <c r="Q571" t="s">
        <v>833</v>
      </c>
      <c r="R571" s="89">
        <f>'AUP Test Results Table 2'!D511</f>
        <v>0</v>
      </c>
      <c r="S571" s="3">
        <f>'AUP Test Results Table 2'!V511</f>
        <v>0</v>
      </c>
      <c r="T571">
        <f>'AUP Test Results Table 2'!T511</f>
        <v>0</v>
      </c>
      <c r="U571">
        <f>'AUP Test Results Table 2'!O511</f>
        <v>0</v>
      </c>
      <c r="V571">
        <f t="shared" si="17"/>
        <v>0</v>
      </c>
    </row>
    <row r="572" spans="15:22" x14ac:dyDescent="0.25">
      <c r="O572" t="s">
        <v>21</v>
      </c>
      <c r="P572">
        <v>91</v>
      </c>
      <c r="Q572" t="s">
        <v>834</v>
      </c>
      <c r="R572" s="89">
        <f>'AUP Test Results Table 2'!D512</f>
        <v>0</v>
      </c>
      <c r="S572" s="3">
        <f>'AUP Test Results Table 2'!V512</f>
        <v>0</v>
      </c>
      <c r="T572">
        <f>'AUP Test Results Table 2'!T512</f>
        <v>0</v>
      </c>
      <c r="U572">
        <f>'AUP Test Results Table 2'!O512</f>
        <v>0</v>
      </c>
      <c r="V572">
        <f t="shared" si="17"/>
        <v>0</v>
      </c>
    </row>
    <row r="573" spans="15:22" x14ac:dyDescent="0.25">
      <c r="O573" t="s">
        <v>21</v>
      </c>
      <c r="P573">
        <v>92</v>
      </c>
      <c r="Q573" t="s">
        <v>835</v>
      </c>
      <c r="R573" s="89">
        <f>'AUP Test Results Table 2'!D513</f>
        <v>0</v>
      </c>
      <c r="S573" s="3">
        <f>'AUP Test Results Table 2'!V513</f>
        <v>0</v>
      </c>
      <c r="T573">
        <f>'AUP Test Results Table 2'!T513</f>
        <v>0</v>
      </c>
      <c r="U573">
        <f>'AUP Test Results Table 2'!O513</f>
        <v>0</v>
      </c>
      <c r="V573">
        <f t="shared" si="17"/>
        <v>0</v>
      </c>
    </row>
    <row r="574" spans="15:22" x14ac:dyDescent="0.25">
      <c r="O574" t="s">
        <v>21</v>
      </c>
      <c r="P574">
        <v>93</v>
      </c>
      <c r="Q574" t="s">
        <v>836</v>
      </c>
      <c r="R574" s="89">
        <f>'AUP Test Results Table 2'!D514</f>
        <v>0</v>
      </c>
      <c r="S574" s="3">
        <f>'AUP Test Results Table 2'!V514</f>
        <v>0</v>
      </c>
      <c r="T574">
        <f>'AUP Test Results Table 2'!T514</f>
        <v>0</v>
      </c>
      <c r="U574">
        <f>'AUP Test Results Table 2'!O514</f>
        <v>0</v>
      </c>
      <c r="V574">
        <f t="shared" si="17"/>
        <v>0</v>
      </c>
    </row>
    <row r="575" spans="15:22" x14ac:dyDescent="0.25">
      <c r="O575" t="s">
        <v>21</v>
      </c>
      <c r="P575">
        <v>94</v>
      </c>
      <c r="Q575" t="s">
        <v>837</v>
      </c>
      <c r="R575" s="89">
        <f>'AUP Test Results Table 2'!D515</f>
        <v>0</v>
      </c>
      <c r="S575" s="3">
        <f>'AUP Test Results Table 2'!V515</f>
        <v>0</v>
      </c>
      <c r="T575">
        <f>'AUP Test Results Table 2'!T515</f>
        <v>0</v>
      </c>
      <c r="U575">
        <f>'AUP Test Results Table 2'!O515</f>
        <v>0</v>
      </c>
      <c r="V575">
        <f t="shared" si="17"/>
        <v>0</v>
      </c>
    </row>
    <row r="576" spans="15:22" x14ac:dyDescent="0.25">
      <c r="O576" t="s">
        <v>21</v>
      </c>
      <c r="P576">
        <v>95</v>
      </c>
      <c r="Q576" t="s">
        <v>838</v>
      </c>
      <c r="R576" s="89">
        <f>'AUP Test Results Table 2'!D516</f>
        <v>0</v>
      </c>
      <c r="S576" s="3">
        <f>'AUP Test Results Table 2'!V516</f>
        <v>0</v>
      </c>
      <c r="T576">
        <f>'AUP Test Results Table 2'!T516</f>
        <v>0</v>
      </c>
      <c r="U576">
        <f>'AUP Test Results Table 2'!O516</f>
        <v>0</v>
      </c>
      <c r="V576">
        <f t="shared" si="17"/>
        <v>0</v>
      </c>
    </row>
    <row r="577" spans="15:22" x14ac:dyDescent="0.25">
      <c r="O577" t="s">
        <v>21</v>
      </c>
      <c r="P577">
        <v>96</v>
      </c>
      <c r="Q577" t="s">
        <v>839</v>
      </c>
      <c r="R577" s="89">
        <f>'AUP Test Results Table 2'!D517</f>
        <v>0</v>
      </c>
      <c r="S577" s="3">
        <f>'AUP Test Results Table 2'!V517</f>
        <v>0</v>
      </c>
      <c r="T577">
        <f>'AUP Test Results Table 2'!T517</f>
        <v>0</v>
      </c>
      <c r="U577">
        <f>'AUP Test Results Table 2'!O517</f>
        <v>0</v>
      </c>
      <c r="V577">
        <f t="shared" si="17"/>
        <v>0</v>
      </c>
    </row>
    <row r="578" spans="15:22" x14ac:dyDescent="0.25">
      <c r="O578" t="s">
        <v>21</v>
      </c>
      <c r="P578">
        <v>97</v>
      </c>
      <c r="Q578" t="s">
        <v>840</v>
      </c>
      <c r="R578" s="89">
        <f>'AUP Test Results Table 2'!D518</f>
        <v>0</v>
      </c>
      <c r="S578" s="3">
        <f>'AUP Test Results Table 2'!V518</f>
        <v>0</v>
      </c>
      <c r="T578">
        <f>'AUP Test Results Table 2'!T518</f>
        <v>0</v>
      </c>
      <c r="U578">
        <f>'AUP Test Results Table 2'!O518</f>
        <v>0</v>
      </c>
      <c r="V578">
        <f t="shared" si="17"/>
        <v>0</v>
      </c>
    </row>
    <row r="579" spans="15:22" x14ac:dyDescent="0.25">
      <c r="O579" t="s">
        <v>21</v>
      </c>
      <c r="P579">
        <v>98</v>
      </c>
      <c r="Q579" t="s">
        <v>841</v>
      </c>
      <c r="R579" s="89">
        <f>'AUP Test Results Table 2'!D519</f>
        <v>0</v>
      </c>
      <c r="S579" s="3">
        <f>'AUP Test Results Table 2'!V519</f>
        <v>0</v>
      </c>
      <c r="T579">
        <f>'AUP Test Results Table 2'!T519</f>
        <v>0</v>
      </c>
      <c r="U579">
        <f>'AUP Test Results Table 2'!O519</f>
        <v>0</v>
      </c>
      <c r="V579">
        <f t="shared" ref="V579:V642" si="18">S579*S579</f>
        <v>0</v>
      </c>
    </row>
    <row r="580" spans="15:22" x14ac:dyDescent="0.25">
      <c r="O580" t="s">
        <v>21</v>
      </c>
      <c r="P580">
        <v>99</v>
      </c>
      <c r="Q580" t="s">
        <v>842</v>
      </c>
      <c r="R580" s="89">
        <f>'AUP Test Results Table 2'!D520</f>
        <v>0</v>
      </c>
      <c r="S580" s="3">
        <f>'AUP Test Results Table 2'!V520</f>
        <v>0</v>
      </c>
      <c r="T580">
        <f>'AUP Test Results Table 2'!T520</f>
        <v>0</v>
      </c>
      <c r="U580">
        <f>'AUP Test Results Table 2'!O520</f>
        <v>0</v>
      </c>
      <c r="V580">
        <f t="shared" si="18"/>
        <v>0</v>
      </c>
    </row>
    <row r="581" spans="15:22" x14ac:dyDescent="0.25">
      <c r="O581" t="s">
        <v>21</v>
      </c>
      <c r="P581">
        <v>100</v>
      </c>
      <c r="Q581" t="s">
        <v>843</v>
      </c>
      <c r="R581" s="89">
        <f>'AUP Test Results Table 2'!D521</f>
        <v>0</v>
      </c>
      <c r="S581" s="3">
        <f>'AUP Test Results Table 2'!V521</f>
        <v>0</v>
      </c>
      <c r="T581">
        <f>'AUP Test Results Table 2'!T521</f>
        <v>0</v>
      </c>
      <c r="U581">
        <f>'AUP Test Results Table 2'!O521</f>
        <v>0</v>
      </c>
      <c r="V581">
        <f t="shared" si="18"/>
        <v>0</v>
      </c>
    </row>
    <row r="582" spans="15:22" x14ac:dyDescent="0.25">
      <c r="O582" t="s">
        <v>21</v>
      </c>
      <c r="P582">
        <v>101</v>
      </c>
      <c r="Q582" t="s">
        <v>844</v>
      </c>
      <c r="R582" s="89">
        <f>'AUP Test Results Table 2'!D522</f>
        <v>0</v>
      </c>
      <c r="S582" s="3">
        <f>'AUP Test Results Table 2'!V522</f>
        <v>0</v>
      </c>
      <c r="T582">
        <f>'AUP Test Results Table 2'!T522</f>
        <v>0</v>
      </c>
      <c r="U582">
        <f>'AUP Test Results Table 2'!O522</f>
        <v>0</v>
      </c>
      <c r="V582">
        <f t="shared" si="18"/>
        <v>0</v>
      </c>
    </row>
    <row r="583" spans="15:22" x14ac:dyDescent="0.25">
      <c r="O583" t="s">
        <v>21</v>
      </c>
      <c r="P583">
        <v>102</v>
      </c>
      <c r="Q583" t="s">
        <v>845</v>
      </c>
      <c r="R583" s="89">
        <f>'AUP Test Results Table 2'!D523</f>
        <v>0</v>
      </c>
      <c r="S583" s="3">
        <f>'AUP Test Results Table 2'!V523</f>
        <v>0</v>
      </c>
      <c r="T583">
        <f>'AUP Test Results Table 2'!T523</f>
        <v>0</v>
      </c>
      <c r="U583">
        <f>'AUP Test Results Table 2'!O523</f>
        <v>0</v>
      </c>
      <c r="V583">
        <f t="shared" si="18"/>
        <v>0</v>
      </c>
    </row>
    <row r="584" spans="15:22" x14ac:dyDescent="0.25">
      <c r="O584" t="s">
        <v>21</v>
      </c>
      <c r="P584">
        <v>103</v>
      </c>
      <c r="Q584" t="s">
        <v>846</v>
      </c>
      <c r="R584" s="89">
        <f>'AUP Test Results Table 2'!D524</f>
        <v>0</v>
      </c>
      <c r="S584" s="3">
        <f>'AUP Test Results Table 2'!V524</f>
        <v>0</v>
      </c>
      <c r="T584">
        <f>'AUP Test Results Table 2'!T524</f>
        <v>0</v>
      </c>
      <c r="U584">
        <f>'AUP Test Results Table 2'!O524</f>
        <v>0</v>
      </c>
      <c r="V584">
        <f t="shared" si="18"/>
        <v>0</v>
      </c>
    </row>
    <row r="585" spans="15:22" x14ac:dyDescent="0.25">
      <c r="O585" t="s">
        <v>21</v>
      </c>
      <c r="P585">
        <v>104</v>
      </c>
      <c r="Q585" t="s">
        <v>847</v>
      </c>
      <c r="R585" s="89">
        <f>'AUP Test Results Table 2'!D525</f>
        <v>0</v>
      </c>
      <c r="S585" s="3">
        <f>'AUP Test Results Table 2'!V525</f>
        <v>0</v>
      </c>
      <c r="T585">
        <f>'AUP Test Results Table 2'!T525</f>
        <v>0</v>
      </c>
      <c r="U585">
        <f>'AUP Test Results Table 2'!O525</f>
        <v>0</v>
      </c>
      <c r="V585">
        <f t="shared" si="18"/>
        <v>0</v>
      </c>
    </row>
    <row r="586" spans="15:22" x14ac:dyDescent="0.25">
      <c r="O586" t="s">
        <v>21</v>
      </c>
      <c r="P586">
        <v>105</v>
      </c>
      <c r="Q586" t="s">
        <v>848</v>
      </c>
      <c r="R586" s="89">
        <f>'AUP Test Results Table 2'!D526</f>
        <v>0</v>
      </c>
      <c r="S586" s="3">
        <f>'AUP Test Results Table 2'!V526</f>
        <v>0</v>
      </c>
      <c r="T586">
        <f>'AUP Test Results Table 2'!T526</f>
        <v>0</v>
      </c>
      <c r="U586">
        <f>'AUP Test Results Table 2'!O526</f>
        <v>0</v>
      </c>
      <c r="V586">
        <f t="shared" si="18"/>
        <v>0</v>
      </c>
    </row>
    <row r="587" spans="15:22" x14ac:dyDescent="0.25">
      <c r="O587" t="s">
        <v>21</v>
      </c>
      <c r="P587">
        <v>106</v>
      </c>
      <c r="Q587" t="s">
        <v>849</v>
      </c>
      <c r="R587" s="89">
        <f>'AUP Test Results Table 2'!D527</f>
        <v>0</v>
      </c>
      <c r="S587" s="3">
        <f>'AUP Test Results Table 2'!V527</f>
        <v>0</v>
      </c>
      <c r="T587">
        <f>'AUP Test Results Table 2'!T527</f>
        <v>0</v>
      </c>
      <c r="U587">
        <f>'AUP Test Results Table 2'!O527</f>
        <v>0</v>
      </c>
      <c r="V587">
        <f t="shared" si="18"/>
        <v>0</v>
      </c>
    </row>
    <row r="588" spans="15:22" x14ac:dyDescent="0.25">
      <c r="O588" t="s">
        <v>21</v>
      </c>
      <c r="P588">
        <v>107</v>
      </c>
      <c r="Q588" t="s">
        <v>850</v>
      </c>
      <c r="R588" s="89">
        <f>'AUP Test Results Table 2'!D528</f>
        <v>0</v>
      </c>
      <c r="S588" s="3">
        <f>'AUP Test Results Table 2'!V528</f>
        <v>0</v>
      </c>
      <c r="T588">
        <f>'AUP Test Results Table 2'!T528</f>
        <v>0</v>
      </c>
      <c r="U588">
        <f>'AUP Test Results Table 2'!O528</f>
        <v>0</v>
      </c>
      <c r="V588">
        <f t="shared" si="18"/>
        <v>0</v>
      </c>
    </row>
    <row r="589" spans="15:22" x14ac:dyDescent="0.25">
      <c r="O589" t="s">
        <v>21</v>
      </c>
      <c r="P589">
        <v>108</v>
      </c>
      <c r="Q589" t="s">
        <v>851</v>
      </c>
      <c r="R589" s="89">
        <f>'AUP Test Results Table 2'!D529</f>
        <v>0</v>
      </c>
      <c r="S589" s="3">
        <f>'AUP Test Results Table 2'!V529</f>
        <v>0</v>
      </c>
      <c r="T589">
        <f>'AUP Test Results Table 2'!T529</f>
        <v>0</v>
      </c>
      <c r="U589">
        <f>'AUP Test Results Table 2'!O529</f>
        <v>0</v>
      </c>
      <c r="V589">
        <f t="shared" si="18"/>
        <v>0</v>
      </c>
    </row>
    <row r="590" spans="15:22" x14ac:dyDescent="0.25">
      <c r="O590" t="s">
        <v>21</v>
      </c>
      <c r="P590">
        <v>109</v>
      </c>
      <c r="Q590" t="s">
        <v>852</v>
      </c>
      <c r="R590" s="89">
        <f>'AUP Test Results Table 2'!D530</f>
        <v>0</v>
      </c>
      <c r="S590" s="3">
        <f>'AUP Test Results Table 2'!V530</f>
        <v>0</v>
      </c>
      <c r="T590">
        <f>'AUP Test Results Table 2'!T530</f>
        <v>0</v>
      </c>
      <c r="U590">
        <f>'AUP Test Results Table 2'!O530</f>
        <v>0</v>
      </c>
      <c r="V590">
        <f t="shared" si="18"/>
        <v>0</v>
      </c>
    </row>
    <row r="591" spans="15:22" x14ac:dyDescent="0.25">
      <c r="O591" t="s">
        <v>21</v>
      </c>
      <c r="P591">
        <v>110</v>
      </c>
      <c r="Q591" t="s">
        <v>853</v>
      </c>
      <c r="R591" s="89">
        <f>'AUP Test Results Table 2'!D531</f>
        <v>0</v>
      </c>
      <c r="S591" s="3">
        <f>'AUP Test Results Table 2'!V531</f>
        <v>0</v>
      </c>
      <c r="T591">
        <f>'AUP Test Results Table 2'!T531</f>
        <v>0</v>
      </c>
      <c r="U591">
        <f>'AUP Test Results Table 2'!O531</f>
        <v>0</v>
      </c>
      <c r="V591">
        <f t="shared" si="18"/>
        <v>0</v>
      </c>
    </row>
    <row r="592" spans="15:22" x14ac:dyDescent="0.25">
      <c r="O592" t="s">
        <v>21</v>
      </c>
      <c r="P592">
        <v>111</v>
      </c>
      <c r="Q592" t="s">
        <v>854</v>
      </c>
      <c r="R592" s="89">
        <f>'AUP Test Results Table 2'!D532</f>
        <v>0</v>
      </c>
      <c r="S592" s="3">
        <f>'AUP Test Results Table 2'!V532</f>
        <v>0</v>
      </c>
      <c r="T592">
        <f>'AUP Test Results Table 2'!T532</f>
        <v>0</v>
      </c>
      <c r="U592">
        <f>'AUP Test Results Table 2'!O532</f>
        <v>0</v>
      </c>
      <c r="V592">
        <f t="shared" si="18"/>
        <v>0</v>
      </c>
    </row>
    <row r="593" spans="15:22" x14ac:dyDescent="0.25">
      <c r="O593" t="s">
        <v>21</v>
      </c>
      <c r="P593">
        <v>112</v>
      </c>
      <c r="Q593" t="s">
        <v>855</v>
      </c>
      <c r="R593" s="89">
        <f>'AUP Test Results Table 2'!D533</f>
        <v>0</v>
      </c>
      <c r="S593" s="3">
        <f>'AUP Test Results Table 2'!V533</f>
        <v>0</v>
      </c>
      <c r="T593">
        <f>'AUP Test Results Table 2'!T533</f>
        <v>0</v>
      </c>
      <c r="U593">
        <f>'AUP Test Results Table 2'!O533</f>
        <v>0</v>
      </c>
      <c r="V593">
        <f t="shared" si="18"/>
        <v>0</v>
      </c>
    </row>
    <row r="594" spans="15:22" x14ac:dyDescent="0.25">
      <c r="O594" t="s">
        <v>21</v>
      </c>
      <c r="P594">
        <v>113</v>
      </c>
      <c r="Q594" t="s">
        <v>856</v>
      </c>
      <c r="R594" s="89">
        <f>'AUP Test Results Table 2'!D534</f>
        <v>0</v>
      </c>
      <c r="S594" s="3">
        <f>'AUP Test Results Table 2'!V534</f>
        <v>0</v>
      </c>
      <c r="T594">
        <f>'AUP Test Results Table 2'!T534</f>
        <v>0</v>
      </c>
      <c r="U594">
        <f>'AUP Test Results Table 2'!O534</f>
        <v>0</v>
      </c>
      <c r="V594">
        <f t="shared" si="18"/>
        <v>0</v>
      </c>
    </row>
    <row r="595" spans="15:22" x14ac:dyDescent="0.25">
      <c r="O595" t="s">
        <v>21</v>
      </c>
      <c r="P595">
        <v>114</v>
      </c>
      <c r="Q595" t="s">
        <v>857</v>
      </c>
      <c r="R595" s="89">
        <f>'AUP Test Results Table 2'!D535</f>
        <v>0</v>
      </c>
      <c r="S595" s="3">
        <f>'AUP Test Results Table 2'!V535</f>
        <v>0</v>
      </c>
      <c r="T595">
        <f>'AUP Test Results Table 2'!T535</f>
        <v>0</v>
      </c>
      <c r="U595">
        <f>'AUP Test Results Table 2'!O535</f>
        <v>0</v>
      </c>
      <c r="V595">
        <f t="shared" si="18"/>
        <v>0</v>
      </c>
    </row>
    <row r="596" spans="15:22" x14ac:dyDescent="0.25">
      <c r="O596" t="s">
        <v>21</v>
      </c>
      <c r="P596">
        <v>115</v>
      </c>
      <c r="Q596" t="s">
        <v>858</v>
      </c>
      <c r="R596" s="89">
        <f>'AUP Test Results Table 2'!D536</f>
        <v>0</v>
      </c>
      <c r="S596" s="3">
        <f>'AUP Test Results Table 2'!V536</f>
        <v>0</v>
      </c>
      <c r="T596">
        <f>'AUP Test Results Table 2'!T536</f>
        <v>0</v>
      </c>
      <c r="U596">
        <f>'AUP Test Results Table 2'!O536</f>
        <v>0</v>
      </c>
      <c r="V596">
        <f t="shared" si="18"/>
        <v>0</v>
      </c>
    </row>
    <row r="597" spans="15:22" x14ac:dyDescent="0.25">
      <c r="O597" t="s">
        <v>21</v>
      </c>
      <c r="P597">
        <v>116</v>
      </c>
      <c r="Q597" t="s">
        <v>859</v>
      </c>
      <c r="R597" s="89">
        <f>'AUP Test Results Table 2'!D537</f>
        <v>0</v>
      </c>
      <c r="S597" s="3">
        <f>'AUP Test Results Table 2'!V537</f>
        <v>0</v>
      </c>
      <c r="T597">
        <f>'AUP Test Results Table 2'!T537</f>
        <v>0</v>
      </c>
      <c r="U597">
        <f>'AUP Test Results Table 2'!O537</f>
        <v>0</v>
      </c>
      <c r="V597">
        <f t="shared" si="18"/>
        <v>0</v>
      </c>
    </row>
    <row r="598" spans="15:22" x14ac:dyDescent="0.25">
      <c r="O598" t="s">
        <v>21</v>
      </c>
      <c r="P598">
        <v>117</v>
      </c>
      <c r="Q598" t="s">
        <v>860</v>
      </c>
      <c r="R598" s="89">
        <f>'AUP Test Results Table 2'!D538</f>
        <v>0</v>
      </c>
      <c r="S598" s="3">
        <f>'AUP Test Results Table 2'!V538</f>
        <v>0</v>
      </c>
      <c r="T598">
        <f>'AUP Test Results Table 2'!T538</f>
        <v>0</v>
      </c>
      <c r="U598">
        <f>'AUP Test Results Table 2'!O538</f>
        <v>0</v>
      </c>
      <c r="V598">
        <f t="shared" si="18"/>
        <v>0</v>
      </c>
    </row>
    <row r="599" spans="15:22" x14ac:dyDescent="0.25">
      <c r="O599" t="s">
        <v>21</v>
      </c>
      <c r="P599">
        <v>118</v>
      </c>
      <c r="Q599" t="s">
        <v>861</v>
      </c>
      <c r="R599" s="89">
        <f>'AUP Test Results Table 2'!D539</f>
        <v>0</v>
      </c>
      <c r="S599" s="3">
        <f>'AUP Test Results Table 2'!V539</f>
        <v>0</v>
      </c>
      <c r="T599">
        <f>'AUP Test Results Table 2'!T539</f>
        <v>0</v>
      </c>
      <c r="U599">
        <f>'AUP Test Results Table 2'!O539</f>
        <v>0</v>
      </c>
      <c r="V599">
        <f t="shared" si="18"/>
        <v>0</v>
      </c>
    </row>
    <row r="600" spans="15:22" x14ac:dyDescent="0.25">
      <c r="O600" t="s">
        <v>21</v>
      </c>
      <c r="P600">
        <v>119</v>
      </c>
      <c r="Q600" t="s">
        <v>862</v>
      </c>
      <c r="R600" s="89">
        <f>'AUP Test Results Table 2'!D540</f>
        <v>0</v>
      </c>
      <c r="S600" s="3">
        <f>'AUP Test Results Table 2'!V540</f>
        <v>0</v>
      </c>
      <c r="T600">
        <f>'AUP Test Results Table 2'!T540</f>
        <v>0</v>
      </c>
      <c r="U600">
        <f>'AUP Test Results Table 2'!O540</f>
        <v>0</v>
      </c>
      <c r="V600">
        <f t="shared" si="18"/>
        <v>0</v>
      </c>
    </row>
    <row r="601" spans="15:22" x14ac:dyDescent="0.25">
      <c r="O601" t="s">
        <v>21</v>
      </c>
      <c r="P601">
        <v>120</v>
      </c>
      <c r="Q601" t="s">
        <v>863</v>
      </c>
      <c r="R601" s="89">
        <f>'AUP Test Results Table 2'!D541</f>
        <v>0</v>
      </c>
      <c r="S601" s="3">
        <f>'AUP Test Results Table 2'!V541</f>
        <v>0</v>
      </c>
      <c r="T601">
        <f>'AUP Test Results Table 2'!T541</f>
        <v>0</v>
      </c>
      <c r="U601">
        <f>'AUP Test Results Table 2'!O541</f>
        <v>0</v>
      </c>
      <c r="V601">
        <f t="shared" si="18"/>
        <v>0</v>
      </c>
    </row>
    <row r="602" spans="15:22" x14ac:dyDescent="0.25">
      <c r="O602" t="s">
        <v>22</v>
      </c>
      <c r="P602">
        <v>1</v>
      </c>
      <c r="Q602" t="s">
        <v>864</v>
      </c>
      <c r="R602" s="89">
        <f>'AUP Test Results Table 2'!D542</f>
        <v>0</v>
      </c>
      <c r="S602" s="3">
        <f>'AUP Test Results Table 2'!V542</f>
        <v>0</v>
      </c>
      <c r="T602">
        <f>'AUP Test Results Table 2'!T542</f>
        <v>0</v>
      </c>
      <c r="U602">
        <f>'AUP Test Results Table 2'!O542</f>
        <v>0</v>
      </c>
      <c r="V602">
        <f t="shared" si="18"/>
        <v>0</v>
      </c>
    </row>
    <row r="603" spans="15:22" x14ac:dyDescent="0.25">
      <c r="O603" t="s">
        <v>22</v>
      </c>
      <c r="P603">
        <v>2</v>
      </c>
      <c r="Q603" t="s">
        <v>865</v>
      </c>
      <c r="R603" s="89">
        <f>'AUP Test Results Table 2'!D543</f>
        <v>0</v>
      </c>
      <c r="S603" s="3">
        <f>'AUP Test Results Table 2'!V543</f>
        <v>0</v>
      </c>
      <c r="T603">
        <f>'AUP Test Results Table 2'!T543</f>
        <v>0</v>
      </c>
      <c r="U603">
        <f>'AUP Test Results Table 2'!O543</f>
        <v>0</v>
      </c>
      <c r="V603">
        <f t="shared" si="18"/>
        <v>0</v>
      </c>
    </row>
    <row r="604" spans="15:22" x14ac:dyDescent="0.25">
      <c r="O604" t="s">
        <v>22</v>
      </c>
      <c r="P604">
        <v>3</v>
      </c>
      <c r="Q604" t="s">
        <v>866</v>
      </c>
      <c r="R604" s="89">
        <f>'AUP Test Results Table 2'!D544</f>
        <v>0</v>
      </c>
      <c r="S604" s="3">
        <f>'AUP Test Results Table 2'!V544</f>
        <v>0</v>
      </c>
      <c r="T604">
        <f>'AUP Test Results Table 2'!T544</f>
        <v>0</v>
      </c>
      <c r="U604">
        <f>'AUP Test Results Table 2'!O544</f>
        <v>0</v>
      </c>
      <c r="V604">
        <f t="shared" si="18"/>
        <v>0</v>
      </c>
    </row>
    <row r="605" spans="15:22" x14ac:dyDescent="0.25">
      <c r="O605" t="s">
        <v>22</v>
      </c>
      <c r="P605">
        <v>4</v>
      </c>
      <c r="Q605" t="s">
        <v>867</v>
      </c>
      <c r="R605" s="89">
        <f>'AUP Test Results Table 2'!D545</f>
        <v>0</v>
      </c>
      <c r="S605" s="3">
        <f>'AUP Test Results Table 2'!V545</f>
        <v>0</v>
      </c>
      <c r="T605">
        <f>'AUP Test Results Table 2'!T545</f>
        <v>0</v>
      </c>
      <c r="U605">
        <f>'AUP Test Results Table 2'!O545</f>
        <v>0</v>
      </c>
      <c r="V605">
        <f t="shared" si="18"/>
        <v>0</v>
      </c>
    </row>
    <row r="606" spans="15:22" x14ac:dyDescent="0.25">
      <c r="O606" t="s">
        <v>22</v>
      </c>
      <c r="P606">
        <v>5</v>
      </c>
      <c r="Q606" t="s">
        <v>868</v>
      </c>
      <c r="R606" s="89">
        <f>'AUP Test Results Table 2'!D546</f>
        <v>0</v>
      </c>
      <c r="S606" s="3">
        <f>'AUP Test Results Table 2'!V546</f>
        <v>0</v>
      </c>
      <c r="T606">
        <f>'AUP Test Results Table 2'!T546</f>
        <v>0</v>
      </c>
      <c r="U606">
        <f>'AUP Test Results Table 2'!O546</f>
        <v>0</v>
      </c>
      <c r="V606">
        <f t="shared" si="18"/>
        <v>0</v>
      </c>
    </row>
    <row r="607" spans="15:22" x14ac:dyDescent="0.25">
      <c r="O607" t="s">
        <v>22</v>
      </c>
      <c r="P607">
        <v>6</v>
      </c>
      <c r="Q607" t="s">
        <v>869</v>
      </c>
      <c r="R607" s="89">
        <f>'AUP Test Results Table 2'!D547</f>
        <v>0</v>
      </c>
      <c r="S607" s="3">
        <f>'AUP Test Results Table 2'!V547</f>
        <v>0</v>
      </c>
      <c r="T607">
        <f>'AUP Test Results Table 2'!T547</f>
        <v>0</v>
      </c>
      <c r="U607">
        <f>'AUP Test Results Table 2'!O547</f>
        <v>0</v>
      </c>
      <c r="V607">
        <f t="shared" si="18"/>
        <v>0</v>
      </c>
    </row>
    <row r="608" spans="15:22" x14ac:dyDescent="0.25">
      <c r="O608" t="s">
        <v>22</v>
      </c>
      <c r="P608">
        <v>7</v>
      </c>
      <c r="Q608" t="s">
        <v>870</v>
      </c>
      <c r="R608" s="89">
        <f>'AUP Test Results Table 2'!D548</f>
        <v>0</v>
      </c>
      <c r="S608" s="3">
        <f>'AUP Test Results Table 2'!V548</f>
        <v>0</v>
      </c>
      <c r="T608">
        <f>'AUP Test Results Table 2'!T548</f>
        <v>0</v>
      </c>
      <c r="U608">
        <f>'AUP Test Results Table 2'!O548</f>
        <v>0</v>
      </c>
      <c r="V608">
        <f t="shared" si="18"/>
        <v>0</v>
      </c>
    </row>
    <row r="609" spans="15:22" x14ac:dyDescent="0.25">
      <c r="O609" t="s">
        <v>22</v>
      </c>
      <c r="P609">
        <v>8</v>
      </c>
      <c r="Q609" t="s">
        <v>871</v>
      </c>
      <c r="R609" s="89">
        <f>'AUP Test Results Table 2'!D549</f>
        <v>0</v>
      </c>
      <c r="S609" s="3">
        <f>'AUP Test Results Table 2'!V549</f>
        <v>0</v>
      </c>
      <c r="T609">
        <f>'AUP Test Results Table 2'!T549</f>
        <v>0</v>
      </c>
      <c r="U609">
        <f>'AUP Test Results Table 2'!O549</f>
        <v>0</v>
      </c>
      <c r="V609">
        <f t="shared" si="18"/>
        <v>0</v>
      </c>
    </row>
    <row r="610" spans="15:22" x14ac:dyDescent="0.25">
      <c r="O610" t="s">
        <v>22</v>
      </c>
      <c r="P610">
        <v>9</v>
      </c>
      <c r="Q610" t="s">
        <v>872</v>
      </c>
      <c r="R610" s="89">
        <f>'AUP Test Results Table 2'!D550</f>
        <v>0</v>
      </c>
      <c r="S610" s="3">
        <f>'AUP Test Results Table 2'!V550</f>
        <v>0</v>
      </c>
      <c r="T610">
        <f>'AUP Test Results Table 2'!T550</f>
        <v>0</v>
      </c>
      <c r="U610">
        <f>'AUP Test Results Table 2'!O550</f>
        <v>0</v>
      </c>
      <c r="V610">
        <f t="shared" si="18"/>
        <v>0</v>
      </c>
    </row>
    <row r="611" spans="15:22" x14ac:dyDescent="0.25">
      <c r="O611" t="s">
        <v>22</v>
      </c>
      <c r="P611">
        <v>10</v>
      </c>
      <c r="Q611" t="s">
        <v>873</v>
      </c>
      <c r="R611" s="89">
        <f>'AUP Test Results Table 2'!D551</f>
        <v>0</v>
      </c>
      <c r="S611" s="3">
        <f>'AUP Test Results Table 2'!V551</f>
        <v>0</v>
      </c>
      <c r="T611">
        <f>'AUP Test Results Table 2'!T551</f>
        <v>0</v>
      </c>
      <c r="U611">
        <f>'AUP Test Results Table 2'!O551</f>
        <v>0</v>
      </c>
      <c r="V611">
        <f t="shared" si="18"/>
        <v>0</v>
      </c>
    </row>
    <row r="612" spans="15:22" x14ac:dyDescent="0.25">
      <c r="O612" t="s">
        <v>22</v>
      </c>
      <c r="P612">
        <v>11</v>
      </c>
      <c r="Q612" t="s">
        <v>874</v>
      </c>
      <c r="R612" s="89">
        <f>'AUP Test Results Table 2'!D552</f>
        <v>0</v>
      </c>
      <c r="S612" s="3">
        <f>'AUP Test Results Table 2'!V552</f>
        <v>0</v>
      </c>
      <c r="T612">
        <f>'AUP Test Results Table 2'!T552</f>
        <v>0</v>
      </c>
      <c r="U612">
        <f>'AUP Test Results Table 2'!O552</f>
        <v>0</v>
      </c>
      <c r="V612">
        <f t="shared" si="18"/>
        <v>0</v>
      </c>
    </row>
    <row r="613" spans="15:22" x14ac:dyDescent="0.25">
      <c r="O613" t="s">
        <v>22</v>
      </c>
      <c r="P613">
        <v>12</v>
      </c>
      <c r="Q613" t="s">
        <v>875</v>
      </c>
      <c r="R613" s="89">
        <f>'AUP Test Results Table 2'!D553</f>
        <v>0</v>
      </c>
      <c r="S613" s="3">
        <f>'AUP Test Results Table 2'!V553</f>
        <v>0</v>
      </c>
      <c r="T613">
        <f>'AUP Test Results Table 2'!T553</f>
        <v>0</v>
      </c>
      <c r="U613">
        <f>'AUP Test Results Table 2'!O553</f>
        <v>0</v>
      </c>
      <c r="V613">
        <f t="shared" si="18"/>
        <v>0</v>
      </c>
    </row>
    <row r="614" spans="15:22" x14ac:dyDescent="0.25">
      <c r="O614" t="s">
        <v>22</v>
      </c>
      <c r="P614">
        <v>13</v>
      </c>
      <c r="Q614" t="s">
        <v>876</v>
      </c>
      <c r="R614" s="89">
        <f>'AUP Test Results Table 2'!D554</f>
        <v>0</v>
      </c>
      <c r="S614" s="3">
        <f>'AUP Test Results Table 2'!V554</f>
        <v>0</v>
      </c>
      <c r="T614">
        <f>'AUP Test Results Table 2'!T554</f>
        <v>0</v>
      </c>
      <c r="U614">
        <f>'AUP Test Results Table 2'!O554</f>
        <v>0</v>
      </c>
      <c r="V614">
        <f t="shared" si="18"/>
        <v>0</v>
      </c>
    </row>
    <row r="615" spans="15:22" x14ac:dyDescent="0.25">
      <c r="O615" t="s">
        <v>22</v>
      </c>
      <c r="P615">
        <v>14</v>
      </c>
      <c r="Q615" t="s">
        <v>877</v>
      </c>
      <c r="R615" s="89">
        <f>'AUP Test Results Table 2'!D555</f>
        <v>0</v>
      </c>
      <c r="S615" s="3">
        <f>'AUP Test Results Table 2'!V555</f>
        <v>0</v>
      </c>
      <c r="T615">
        <f>'AUP Test Results Table 2'!T555</f>
        <v>0</v>
      </c>
      <c r="U615">
        <f>'AUP Test Results Table 2'!O555</f>
        <v>0</v>
      </c>
      <c r="V615">
        <f t="shared" si="18"/>
        <v>0</v>
      </c>
    </row>
    <row r="616" spans="15:22" x14ac:dyDescent="0.25">
      <c r="O616" t="s">
        <v>22</v>
      </c>
      <c r="P616">
        <v>15</v>
      </c>
      <c r="Q616" t="s">
        <v>878</v>
      </c>
      <c r="R616" s="89">
        <f>'AUP Test Results Table 2'!D556</f>
        <v>0</v>
      </c>
      <c r="S616" s="3">
        <f>'AUP Test Results Table 2'!V556</f>
        <v>0</v>
      </c>
      <c r="T616">
        <f>'AUP Test Results Table 2'!T556</f>
        <v>0</v>
      </c>
      <c r="U616">
        <f>'AUP Test Results Table 2'!O556</f>
        <v>0</v>
      </c>
      <c r="V616">
        <f t="shared" si="18"/>
        <v>0</v>
      </c>
    </row>
    <row r="617" spans="15:22" x14ac:dyDescent="0.25">
      <c r="O617" t="s">
        <v>22</v>
      </c>
      <c r="P617">
        <v>16</v>
      </c>
      <c r="Q617" t="s">
        <v>879</v>
      </c>
      <c r="R617" s="89">
        <f>'AUP Test Results Table 2'!D557</f>
        <v>0</v>
      </c>
      <c r="S617" s="3">
        <f>'AUP Test Results Table 2'!V557</f>
        <v>0</v>
      </c>
      <c r="T617">
        <f>'AUP Test Results Table 2'!T557</f>
        <v>0</v>
      </c>
      <c r="U617">
        <f>'AUP Test Results Table 2'!O557</f>
        <v>0</v>
      </c>
      <c r="V617">
        <f t="shared" si="18"/>
        <v>0</v>
      </c>
    </row>
    <row r="618" spans="15:22" x14ac:dyDescent="0.25">
      <c r="O618" t="s">
        <v>22</v>
      </c>
      <c r="P618">
        <v>17</v>
      </c>
      <c r="Q618" t="s">
        <v>880</v>
      </c>
      <c r="R618" s="89">
        <f>'AUP Test Results Table 2'!D558</f>
        <v>0</v>
      </c>
      <c r="S618" s="3">
        <f>'AUP Test Results Table 2'!V558</f>
        <v>0</v>
      </c>
      <c r="T618">
        <f>'AUP Test Results Table 2'!T558</f>
        <v>0</v>
      </c>
      <c r="U618">
        <f>'AUP Test Results Table 2'!O558</f>
        <v>0</v>
      </c>
      <c r="V618">
        <f t="shared" si="18"/>
        <v>0</v>
      </c>
    </row>
    <row r="619" spans="15:22" x14ac:dyDescent="0.25">
      <c r="O619" t="s">
        <v>22</v>
      </c>
      <c r="P619">
        <v>18</v>
      </c>
      <c r="Q619" t="s">
        <v>881</v>
      </c>
      <c r="R619" s="89">
        <f>'AUP Test Results Table 2'!D559</f>
        <v>0</v>
      </c>
      <c r="S619" s="3">
        <f>'AUP Test Results Table 2'!V559</f>
        <v>0</v>
      </c>
      <c r="T619">
        <f>'AUP Test Results Table 2'!T559</f>
        <v>0</v>
      </c>
      <c r="U619">
        <f>'AUP Test Results Table 2'!O559</f>
        <v>0</v>
      </c>
      <c r="V619">
        <f t="shared" si="18"/>
        <v>0</v>
      </c>
    </row>
    <row r="620" spans="15:22" x14ac:dyDescent="0.25">
      <c r="O620" t="s">
        <v>22</v>
      </c>
      <c r="P620">
        <v>19</v>
      </c>
      <c r="Q620" t="s">
        <v>882</v>
      </c>
      <c r="R620" s="89">
        <f>'AUP Test Results Table 2'!D560</f>
        <v>0</v>
      </c>
      <c r="S620" s="3">
        <f>'AUP Test Results Table 2'!V560</f>
        <v>0</v>
      </c>
      <c r="T620">
        <f>'AUP Test Results Table 2'!T560</f>
        <v>0</v>
      </c>
      <c r="U620">
        <f>'AUP Test Results Table 2'!O560</f>
        <v>0</v>
      </c>
      <c r="V620">
        <f t="shared" si="18"/>
        <v>0</v>
      </c>
    </row>
    <row r="621" spans="15:22" x14ac:dyDescent="0.25">
      <c r="O621" t="s">
        <v>22</v>
      </c>
      <c r="P621">
        <v>20</v>
      </c>
      <c r="Q621" t="s">
        <v>883</v>
      </c>
      <c r="R621" s="89">
        <f>'AUP Test Results Table 2'!D561</f>
        <v>0</v>
      </c>
      <c r="S621" s="3">
        <f>'AUP Test Results Table 2'!V561</f>
        <v>0</v>
      </c>
      <c r="T621">
        <f>'AUP Test Results Table 2'!T561</f>
        <v>0</v>
      </c>
      <c r="U621">
        <f>'AUP Test Results Table 2'!O561</f>
        <v>0</v>
      </c>
      <c r="V621">
        <f t="shared" si="18"/>
        <v>0</v>
      </c>
    </row>
    <row r="622" spans="15:22" x14ac:dyDescent="0.25">
      <c r="O622" t="s">
        <v>22</v>
      </c>
      <c r="P622">
        <v>21</v>
      </c>
      <c r="Q622" t="s">
        <v>884</v>
      </c>
      <c r="R622" s="89">
        <f>'AUP Test Results Table 2'!D562</f>
        <v>0</v>
      </c>
      <c r="S622" s="3">
        <f>'AUP Test Results Table 2'!V562</f>
        <v>0</v>
      </c>
      <c r="T622">
        <f>'AUP Test Results Table 2'!T562</f>
        <v>0</v>
      </c>
      <c r="U622">
        <f>'AUP Test Results Table 2'!O562</f>
        <v>0</v>
      </c>
      <c r="V622">
        <f t="shared" si="18"/>
        <v>0</v>
      </c>
    </row>
    <row r="623" spans="15:22" x14ac:dyDescent="0.25">
      <c r="O623" t="s">
        <v>22</v>
      </c>
      <c r="P623">
        <v>22</v>
      </c>
      <c r="Q623" t="s">
        <v>885</v>
      </c>
      <c r="R623" s="89">
        <f>'AUP Test Results Table 2'!D563</f>
        <v>0</v>
      </c>
      <c r="S623" s="3">
        <f>'AUP Test Results Table 2'!V563</f>
        <v>0</v>
      </c>
      <c r="T623">
        <f>'AUP Test Results Table 2'!T563</f>
        <v>0</v>
      </c>
      <c r="U623">
        <f>'AUP Test Results Table 2'!O563</f>
        <v>0</v>
      </c>
      <c r="V623">
        <f t="shared" si="18"/>
        <v>0</v>
      </c>
    </row>
    <row r="624" spans="15:22" x14ac:dyDescent="0.25">
      <c r="O624" t="s">
        <v>22</v>
      </c>
      <c r="P624">
        <v>23</v>
      </c>
      <c r="Q624" t="s">
        <v>886</v>
      </c>
      <c r="R624" s="89">
        <f>'AUP Test Results Table 2'!D564</f>
        <v>0</v>
      </c>
      <c r="S624" s="3">
        <f>'AUP Test Results Table 2'!V564</f>
        <v>0</v>
      </c>
      <c r="T624">
        <f>'AUP Test Results Table 2'!T564</f>
        <v>0</v>
      </c>
      <c r="U624">
        <f>'AUP Test Results Table 2'!O564</f>
        <v>0</v>
      </c>
      <c r="V624">
        <f t="shared" si="18"/>
        <v>0</v>
      </c>
    </row>
    <row r="625" spans="15:22" x14ac:dyDescent="0.25">
      <c r="O625" t="s">
        <v>22</v>
      </c>
      <c r="P625">
        <v>24</v>
      </c>
      <c r="Q625" t="s">
        <v>887</v>
      </c>
      <c r="R625" s="89">
        <f>'AUP Test Results Table 2'!D565</f>
        <v>0</v>
      </c>
      <c r="S625" s="3">
        <f>'AUP Test Results Table 2'!V565</f>
        <v>0</v>
      </c>
      <c r="T625">
        <f>'AUP Test Results Table 2'!T565</f>
        <v>0</v>
      </c>
      <c r="U625">
        <f>'AUP Test Results Table 2'!O565</f>
        <v>0</v>
      </c>
      <c r="V625">
        <f t="shared" si="18"/>
        <v>0</v>
      </c>
    </row>
    <row r="626" spans="15:22" x14ac:dyDescent="0.25">
      <c r="O626" t="s">
        <v>22</v>
      </c>
      <c r="P626">
        <v>25</v>
      </c>
      <c r="Q626" t="s">
        <v>888</v>
      </c>
      <c r="R626" s="89">
        <f>'AUP Test Results Table 2'!D566</f>
        <v>0</v>
      </c>
      <c r="S626" s="3">
        <f>'AUP Test Results Table 2'!V566</f>
        <v>0</v>
      </c>
      <c r="T626">
        <f>'AUP Test Results Table 2'!T566</f>
        <v>0</v>
      </c>
      <c r="U626">
        <f>'AUP Test Results Table 2'!O566</f>
        <v>0</v>
      </c>
      <c r="V626">
        <f t="shared" si="18"/>
        <v>0</v>
      </c>
    </row>
    <row r="627" spans="15:22" x14ac:dyDescent="0.25">
      <c r="O627" t="s">
        <v>22</v>
      </c>
      <c r="P627">
        <v>26</v>
      </c>
      <c r="Q627" t="s">
        <v>889</v>
      </c>
      <c r="R627" s="89">
        <f>'AUP Test Results Table 2'!D567</f>
        <v>0</v>
      </c>
      <c r="S627" s="3">
        <f>'AUP Test Results Table 2'!V567</f>
        <v>0</v>
      </c>
      <c r="T627">
        <f>'AUP Test Results Table 2'!T567</f>
        <v>0</v>
      </c>
      <c r="U627">
        <f>'AUP Test Results Table 2'!O567</f>
        <v>0</v>
      </c>
      <c r="V627">
        <f t="shared" si="18"/>
        <v>0</v>
      </c>
    </row>
    <row r="628" spans="15:22" x14ac:dyDescent="0.25">
      <c r="O628" t="s">
        <v>22</v>
      </c>
      <c r="P628">
        <v>27</v>
      </c>
      <c r="Q628" t="s">
        <v>890</v>
      </c>
      <c r="R628" s="89">
        <f>'AUP Test Results Table 2'!D568</f>
        <v>0</v>
      </c>
      <c r="S628" s="3">
        <f>'AUP Test Results Table 2'!V568</f>
        <v>0</v>
      </c>
      <c r="T628">
        <f>'AUP Test Results Table 2'!T568</f>
        <v>0</v>
      </c>
      <c r="U628">
        <f>'AUP Test Results Table 2'!O568</f>
        <v>0</v>
      </c>
      <c r="V628">
        <f t="shared" si="18"/>
        <v>0</v>
      </c>
    </row>
    <row r="629" spans="15:22" x14ac:dyDescent="0.25">
      <c r="O629" t="s">
        <v>22</v>
      </c>
      <c r="P629">
        <v>28</v>
      </c>
      <c r="Q629" t="s">
        <v>891</v>
      </c>
      <c r="R629" s="89">
        <f>'AUP Test Results Table 2'!D569</f>
        <v>0</v>
      </c>
      <c r="S629" s="3">
        <f>'AUP Test Results Table 2'!V569</f>
        <v>0</v>
      </c>
      <c r="T629">
        <f>'AUP Test Results Table 2'!T569</f>
        <v>0</v>
      </c>
      <c r="U629">
        <f>'AUP Test Results Table 2'!O569</f>
        <v>0</v>
      </c>
      <c r="V629">
        <f t="shared" si="18"/>
        <v>0</v>
      </c>
    </row>
    <row r="630" spans="15:22" x14ac:dyDescent="0.25">
      <c r="O630" t="s">
        <v>22</v>
      </c>
      <c r="P630">
        <v>29</v>
      </c>
      <c r="Q630" t="s">
        <v>892</v>
      </c>
      <c r="R630" s="89">
        <f>'AUP Test Results Table 2'!D570</f>
        <v>0</v>
      </c>
      <c r="S630" s="3">
        <f>'AUP Test Results Table 2'!V570</f>
        <v>0</v>
      </c>
      <c r="T630">
        <f>'AUP Test Results Table 2'!T570</f>
        <v>0</v>
      </c>
      <c r="U630">
        <f>'AUP Test Results Table 2'!O570</f>
        <v>0</v>
      </c>
      <c r="V630">
        <f t="shared" si="18"/>
        <v>0</v>
      </c>
    </row>
    <row r="631" spans="15:22" x14ac:dyDescent="0.25">
      <c r="O631" t="s">
        <v>22</v>
      </c>
      <c r="P631">
        <v>30</v>
      </c>
      <c r="Q631" t="s">
        <v>893</v>
      </c>
      <c r="R631" s="89">
        <f>'AUP Test Results Table 2'!D571</f>
        <v>0</v>
      </c>
      <c r="S631" s="3">
        <f>'AUP Test Results Table 2'!V571</f>
        <v>0</v>
      </c>
      <c r="T631">
        <f>'AUP Test Results Table 2'!T571</f>
        <v>0</v>
      </c>
      <c r="U631">
        <f>'AUP Test Results Table 2'!O571</f>
        <v>0</v>
      </c>
      <c r="V631">
        <f t="shared" si="18"/>
        <v>0</v>
      </c>
    </row>
    <row r="632" spans="15:22" x14ac:dyDescent="0.25">
      <c r="O632" t="s">
        <v>22</v>
      </c>
      <c r="P632">
        <v>31</v>
      </c>
      <c r="Q632" t="s">
        <v>894</v>
      </c>
      <c r="R632" s="89">
        <f>'AUP Test Results Table 2'!D572</f>
        <v>0</v>
      </c>
      <c r="S632" s="3">
        <f>'AUP Test Results Table 2'!V572</f>
        <v>0</v>
      </c>
      <c r="T632">
        <f>'AUP Test Results Table 2'!T572</f>
        <v>0</v>
      </c>
      <c r="U632">
        <f>'AUP Test Results Table 2'!O572</f>
        <v>0</v>
      </c>
      <c r="V632">
        <f t="shared" si="18"/>
        <v>0</v>
      </c>
    </row>
    <row r="633" spans="15:22" x14ac:dyDescent="0.25">
      <c r="O633" t="s">
        <v>22</v>
      </c>
      <c r="P633">
        <v>32</v>
      </c>
      <c r="Q633" t="s">
        <v>895</v>
      </c>
      <c r="R633" s="89">
        <f>'AUP Test Results Table 2'!D573</f>
        <v>0</v>
      </c>
      <c r="S633" s="3">
        <f>'AUP Test Results Table 2'!V573</f>
        <v>0</v>
      </c>
      <c r="T633">
        <f>'AUP Test Results Table 2'!T573</f>
        <v>0</v>
      </c>
      <c r="U633">
        <f>'AUP Test Results Table 2'!O573</f>
        <v>0</v>
      </c>
      <c r="V633">
        <f t="shared" si="18"/>
        <v>0</v>
      </c>
    </row>
    <row r="634" spans="15:22" x14ac:dyDescent="0.25">
      <c r="O634" t="s">
        <v>22</v>
      </c>
      <c r="P634">
        <v>33</v>
      </c>
      <c r="Q634" t="s">
        <v>896</v>
      </c>
      <c r="R634" s="89">
        <f>'AUP Test Results Table 2'!D574</f>
        <v>0</v>
      </c>
      <c r="S634" s="3">
        <f>'AUP Test Results Table 2'!V574</f>
        <v>0</v>
      </c>
      <c r="T634">
        <f>'AUP Test Results Table 2'!T574</f>
        <v>0</v>
      </c>
      <c r="U634">
        <f>'AUP Test Results Table 2'!O574</f>
        <v>0</v>
      </c>
      <c r="V634">
        <f t="shared" si="18"/>
        <v>0</v>
      </c>
    </row>
    <row r="635" spans="15:22" x14ac:dyDescent="0.25">
      <c r="O635" t="s">
        <v>22</v>
      </c>
      <c r="P635">
        <v>34</v>
      </c>
      <c r="Q635" t="s">
        <v>897</v>
      </c>
      <c r="R635" s="89">
        <f>'AUP Test Results Table 2'!D575</f>
        <v>0</v>
      </c>
      <c r="S635" s="3">
        <f>'AUP Test Results Table 2'!V575</f>
        <v>0</v>
      </c>
      <c r="T635">
        <f>'AUP Test Results Table 2'!T575</f>
        <v>0</v>
      </c>
      <c r="U635">
        <f>'AUP Test Results Table 2'!O575</f>
        <v>0</v>
      </c>
      <c r="V635">
        <f t="shared" si="18"/>
        <v>0</v>
      </c>
    </row>
    <row r="636" spans="15:22" x14ac:dyDescent="0.25">
      <c r="O636" t="s">
        <v>22</v>
      </c>
      <c r="P636">
        <v>35</v>
      </c>
      <c r="Q636" t="s">
        <v>898</v>
      </c>
      <c r="R636" s="89">
        <f>'AUP Test Results Table 2'!D576</f>
        <v>0</v>
      </c>
      <c r="S636" s="3">
        <f>'AUP Test Results Table 2'!V576</f>
        <v>0</v>
      </c>
      <c r="T636">
        <f>'AUP Test Results Table 2'!T576</f>
        <v>0</v>
      </c>
      <c r="U636">
        <f>'AUP Test Results Table 2'!O576</f>
        <v>0</v>
      </c>
      <c r="V636">
        <f t="shared" si="18"/>
        <v>0</v>
      </c>
    </row>
    <row r="637" spans="15:22" x14ac:dyDescent="0.25">
      <c r="O637" t="s">
        <v>22</v>
      </c>
      <c r="P637">
        <v>36</v>
      </c>
      <c r="Q637" t="s">
        <v>899</v>
      </c>
      <c r="R637" s="89">
        <f>'AUP Test Results Table 2'!D577</f>
        <v>0</v>
      </c>
      <c r="S637" s="3">
        <f>'AUP Test Results Table 2'!V577</f>
        <v>0</v>
      </c>
      <c r="T637">
        <f>'AUP Test Results Table 2'!T577</f>
        <v>0</v>
      </c>
      <c r="U637">
        <f>'AUP Test Results Table 2'!O577</f>
        <v>0</v>
      </c>
      <c r="V637">
        <f t="shared" si="18"/>
        <v>0</v>
      </c>
    </row>
    <row r="638" spans="15:22" x14ac:dyDescent="0.25">
      <c r="O638" t="s">
        <v>22</v>
      </c>
      <c r="P638">
        <v>37</v>
      </c>
      <c r="Q638" t="s">
        <v>900</v>
      </c>
      <c r="R638" s="89">
        <f>'AUP Test Results Table 2'!D578</f>
        <v>0</v>
      </c>
      <c r="S638" s="3">
        <f>'AUP Test Results Table 2'!V578</f>
        <v>0</v>
      </c>
      <c r="T638">
        <f>'AUP Test Results Table 2'!T578</f>
        <v>0</v>
      </c>
      <c r="U638">
        <f>'AUP Test Results Table 2'!O578</f>
        <v>0</v>
      </c>
      <c r="V638">
        <f t="shared" si="18"/>
        <v>0</v>
      </c>
    </row>
    <row r="639" spans="15:22" x14ac:dyDescent="0.25">
      <c r="O639" t="s">
        <v>22</v>
      </c>
      <c r="P639">
        <v>38</v>
      </c>
      <c r="Q639" t="s">
        <v>901</v>
      </c>
      <c r="R639" s="89">
        <f>'AUP Test Results Table 2'!D579</f>
        <v>0</v>
      </c>
      <c r="S639" s="3">
        <f>'AUP Test Results Table 2'!V579</f>
        <v>0</v>
      </c>
      <c r="T639">
        <f>'AUP Test Results Table 2'!T579</f>
        <v>0</v>
      </c>
      <c r="U639">
        <f>'AUP Test Results Table 2'!O579</f>
        <v>0</v>
      </c>
      <c r="V639">
        <f t="shared" si="18"/>
        <v>0</v>
      </c>
    </row>
    <row r="640" spans="15:22" x14ac:dyDescent="0.25">
      <c r="O640" t="s">
        <v>22</v>
      </c>
      <c r="P640">
        <v>39</v>
      </c>
      <c r="Q640" t="s">
        <v>902</v>
      </c>
      <c r="R640" s="89">
        <f>'AUP Test Results Table 2'!D580</f>
        <v>0</v>
      </c>
      <c r="S640" s="3">
        <f>'AUP Test Results Table 2'!V580</f>
        <v>0</v>
      </c>
      <c r="T640">
        <f>'AUP Test Results Table 2'!T580</f>
        <v>0</v>
      </c>
      <c r="U640">
        <f>'AUP Test Results Table 2'!O580</f>
        <v>0</v>
      </c>
      <c r="V640">
        <f t="shared" si="18"/>
        <v>0</v>
      </c>
    </row>
    <row r="641" spans="15:22" x14ac:dyDescent="0.25">
      <c r="O641" t="s">
        <v>22</v>
      </c>
      <c r="P641">
        <v>40</v>
      </c>
      <c r="Q641" t="s">
        <v>903</v>
      </c>
      <c r="R641" s="89">
        <f>'AUP Test Results Table 2'!D581</f>
        <v>0</v>
      </c>
      <c r="S641" s="3">
        <f>'AUP Test Results Table 2'!V581</f>
        <v>0</v>
      </c>
      <c r="T641">
        <f>'AUP Test Results Table 2'!T581</f>
        <v>0</v>
      </c>
      <c r="U641">
        <f>'AUP Test Results Table 2'!O581</f>
        <v>0</v>
      </c>
      <c r="V641">
        <f t="shared" si="18"/>
        <v>0</v>
      </c>
    </row>
    <row r="642" spans="15:22" x14ac:dyDescent="0.25">
      <c r="O642" t="s">
        <v>22</v>
      </c>
      <c r="P642">
        <v>41</v>
      </c>
      <c r="Q642" t="s">
        <v>904</v>
      </c>
      <c r="R642" s="89">
        <f>'AUP Test Results Table 2'!D582</f>
        <v>0</v>
      </c>
      <c r="S642" s="3">
        <f>'AUP Test Results Table 2'!V582</f>
        <v>0</v>
      </c>
      <c r="T642">
        <f>'AUP Test Results Table 2'!T582</f>
        <v>0</v>
      </c>
      <c r="U642">
        <f>'AUP Test Results Table 2'!O582</f>
        <v>0</v>
      </c>
      <c r="V642">
        <f t="shared" si="18"/>
        <v>0</v>
      </c>
    </row>
    <row r="643" spans="15:22" x14ac:dyDescent="0.25">
      <c r="O643" t="s">
        <v>22</v>
      </c>
      <c r="P643">
        <v>42</v>
      </c>
      <c r="Q643" t="s">
        <v>905</v>
      </c>
      <c r="R643" s="89">
        <f>'AUP Test Results Table 2'!D583</f>
        <v>0</v>
      </c>
      <c r="S643" s="3">
        <f>'AUP Test Results Table 2'!V583</f>
        <v>0</v>
      </c>
      <c r="T643">
        <f>'AUP Test Results Table 2'!T583</f>
        <v>0</v>
      </c>
      <c r="U643">
        <f>'AUP Test Results Table 2'!O583</f>
        <v>0</v>
      </c>
      <c r="V643">
        <f t="shared" ref="V643:V706" si="19">S643*S643</f>
        <v>0</v>
      </c>
    </row>
    <row r="644" spans="15:22" x14ac:dyDescent="0.25">
      <c r="O644" t="s">
        <v>22</v>
      </c>
      <c r="P644">
        <v>43</v>
      </c>
      <c r="Q644" t="s">
        <v>906</v>
      </c>
      <c r="R644" s="89">
        <f>'AUP Test Results Table 2'!D584</f>
        <v>0</v>
      </c>
      <c r="S644" s="3">
        <f>'AUP Test Results Table 2'!V584</f>
        <v>0</v>
      </c>
      <c r="T644">
        <f>'AUP Test Results Table 2'!T584</f>
        <v>0</v>
      </c>
      <c r="U644">
        <f>'AUP Test Results Table 2'!O584</f>
        <v>0</v>
      </c>
      <c r="V644">
        <f t="shared" si="19"/>
        <v>0</v>
      </c>
    </row>
    <row r="645" spans="15:22" x14ac:dyDescent="0.25">
      <c r="O645" t="s">
        <v>22</v>
      </c>
      <c r="P645">
        <v>44</v>
      </c>
      <c r="Q645" t="s">
        <v>907</v>
      </c>
      <c r="R645" s="89">
        <f>'AUP Test Results Table 2'!D585</f>
        <v>0</v>
      </c>
      <c r="S645" s="3">
        <f>'AUP Test Results Table 2'!V585</f>
        <v>0</v>
      </c>
      <c r="T645">
        <f>'AUP Test Results Table 2'!T585</f>
        <v>0</v>
      </c>
      <c r="U645">
        <f>'AUP Test Results Table 2'!O585</f>
        <v>0</v>
      </c>
      <c r="V645">
        <f t="shared" si="19"/>
        <v>0</v>
      </c>
    </row>
    <row r="646" spans="15:22" x14ac:dyDescent="0.25">
      <c r="O646" t="s">
        <v>22</v>
      </c>
      <c r="P646">
        <v>45</v>
      </c>
      <c r="Q646" t="s">
        <v>908</v>
      </c>
      <c r="R646" s="89">
        <f>'AUP Test Results Table 2'!D586</f>
        <v>0</v>
      </c>
      <c r="S646" s="3">
        <f>'AUP Test Results Table 2'!V586</f>
        <v>0</v>
      </c>
      <c r="T646">
        <f>'AUP Test Results Table 2'!T586</f>
        <v>0</v>
      </c>
      <c r="U646">
        <f>'AUP Test Results Table 2'!O586</f>
        <v>0</v>
      </c>
      <c r="V646">
        <f t="shared" si="19"/>
        <v>0</v>
      </c>
    </row>
    <row r="647" spans="15:22" x14ac:dyDescent="0.25">
      <c r="O647" t="s">
        <v>22</v>
      </c>
      <c r="P647">
        <v>46</v>
      </c>
      <c r="Q647" t="s">
        <v>909</v>
      </c>
      <c r="R647" s="89">
        <f>'AUP Test Results Table 2'!D587</f>
        <v>0</v>
      </c>
      <c r="S647" s="3">
        <f>'AUP Test Results Table 2'!V587</f>
        <v>0</v>
      </c>
      <c r="T647">
        <f>'AUP Test Results Table 2'!T587</f>
        <v>0</v>
      </c>
      <c r="U647">
        <f>'AUP Test Results Table 2'!O587</f>
        <v>0</v>
      </c>
      <c r="V647">
        <f t="shared" si="19"/>
        <v>0</v>
      </c>
    </row>
    <row r="648" spans="15:22" x14ac:dyDescent="0.25">
      <c r="O648" t="s">
        <v>22</v>
      </c>
      <c r="P648">
        <v>47</v>
      </c>
      <c r="Q648" t="s">
        <v>910</v>
      </c>
      <c r="R648" s="89">
        <f>'AUP Test Results Table 2'!D588</f>
        <v>0</v>
      </c>
      <c r="S648" s="3">
        <f>'AUP Test Results Table 2'!V588</f>
        <v>0</v>
      </c>
      <c r="T648">
        <f>'AUP Test Results Table 2'!T588</f>
        <v>0</v>
      </c>
      <c r="U648">
        <f>'AUP Test Results Table 2'!O588</f>
        <v>0</v>
      </c>
      <c r="V648">
        <f t="shared" si="19"/>
        <v>0</v>
      </c>
    </row>
    <row r="649" spans="15:22" x14ac:dyDescent="0.25">
      <c r="O649" t="s">
        <v>22</v>
      </c>
      <c r="P649">
        <v>48</v>
      </c>
      <c r="Q649" t="s">
        <v>911</v>
      </c>
      <c r="R649" s="89">
        <f>'AUP Test Results Table 2'!D589</f>
        <v>0</v>
      </c>
      <c r="S649" s="3">
        <f>'AUP Test Results Table 2'!V589</f>
        <v>0</v>
      </c>
      <c r="T649">
        <f>'AUP Test Results Table 2'!T589</f>
        <v>0</v>
      </c>
      <c r="U649">
        <f>'AUP Test Results Table 2'!O589</f>
        <v>0</v>
      </c>
      <c r="V649">
        <f t="shared" si="19"/>
        <v>0</v>
      </c>
    </row>
    <row r="650" spans="15:22" x14ac:dyDescent="0.25">
      <c r="O650" t="s">
        <v>22</v>
      </c>
      <c r="P650">
        <v>49</v>
      </c>
      <c r="Q650" t="s">
        <v>912</v>
      </c>
      <c r="R650" s="89">
        <f>'AUP Test Results Table 2'!D590</f>
        <v>0</v>
      </c>
      <c r="S650" s="3">
        <f>'AUP Test Results Table 2'!V590</f>
        <v>0</v>
      </c>
      <c r="T650">
        <f>'AUP Test Results Table 2'!T590</f>
        <v>0</v>
      </c>
      <c r="U650">
        <f>'AUP Test Results Table 2'!O590</f>
        <v>0</v>
      </c>
      <c r="V650">
        <f t="shared" si="19"/>
        <v>0</v>
      </c>
    </row>
    <row r="651" spans="15:22" x14ac:dyDescent="0.25">
      <c r="O651" t="s">
        <v>22</v>
      </c>
      <c r="P651">
        <v>50</v>
      </c>
      <c r="Q651" t="s">
        <v>913</v>
      </c>
      <c r="R651" s="89">
        <f>'AUP Test Results Table 2'!D591</f>
        <v>0</v>
      </c>
      <c r="S651" s="3">
        <f>'AUP Test Results Table 2'!V591</f>
        <v>0</v>
      </c>
      <c r="T651">
        <f>'AUP Test Results Table 2'!T591</f>
        <v>0</v>
      </c>
      <c r="U651">
        <f>'AUP Test Results Table 2'!O591</f>
        <v>0</v>
      </c>
      <c r="V651">
        <f t="shared" si="19"/>
        <v>0</v>
      </c>
    </row>
    <row r="652" spans="15:22" x14ac:dyDescent="0.25">
      <c r="O652" t="s">
        <v>22</v>
      </c>
      <c r="P652">
        <v>51</v>
      </c>
      <c r="Q652" t="s">
        <v>914</v>
      </c>
      <c r="R652" s="89">
        <f>'AUP Test Results Table 2'!D592</f>
        <v>0</v>
      </c>
      <c r="S652" s="3">
        <f>'AUP Test Results Table 2'!V592</f>
        <v>0</v>
      </c>
      <c r="T652">
        <f>'AUP Test Results Table 2'!T592</f>
        <v>0</v>
      </c>
      <c r="U652">
        <f>'AUP Test Results Table 2'!O592</f>
        <v>0</v>
      </c>
      <c r="V652">
        <f t="shared" si="19"/>
        <v>0</v>
      </c>
    </row>
    <row r="653" spans="15:22" x14ac:dyDescent="0.25">
      <c r="O653" t="s">
        <v>22</v>
      </c>
      <c r="P653">
        <v>52</v>
      </c>
      <c r="Q653" t="s">
        <v>915</v>
      </c>
      <c r="R653" s="89">
        <f>'AUP Test Results Table 2'!D593</f>
        <v>0</v>
      </c>
      <c r="S653" s="3">
        <f>'AUP Test Results Table 2'!V593</f>
        <v>0</v>
      </c>
      <c r="T653">
        <f>'AUP Test Results Table 2'!T593</f>
        <v>0</v>
      </c>
      <c r="U653">
        <f>'AUP Test Results Table 2'!O593</f>
        <v>0</v>
      </c>
      <c r="V653">
        <f t="shared" si="19"/>
        <v>0</v>
      </c>
    </row>
    <row r="654" spans="15:22" x14ac:dyDescent="0.25">
      <c r="O654" t="s">
        <v>22</v>
      </c>
      <c r="P654">
        <v>53</v>
      </c>
      <c r="Q654" t="s">
        <v>916</v>
      </c>
      <c r="R654" s="89">
        <f>'AUP Test Results Table 2'!D594</f>
        <v>0</v>
      </c>
      <c r="S654" s="3">
        <f>'AUP Test Results Table 2'!V594</f>
        <v>0</v>
      </c>
      <c r="T654">
        <f>'AUP Test Results Table 2'!T594</f>
        <v>0</v>
      </c>
      <c r="U654">
        <f>'AUP Test Results Table 2'!O594</f>
        <v>0</v>
      </c>
      <c r="V654">
        <f t="shared" si="19"/>
        <v>0</v>
      </c>
    </row>
    <row r="655" spans="15:22" x14ac:dyDescent="0.25">
      <c r="O655" t="s">
        <v>22</v>
      </c>
      <c r="P655">
        <v>54</v>
      </c>
      <c r="Q655" t="s">
        <v>917</v>
      </c>
      <c r="R655" s="89">
        <f>'AUP Test Results Table 2'!D595</f>
        <v>0</v>
      </c>
      <c r="S655" s="3">
        <f>'AUP Test Results Table 2'!V595</f>
        <v>0</v>
      </c>
      <c r="T655">
        <f>'AUP Test Results Table 2'!T595</f>
        <v>0</v>
      </c>
      <c r="U655">
        <f>'AUP Test Results Table 2'!O595</f>
        <v>0</v>
      </c>
      <c r="V655">
        <f t="shared" si="19"/>
        <v>0</v>
      </c>
    </row>
    <row r="656" spans="15:22" x14ac:dyDescent="0.25">
      <c r="O656" t="s">
        <v>22</v>
      </c>
      <c r="P656">
        <v>55</v>
      </c>
      <c r="Q656" t="s">
        <v>918</v>
      </c>
      <c r="R656" s="89">
        <f>'AUP Test Results Table 2'!D596</f>
        <v>0</v>
      </c>
      <c r="S656" s="3">
        <f>'AUP Test Results Table 2'!V596</f>
        <v>0</v>
      </c>
      <c r="T656">
        <f>'AUP Test Results Table 2'!T596</f>
        <v>0</v>
      </c>
      <c r="U656">
        <f>'AUP Test Results Table 2'!O596</f>
        <v>0</v>
      </c>
      <c r="V656">
        <f t="shared" si="19"/>
        <v>0</v>
      </c>
    </row>
    <row r="657" spans="15:22" x14ac:dyDescent="0.25">
      <c r="O657" t="s">
        <v>22</v>
      </c>
      <c r="P657">
        <v>56</v>
      </c>
      <c r="Q657" t="s">
        <v>919</v>
      </c>
      <c r="R657" s="89">
        <f>'AUP Test Results Table 2'!D597</f>
        <v>0</v>
      </c>
      <c r="S657" s="3">
        <f>'AUP Test Results Table 2'!V597</f>
        <v>0</v>
      </c>
      <c r="T657">
        <f>'AUP Test Results Table 2'!T597</f>
        <v>0</v>
      </c>
      <c r="U657">
        <f>'AUP Test Results Table 2'!O597</f>
        <v>0</v>
      </c>
      <c r="V657">
        <f t="shared" si="19"/>
        <v>0</v>
      </c>
    </row>
    <row r="658" spans="15:22" x14ac:dyDescent="0.25">
      <c r="O658" t="s">
        <v>22</v>
      </c>
      <c r="P658">
        <v>57</v>
      </c>
      <c r="Q658" t="s">
        <v>920</v>
      </c>
      <c r="R658" s="89">
        <f>'AUP Test Results Table 2'!D598</f>
        <v>0</v>
      </c>
      <c r="S658" s="3">
        <f>'AUP Test Results Table 2'!V598</f>
        <v>0</v>
      </c>
      <c r="T658">
        <f>'AUP Test Results Table 2'!T598</f>
        <v>0</v>
      </c>
      <c r="U658">
        <f>'AUP Test Results Table 2'!O598</f>
        <v>0</v>
      </c>
      <c r="V658">
        <f t="shared" si="19"/>
        <v>0</v>
      </c>
    </row>
    <row r="659" spans="15:22" x14ac:dyDescent="0.25">
      <c r="O659" t="s">
        <v>22</v>
      </c>
      <c r="P659">
        <v>58</v>
      </c>
      <c r="Q659" t="s">
        <v>921</v>
      </c>
      <c r="R659" s="89">
        <f>'AUP Test Results Table 2'!D599</f>
        <v>0</v>
      </c>
      <c r="S659" s="3">
        <f>'AUP Test Results Table 2'!V599</f>
        <v>0</v>
      </c>
      <c r="T659">
        <f>'AUP Test Results Table 2'!T599</f>
        <v>0</v>
      </c>
      <c r="U659">
        <f>'AUP Test Results Table 2'!O599</f>
        <v>0</v>
      </c>
      <c r="V659">
        <f t="shared" si="19"/>
        <v>0</v>
      </c>
    </row>
    <row r="660" spans="15:22" x14ac:dyDescent="0.25">
      <c r="O660" t="s">
        <v>22</v>
      </c>
      <c r="P660">
        <v>59</v>
      </c>
      <c r="Q660" t="s">
        <v>922</v>
      </c>
      <c r="R660" s="89">
        <f>'AUP Test Results Table 2'!D600</f>
        <v>0</v>
      </c>
      <c r="S660" s="3">
        <f>'AUP Test Results Table 2'!V600</f>
        <v>0</v>
      </c>
      <c r="T660">
        <f>'AUP Test Results Table 2'!T600</f>
        <v>0</v>
      </c>
      <c r="U660">
        <f>'AUP Test Results Table 2'!O600</f>
        <v>0</v>
      </c>
      <c r="V660">
        <f t="shared" si="19"/>
        <v>0</v>
      </c>
    </row>
    <row r="661" spans="15:22" x14ac:dyDescent="0.25">
      <c r="O661" t="s">
        <v>22</v>
      </c>
      <c r="P661">
        <v>60</v>
      </c>
      <c r="Q661" t="s">
        <v>923</v>
      </c>
      <c r="R661" s="89">
        <f>'AUP Test Results Table 2'!D601</f>
        <v>0</v>
      </c>
      <c r="S661" s="3">
        <f>'AUP Test Results Table 2'!V601</f>
        <v>0</v>
      </c>
      <c r="T661">
        <f>'AUP Test Results Table 2'!T601</f>
        <v>0</v>
      </c>
      <c r="U661">
        <f>'AUP Test Results Table 2'!O601</f>
        <v>0</v>
      </c>
      <c r="V661">
        <f t="shared" si="19"/>
        <v>0</v>
      </c>
    </row>
    <row r="662" spans="15:22" x14ac:dyDescent="0.25">
      <c r="O662" t="s">
        <v>24</v>
      </c>
      <c r="P662">
        <v>1</v>
      </c>
      <c r="Q662" t="s">
        <v>924</v>
      </c>
      <c r="R662" s="89">
        <f>'AUP Test Results Table 2'!D662</f>
        <v>0</v>
      </c>
      <c r="S662" s="3">
        <f>'AUP Test Results Table 2'!V662</f>
        <v>0</v>
      </c>
      <c r="T662">
        <f>'AUP Test Results Table 2'!T662</f>
        <v>0</v>
      </c>
      <c r="U662">
        <f>'AUP Test Results Table 2'!O662</f>
        <v>0</v>
      </c>
      <c r="V662">
        <f t="shared" si="19"/>
        <v>0</v>
      </c>
    </row>
    <row r="663" spans="15:22" x14ac:dyDescent="0.25">
      <c r="O663" t="s">
        <v>24</v>
      </c>
      <c r="P663">
        <v>2</v>
      </c>
      <c r="Q663" t="s">
        <v>925</v>
      </c>
      <c r="R663" s="89">
        <f>'AUP Test Results Table 2'!D663</f>
        <v>0</v>
      </c>
      <c r="S663" s="3">
        <f>'AUP Test Results Table 2'!V663</f>
        <v>0</v>
      </c>
      <c r="T663">
        <f>'AUP Test Results Table 2'!T663</f>
        <v>0</v>
      </c>
      <c r="U663">
        <f>'AUP Test Results Table 2'!O663</f>
        <v>0</v>
      </c>
      <c r="V663">
        <f t="shared" si="19"/>
        <v>0</v>
      </c>
    </row>
    <row r="664" spans="15:22" x14ac:dyDescent="0.25">
      <c r="O664" t="s">
        <v>24</v>
      </c>
      <c r="P664">
        <v>3</v>
      </c>
      <c r="Q664" t="s">
        <v>926</v>
      </c>
      <c r="R664" s="89">
        <f>'AUP Test Results Table 2'!D664</f>
        <v>0</v>
      </c>
      <c r="S664" s="3">
        <f>'AUP Test Results Table 2'!V664</f>
        <v>0</v>
      </c>
      <c r="T664">
        <f>'AUP Test Results Table 2'!T664</f>
        <v>0</v>
      </c>
      <c r="U664">
        <f>'AUP Test Results Table 2'!O664</f>
        <v>0</v>
      </c>
      <c r="V664">
        <f t="shared" si="19"/>
        <v>0</v>
      </c>
    </row>
    <row r="665" spans="15:22" x14ac:dyDescent="0.25">
      <c r="O665" t="s">
        <v>24</v>
      </c>
      <c r="P665">
        <v>4</v>
      </c>
      <c r="Q665" t="s">
        <v>927</v>
      </c>
      <c r="R665" s="89">
        <f>'AUP Test Results Table 2'!D665</f>
        <v>0</v>
      </c>
      <c r="S665" s="3">
        <f>'AUP Test Results Table 2'!V665</f>
        <v>0</v>
      </c>
      <c r="T665">
        <f>'AUP Test Results Table 2'!T665</f>
        <v>0</v>
      </c>
      <c r="U665">
        <f>'AUP Test Results Table 2'!O665</f>
        <v>0</v>
      </c>
      <c r="V665">
        <f t="shared" si="19"/>
        <v>0</v>
      </c>
    </row>
    <row r="666" spans="15:22" x14ac:dyDescent="0.25">
      <c r="O666" t="s">
        <v>24</v>
      </c>
      <c r="P666">
        <v>5</v>
      </c>
      <c r="Q666" t="s">
        <v>928</v>
      </c>
      <c r="R666" s="89">
        <f>'AUP Test Results Table 2'!D666</f>
        <v>0</v>
      </c>
      <c r="S666" s="3">
        <f>'AUP Test Results Table 2'!V666</f>
        <v>0</v>
      </c>
      <c r="T666">
        <f>'AUP Test Results Table 2'!T666</f>
        <v>0</v>
      </c>
      <c r="U666">
        <f>'AUP Test Results Table 2'!O666</f>
        <v>0</v>
      </c>
      <c r="V666">
        <f t="shared" si="19"/>
        <v>0</v>
      </c>
    </row>
    <row r="667" spans="15:22" x14ac:dyDescent="0.25">
      <c r="O667" t="s">
        <v>24</v>
      </c>
      <c r="P667">
        <v>6</v>
      </c>
      <c r="Q667" t="s">
        <v>929</v>
      </c>
      <c r="R667" s="89">
        <f>'AUP Test Results Table 2'!D667</f>
        <v>0</v>
      </c>
      <c r="S667" s="3">
        <f>'AUP Test Results Table 2'!V667</f>
        <v>0</v>
      </c>
      <c r="T667">
        <f>'AUP Test Results Table 2'!T667</f>
        <v>0</v>
      </c>
      <c r="U667">
        <f>'AUP Test Results Table 2'!O667</f>
        <v>0</v>
      </c>
      <c r="V667">
        <f t="shared" si="19"/>
        <v>0</v>
      </c>
    </row>
    <row r="668" spans="15:22" x14ac:dyDescent="0.25">
      <c r="O668" t="s">
        <v>24</v>
      </c>
      <c r="P668">
        <v>7</v>
      </c>
      <c r="Q668" t="s">
        <v>930</v>
      </c>
      <c r="R668" s="89">
        <f>'AUP Test Results Table 2'!D668</f>
        <v>0</v>
      </c>
      <c r="S668" s="3">
        <f>'AUP Test Results Table 2'!V668</f>
        <v>0</v>
      </c>
      <c r="T668">
        <f>'AUP Test Results Table 2'!T668</f>
        <v>0</v>
      </c>
      <c r="U668">
        <f>'AUP Test Results Table 2'!O668</f>
        <v>0</v>
      </c>
      <c r="V668">
        <f t="shared" si="19"/>
        <v>0</v>
      </c>
    </row>
    <row r="669" spans="15:22" x14ac:dyDescent="0.25">
      <c r="O669" t="s">
        <v>24</v>
      </c>
      <c r="P669">
        <v>8</v>
      </c>
      <c r="Q669" t="s">
        <v>931</v>
      </c>
      <c r="R669" s="89">
        <f>'AUP Test Results Table 2'!D669</f>
        <v>0</v>
      </c>
      <c r="S669" s="3">
        <f>'AUP Test Results Table 2'!V669</f>
        <v>0</v>
      </c>
      <c r="T669">
        <f>'AUP Test Results Table 2'!T669</f>
        <v>0</v>
      </c>
      <c r="U669">
        <f>'AUP Test Results Table 2'!O669</f>
        <v>0</v>
      </c>
      <c r="V669">
        <f t="shared" si="19"/>
        <v>0</v>
      </c>
    </row>
    <row r="670" spans="15:22" x14ac:dyDescent="0.25">
      <c r="O670" t="s">
        <v>24</v>
      </c>
      <c r="P670">
        <v>9</v>
      </c>
      <c r="Q670" t="s">
        <v>932</v>
      </c>
      <c r="R670" s="89">
        <f>'AUP Test Results Table 2'!D670</f>
        <v>0</v>
      </c>
      <c r="S670" s="3">
        <f>'AUP Test Results Table 2'!V670</f>
        <v>0</v>
      </c>
      <c r="T670">
        <f>'AUP Test Results Table 2'!T670</f>
        <v>0</v>
      </c>
      <c r="U670">
        <f>'AUP Test Results Table 2'!O670</f>
        <v>0</v>
      </c>
      <c r="V670">
        <f t="shared" si="19"/>
        <v>0</v>
      </c>
    </row>
    <row r="671" spans="15:22" x14ac:dyDescent="0.25">
      <c r="O671" t="s">
        <v>24</v>
      </c>
      <c r="P671">
        <v>10</v>
      </c>
      <c r="Q671" t="s">
        <v>933</v>
      </c>
      <c r="R671" s="89">
        <f>'AUP Test Results Table 2'!D671</f>
        <v>0</v>
      </c>
      <c r="S671" s="3">
        <f>'AUP Test Results Table 2'!V671</f>
        <v>0</v>
      </c>
      <c r="T671">
        <f>'AUP Test Results Table 2'!T671</f>
        <v>0</v>
      </c>
      <c r="U671">
        <f>'AUP Test Results Table 2'!O671</f>
        <v>0</v>
      </c>
      <c r="V671">
        <f t="shared" si="19"/>
        <v>0</v>
      </c>
    </row>
    <row r="672" spans="15:22" x14ac:dyDescent="0.25">
      <c r="O672" t="s">
        <v>24</v>
      </c>
      <c r="P672">
        <v>11</v>
      </c>
      <c r="Q672" t="s">
        <v>934</v>
      </c>
      <c r="R672" s="89">
        <f>'AUP Test Results Table 2'!D672</f>
        <v>0</v>
      </c>
      <c r="S672" s="3">
        <f>'AUP Test Results Table 2'!V672</f>
        <v>0</v>
      </c>
      <c r="T672">
        <f>'AUP Test Results Table 2'!T672</f>
        <v>0</v>
      </c>
      <c r="U672">
        <f>'AUP Test Results Table 2'!O672</f>
        <v>0</v>
      </c>
      <c r="V672">
        <f t="shared" si="19"/>
        <v>0</v>
      </c>
    </row>
    <row r="673" spans="15:22" x14ac:dyDescent="0.25">
      <c r="O673" t="s">
        <v>24</v>
      </c>
      <c r="P673">
        <v>12</v>
      </c>
      <c r="Q673" t="s">
        <v>935</v>
      </c>
      <c r="R673" s="89">
        <f>'AUP Test Results Table 2'!D673</f>
        <v>0</v>
      </c>
      <c r="S673" s="3">
        <f>'AUP Test Results Table 2'!V673</f>
        <v>0</v>
      </c>
      <c r="T673">
        <f>'AUP Test Results Table 2'!T673</f>
        <v>0</v>
      </c>
      <c r="U673">
        <f>'AUP Test Results Table 2'!O673</f>
        <v>0</v>
      </c>
      <c r="V673">
        <f t="shared" si="19"/>
        <v>0</v>
      </c>
    </row>
    <row r="674" spans="15:22" x14ac:dyDescent="0.25">
      <c r="O674" t="s">
        <v>24</v>
      </c>
      <c r="P674">
        <v>13</v>
      </c>
      <c r="Q674" t="s">
        <v>936</v>
      </c>
      <c r="R674" s="89">
        <f>'AUP Test Results Table 2'!D674</f>
        <v>0</v>
      </c>
      <c r="S674" s="3">
        <f>'AUP Test Results Table 2'!V674</f>
        <v>0</v>
      </c>
      <c r="T674">
        <f>'AUP Test Results Table 2'!T674</f>
        <v>0</v>
      </c>
      <c r="U674">
        <f>'AUP Test Results Table 2'!O674</f>
        <v>0</v>
      </c>
      <c r="V674">
        <f t="shared" si="19"/>
        <v>0</v>
      </c>
    </row>
    <row r="675" spans="15:22" x14ac:dyDescent="0.25">
      <c r="O675" t="s">
        <v>24</v>
      </c>
      <c r="P675">
        <v>14</v>
      </c>
      <c r="Q675" t="s">
        <v>937</v>
      </c>
      <c r="R675" s="89">
        <f>'AUP Test Results Table 2'!D675</f>
        <v>0</v>
      </c>
      <c r="S675" s="3">
        <f>'AUP Test Results Table 2'!V675</f>
        <v>0</v>
      </c>
      <c r="T675">
        <f>'AUP Test Results Table 2'!T675</f>
        <v>0</v>
      </c>
      <c r="U675">
        <f>'AUP Test Results Table 2'!O675</f>
        <v>0</v>
      </c>
      <c r="V675">
        <f t="shared" si="19"/>
        <v>0</v>
      </c>
    </row>
    <row r="676" spans="15:22" x14ac:dyDescent="0.25">
      <c r="O676" t="s">
        <v>24</v>
      </c>
      <c r="P676">
        <v>15</v>
      </c>
      <c r="Q676" t="s">
        <v>938</v>
      </c>
      <c r="R676" s="89">
        <f>'AUP Test Results Table 2'!D676</f>
        <v>0</v>
      </c>
      <c r="S676" s="3">
        <f>'AUP Test Results Table 2'!V676</f>
        <v>0</v>
      </c>
      <c r="T676">
        <f>'AUP Test Results Table 2'!T676</f>
        <v>0</v>
      </c>
      <c r="U676">
        <f>'AUP Test Results Table 2'!O676</f>
        <v>0</v>
      </c>
      <c r="V676">
        <f t="shared" si="19"/>
        <v>0</v>
      </c>
    </row>
    <row r="677" spans="15:22" x14ac:dyDescent="0.25">
      <c r="O677" t="s">
        <v>24</v>
      </c>
      <c r="P677">
        <v>16</v>
      </c>
      <c r="Q677" t="s">
        <v>939</v>
      </c>
      <c r="R677" s="89">
        <f>'AUP Test Results Table 2'!D677</f>
        <v>0</v>
      </c>
      <c r="S677" s="3">
        <f>'AUP Test Results Table 2'!V677</f>
        <v>0</v>
      </c>
      <c r="T677">
        <f>'AUP Test Results Table 2'!T677</f>
        <v>0</v>
      </c>
      <c r="U677">
        <f>'AUP Test Results Table 2'!O677</f>
        <v>0</v>
      </c>
      <c r="V677">
        <f t="shared" si="19"/>
        <v>0</v>
      </c>
    </row>
    <row r="678" spans="15:22" x14ac:dyDescent="0.25">
      <c r="O678" t="s">
        <v>24</v>
      </c>
      <c r="P678">
        <v>17</v>
      </c>
      <c r="Q678" t="s">
        <v>940</v>
      </c>
      <c r="R678" s="89">
        <f>'AUP Test Results Table 2'!D678</f>
        <v>0</v>
      </c>
      <c r="S678" s="3">
        <f>'AUP Test Results Table 2'!V678</f>
        <v>0</v>
      </c>
      <c r="T678">
        <f>'AUP Test Results Table 2'!T678</f>
        <v>0</v>
      </c>
      <c r="U678">
        <f>'AUP Test Results Table 2'!O678</f>
        <v>0</v>
      </c>
      <c r="V678">
        <f t="shared" si="19"/>
        <v>0</v>
      </c>
    </row>
    <row r="679" spans="15:22" x14ac:dyDescent="0.25">
      <c r="O679" t="s">
        <v>24</v>
      </c>
      <c r="P679">
        <v>18</v>
      </c>
      <c r="Q679" t="s">
        <v>941</v>
      </c>
      <c r="R679" s="89">
        <f>'AUP Test Results Table 2'!D679</f>
        <v>0</v>
      </c>
      <c r="S679" s="3">
        <f>'AUP Test Results Table 2'!V679</f>
        <v>0</v>
      </c>
      <c r="T679">
        <f>'AUP Test Results Table 2'!T679</f>
        <v>0</v>
      </c>
      <c r="U679">
        <f>'AUP Test Results Table 2'!O679</f>
        <v>0</v>
      </c>
      <c r="V679">
        <f t="shared" si="19"/>
        <v>0</v>
      </c>
    </row>
    <row r="680" spans="15:22" x14ac:dyDescent="0.25">
      <c r="O680" t="s">
        <v>24</v>
      </c>
      <c r="P680">
        <v>19</v>
      </c>
      <c r="Q680" t="s">
        <v>942</v>
      </c>
      <c r="R680" s="89">
        <f>'AUP Test Results Table 2'!D680</f>
        <v>0</v>
      </c>
      <c r="S680" s="3">
        <f>'AUP Test Results Table 2'!V680</f>
        <v>0</v>
      </c>
      <c r="T680">
        <f>'AUP Test Results Table 2'!T680</f>
        <v>0</v>
      </c>
      <c r="U680">
        <f>'AUP Test Results Table 2'!O680</f>
        <v>0</v>
      </c>
      <c r="V680">
        <f t="shared" si="19"/>
        <v>0</v>
      </c>
    </row>
    <row r="681" spans="15:22" x14ac:dyDescent="0.25">
      <c r="O681" t="s">
        <v>24</v>
      </c>
      <c r="P681">
        <v>20</v>
      </c>
      <c r="Q681" t="s">
        <v>943</v>
      </c>
      <c r="R681" s="89">
        <f>'AUP Test Results Table 2'!D681</f>
        <v>0</v>
      </c>
      <c r="S681" s="3">
        <f>'AUP Test Results Table 2'!V681</f>
        <v>0</v>
      </c>
      <c r="T681">
        <f>'AUP Test Results Table 2'!T681</f>
        <v>0</v>
      </c>
      <c r="U681">
        <f>'AUP Test Results Table 2'!O681</f>
        <v>0</v>
      </c>
      <c r="V681">
        <f t="shared" si="19"/>
        <v>0</v>
      </c>
    </row>
    <row r="682" spans="15:22" x14ac:dyDescent="0.25">
      <c r="O682" t="s">
        <v>24</v>
      </c>
      <c r="P682">
        <v>21</v>
      </c>
      <c r="Q682" t="s">
        <v>944</v>
      </c>
      <c r="R682" s="89">
        <f>'AUP Test Results Table 2'!D682</f>
        <v>0</v>
      </c>
      <c r="S682" s="3">
        <f>'AUP Test Results Table 2'!V682</f>
        <v>0</v>
      </c>
      <c r="T682">
        <f>'AUP Test Results Table 2'!T682</f>
        <v>0</v>
      </c>
      <c r="U682">
        <f>'AUP Test Results Table 2'!O682</f>
        <v>0</v>
      </c>
      <c r="V682">
        <f t="shared" si="19"/>
        <v>0</v>
      </c>
    </row>
    <row r="683" spans="15:22" x14ac:dyDescent="0.25">
      <c r="O683" t="s">
        <v>24</v>
      </c>
      <c r="P683">
        <v>22</v>
      </c>
      <c r="Q683" t="s">
        <v>945</v>
      </c>
      <c r="R683" s="89">
        <f>'AUP Test Results Table 2'!D683</f>
        <v>0</v>
      </c>
      <c r="S683" s="3">
        <f>'AUP Test Results Table 2'!V683</f>
        <v>0</v>
      </c>
      <c r="T683">
        <f>'AUP Test Results Table 2'!T683</f>
        <v>0</v>
      </c>
      <c r="U683">
        <f>'AUP Test Results Table 2'!O683</f>
        <v>0</v>
      </c>
      <c r="V683">
        <f t="shared" si="19"/>
        <v>0</v>
      </c>
    </row>
    <row r="684" spans="15:22" x14ac:dyDescent="0.25">
      <c r="O684" t="s">
        <v>24</v>
      </c>
      <c r="P684">
        <v>23</v>
      </c>
      <c r="Q684" t="s">
        <v>946</v>
      </c>
      <c r="R684" s="89">
        <f>'AUP Test Results Table 2'!D684</f>
        <v>0</v>
      </c>
      <c r="S684" s="3">
        <f>'AUP Test Results Table 2'!V684</f>
        <v>0</v>
      </c>
      <c r="T684">
        <f>'AUP Test Results Table 2'!T684</f>
        <v>0</v>
      </c>
      <c r="U684">
        <f>'AUP Test Results Table 2'!O684</f>
        <v>0</v>
      </c>
      <c r="V684">
        <f t="shared" si="19"/>
        <v>0</v>
      </c>
    </row>
    <row r="685" spans="15:22" x14ac:dyDescent="0.25">
      <c r="O685" t="s">
        <v>24</v>
      </c>
      <c r="P685">
        <v>24</v>
      </c>
      <c r="Q685" t="s">
        <v>947</v>
      </c>
      <c r="R685" s="89">
        <f>'AUP Test Results Table 2'!D685</f>
        <v>0</v>
      </c>
      <c r="S685" s="3">
        <f>'AUP Test Results Table 2'!V685</f>
        <v>0</v>
      </c>
      <c r="T685">
        <f>'AUP Test Results Table 2'!T685</f>
        <v>0</v>
      </c>
      <c r="U685">
        <f>'AUP Test Results Table 2'!O685</f>
        <v>0</v>
      </c>
      <c r="V685">
        <f t="shared" si="19"/>
        <v>0</v>
      </c>
    </row>
    <row r="686" spans="15:22" x14ac:dyDescent="0.25">
      <c r="O686" t="s">
        <v>24</v>
      </c>
      <c r="P686">
        <v>25</v>
      </c>
      <c r="Q686" t="s">
        <v>948</v>
      </c>
      <c r="R686" s="89">
        <f>'AUP Test Results Table 2'!D686</f>
        <v>0</v>
      </c>
      <c r="S686" s="3">
        <f>'AUP Test Results Table 2'!V686</f>
        <v>0</v>
      </c>
      <c r="T686">
        <f>'AUP Test Results Table 2'!T686</f>
        <v>0</v>
      </c>
      <c r="U686">
        <f>'AUP Test Results Table 2'!O686</f>
        <v>0</v>
      </c>
      <c r="V686">
        <f t="shared" si="19"/>
        <v>0</v>
      </c>
    </row>
    <row r="687" spans="15:22" x14ac:dyDescent="0.25">
      <c r="O687" t="s">
        <v>24</v>
      </c>
      <c r="P687">
        <v>26</v>
      </c>
      <c r="Q687" t="s">
        <v>949</v>
      </c>
      <c r="R687" s="89">
        <f>'AUP Test Results Table 2'!D687</f>
        <v>0</v>
      </c>
      <c r="S687" s="3">
        <f>'AUP Test Results Table 2'!V687</f>
        <v>0</v>
      </c>
      <c r="T687">
        <f>'AUP Test Results Table 2'!T687</f>
        <v>0</v>
      </c>
      <c r="U687">
        <f>'AUP Test Results Table 2'!O687</f>
        <v>0</v>
      </c>
      <c r="V687">
        <f t="shared" si="19"/>
        <v>0</v>
      </c>
    </row>
    <row r="688" spans="15:22" x14ac:dyDescent="0.25">
      <c r="O688" t="s">
        <v>24</v>
      </c>
      <c r="P688">
        <v>27</v>
      </c>
      <c r="Q688" t="s">
        <v>950</v>
      </c>
      <c r="R688" s="89">
        <f>'AUP Test Results Table 2'!D688</f>
        <v>0</v>
      </c>
      <c r="S688" s="3">
        <f>'AUP Test Results Table 2'!V688</f>
        <v>0</v>
      </c>
      <c r="T688">
        <f>'AUP Test Results Table 2'!T688</f>
        <v>0</v>
      </c>
      <c r="U688">
        <f>'AUP Test Results Table 2'!O688</f>
        <v>0</v>
      </c>
      <c r="V688">
        <f t="shared" si="19"/>
        <v>0</v>
      </c>
    </row>
    <row r="689" spans="15:22" x14ac:dyDescent="0.25">
      <c r="O689" t="s">
        <v>24</v>
      </c>
      <c r="P689">
        <v>28</v>
      </c>
      <c r="Q689" t="s">
        <v>951</v>
      </c>
      <c r="R689" s="89">
        <f>'AUP Test Results Table 2'!D689</f>
        <v>0</v>
      </c>
      <c r="S689" s="3">
        <f>'AUP Test Results Table 2'!V689</f>
        <v>0</v>
      </c>
      <c r="T689">
        <f>'AUP Test Results Table 2'!T689</f>
        <v>0</v>
      </c>
      <c r="U689">
        <f>'AUP Test Results Table 2'!O689</f>
        <v>0</v>
      </c>
      <c r="V689">
        <f t="shared" si="19"/>
        <v>0</v>
      </c>
    </row>
    <row r="690" spans="15:22" x14ac:dyDescent="0.25">
      <c r="O690" t="s">
        <v>24</v>
      </c>
      <c r="P690">
        <v>29</v>
      </c>
      <c r="Q690" t="s">
        <v>952</v>
      </c>
      <c r="R690" s="89">
        <f>'AUP Test Results Table 2'!D690</f>
        <v>0</v>
      </c>
      <c r="S690" s="3">
        <f>'AUP Test Results Table 2'!V690</f>
        <v>0</v>
      </c>
      <c r="T690">
        <f>'AUP Test Results Table 2'!T690</f>
        <v>0</v>
      </c>
      <c r="U690">
        <f>'AUP Test Results Table 2'!O690</f>
        <v>0</v>
      </c>
      <c r="V690">
        <f t="shared" si="19"/>
        <v>0</v>
      </c>
    </row>
    <row r="691" spans="15:22" x14ac:dyDescent="0.25">
      <c r="O691" t="s">
        <v>24</v>
      </c>
      <c r="P691">
        <v>30</v>
      </c>
      <c r="Q691" t="s">
        <v>953</v>
      </c>
      <c r="R691" s="89">
        <f>'AUP Test Results Table 2'!D691</f>
        <v>0</v>
      </c>
      <c r="S691" s="3">
        <f>'AUP Test Results Table 2'!V691</f>
        <v>0</v>
      </c>
      <c r="T691">
        <f>'AUP Test Results Table 2'!T691</f>
        <v>0</v>
      </c>
      <c r="U691">
        <f>'AUP Test Results Table 2'!O691</f>
        <v>0</v>
      </c>
      <c r="V691">
        <f t="shared" si="19"/>
        <v>0</v>
      </c>
    </row>
    <row r="692" spans="15:22" x14ac:dyDescent="0.25">
      <c r="O692" t="s">
        <v>24</v>
      </c>
      <c r="P692">
        <v>31</v>
      </c>
      <c r="Q692" t="s">
        <v>954</v>
      </c>
      <c r="R692" s="89">
        <f>'AUP Test Results Table 2'!D692</f>
        <v>0</v>
      </c>
      <c r="S692" s="3">
        <f>'AUP Test Results Table 2'!V692</f>
        <v>0</v>
      </c>
      <c r="T692">
        <f>'AUP Test Results Table 2'!T692</f>
        <v>0</v>
      </c>
      <c r="U692">
        <f>'AUP Test Results Table 2'!O692</f>
        <v>0</v>
      </c>
      <c r="V692">
        <f t="shared" si="19"/>
        <v>0</v>
      </c>
    </row>
    <row r="693" spans="15:22" x14ac:dyDescent="0.25">
      <c r="O693" t="s">
        <v>24</v>
      </c>
      <c r="P693">
        <v>32</v>
      </c>
      <c r="Q693" t="s">
        <v>955</v>
      </c>
      <c r="R693" s="89">
        <f>'AUP Test Results Table 2'!D693</f>
        <v>0</v>
      </c>
      <c r="S693" s="3">
        <f>'AUP Test Results Table 2'!V693</f>
        <v>0</v>
      </c>
      <c r="T693">
        <f>'AUP Test Results Table 2'!T693</f>
        <v>0</v>
      </c>
      <c r="U693">
        <f>'AUP Test Results Table 2'!O693</f>
        <v>0</v>
      </c>
      <c r="V693">
        <f t="shared" si="19"/>
        <v>0</v>
      </c>
    </row>
    <row r="694" spans="15:22" x14ac:dyDescent="0.25">
      <c r="O694" t="s">
        <v>24</v>
      </c>
      <c r="P694">
        <v>33</v>
      </c>
      <c r="Q694" t="s">
        <v>956</v>
      </c>
      <c r="R694" s="89">
        <f>'AUP Test Results Table 2'!D694</f>
        <v>0</v>
      </c>
      <c r="S694" s="3">
        <f>'AUP Test Results Table 2'!V694</f>
        <v>0</v>
      </c>
      <c r="T694">
        <f>'AUP Test Results Table 2'!T694</f>
        <v>0</v>
      </c>
      <c r="U694">
        <f>'AUP Test Results Table 2'!O694</f>
        <v>0</v>
      </c>
      <c r="V694">
        <f t="shared" si="19"/>
        <v>0</v>
      </c>
    </row>
    <row r="695" spans="15:22" x14ac:dyDescent="0.25">
      <c r="O695" t="s">
        <v>24</v>
      </c>
      <c r="P695">
        <v>34</v>
      </c>
      <c r="Q695" t="s">
        <v>957</v>
      </c>
      <c r="R695" s="89">
        <f>'AUP Test Results Table 2'!D695</f>
        <v>0</v>
      </c>
      <c r="S695" s="3">
        <f>'AUP Test Results Table 2'!V695</f>
        <v>0</v>
      </c>
      <c r="T695">
        <f>'AUP Test Results Table 2'!T695</f>
        <v>0</v>
      </c>
      <c r="U695">
        <f>'AUP Test Results Table 2'!O695</f>
        <v>0</v>
      </c>
      <c r="V695">
        <f t="shared" si="19"/>
        <v>0</v>
      </c>
    </row>
    <row r="696" spans="15:22" x14ac:dyDescent="0.25">
      <c r="O696" t="s">
        <v>24</v>
      </c>
      <c r="P696">
        <v>35</v>
      </c>
      <c r="Q696" t="s">
        <v>958</v>
      </c>
      <c r="R696" s="89">
        <f>'AUP Test Results Table 2'!D696</f>
        <v>0</v>
      </c>
      <c r="S696" s="3">
        <f>'AUP Test Results Table 2'!V696</f>
        <v>0</v>
      </c>
      <c r="T696">
        <f>'AUP Test Results Table 2'!T696</f>
        <v>0</v>
      </c>
      <c r="U696">
        <f>'AUP Test Results Table 2'!O696</f>
        <v>0</v>
      </c>
      <c r="V696">
        <f t="shared" si="19"/>
        <v>0</v>
      </c>
    </row>
    <row r="697" spans="15:22" x14ac:dyDescent="0.25">
      <c r="O697" t="s">
        <v>24</v>
      </c>
      <c r="P697">
        <v>36</v>
      </c>
      <c r="Q697" t="s">
        <v>959</v>
      </c>
      <c r="R697" s="89">
        <f>'AUP Test Results Table 2'!D697</f>
        <v>0</v>
      </c>
      <c r="S697" s="3">
        <f>'AUP Test Results Table 2'!V697</f>
        <v>0</v>
      </c>
      <c r="T697">
        <f>'AUP Test Results Table 2'!T697</f>
        <v>0</v>
      </c>
      <c r="U697">
        <f>'AUP Test Results Table 2'!O697</f>
        <v>0</v>
      </c>
      <c r="V697">
        <f t="shared" si="19"/>
        <v>0</v>
      </c>
    </row>
    <row r="698" spans="15:22" x14ac:dyDescent="0.25">
      <c r="O698" t="s">
        <v>24</v>
      </c>
      <c r="P698">
        <v>37</v>
      </c>
      <c r="Q698" t="s">
        <v>960</v>
      </c>
      <c r="R698" s="89">
        <f>'AUP Test Results Table 2'!D698</f>
        <v>0</v>
      </c>
      <c r="S698" s="3">
        <f>'AUP Test Results Table 2'!V698</f>
        <v>0</v>
      </c>
      <c r="T698">
        <f>'AUP Test Results Table 2'!T698</f>
        <v>0</v>
      </c>
      <c r="U698">
        <f>'AUP Test Results Table 2'!O698</f>
        <v>0</v>
      </c>
      <c r="V698">
        <f t="shared" si="19"/>
        <v>0</v>
      </c>
    </row>
    <row r="699" spans="15:22" x14ac:dyDescent="0.25">
      <c r="O699" t="s">
        <v>24</v>
      </c>
      <c r="P699">
        <v>38</v>
      </c>
      <c r="Q699" t="s">
        <v>961</v>
      </c>
      <c r="R699" s="89">
        <f>'AUP Test Results Table 2'!D699</f>
        <v>0</v>
      </c>
      <c r="S699" s="3">
        <f>'AUP Test Results Table 2'!V699</f>
        <v>0</v>
      </c>
      <c r="T699">
        <f>'AUP Test Results Table 2'!T699</f>
        <v>0</v>
      </c>
      <c r="U699">
        <f>'AUP Test Results Table 2'!O699</f>
        <v>0</v>
      </c>
      <c r="V699">
        <f t="shared" si="19"/>
        <v>0</v>
      </c>
    </row>
    <row r="700" spans="15:22" x14ac:dyDescent="0.25">
      <c r="O700" t="s">
        <v>24</v>
      </c>
      <c r="P700">
        <v>39</v>
      </c>
      <c r="Q700" t="s">
        <v>962</v>
      </c>
      <c r="R700" s="89">
        <f>'AUP Test Results Table 2'!D700</f>
        <v>0</v>
      </c>
      <c r="S700" s="3">
        <f>'AUP Test Results Table 2'!V700</f>
        <v>0</v>
      </c>
      <c r="T700">
        <f>'AUP Test Results Table 2'!T700</f>
        <v>0</v>
      </c>
      <c r="U700">
        <f>'AUP Test Results Table 2'!O700</f>
        <v>0</v>
      </c>
      <c r="V700">
        <f t="shared" si="19"/>
        <v>0</v>
      </c>
    </row>
    <row r="701" spans="15:22" x14ac:dyDescent="0.25">
      <c r="O701" t="s">
        <v>24</v>
      </c>
      <c r="P701">
        <v>40</v>
      </c>
      <c r="Q701" t="s">
        <v>963</v>
      </c>
      <c r="R701" s="89">
        <f>'AUP Test Results Table 2'!D701</f>
        <v>0</v>
      </c>
      <c r="S701" s="3">
        <f>'AUP Test Results Table 2'!V701</f>
        <v>0</v>
      </c>
      <c r="T701">
        <f>'AUP Test Results Table 2'!T701</f>
        <v>0</v>
      </c>
      <c r="U701">
        <f>'AUP Test Results Table 2'!O701</f>
        <v>0</v>
      </c>
      <c r="V701">
        <f t="shared" si="19"/>
        <v>0</v>
      </c>
    </row>
    <row r="702" spans="15:22" x14ac:dyDescent="0.25">
      <c r="O702" t="s">
        <v>24</v>
      </c>
      <c r="P702">
        <v>41</v>
      </c>
      <c r="Q702" t="s">
        <v>964</v>
      </c>
      <c r="R702" s="89">
        <f>'AUP Test Results Table 2'!D702</f>
        <v>0</v>
      </c>
      <c r="S702" s="3">
        <f>'AUP Test Results Table 2'!V702</f>
        <v>0</v>
      </c>
      <c r="T702">
        <f>'AUP Test Results Table 2'!T702</f>
        <v>0</v>
      </c>
      <c r="U702">
        <f>'AUP Test Results Table 2'!O702</f>
        <v>0</v>
      </c>
      <c r="V702">
        <f t="shared" si="19"/>
        <v>0</v>
      </c>
    </row>
    <row r="703" spans="15:22" x14ac:dyDescent="0.25">
      <c r="O703" t="s">
        <v>24</v>
      </c>
      <c r="P703">
        <v>42</v>
      </c>
      <c r="Q703" t="s">
        <v>965</v>
      </c>
      <c r="R703" s="89">
        <f>'AUP Test Results Table 2'!D703</f>
        <v>0</v>
      </c>
      <c r="S703" s="3">
        <f>'AUP Test Results Table 2'!V703</f>
        <v>0</v>
      </c>
      <c r="T703">
        <f>'AUP Test Results Table 2'!T703</f>
        <v>0</v>
      </c>
      <c r="U703">
        <f>'AUP Test Results Table 2'!O703</f>
        <v>0</v>
      </c>
      <c r="V703">
        <f t="shared" si="19"/>
        <v>0</v>
      </c>
    </row>
    <row r="704" spans="15:22" x14ac:dyDescent="0.25">
      <c r="O704" t="s">
        <v>24</v>
      </c>
      <c r="P704">
        <v>43</v>
      </c>
      <c r="Q704" t="s">
        <v>966</v>
      </c>
      <c r="R704" s="89">
        <f>'AUP Test Results Table 2'!D704</f>
        <v>0</v>
      </c>
      <c r="S704" s="3">
        <f>'AUP Test Results Table 2'!V704</f>
        <v>0</v>
      </c>
      <c r="T704">
        <f>'AUP Test Results Table 2'!T704</f>
        <v>0</v>
      </c>
      <c r="U704">
        <f>'AUP Test Results Table 2'!O704</f>
        <v>0</v>
      </c>
      <c r="V704">
        <f t="shared" si="19"/>
        <v>0</v>
      </c>
    </row>
    <row r="705" spans="15:22" x14ac:dyDescent="0.25">
      <c r="O705" t="s">
        <v>24</v>
      </c>
      <c r="P705">
        <v>44</v>
      </c>
      <c r="Q705" t="s">
        <v>967</v>
      </c>
      <c r="R705" s="89">
        <f>'AUP Test Results Table 2'!D705</f>
        <v>0</v>
      </c>
      <c r="S705" s="3">
        <f>'AUP Test Results Table 2'!V705</f>
        <v>0</v>
      </c>
      <c r="T705">
        <f>'AUP Test Results Table 2'!T705</f>
        <v>0</v>
      </c>
      <c r="U705">
        <f>'AUP Test Results Table 2'!O705</f>
        <v>0</v>
      </c>
      <c r="V705">
        <f t="shared" si="19"/>
        <v>0</v>
      </c>
    </row>
    <row r="706" spans="15:22" x14ac:dyDescent="0.25">
      <c r="O706" t="s">
        <v>24</v>
      </c>
      <c r="P706">
        <v>45</v>
      </c>
      <c r="Q706" t="s">
        <v>968</v>
      </c>
      <c r="R706" s="89">
        <f>'AUP Test Results Table 2'!D706</f>
        <v>0</v>
      </c>
      <c r="S706" s="3">
        <f>'AUP Test Results Table 2'!V706</f>
        <v>0</v>
      </c>
      <c r="T706">
        <f>'AUP Test Results Table 2'!T706</f>
        <v>0</v>
      </c>
      <c r="U706">
        <f>'AUP Test Results Table 2'!O706</f>
        <v>0</v>
      </c>
      <c r="V706">
        <f t="shared" si="19"/>
        <v>0</v>
      </c>
    </row>
    <row r="707" spans="15:22" x14ac:dyDescent="0.25">
      <c r="O707" t="s">
        <v>24</v>
      </c>
      <c r="P707">
        <v>46</v>
      </c>
      <c r="Q707" t="s">
        <v>969</v>
      </c>
      <c r="R707" s="89">
        <f>'AUP Test Results Table 2'!D707</f>
        <v>0</v>
      </c>
      <c r="S707" s="3">
        <f>'AUP Test Results Table 2'!V707</f>
        <v>0</v>
      </c>
      <c r="T707">
        <f>'AUP Test Results Table 2'!T707</f>
        <v>0</v>
      </c>
      <c r="U707">
        <f>'AUP Test Results Table 2'!O707</f>
        <v>0</v>
      </c>
      <c r="V707">
        <f t="shared" ref="V707:V770" si="20">S707*S707</f>
        <v>0</v>
      </c>
    </row>
    <row r="708" spans="15:22" x14ac:dyDescent="0.25">
      <c r="O708" t="s">
        <v>24</v>
      </c>
      <c r="P708">
        <v>47</v>
      </c>
      <c r="Q708" t="s">
        <v>970</v>
      </c>
      <c r="R708" s="89">
        <f>'AUP Test Results Table 2'!D708</f>
        <v>0</v>
      </c>
      <c r="S708" s="3">
        <f>'AUP Test Results Table 2'!V708</f>
        <v>0</v>
      </c>
      <c r="T708">
        <f>'AUP Test Results Table 2'!T708</f>
        <v>0</v>
      </c>
      <c r="U708">
        <f>'AUP Test Results Table 2'!O708</f>
        <v>0</v>
      </c>
      <c r="V708">
        <f t="shared" si="20"/>
        <v>0</v>
      </c>
    </row>
    <row r="709" spans="15:22" x14ac:dyDescent="0.25">
      <c r="O709" t="s">
        <v>24</v>
      </c>
      <c r="P709">
        <v>48</v>
      </c>
      <c r="Q709" t="s">
        <v>971</v>
      </c>
      <c r="R709" s="89">
        <f>'AUP Test Results Table 2'!D709</f>
        <v>0</v>
      </c>
      <c r="S709" s="3">
        <f>'AUP Test Results Table 2'!V709</f>
        <v>0</v>
      </c>
      <c r="T709">
        <f>'AUP Test Results Table 2'!T709</f>
        <v>0</v>
      </c>
      <c r="U709">
        <f>'AUP Test Results Table 2'!O709</f>
        <v>0</v>
      </c>
      <c r="V709">
        <f t="shared" si="20"/>
        <v>0</v>
      </c>
    </row>
    <row r="710" spans="15:22" x14ac:dyDescent="0.25">
      <c r="O710" t="s">
        <v>24</v>
      </c>
      <c r="P710">
        <v>49</v>
      </c>
      <c r="Q710" t="s">
        <v>972</v>
      </c>
      <c r="R710" s="89">
        <f>'AUP Test Results Table 2'!D710</f>
        <v>0</v>
      </c>
      <c r="S710" s="3">
        <f>'AUP Test Results Table 2'!V710</f>
        <v>0</v>
      </c>
      <c r="T710">
        <f>'AUP Test Results Table 2'!T710</f>
        <v>0</v>
      </c>
      <c r="U710">
        <f>'AUP Test Results Table 2'!O710</f>
        <v>0</v>
      </c>
      <c r="V710">
        <f t="shared" si="20"/>
        <v>0</v>
      </c>
    </row>
    <row r="711" spans="15:22" x14ac:dyDescent="0.25">
      <c r="O711" t="s">
        <v>24</v>
      </c>
      <c r="P711">
        <v>50</v>
      </c>
      <c r="Q711" t="s">
        <v>973</v>
      </c>
      <c r="R711" s="89">
        <f>'AUP Test Results Table 2'!D711</f>
        <v>0</v>
      </c>
      <c r="S711" s="3">
        <f>'AUP Test Results Table 2'!V711</f>
        <v>0</v>
      </c>
      <c r="T711">
        <f>'AUP Test Results Table 2'!T711</f>
        <v>0</v>
      </c>
      <c r="U711">
        <f>'AUP Test Results Table 2'!O711</f>
        <v>0</v>
      </c>
      <c r="V711">
        <f t="shared" si="20"/>
        <v>0</v>
      </c>
    </row>
    <row r="712" spans="15:22" x14ac:dyDescent="0.25">
      <c r="O712" t="s">
        <v>24</v>
      </c>
      <c r="P712">
        <v>51</v>
      </c>
      <c r="Q712" t="s">
        <v>974</v>
      </c>
      <c r="R712" s="89">
        <f>'AUP Test Results Table 2'!D712</f>
        <v>0</v>
      </c>
      <c r="S712" s="3">
        <f>'AUP Test Results Table 2'!V712</f>
        <v>0</v>
      </c>
      <c r="T712">
        <f>'AUP Test Results Table 2'!T712</f>
        <v>0</v>
      </c>
      <c r="U712">
        <f>'AUP Test Results Table 2'!O712</f>
        <v>0</v>
      </c>
      <c r="V712">
        <f t="shared" si="20"/>
        <v>0</v>
      </c>
    </row>
    <row r="713" spans="15:22" x14ac:dyDescent="0.25">
      <c r="O713" t="s">
        <v>24</v>
      </c>
      <c r="P713">
        <v>52</v>
      </c>
      <c r="Q713" t="s">
        <v>975</v>
      </c>
      <c r="R713" s="89">
        <f>'AUP Test Results Table 2'!D713</f>
        <v>0</v>
      </c>
      <c r="S713" s="3">
        <f>'AUP Test Results Table 2'!V713</f>
        <v>0</v>
      </c>
      <c r="T713">
        <f>'AUP Test Results Table 2'!T713</f>
        <v>0</v>
      </c>
      <c r="U713">
        <f>'AUP Test Results Table 2'!O713</f>
        <v>0</v>
      </c>
      <c r="V713">
        <f t="shared" si="20"/>
        <v>0</v>
      </c>
    </row>
    <row r="714" spans="15:22" x14ac:dyDescent="0.25">
      <c r="O714" t="s">
        <v>24</v>
      </c>
      <c r="P714">
        <v>53</v>
      </c>
      <c r="Q714" t="s">
        <v>976</v>
      </c>
      <c r="R714" s="89">
        <f>'AUP Test Results Table 2'!D714</f>
        <v>0</v>
      </c>
      <c r="S714" s="3">
        <f>'AUP Test Results Table 2'!V714</f>
        <v>0</v>
      </c>
      <c r="T714">
        <f>'AUP Test Results Table 2'!T714</f>
        <v>0</v>
      </c>
      <c r="U714">
        <f>'AUP Test Results Table 2'!O714</f>
        <v>0</v>
      </c>
      <c r="V714">
        <f t="shared" si="20"/>
        <v>0</v>
      </c>
    </row>
    <row r="715" spans="15:22" x14ac:dyDescent="0.25">
      <c r="O715" t="s">
        <v>24</v>
      </c>
      <c r="P715">
        <v>54</v>
      </c>
      <c r="Q715" t="s">
        <v>977</v>
      </c>
      <c r="R715" s="89">
        <f>'AUP Test Results Table 2'!D715</f>
        <v>0</v>
      </c>
      <c r="S715" s="3">
        <f>'AUP Test Results Table 2'!V715</f>
        <v>0</v>
      </c>
      <c r="T715">
        <f>'AUP Test Results Table 2'!T715</f>
        <v>0</v>
      </c>
      <c r="U715">
        <f>'AUP Test Results Table 2'!O715</f>
        <v>0</v>
      </c>
      <c r="V715">
        <f t="shared" si="20"/>
        <v>0</v>
      </c>
    </row>
    <row r="716" spans="15:22" x14ac:dyDescent="0.25">
      <c r="O716" t="s">
        <v>24</v>
      </c>
      <c r="P716">
        <v>55</v>
      </c>
      <c r="Q716" t="s">
        <v>978</v>
      </c>
      <c r="R716" s="89">
        <f>'AUP Test Results Table 2'!D716</f>
        <v>0</v>
      </c>
      <c r="S716" s="3">
        <f>'AUP Test Results Table 2'!V716</f>
        <v>0</v>
      </c>
      <c r="T716">
        <f>'AUP Test Results Table 2'!T716</f>
        <v>0</v>
      </c>
      <c r="U716">
        <f>'AUP Test Results Table 2'!O716</f>
        <v>0</v>
      </c>
      <c r="V716">
        <f t="shared" si="20"/>
        <v>0</v>
      </c>
    </row>
    <row r="717" spans="15:22" x14ac:dyDescent="0.25">
      <c r="O717" t="s">
        <v>24</v>
      </c>
      <c r="P717">
        <v>56</v>
      </c>
      <c r="Q717" t="s">
        <v>979</v>
      </c>
      <c r="R717" s="89">
        <f>'AUP Test Results Table 2'!D717</f>
        <v>0</v>
      </c>
      <c r="S717" s="3">
        <f>'AUP Test Results Table 2'!V717</f>
        <v>0</v>
      </c>
      <c r="T717">
        <f>'AUP Test Results Table 2'!T717</f>
        <v>0</v>
      </c>
      <c r="U717">
        <f>'AUP Test Results Table 2'!O717</f>
        <v>0</v>
      </c>
      <c r="V717">
        <f t="shared" si="20"/>
        <v>0</v>
      </c>
    </row>
    <row r="718" spans="15:22" x14ac:dyDescent="0.25">
      <c r="O718" t="s">
        <v>24</v>
      </c>
      <c r="P718">
        <v>57</v>
      </c>
      <c r="Q718" t="s">
        <v>980</v>
      </c>
      <c r="R718" s="89">
        <f>'AUP Test Results Table 2'!D718</f>
        <v>0</v>
      </c>
      <c r="S718" s="3">
        <f>'AUP Test Results Table 2'!V718</f>
        <v>0</v>
      </c>
      <c r="T718">
        <f>'AUP Test Results Table 2'!T718</f>
        <v>0</v>
      </c>
      <c r="U718">
        <f>'AUP Test Results Table 2'!O718</f>
        <v>0</v>
      </c>
      <c r="V718">
        <f t="shared" si="20"/>
        <v>0</v>
      </c>
    </row>
    <row r="719" spans="15:22" x14ac:dyDescent="0.25">
      <c r="O719" t="s">
        <v>24</v>
      </c>
      <c r="P719">
        <v>58</v>
      </c>
      <c r="Q719" t="s">
        <v>981</v>
      </c>
      <c r="R719" s="89">
        <f>'AUP Test Results Table 2'!D719</f>
        <v>0</v>
      </c>
      <c r="S719" s="3">
        <f>'AUP Test Results Table 2'!V719</f>
        <v>0</v>
      </c>
      <c r="T719">
        <f>'AUP Test Results Table 2'!T719</f>
        <v>0</v>
      </c>
      <c r="U719">
        <f>'AUP Test Results Table 2'!O719</f>
        <v>0</v>
      </c>
      <c r="V719">
        <f t="shared" si="20"/>
        <v>0</v>
      </c>
    </row>
    <row r="720" spans="15:22" x14ac:dyDescent="0.25">
      <c r="O720" t="s">
        <v>24</v>
      </c>
      <c r="P720">
        <v>59</v>
      </c>
      <c r="Q720" t="s">
        <v>982</v>
      </c>
      <c r="R720" s="89">
        <f>'AUP Test Results Table 2'!D720</f>
        <v>0</v>
      </c>
      <c r="S720" s="3">
        <f>'AUP Test Results Table 2'!V720</f>
        <v>0</v>
      </c>
      <c r="T720">
        <f>'AUP Test Results Table 2'!T720</f>
        <v>0</v>
      </c>
      <c r="U720">
        <f>'AUP Test Results Table 2'!O720</f>
        <v>0</v>
      </c>
      <c r="V720">
        <f t="shared" si="20"/>
        <v>0</v>
      </c>
    </row>
    <row r="721" spans="15:22" x14ac:dyDescent="0.25">
      <c r="O721" t="s">
        <v>24</v>
      </c>
      <c r="P721">
        <v>60</v>
      </c>
      <c r="Q721" t="s">
        <v>983</v>
      </c>
      <c r="R721" s="89">
        <f>'AUP Test Results Table 2'!D721</f>
        <v>0</v>
      </c>
      <c r="S721" s="3">
        <f>'AUP Test Results Table 2'!V721</f>
        <v>0</v>
      </c>
      <c r="T721">
        <f>'AUP Test Results Table 2'!T721</f>
        <v>0</v>
      </c>
      <c r="U721">
        <f>'AUP Test Results Table 2'!O721</f>
        <v>0</v>
      </c>
      <c r="V721">
        <f t="shared" si="20"/>
        <v>0</v>
      </c>
    </row>
    <row r="722" spans="15:22" x14ac:dyDescent="0.25">
      <c r="O722" t="s">
        <v>25</v>
      </c>
      <c r="P722">
        <v>1</v>
      </c>
      <c r="Q722" t="s">
        <v>984</v>
      </c>
      <c r="R722" s="89">
        <f>'AUP Test Results Table 2'!D722</f>
        <v>0</v>
      </c>
      <c r="S722" s="3">
        <f>'AUP Test Results Table 2'!V722</f>
        <v>0</v>
      </c>
      <c r="T722">
        <f>'AUP Test Results Table 2'!T722</f>
        <v>0</v>
      </c>
      <c r="U722">
        <f>'AUP Test Results Table 2'!O722</f>
        <v>0</v>
      </c>
      <c r="V722">
        <f t="shared" si="20"/>
        <v>0</v>
      </c>
    </row>
    <row r="723" spans="15:22" x14ac:dyDescent="0.25">
      <c r="O723" t="s">
        <v>25</v>
      </c>
      <c r="P723">
        <v>2</v>
      </c>
      <c r="Q723" t="s">
        <v>985</v>
      </c>
      <c r="R723" s="89">
        <f>'AUP Test Results Table 2'!D723</f>
        <v>0</v>
      </c>
      <c r="S723" s="3">
        <f>'AUP Test Results Table 2'!V723</f>
        <v>0</v>
      </c>
      <c r="T723">
        <f>'AUP Test Results Table 2'!T723</f>
        <v>0</v>
      </c>
      <c r="U723">
        <f>'AUP Test Results Table 2'!O723</f>
        <v>0</v>
      </c>
      <c r="V723">
        <f t="shared" si="20"/>
        <v>0</v>
      </c>
    </row>
    <row r="724" spans="15:22" x14ac:dyDescent="0.25">
      <c r="O724" t="s">
        <v>25</v>
      </c>
      <c r="P724">
        <v>3</v>
      </c>
      <c r="Q724" t="s">
        <v>986</v>
      </c>
      <c r="R724" s="89">
        <f>'AUP Test Results Table 2'!D724</f>
        <v>0</v>
      </c>
      <c r="S724" s="3">
        <f>'AUP Test Results Table 2'!V724</f>
        <v>0</v>
      </c>
      <c r="T724">
        <f>'AUP Test Results Table 2'!T724</f>
        <v>0</v>
      </c>
      <c r="U724">
        <f>'AUP Test Results Table 2'!O724</f>
        <v>0</v>
      </c>
      <c r="V724">
        <f t="shared" si="20"/>
        <v>0</v>
      </c>
    </row>
    <row r="725" spans="15:22" x14ac:dyDescent="0.25">
      <c r="O725" t="s">
        <v>25</v>
      </c>
      <c r="P725">
        <v>4</v>
      </c>
      <c r="Q725" t="s">
        <v>987</v>
      </c>
      <c r="R725" s="89">
        <f>'AUP Test Results Table 2'!D725</f>
        <v>0</v>
      </c>
      <c r="S725" s="3">
        <f>'AUP Test Results Table 2'!V725</f>
        <v>0</v>
      </c>
      <c r="T725">
        <f>'AUP Test Results Table 2'!T725</f>
        <v>0</v>
      </c>
      <c r="U725">
        <f>'AUP Test Results Table 2'!O725</f>
        <v>0</v>
      </c>
      <c r="V725">
        <f t="shared" si="20"/>
        <v>0</v>
      </c>
    </row>
    <row r="726" spans="15:22" x14ac:dyDescent="0.25">
      <c r="O726" t="s">
        <v>25</v>
      </c>
      <c r="P726">
        <v>5</v>
      </c>
      <c r="Q726" t="s">
        <v>988</v>
      </c>
      <c r="R726" s="89">
        <f>'AUP Test Results Table 2'!D726</f>
        <v>0</v>
      </c>
      <c r="S726" s="3">
        <f>'AUP Test Results Table 2'!V726</f>
        <v>0</v>
      </c>
      <c r="T726">
        <f>'AUP Test Results Table 2'!T726</f>
        <v>0</v>
      </c>
      <c r="U726">
        <f>'AUP Test Results Table 2'!O726</f>
        <v>0</v>
      </c>
      <c r="V726">
        <f t="shared" si="20"/>
        <v>0</v>
      </c>
    </row>
    <row r="727" spans="15:22" x14ac:dyDescent="0.25">
      <c r="O727" t="s">
        <v>25</v>
      </c>
      <c r="P727">
        <v>6</v>
      </c>
      <c r="Q727" t="s">
        <v>989</v>
      </c>
      <c r="R727" s="89">
        <f>'AUP Test Results Table 2'!D727</f>
        <v>0</v>
      </c>
      <c r="S727" s="3">
        <f>'AUP Test Results Table 2'!V727</f>
        <v>0</v>
      </c>
      <c r="T727">
        <f>'AUP Test Results Table 2'!T727</f>
        <v>0</v>
      </c>
      <c r="U727">
        <f>'AUP Test Results Table 2'!O727</f>
        <v>0</v>
      </c>
      <c r="V727">
        <f t="shared" si="20"/>
        <v>0</v>
      </c>
    </row>
    <row r="728" spans="15:22" x14ac:dyDescent="0.25">
      <c r="O728" t="s">
        <v>25</v>
      </c>
      <c r="P728">
        <v>7</v>
      </c>
      <c r="Q728" t="s">
        <v>990</v>
      </c>
      <c r="R728" s="89">
        <f>'AUP Test Results Table 2'!D728</f>
        <v>0</v>
      </c>
      <c r="S728" s="3">
        <f>'AUP Test Results Table 2'!V728</f>
        <v>0</v>
      </c>
      <c r="T728">
        <f>'AUP Test Results Table 2'!T728</f>
        <v>0</v>
      </c>
      <c r="U728">
        <f>'AUP Test Results Table 2'!O728</f>
        <v>0</v>
      </c>
      <c r="V728">
        <f t="shared" si="20"/>
        <v>0</v>
      </c>
    </row>
    <row r="729" spans="15:22" x14ac:dyDescent="0.25">
      <c r="O729" t="s">
        <v>25</v>
      </c>
      <c r="P729">
        <v>8</v>
      </c>
      <c r="Q729" t="s">
        <v>991</v>
      </c>
      <c r="R729" s="89">
        <f>'AUP Test Results Table 2'!D729</f>
        <v>0</v>
      </c>
      <c r="S729" s="3">
        <f>'AUP Test Results Table 2'!V729</f>
        <v>0</v>
      </c>
      <c r="T729">
        <f>'AUP Test Results Table 2'!T729</f>
        <v>0</v>
      </c>
      <c r="U729">
        <f>'AUP Test Results Table 2'!O729</f>
        <v>0</v>
      </c>
      <c r="V729">
        <f t="shared" si="20"/>
        <v>0</v>
      </c>
    </row>
    <row r="730" spans="15:22" x14ac:dyDescent="0.25">
      <c r="O730" t="s">
        <v>25</v>
      </c>
      <c r="P730">
        <v>9</v>
      </c>
      <c r="Q730" t="s">
        <v>992</v>
      </c>
      <c r="R730" s="89">
        <f>'AUP Test Results Table 2'!D730</f>
        <v>0</v>
      </c>
      <c r="S730" s="3">
        <f>'AUP Test Results Table 2'!V730</f>
        <v>0</v>
      </c>
      <c r="T730">
        <f>'AUP Test Results Table 2'!T730</f>
        <v>0</v>
      </c>
      <c r="U730">
        <f>'AUP Test Results Table 2'!O730</f>
        <v>0</v>
      </c>
      <c r="V730">
        <f t="shared" si="20"/>
        <v>0</v>
      </c>
    </row>
    <row r="731" spans="15:22" x14ac:dyDescent="0.25">
      <c r="O731" t="s">
        <v>25</v>
      </c>
      <c r="P731">
        <v>10</v>
      </c>
      <c r="Q731" t="s">
        <v>993</v>
      </c>
      <c r="R731" s="89">
        <f>'AUP Test Results Table 2'!D731</f>
        <v>0</v>
      </c>
      <c r="S731" s="3">
        <f>'AUP Test Results Table 2'!V731</f>
        <v>0</v>
      </c>
      <c r="T731">
        <f>'AUP Test Results Table 2'!T731</f>
        <v>0</v>
      </c>
      <c r="U731">
        <f>'AUP Test Results Table 2'!O731</f>
        <v>0</v>
      </c>
      <c r="V731">
        <f t="shared" si="20"/>
        <v>0</v>
      </c>
    </row>
    <row r="732" spans="15:22" x14ac:dyDescent="0.25">
      <c r="O732" t="s">
        <v>25</v>
      </c>
      <c r="P732">
        <v>11</v>
      </c>
      <c r="Q732" t="s">
        <v>994</v>
      </c>
      <c r="R732" s="89">
        <f>'AUP Test Results Table 2'!D732</f>
        <v>0</v>
      </c>
      <c r="S732" s="3">
        <f>'AUP Test Results Table 2'!V732</f>
        <v>0</v>
      </c>
      <c r="T732">
        <f>'AUP Test Results Table 2'!T732</f>
        <v>0</v>
      </c>
      <c r="U732">
        <f>'AUP Test Results Table 2'!O732</f>
        <v>0</v>
      </c>
      <c r="V732">
        <f t="shared" si="20"/>
        <v>0</v>
      </c>
    </row>
    <row r="733" spans="15:22" x14ac:dyDescent="0.25">
      <c r="O733" t="s">
        <v>25</v>
      </c>
      <c r="P733">
        <v>12</v>
      </c>
      <c r="Q733" t="s">
        <v>995</v>
      </c>
      <c r="R733" s="89">
        <f>'AUP Test Results Table 2'!D733</f>
        <v>0</v>
      </c>
      <c r="S733" s="3">
        <f>'AUP Test Results Table 2'!V733</f>
        <v>0</v>
      </c>
      <c r="T733">
        <f>'AUP Test Results Table 2'!T733</f>
        <v>0</v>
      </c>
      <c r="U733">
        <f>'AUP Test Results Table 2'!O733</f>
        <v>0</v>
      </c>
      <c r="V733">
        <f t="shared" si="20"/>
        <v>0</v>
      </c>
    </row>
    <row r="734" spans="15:22" x14ac:dyDescent="0.25">
      <c r="O734" t="s">
        <v>25</v>
      </c>
      <c r="P734">
        <v>13</v>
      </c>
      <c r="Q734" t="s">
        <v>996</v>
      </c>
      <c r="R734" s="89">
        <f>'AUP Test Results Table 2'!D734</f>
        <v>0</v>
      </c>
      <c r="S734" s="3">
        <f>'AUP Test Results Table 2'!V734</f>
        <v>0</v>
      </c>
      <c r="T734">
        <f>'AUP Test Results Table 2'!T734</f>
        <v>0</v>
      </c>
      <c r="U734">
        <f>'AUP Test Results Table 2'!O734</f>
        <v>0</v>
      </c>
      <c r="V734">
        <f t="shared" si="20"/>
        <v>0</v>
      </c>
    </row>
    <row r="735" spans="15:22" x14ac:dyDescent="0.25">
      <c r="O735" t="s">
        <v>25</v>
      </c>
      <c r="P735">
        <v>14</v>
      </c>
      <c r="Q735" t="s">
        <v>997</v>
      </c>
      <c r="R735" s="89">
        <f>'AUP Test Results Table 2'!D735</f>
        <v>0</v>
      </c>
      <c r="S735" s="3">
        <f>'AUP Test Results Table 2'!V735</f>
        <v>0</v>
      </c>
      <c r="T735">
        <f>'AUP Test Results Table 2'!T735</f>
        <v>0</v>
      </c>
      <c r="U735">
        <f>'AUP Test Results Table 2'!O735</f>
        <v>0</v>
      </c>
      <c r="V735">
        <f t="shared" si="20"/>
        <v>0</v>
      </c>
    </row>
    <row r="736" spans="15:22" x14ac:dyDescent="0.25">
      <c r="O736" t="s">
        <v>25</v>
      </c>
      <c r="P736">
        <v>15</v>
      </c>
      <c r="Q736" t="s">
        <v>998</v>
      </c>
      <c r="R736" s="89">
        <f>'AUP Test Results Table 2'!D736</f>
        <v>0</v>
      </c>
      <c r="S736" s="3">
        <f>'AUP Test Results Table 2'!V736</f>
        <v>0</v>
      </c>
      <c r="T736">
        <f>'AUP Test Results Table 2'!T736</f>
        <v>0</v>
      </c>
      <c r="U736">
        <f>'AUP Test Results Table 2'!O736</f>
        <v>0</v>
      </c>
      <c r="V736">
        <f t="shared" si="20"/>
        <v>0</v>
      </c>
    </row>
    <row r="737" spans="15:22" x14ac:dyDescent="0.25">
      <c r="O737" t="s">
        <v>25</v>
      </c>
      <c r="P737">
        <v>16</v>
      </c>
      <c r="Q737" t="s">
        <v>999</v>
      </c>
      <c r="R737" s="89">
        <f>'AUP Test Results Table 2'!D737</f>
        <v>0</v>
      </c>
      <c r="S737" s="3">
        <f>'AUP Test Results Table 2'!V737</f>
        <v>0</v>
      </c>
      <c r="T737">
        <f>'AUP Test Results Table 2'!T737</f>
        <v>0</v>
      </c>
      <c r="U737">
        <f>'AUP Test Results Table 2'!O737</f>
        <v>0</v>
      </c>
      <c r="V737">
        <f t="shared" si="20"/>
        <v>0</v>
      </c>
    </row>
    <row r="738" spans="15:22" x14ac:dyDescent="0.25">
      <c r="O738" t="s">
        <v>25</v>
      </c>
      <c r="P738">
        <v>17</v>
      </c>
      <c r="Q738" t="s">
        <v>1000</v>
      </c>
      <c r="R738" s="89">
        <f>'AUP Test Results Table 2'!D738</f>
        <v>0</v>
      </c>
      <c r="S738" s="3">
        <f>'AUP Test Results Table 2'!V738</f>
        <v>0</v>
      </c>
      <c r="T738">
        <f>'AUP Test Results Table 2'!T738</f>
        <v>0</v>
      </c>
      <c r="U738">
        <f>'AUP Test Results Table 2'!O738</f>
        <v>0</v>
      </c>
      <c r="V738">
        <f t="shared" si="20"/>
        <v>0</v>
      </c>
    </row>
    <row r="739" spans="15:22" x14ac:dyDescent="0.25">
      <c r="O739" t="s">
        <v>25</v>
      </c>
      <c r="P739">
        <v>18</v>
      </c>
      <c r="Q739" t="s">
        <v>1001</v>
      </c>
      <c r="R739" s="89">
        <f>'AUP Test Results Table 2'!D739</f>
        <v>0</v>
      </c>
      <c r="S739" s="3">
        <f>'AUP Test Results Table 2'!V739</f>
        <v>0</v>
      </c>
      <c r="T739">
        <f>'AUP Test Results Table 2'!T739</f>
        <v>0</v>
      </c>
      <c r="U739">
        <f>'AUP Test Results Table 2'!O739</f>
        <v>0</v>
      </c>
      <c r="V739">
        <f t="shared" si="20"/>
        <v>0</v>
      </c>
    </row>
    <row r="740" spans="15:22" x14ac:dyDescent="0.25">
      <c r="O740" t="s">
        <v>25</v>
      </c>
      <c r="P740">
        <v>19</v>
      </c>
      <c r="Q740" t="s">
        <v>1002</v>
      </c>
      <c r="R740" s="89">
        <f>'AUP Test Results Table 2'!D740</f>
        <v>0</v>
      </c>
      <c r="S740" s="3">
        <f>'AUP Test Results Table 2'!V740</f>
        <v>0</v>
      </c>
      <c r="T740">
        <f>'AUP Test Results Table 2'!T740</f>
        <v>0</v>
      </c>
      <c r="U740">
        <f>'AUP Test Results Table 2'!O740</f>
        <v>0</v>
      </c>
      <c r="V740">
        <f t="shared" si="20"/>
        <v>0</v>
      </c>
    </row>
    <row r="741" spans="15:22" x14ac:dyDescent="0.25">
      <c r="O741" t="s">
        <v>25</v>
      </c>
      <c r="P741">
        <v>20</v>
      </c>
      <c r="Q741" t="s">
        <v>1003</v>
      </c>
      <c r="R741" s="89">
        <f>'AUP Test Results Table 2'!D741</f>
        <v>0</v>
      </c>
      <c r="S741" s="3">
        <f>'AUP Test Results Table 2'!V741</f>
        <v>0</v>
      </c>
      <c r="T741">
        <f>'AUP Test Results Table 2'!T741</f>
        <v>0</v>
      </c>
      <c r="U741">
        <f>'AUP Test Results Table 2'!O741</f>
        <v>0</v>
      </c>
      <c r="V741">
        <f t="shared" si="20"/>
        <v>0</v>
      </c>
    </row>
    <row r="742" spans="15:22" x14ac:dyDescent="0.25">
      <c r="O742" t="s">
        <v>25</v>
      </c>
      <c r="P742">
        <v>21</v>
      </c>
      <c r="Q742" t="s">
        <v>1004</v>
      </c>
      <c r="R742" s="89">
        <f>'AUP Test Results Table 2'!D742</f>
        <v>0</v>
      </c>
      <c r="S742" s="3">
        <f>'AUP Test Results Table 2'!V742</f>
        <v>0</v>
      </c>
      <c r="T742">
        <f>'AUP Test Results Table 2'!T742</f>
        <v>0</v>
      </c>
      <c r="U742">
        <f>'AUP Test Results Table 2'!O742</f>
        <v>0</v>
      </c>
      <c r="V742">
        <f t="shared" si="20"/>
        <v>0</v>
      </c>
    </row>
    <row r="743" spans="15:22" x14ac:dyDescent="0.25">
      <c r="O743" t="s">
        <v>25</v>
      </c>
      <c r="P743">
        <v>22</v>
      </c>
      <c r="Q743" t="s">
        <v>1005</v>
      </c>
      <c r="R743" s="89">
        <f>'AUP Test Results Table 2'!D743</f>
        <v>0</v>
      </c>
      <c r="S743" s="3">
        <f>'AUP Test Results Table 2'!V743</f>
        <v>0</v>
      </c>
      <c r="T743">
        <f>'AUP Test Results Table 2'!T743</f>
        <v>0</v>
      </c>
      <c r="U743">
        <f>'AUP Test Results Table 2'!O743</f>
        <v>0</v>
      </c>
      <c r="V743">
        <f t="shared" si="20"/>
        <v>0</v>
      </c>
    </row>
    <row r="744" spans="15:22" x14ac:dyDescent="0.25">
      <c r="O744" t="s">
        <v>25</v>
      </c>
      <c r="P744">
        <v>23</v>
      </c>
      <c r="Q744" t="s">
        <v>1006</v>
      </c>
      <c r="R744" s="89">
        <f>'AUP Test Results Table 2'!D744</f>
        <v>0</v>
      </c>
      <c r="S744" s="3">
        <f>'AUP Test Results Table 2'!V744</f>
        <v>0</v>
      </c>
      <c r="T744">
        <f>'AUP Test Results Table 2'!T744</f>
        <v>0</v>
      </c>
      <c r="U744">
        <f>'AUP Test Results Table 2'!O744</f>
        <v>0</v>
      </c>
      <c r="V744">
        <f t="shared" si="20"/>
        <v>0</v>
      </c>
    </row>
    <row r="745" spans="15:22" x14ac:dyDescent="0.25">
      <c r="O745" t="s">
        <v>25</v>
      </c>
      <c r="P745">
        <v>24</v>
      </c>
      <c r="Q745" t="s">
        <v>1007</v>
      </c>
      <c r="R745" s="89">
        <f>'AUP Test Results Table 2'!D745</f>
        <v>0</v>
      </c>
      <c r="S745" s="3">
        <f>'AUP Test Results Table 2'!V745</f>
        <v>0</v>
      </c>
      <c r="T745">
        <f>'AUP Test Results Table 2'!T745</f>
        <v>0</v>
      </c>
      <c r="U745">
        <f>'AUP Test Results Table 2'!O745</f>
        <v>0</v>
      </c>
      <c r="V745">
        <f t="shared" si="20"/>
        <v>0</v>
      </c>
    </row>
    <row r="746" spans="15:22" x14ac:dyDescent="0.25">
      <c r="O746" t="s">
        <v>25</v>
      </c>
      <c r="P746">
        <v>25</v>
      </c>
      <c r="Q746" t="s">
        <v>1008</v>
      </c>
      <c r="R746" s="89">
        <f>'AUP Test Results Table 2'!D746</f>
        <v>0</v>
      </c>
      <c r="S746" s="3">
        <f>'AUP Test Results Table 2'!V746</f>
        <v>0</v>
      </c>
      <c r="T746">
        <f>'AUP Test Results Table 2'!T746</f>
        <v>0</v>
      </c>
      <c r="U746">
        <f>'AUP Test Results Table 2'!O746</f>
        <v>0</v>
      </c>
      <c r="V746">
        <f t="shared" si="20"/>
        <v>0</v>
      </c>
    </row>
    <row r="747" spans="15:22" x14ac:dyDescent="0.25">
      <c r="O747" t="s">
        <v>25</v>
      </c>
      <c r="P747">
        <v>26</v>
      </c>
      <c r="Q747" t="s">
        <v>1009</v>
      </c>
      <c r="R747" s="89">
        <f>'AUP Test Results Table 2'!D747</f>
        <v>0</v>
      </c>
      <c r="S747" s="3">
        <f>'AUP Test Results Table 2'!V747</f>
        <v>0</v>
      </c>
      <c r="T747">
        <f>'AUP Test Results Table 2'!T747</f>
        <v>0</v>
      </c>
      <c r="U747">
        <f>'AUP Test Results Table 2'!O747</f>
        <v>0</v>
      </c>
      <c r="V747">
        <f t="shared" si="20"/>
        <v>0</v>
      </c>
    </row>
    <row r="748" spans="15:22" x14ac:dyDescent="0.25">
      <c r="O748" t="s">
        <v>25</v>
      </c>
      <c r="P748">
        <v>27</v>
      </c>
      <c r="Q748" t="s">
        <v>1010</v>
      </c>
      <c r="R748" s="89">
        <f>'AUP Test Results Table 2'!D748</f>
        <v>0</v>
      </c>
      <c r="S748" s="3">
        <f>'AUP Test Results Table 2'!V748</f>
        <v>0</v>
      </c>
      <c r="T748">
        <f>'AUP Test Results Table 2'!T748</f>
        <v>0</v>
      </c>
      <c r="U748">
        <f>'AUP Test Results Table 2'!O748</f>
        <v>0</v>
      </c>
      <c r="V748">
        <f t="shared" si="20"/>
        <v>0</v>
      </c>
    </row>
    <row r="749" spans="15:22" x14ac:dyDescent="0.25">
      <c r="O749" t="s">
        <v>25</v>
      </c>
      <c r="P749">
        <v>28</v>
      </c>
      <c r="Q749" t="s">
        <v>1011</v>
      </c>
      <c r="R749" s="89">
        <f>'AUP Test Results Table 2'!D749</f>
        <v>0</v>
      </c>
      <c r="S749" s="3">
        <f>'AUP Test Results Table 2'!V749</f>
        <v>0</v>
      </c>
      <c r="T749">
        <f>'AUP Test Results Table 2'!T749</f>
        <v>0</v>
      </c>
      <c r="U749">
        <f>'AUP Test Results Table 2'!O749</f>
        <v>0</v>
      </c>
      <c r="V749">
        <f t="shared" si="20"/>
        <v>0</v>
      </c>
    </row>
    <row r="750" spans="15:22" x14ac:dyDescent="0.25">
      <c r="O750" t="s">
        <v>25</v>
      </c>
      <c r="P750">
        <v>29</v>
      </c>
      <c r="Q750" t="s">
        <v>1012</v>
      </c>
      <c r="R750" s="89">
        <f>'AUP Test Results Table 2'!D750</f>
        <v>0</v>
      </c>
      <c r="S750" s="3">
        <f>'AUP Test Results Table 2'!V750</f>
        <v>0</v>
      </c>
      <c r="T750">
        <f>'AUP Test Results Table 2'!T750</f>
        <v>0</v>
      </c>
      <c r="U750">
        <f>'AUP Test Results Table 2'!O750</f>
        <v>0</v>
      </c>
      <c r="V750">
        <f t="shared" si="20"/>
        <v>0</v>
      </c>
    </row>
    <row r="751" spans="15:22" x14ac:dyDescent="0.25">
      <c r="O751" t="s">
        <v>25</v>
      </c>
      <c r="P751">
        <v>30</v>
      </c>
      <c r="Q751" t="s">
        <v>1013</v>
      </c>
      <c r="R751" s="89">
        <f>'AUP Test Results Table 2'!D751</f>
        <v>0</v>
      </c>
      <c r="S751" s="3">
        <f>'AUP Test Results Table 2'!V751</f>
        <v>0</v>
      </c>
      <c r="T751">
        <f>'AUP Test Results Table 2'!T751</f>
        <v>0</v>
      </c>
      <c r="U751">
        <f>'AUP Test Results Table 2'!O751</f>
        <v>0</v>
      </c>
      <c r="V751">
        <f t="shared" si="20"/>
        <v>0</v>
      </c>
    </row>
    <row r="752" spans="15:22" x14ac:dyDescent="0.25">
      <c r="O752" t="s">
        <v>25</v>
      </c>
      <c r="P752">
        <v>31</v>
      </c>
      <c r="Q752" t="s">
        <v>1014</v>
      </c>
      <c r="R752" s="89">
        <f>'AUP Test Results Table 2'!D752</f>
        <v>0</v>
      </c>
      <c r="S752" s="3">
        <f>'AUP Test Results Table 2'!V752</f>
        <v>0</v>
      </c>
      <c r="T752">
        <f>'AUP Test Results Table 2'!T752</f>
        <v>0</v>
      </c>
      <c r="U752">
        <f>'AUP Test Results Table 2'!O752</f>
        <v>0</v>
      </c>
      <c r="V752">
        <f t="shared" si="20"/>
        <v>0</v>
      </c>
    </row>
    <row r="753" spans="15:22" x14ac:dyDescent="0.25">
      <c r="O753" t="s">
        <v>25</v>
      </c>
      <c r="P753">
        <v>32</v>
      </c>
      <c r="Q753" t="s">
        <v>1015</v>
      </c>
      <c r="R753" s="89">
        <f>'AUP Test Results Table 2'!D753</f>
        <v>0</v>
      </c>
      <c r="S753" s="3">
        <f>'AUP Test Results Table 2'!V753</f>
        <v>0</v>
      </c>
      <c r="T753">
        <f>'AUP Test Results Table 2'!T753</f>
        <v>0</v>
      </c>
      <c r="U753">
        <f>'AUP Test Results Table 2'!O753</f>
        <v>0</v>
      </c>
      <c r="V753">
        <f t="shared" si="20"/>
        <v>0</v>
      </c>
    </row>
    <row r="754" spans="15:22" x14ac:dyDescent="0.25">
      <c r="O754" t="s">
        <v>25</v>
      </c>
      <c r="P754">
        <v>33</v>
      </c>
      <c r="Q754" t="s">
        <v>1016</v>
      </c>
      <c r="R754" s="89">
        <f>'AUP Test Results Table 2'!D754</f>
        <v>0</v>
      </c>
      <c r="S754" s="3">
        <f>'AUP Test Results Table 2'!V754</f>
        <v>0</v>
      </c>
      <c r="T754">
        <f>'AUP Test Results Table 2'!T754</f>
        <v>0</v>
      </c>
      <c r="U754">
        <f>'AUP Test Results Table 2'!O754</f>
        <v>0</v>
      </c>
      <c r="V754">
        <f t="shared" si="20"/>
        <v>0</v>
      </c>
    </row>
    <row r="755" spans="15:22" x14ac:dyDescent="0.25">
      <c r="O755" t="s">
        <v>25</v>
      </c>
      <c r="P755">
        <v>34</v>
      </c>
      <c r="Q755" t="s">
        <v>1017</v>
      </c>
      <c r="R755" s="89">
        <f>'AUP Test Results Table 2'!D755</f>
        <v>0</v>
      </c>
      <c r="S755" s="3">
        <f>'AUP Test Results Table 2'!V755</f>
        <v>0</v>
      </c>
      <c r="T755">
        <f>'AUP Test Results Table 2'!T755</f>
        <v>0</v>
      </c>
      <c r="U755">
        <f>'AUP Test Results Table 2'!O755</f>
        <v>0</v>
      </c>
      <c r="V755">
        <f t="shared" si="20"/>
        <v>0</v>
      </c>
    </row>
    <row r="756" spans="15:22" x14ac:dyDescent="0.25">
      <c r="O756" t="s">
        <v>25</v>
      </c>
      <c r="P756">
        <v>35</v>
      </c>
      <c r="Q756" t="s">
        <v>1018</v>
      </c>
      <c r="R756" s="89">
        <f>'AUP Test Results Table 2'!D756</f>
        <v>0</v>
      </c>
      <c r="S756" s="3">
        <f>'AUP Test Results Table 2'!V756</f>
        <v>0</v>
      </c>
      <c r="T756">
        <f>'AUP Test Results Table 2'!T756</f>
        <v>0</v>
      </c>
      <c r="U756">
        <f>'AUP Test Results Table 2'!O756</f>
        <v>0</v>
      </c>
      <c r="V756">
        <f t="shared" si="20"/>
        <v>0</v>
      </c>
    </row>
    <row r="757" spans="15:22" x14ac:dyDescent="0.25">
      <c r="O757" t="s">
        <v>25</v>
      </c>
      <c r="P757">
        <v>36</v>
      </c>
      <c r="Q757" t="s">
        <v>1019</v>
      </c>
      <c r="R757" s="89">
        <f>'AUP Test Results Table 2'!D757</f>
        <v>0</v>
      </c>
      <c r="S757" s="3">
        <f>'AUP Test Results Table 2'!V757</f>
        <v>0</v>
      </c>
      <c r="T757">
        <f>'AUP Test Results Table 2'!T757</f>
        <v>0</v>
      </c>
      <c r="U757">
        <f>'AUP Test Results Table 2'!O757</f>
        <v>0</v>
      </c>
      <c r="V757">
        <f t="shared" si="20"/>
        <v>0</v>
      </c>
    </row>
    <row r="758" spans="15:22" x14ac:dyDescent="0.25">
      <c r="O758" t="s">
        <v>25</v>
      </c>
      <c r="P758">
        <v>37</v>
      </c>
      <c r="Q758" t="s">
        <v>1020</v>
      </c>
      <c r="R758" s="89">
        <f>'AUP Test Results Table 2'!D758</f>
        <v>0</v>
      </c>
      <c r="S758" s="3">
        <f>'AUP Test Results Table 2'!V758</f>
        <v>0</v>
      </c>
      <c r="T758">
        <f>'AUP Test Results Table 2'!T758</f>
        <v>0</v>
      </c>
      <c r="U758">
        <f>'AUP Test Results Table 2'!O758</f>
        <v>0</v>
      </c>
      <c r="V758">
        <f t="shared" si="20"/>
        <v>0</v>
      </c>
    </row>
    <row r="759" spans="15:22" x14ac:dyDescent="0.25">
      <c r="O759" t="s">
        <v>25</v>
      </c>
      <c r="P759">
        <v>38</v>
      </c>
      <c r="Q759" t="s">
        <v>1021</v>
      </c>
      <c r="R759" s="89">
        <f>'AUP Test Results Table 2'!D759</f>
        <v>0</v>
      </c>
      <c r="S759" s="3">
        <f>'AUP Test Results Table 2'!V759</f>
        <v>0</v>
      </c>
      <c r="T759">
        <f>'AUP Test Results Table 2'!T759</f>
        <v>0</v>
      </c>
      <c r="U759">
        <f>'AUP Test Results Table 2'!O759</f>
        <v>0</v>
      </c>
      <c r="V759">
        <f t="shared" si="20"/>
        <v>0</v>
      </c>
    </row>
    <row r="760" spans="15:22" x14ac:dyDescent="0.25">
      <c r="O760" t="s">
        <v>25</v>
      </c>
      <c r="P760">
        <v>39</v>
      </c>
      <c r="Q760" t="s">
        <v>1022</v>
      </c>
      <c r="R760" s="89">
        <f>'AUP Test Results Table 2'!D760</f>
        <v>0</v>
      </c>
      <c r="S760" s="3">
        <f>'AUP Test Results Table 2'!V760</f>
        <v>0</v>
      </c>
      <c r="T760">
        <f>'AUP Test Results Table 2'!T760</f>
        <v>0</v>
      </c>
      <c r="U760">
        <f>'AUP Test Results Table 2'!O760</f>
        <v>0</v>
      </c>
      <c r="V760">
        <f t="shared" si="20"/>
        <v>0</v>
      </c>
    </row>
    <row r="761" spans="15:22" x14ac:dyDescent="0.25">
      <c r="O761" t="s">
        <v>25</v>
      </c>
      <c r="P761">
        <v>40</v>
      </c>
      <c r="Q761" t="s">
        <v>1023</v>
      </c>
      <c r="R761" s="89">
        <f>'AUP Test Results Table 2'!D761</f>
        <v>0</v>
      </c>
      <c r="S761" s="3">
        <f>'AUP Test Results Table 2'!V761</f>
        <v>0</v>
      </c>
      <c r="T761">
        <f>'AUP Test Results Table 2'!T761</f>
        <v>0</v>
      </c>
      <c r="U761">
        <f>'AUP Test Results Table 2'!O761</f>
        <v>0</v>
      </c>
      <c r="V761">
        <f t="shared" si="20"/>
        <v>0</v>
      </c>
    </row>
    <row r="762" spans="15:22" x14ac:dyDescent="0.25">
      <c r="O762" t="s">
        <v>25</v>
      </c>
      <c r="P762">
        <v>41</v>
      </c>
      <c r="Q762" t="s">
        <v>1024</v>
      </c>
      <c r="R762" s="89">
        <f>'AUP Test Results Table 2'!D762</f>
        <v>0</v>
      </c>
      <c r="S762" s="3">
        <f>'AUP Test Results Table 2'!V762</f>
        <v>0</v>
      </c>
      <c r="T762">
        <f>'AUP Test Results Table 2'!T762</f>
        <v>0</v>
      </c>
      <c r="U762">
        <f>'AUP Test Results Table 2'!O762</f>
        <v>0</v>
      </c>
      <c r="V762">
        <f t="shared" si="20"/>
        <v>0</v>
      </c>
    </row>
    <row r="763" spans="15:22" x14ac:dyDescent="0.25">
      <c r="O763" t="s">
        <v>25</v>
      </c>
      <c r="P763">
        <v>42</v>
      </c>
      <c r="Q763" t="s">
        <v>1025</v>
      </c>
      <c r="R763" s="89">
        <f>'AUP Test Results Table 2'!D763</f>
        <v>0</v>
      </c>
      <c r="S763" s="3">
        <f>'AUP Test Results Table 2'!V763</f>
        <v>0</v>
      </c>
      <c r="T763">
        <f>'AUP Test Results Table 2'!T763</f>
        <v>0</v>
      </c>
      <c r="U763">
        <f>'AUP Test Results Table 2'!O763</f>
        <v>0</v>
      </c>
      <c r="V763">
        <f t="shared" si="20"/>
        <v>0</v>
      </c>
    </row>
    <row r="764" spans="15:22" x14ac:dyDescent="0.25">
      <c r="O764" t="s">
        <v>25</v>
      </c>
      <c r="P764">
        <v>43</v>
      </c>
      <c r="Q764" t="s">
        <v>1026</v>
      </c>
      <c r="R764" s="89">
        <f>'AUP Test Results Table 2'!D764</f>
        <v>0</v>
      </c>
      <c r="S764" s="3">
        <f>'AUP Test Results Table 2'!V764</f>
        <v>0</v>
      </c>
      <c r="T764">
        <f>'AUP Test Results Table 2'!T764</f>
        <v>0</v>
      </c>
      <c r="U764">
        <f>'AUP Test Results Table 2'!O764</f>
        <v>0</v>
      </c>
      <c r="V764">
        <f t="shared" si="20"/>
        <v>0</v>
      </c>
    </row>
    <row r="765" spans="15:22" x14ac:dyDescent="0.25">
      <c r="O765" t="s">
        <v>25</v>
      </c>
      <c r="P765">
        <v>44</v>
      </c>
      <c r="Q765" t="s">
        <v>1027</v>
      </c>
      <c r="R765" s="89">
        <f>'AUP Test Results Table 2'!D765</f>
        <v>0</v>
      </c>
      <c r="S765" s="3">
        <f>'AUP Test Results Table 2'!V765</f>
        <v>0</v>
      </c>
      <c r="T765">
        <f>'AUP Test Results Table 2'!T765</f>
        <v>0</v>
      </c>
      <c r="U765">
        <f>'AUP Test Results Table 2'!O765</f>
        <v>0</v>
      </c>
      <c r="V765">
        <f t="shared" si="20"/>
        <v>0</v>
      </c>
    </row>
    <row r="766" spans="15:22" x14ac:dyDescent="0.25">
      <c r="O766" t="s">
        <v>25</v>
      </c>
      <c r="P766">
        <v>45</v>
      </c>
      <c r="Q766" t="s">
        <v>1028</v>
      </c>
      <c r="R766" s="89">
        <f>'AUP Test Results Table 2'!D766</f>
        <v>0</v>
      </c>
      <c r="S766" s="3">
        <f>'AUP Test Results Table 2'!V766</f>
        <v>0</v>
      </c>
      <c r="T766">
        <f>'AUP Test Results Table 2'!T766</f>
        <v>0</v>
      </c>
      <c r="U766">
        <f>'AUP Test Results Table 2'!O766</f>
        <v>0</v>
      </c>
      <c r="V766">
        <f t="shared" si="20"/>
        <v>0</v>
      </c>
    </row>
    <row r="767" spans="15:22" x14ac:dyDescent="0.25">
      <c r="O767" t="s">
        <v>25</v>
      </c>
      <c r="P767">
        <v>46</v>
      </c>
      <c r="Q767" t="s">
        <v>1029</v>
      </c>
      <c r="R767" s="89">
        <f>'AUP Test Results Table 2'!D767</f>
        <v>0</v>
      </c>
      <c r="S767" s="3">
        <f>'AUP Test Results Table 2'!V767</f>
        <v>0</v>
      </c>
      <c r="T767">
        <f>'AUP Test Results Table 2'!T767</f>
        <v>0</v>
      </c>
      <c r="U767">
        <f>'AUP Test Results Table 2'!O767</f>
        <v>0</v>
      </c>
      <c r="V767">
        <f t="shared" si="20"/>
        <v>0</v>
      </c>
    </row>
    <row r="768" spans="15:22" x14ac:dyDescent="0.25">
      <c r="O768" t="s">
        <v>25</v>
      </c>
      <c r="P768">
        <v>47</v>
      </c>
      <c r="Q768" t="s">
        <v>1030</v>
      </c>
      <c r="R768" s="89">
        <f>'AUP Test Results Table 2'!D768</f>
        <v>0</v>
      </c>
      <c r="S768" s="3">
        <f>'AUP Test Results Table 2'!V768</f>
        <v>0</v>
      </c>
      <c r="T768">
        <f>'AUP Test Results Table 2'!T768</f>
        <v>0</v>
      </c>
      <c r="U768">
        <f>'AUP Test Results Table 2'!O768</f>
        <v>0</v>
      </c>
      <c r="V768">
        <f t="shared" si="20"/>
        <v>0</v>
      </c>
    </row>
    <row r="769" spans="15:22" x14ac:dyDescent="0.25">
      <c r="O769" t="s">
        <v>25</v>
      </c>
      <c r="P769">
        <v>48</v>
      </c>
      <c r="Q769" t="s">
        <v>1031</v>
      </c>
      <c r="R769" s="89">
        <f>'AUP Test Results Table 2'!D769</f>
        <v>0</v>
      </c>
      <c r="S769" s="3">
        <f>'AUP Test Results Table 2'!V769</f>
        <v>0</v>
      </c>
      <c r="T769">
        <f>'AUP Test Results Table 2'!T769</f>
        <v>0</v>
      </c>
      <c r="U769">
        <f>'AUP Test Results Table 2'!O769</f>
        <v>0</v>
      </c>
      <c r="V769">
        <f t="shared" si="20"/>
        <v>0</v>
      </c>
    </row>
    <row r="770" spans="15:22" x14ac:dyDescent="0.25">
      <c r="O770" t="s">
        <v>25</v>
      </c>
      <c r="P770">
        <v>49</v>
      </c>
      <c r="Q770" t="s">
        <v>1032</v>
      </c>
      <c r="R770" s="89">
        <f>'AUP Test Results Table 2'!D770</f>
        <v>0</v>
      </c>
      <c r="S770" s="3">
        <f>'AUP Test Results Table 2'!V770</f>
        <v>0</v>
      </c>
      <c r="T770">
        <f>'AUP Test Results Table 2'!T770</f>
        <v>0</v>
      </c>
      <c r="U770">
        <f>'AUP Test Results Table 2'!O770</f>
        <v>0</v>
      </c>
      <c r="V770">
        <f t="shared" si="20"/>
        <v>0</v>
      </c>
    </row>
    <row r="771" spans="15:22" x14ac:dyDescent="0.25">
      <c r="O771" t="s">
        <v>25</v>
      </c>
      <c r="P771">
        <v>50</v>
      </c>
      <c r="Q771" t="s">
        <v>1033</v>
      </c>
      <c r="R771" s="89">
        <f>'AUP Test Results Table 2'!D771</f>
        <v>0</v>
      </c>
      <c r="S771" s="3">
        <f>'AUP Test Results Table 2'!V771</f>
        <v>0</v>
      </c>
      <c r="T771">
        <f>'AUP Test Results Table 2'!T771</f>
        <v>0</v>
      </c>
      <c r="U771">
        <f>'AUP Test Results Table 2'!O771</f>
        <v>0</v>
      </c>
      <c r="V771">
        <f t="shared" ref="V771:V811" si="21">S771*S771</f>
        <v>0</v>
      </c>
    </row>
    <row r="772" spans="15:22" x14ac:dyDescent="0.25">
      <c r="O772" t="s">
        <v>25</v>
      </c>
      <c r="P772">
        <v>51</v>
      </c>
      <c r="Q772" t="s">
        <v>1034</v>
      </c>
      <c r="R772" s="89">
        <f>'AUP Test Results Table 2'!D772</f>
        <v>0</v>
      </c>
      <c r="S772" s="3">
        <f>'AUP Test Results Table 2'!V772</f>
        <v>0</v>
      </c>
      <c r="T772">
        <f>'AUP Test Results Table 2'!T772</f>
        <v>0</v>
      </c>
      <c r="U772">
        <f>'AUP Test Results Table 2'!O772</f>
        <v>0</v>
      </c>
      <c r="V772">
        <f t="shared" si="21"/>
        <v>0</v>
      </c>
    </row>
    <row r="773" spans="15:22" x14ac:dyDescent="0.25">
      <c r="O773" t="s">
        <v>25</v>
      </c>
      <c r="P773">
        <v>52</v>
      </c>
      <c r="Q773" t="s">
        <v>1035</v>
      </c>
      <c r="R773" s="89">
        <f>'AUP Test Results Table 2'!D773</f>
        <v>0</v>
      </c>
      <c r="S773" s="3">
        <f>'AUP Test Results Table 2'!V773</f>
        <v>0</v>
      </c>
      <c r="T773">
        <f>'AUP Test Results Table 2'!T773</f>
        <v>0</v>
      </c>
      <c r="U773">
        <f>'AUP Test Results Table 2'!O773</f>
        <v>0</v>
      </c>
      <c r="V773">
        <f t="shared" si="21"/>
        <v>0</v>
      </c>
    </row>
    <row r="774" spans="15:22" x14ac:dyDescent="0.25">
      <c r="O774" t="s">
        <v>25</v>
      </c>
      <c r="P774">
        <v>53</v>
      </c>
      <c r="Q774" t="s">
        <v>1036</v>
      </c>
      <c r="R774" s="89">
        <f>'AUP Test Results Table 2'!D774</f>
        <v>0</v>
      </c>
      <c r="S774" s="3">
        <f>'AUP Test Results Table 2'!V774</f>
        <v>0</v>
      </c>
      <c r="T774">
        <f>'AUP Test Results Table 2'!T774</f>
        <v>0</v>
      </c>
      <c r="U774">
        <f>'AUP Test Results Table 2'!O774</f>
        <v>0</v>
      </c>
      <c r="V774">
        <f t="shared" si="21"/>
        <v>0</v>
      </c>
    </row>
    <row r="775" spans="15:22" x14ac:dyDescent="0.25">
      <c r="O775" t="s">
        <v>25</v>
      </c>
      <c r="P775">
        <v>54</v>
      </c>
      <c r="Q775" t="s">
        <v>1037</v>
      </c>
      <c r="R775" s="89">
        <f>'AUP Test Results Table 2'!D775</f>
        <v>0</v>
      </c>
      <c r="S775" s="3">
        <f>'AUP Test Results Table 2'!V775</f>
        <v>0</v>
      </c>
      <c r="T775">
        <f>'AUP Test Results Table 2'!T775</f>
        <v>0</v>
      </c>
      <c r="U775">
        <f>'AUP Test Results Table 2'!O775</f>
        <v>0</v>
      </c>
      <c r="V775">
        <f t="shared" si="21"/>
        <v>0</v>
      </c>
    </row>
    <row r="776" spans="15:22" x14ac:dyDescent="0.25">
      <c r="O776" t="s">
        <v>25</v>
      </c>
      <c r="P776">
        <v>55</v>
      </c>
      <c r="Q776" t="s">
        <v>1038</v>
      </c>
      <c r="R776" s="89">
        <f>'AUP Test Results Table 2'!D776</f>
        <v>0</v>
      </c>
      <c r="S776" s="3">
        <f>'AUP Test Results Table 2'!V776</f>
        <v>0</v>
      </c>
      <c r="T776">
        <f>'AUP Test Results Table 2'!T776</f>
        <v>0</v>
      </c>
      <c r="U776">
        <f>'AUP Test Results Table 2'!O776</f>
        <v>0</v>
      </c>
      <c r="V776">
        <f t="shared" si="21"/>
        <v>0</v>
      </c>
    </row>
    <row r="777" spans="15:22" x14ac:dyDescent="0.25">
      <c r="O777" t="s">
        <v>25</v>
      </c>
      <c r="P777">
        <v>56</v>
      </c>
      <c r="Q777" t="s">
        <v>1039</v>
      </c>
      <c r="R777" s="89">
        <f>'AUP Test Results Table 2'!D777</f>
        <v>0</v>
      </c>
      <c r="S777" s="3">
        <f>'AUP Test Results Table 2'!V777</f>
        <v>0</v>
      </c>
      <c r="T777">
        <f>'AUP Test Results Table 2'!T777</f>
        <v>0</v>
      </c>
      <c r="U777">
        <f>'AUP Test Results Table 2'!O777</f>
        <v>0</v>
      </c>
      <c r="V777">
        <f t="shared" si="21"/>
        <v>0</v>
      </c>
    </row>
    <row r="778" spans="15:22" x14ac:dyDescent="0.25">
      <c r="O778" t="s">
        <v>25</v>
      </c>
      <c r="P778">
        <v>57</v>
      </c>
      <c r="Q778" t="s">
        <v>1040</v>
      </c>
      <c r="R778" s="89">
        <f>'AUP Test Results Table 2'!D778</f>
        <v>0</v>
      </c>
      <c r="S778" s="3">
        <f>'AUP Test Results Table 2'!V778</f>
        <v>0</v>
      </c>
      <c r="T778">
        <f>'AUP Test Results Table 2'!T778</f>
        <v>0</v>
      </c>
      <c r="U778">
        <f>'AUP Test Results Table 2'!O778</f>
        <v>0</v>
      </c>
      <c r="V778">
        <f t="shared" si="21"/>
        <v>0</v>
      </c>
    </row>
    <row r="779" spans="15:22" x14ac:dyDescent="0.25">
      <c r="O779" t="s">
        <v>25</v>
      </c>
      <c r="P779">
        <v>58</v>
      </c>
      <c r="Q779" t="s">
        <v>1041</v>
      </c>
      <c r="R779" s="89">
        <f>'AUP Test Results Table 2'!D779</f>
        <v>0</v>
      </c>
      <c r="S779" s="3">
        <f>'AUP Test Results Table 2'!V779</f>
        <v>0</v>
      </c>
      <c r="T779">
        <f>'AUP Test Results Table 2'!T779</f>
        <v>0</v>
      </c>
      <c r="U779">
        <f>'AUP Test Results Table 2'!O779</f>
        <v>0</v>
      </c>
      <c r="V779">
        <f t="shared" si="21"/>
        <v>0</v>
      </c>
    </row>
    <row r="780" spans="15:22" x14ac:dyDescent="0.25">
      <c r="O780" t="s">
        <v>25</v>
      </c>
      <c r="P780">
        <v>59</v>
      </c>
      <c r="Q780" t="s">
        <v>1042</v>
      </c>
      <c r="R780" s="89">
        <f>'AUP Test Results Table 2'!D780</f>
        <v>0</v>
      </c>
      <c r="S780" s="3">
        <f>'AUP Test Results Table 2'!V780</f>
        <v>0</v>
      </c>
      <c r="T780">
        <f>'AUP Test Results Table 2'!T780</f>
        <v>0</v>
      </c>
      <c r="U780">
        <f>'AUP Test Results Table 2'!O780</f>
        <v>0</v>
      </c>
      <c r="V780">
        <f t="shared" si="21"/>
        <v>0</v>
      </c>
    </row>
    <row r="781" spans="15:22" x14ac:dyDescent="0.25">
      <c r="O781" t="s">
        <v>25</v>
      </c>
      <c r="P781">
        <v>60</v>
      </c>
      <c r="Q781" t="s">
        <v>1043</v>
      </c>
      <c r="R781" s="89">
        <f>'AUP Test Results Table 2'!D781</f>
        <v>0</v>
      </c>
      <c r="S781" s="3">
        <f>'AUP Test Results Table 2'!V781</f>
        <v>0</v>
      </c>
      <c r="T781">
        <f>'AUP Test Results Table 2'!T781</f>
        <v>0</v>
      </c>
      <c r="U781">
        <f>'AUP Test Results Table 2'!O781</f>
        <v>0</v>
      </c>
      <c r="V781">
        <f t="shared" si="21"/>
        <v>0</v>
      </c>
    </row>
    <row r="782" spans="15:22" x14ac:dyDescent="0.25">
      <c r="O782" t="s">
        <v>26</v>
      </c>
      <c r="P782">
        <v>1</v>
      </c>
      <c r="Q782" t="s">
        <v>1044</v>
      </c>
      <c r="R782" s="89">
        <f>'AUP Test Results Table 2'!D782</f>
        <v>0</v>
      </c>
      <c r="S782" s="3">
        <f>'AUP Test Results Table 2'!V782</f>
        <v>0</v>
      </c>
      <c r="T782">
        <f>'AUP Test Results Table 2'!T782</f>
        <v>0</v>
      </c>
      <c r="U782">
        <f>'AUP Test Results Table 2'!O782</f>
        <v>0</v>
      </c>
      <c r="V782">
        <f t="shared" si="21"/>
        <v>0</v>
      </c>
    </row>
    <row r="783" spans="15:22" x14ac:dyDescent="0.25">
      <c r="O783" t="s">
        <v>26</v>
      </c>
      <c r="P783">
        <v>2</v>
      </c>
      <c r="Q783" t="s">
        <v>1045</v>
      </c>
      <c r="R783" s="89">
        <f>'AUP Test Results Table 2'!D783</f>
        <v>0</v>
      </c>
      <c r="S783" s="3">
        <f>'AUP Test Results Table 2'!V783</f>
        <v>0</v>
      </c>
      <c r="T783">
        <f>'AUP Test Results Table 2'!T783</f>
        <v>0</v>
      </c>
      <c r="U783">
        <f>'AUP Test Results Table 2'!O783</f>
        <v>0</v>
      </c>
      <c r="V783">
        <f t="shared" si="21"/>
        <v>0</v>
      </c>
    </row>
    <row r="784" spans="15:22" x14ac:dyDescent="0.25">
      <c r="O784" t="s">
        <v>26</v>
      </c>
      <c r="P784">
        <v>3</v>
      </c>
      <c r="Q784" t="s">
        <v>1046</v>
      </c>
      <c r="R784" s="89">
        <f>'AUP Test Results Table 2'!D784</f>
        <v>0</v>
      </c>
      <c r="S784" s="3">
        <f>'AUP Test Results Table 2'!V784</f>
        <v>0</v>
      </c>
      <c r="T784">
        <f>'AUP Test Results Table 2'!T784</f>
        <v>0</v>
      </c>
      <c r="U784">
        <f>'AUP Test Results Table 2'!O784</f>
        <v>0</v>
      </c>
      <c r="V784">
        <f t="shared" si="21"/>
        <v>0</v>
      </c>
    </row>
    <row r="785" spans="15:22" x14ac:dyDescent="0.25">
      <c r="O785" t="s">
        <v>26</v>
      </c>
      <c r="P785">
        <v>4</v>
      </c>
      <c r="Q785" t="s">
        <v>1047</v>
      </c>
      <c r="R785" s="89">
        <f>'AUP Test Results Table 2'!D785</f>
        <v>0</v>
      </c>
      <c r="S785" s="3">
        <f>'AUP Test Results Table 2'!V785</f>
        <v>0</v>
      </c>
      <c r="T785">
        <f>'AUP Test Results Table 2'!T785</f>
        <v>0</v>
      </c>
      <c r="U785">
        <f>'AUP Test Results Table 2'!O785</f>
        <v>0</v>
      </c>
      <c r="V785">
        <f t="shared" si="21"/>
        <v>0</v>
      </c>
    </row>
    <row r="786" spans="15:22" x14ac:dyDescent="0.25">
      <c r="O786" t="s">
        <v>26</v>
      </c>
      <c r="P786">
        <v>5</v>
      </c>
      <c r="Q786" t="s">
        <v>1048</v>
      </c>
      <c r="R786" s="89">
        <f>'AUP Test Results Table 2'!D786</f>
        <v>0</v>
      </c>
      <c r="S786" s="3">
        <f>'AUP Test Results Table 2'!V786</f>
        <v>0</v>
      </c>
      <c r="T786">
        <f>'AUP Test Results Table 2'!T786</f>
        <v>0</v>
      </c>
      <c r="U786">
        <f>'AUP Test Results Table 2'!O786</f>
        <v>0</v>
      </c>
      <c r="V786">
        <f t="shared" si="21"/>
        <v>0</v>
      </c>
    </row>
    <row r="787" spans="15:22" x14ac:dyDescent="0.25">
      <c r="O787" t="s">
        <v>26</v>
      </c>
      <c r="P787">
        <v>6</v>
      </c>
      <c r="Q787" t="s">
        <v>1049</v>
      </c>
      <c r="R787" s="89">
        <f>'AUP Test Results Table 2'!D787</f>
        <v>0</v>
      </c>
      <c r="S787" s="3">
        <f>'AUP Test Results Table 2'!V787</f>
        <v>0</v>
      </c>
      <c r="T787">
        <f>'AUP Test Results Table 2'!T787</f>
        <v>0</v>
      </c>
      <c r="U787">
        <f>'AUP Test Results Table 2'!O787</f>
        <v>0</v>
      </c>
      <c r="V787">
        <f t="shared" si="21"/>
        <v>0</v>
      </c>
    </row>
    <row r="788" spans="15:22" x14ac:dyDescent="0.25">
      <c r="O788" t="s">
        <v>26</v>
      </c>
      <c r="P788">
        <v>7</v>
      </c>
      <c r="Q788" t="s">
        <v>1050</v>
      </c>
      <c r="R788" s="89">
        <f>'AUP Test Results Table 2'!D788</f>
        <v>0</v>
      </c>
      <c r="S788" s="3">
        <f>'AUP Test Results Table 2'!V788</f>
        <v>0</v>
      </c>
      <c r="T788">
        <f>'AUP Test Results Table 2'!T788</f>
        <v>0</v>
      </c>
      <c r="U788">
        <f>'AUP Test Results Table 2'!O788</f>
        <v>0</v>
      </c>
      <c r="V788">
        <f t="shared" si="21"/>
        <v>0</v>
      </c>
    </row>
    <row r="789" spans="15:22" x14ac:dyDescent="0.25">
      <c r="O789" t="s">
        <v>26</v>
      </c>
      <c r="P789">
        <v>8</v>
      </c>
      <c r="Q789" t="s">
        <v>1051</v>
      </c>
      <c r="R789" s="89">
        <f>'AUP Test Results Table 2'!D789</f>
        <v>0</v>
      </c>
      <c r="S789" s="3">
        <f>'AUP Test Results Table 2'!V789</f>
        <v>0</v>
      </c>
      <c r="T789">
        <f>'AUP Test Results Table 2'!T789</f>
        <v>0</v>
      </c>
      <c r="U789">
        <f>'AUP Test Results Table 2'!O789</f>
        <v>0</v>
      </c>
      <c r="V789">
        <f t="shared" si="21"/>
        <v>0</v>
      </c>
    </row>
    <row r="790" spans="15:22" x14ac:dyDescent="0.25">
      <c r="O790" t="s">
        <v>26</v>
      </c>
      <c r="P790">
        <v>9</v>
      </c>
      <c r="Q790" t="s">
        <v>1052</v>
      </c>
      <c r="R790" s="89">
        <f>'AUP Test Results Table 2'!D790</f>
        <v>0</v>
      </c>
      <c r="S790" s="3">
        <f>'AUP Test Results Table 2'!V790</f>
        <v>0</v>
      </c>
      <c r="T790">
        <f>'AUP Test Results Table 2'!T790</f>
        <v>0</v>
      </c>
      <c r="U790">
        <f>'AUP Test Results Table 2'!O790</f>
        <v>0</v>
      </c>
      <c r="V790">
        <f t="shared" si="21"/>
        <v>0</v>
      </c>
    </row>
    <row r="791" spans="15:22" x14ac:dyDescent="0.25">
      <c r="O791" t="s">
        <v>26</v>
      </c>
      <c r="P791">
        <v>10</v>
      </c>
      <c r="Q791" t="s">
        <v>1053</v>
      </c>
      <c r="R791" s="89">
        <f>'AUP Test Results Table 2'!D791</f>
        <v>0</v>
      </c>
      <c r="S791" s="3">
        <f>'AUP Test Results Table 2'!V791</f>
        <v>0</v>
      </c>
      <c r="T791">
        <f>'AUP Test Results Table 2'!T791</f>
        <v>0</v>
      </c>
      <c r="U791">
        <f>'AUP Test Results Table 2'!O791</f>
        <v>0</v>
      </c>
      <c r="V791">
        <f t="shared" si="21"/>
        <v>0</v>
      </c>
    </row>
    <row r="792" spans="15:22" x14ac:dyDescent="0.25">
      <c r="O792" t="s">
        <v>26</v>
      </c>
      <c r="P792">
        <v>11</v>
      </c>
      <c r="Q792" t="s">
        <v>1054</v>
      </c>
      <c r="R792" s="89">
        <f>'AUP Test Results Table 2'!D792</f>
        <v>0</v>
      </c>
      <c r="S792" s="3">
        <f>'AUP Test Results Table 2'!V792</f>
        <v>0</v>
      </c>
      <c r="T792">
        <f>'AUP Test Results Table 2'!T792</f>
        <v>0</v>
      </c>
      <c r="U792">
        <f>'AUP Test Results Table 2'!O792</f>
        <v>0</v>
      </c>
      <c r="V792">
        <f t="shared" si="21"/>
        <v>0</v>
      </c>
    </row>
    <row r="793" spans="15:22" x14ac:dyDescent="0.25">
      <c r="O793" t="s">
        <v>26</v>
      </c>
      <c r="P793">
        <v>12</v>
      </c>
      <c r="Q793" t="s">
        <v>1055</v>
      </c>
      <c r="R793" s="89">
        <f>'AUP Test Results Table 2'!D793</f>
        <v>0</v>
      </c>
      <c r="S793" s="3">
        <f>'AUP Test Results Table 2'!V793</f>
        <v>0</v>
      </c>
      <c r="T793">
        <f>'AUP Test Results Table 2'!T793</f>
        <v>0</v>
      </c>
      <c r="U793">
        <f>'AUP Test Results Table 2'!O793</f>
        <v>0</v>
      </c>
      <c r="V793">
        <f t="shared" si="21"/>
        <v>0</v>
      </c>
    </row>
    <row r="794" spans="15:22" x14ac:dyDescent="0.25">
      <c r="O794" t="s">
        <v>26</v>
      </c>
      <c r="P794">
        <v>13</v>
      </c>
      <c r="Q794" t="s">
        <v>1056</v>
      </c>
      <c r="R794" s="89">
        <f>'AUP Test Results Table 2'!D794</f>
        <v>0</v>
      </c>
      <c r="S794" s="3">
        <f>'AUP Test Results Table 2'!V794</f>
        <v>0</v>
      </c>
      <c r="T794">
        <f>'AUP Test Results Table 2'!T794</f>
        <v>0</v>
      </c>
      <c r="U794">
        <f>'AUP Test Results Table 2'!O794</f>
        <v>0</v>
      </c>
      <c r="V794">
        <f t="shared" si="21"/>
        <v>0</v>
      </c>
    </row>
    <row r="795" spans="15:22" x14ac:dyDescent="0.25">
      <c r="O795" t="s">
        <v>26</v>
      </c>
      <c r="P795">
        <v>14</v>
      </c>
      <c r="Q795" t="s">
        <v>1057</v>
      </c>
      <c r="R795" s="89">
        <f>'AUP Test Results Table 2'!D795</f>
        <v>0</v>
      </c>
      <c r="S795" s="3">
        <f>'AUP Test Results Table 2'!V795</f>
        <v>0</v>
      </c>
      <c r="T795">
        <f>'AUP Test Results Table 2'!T795</f>
        <v>0</v>
      </c>
      <c r="U795">
        <f>'AUP Test Results Table 2'!O795</f>
        <v>0</v>
      </c>
      <c r="V795">
        <f t="shared" si="21"/>
        <v>0</v>
      </c>
    </row>
    <row r="796" spans="15:22" x14ac:dyDescent="0.25">
      <c r="O796" t="s">
        <v>26</v>
      </c>
      <c r="P796">
        <v>15</v>
      </c>
      <c r="Q796" t="s">
        <v>1058</v>
      </c>
      <c r="R796" s="89">
        <f>'AUP Test Results Table 2'!D796</f>
        <v>0</v>
      </c>
      <c r="S796" s="3">
        <f>'AUP Test Results Table 2'!V796</f>
        <v>0</v>
      </c>
      <c r="T796">
        <f>'AUP Test Results Table 2'!T796</f>
        <v>0</v>
      </c>
      <c r="U796">
        <f>'AUP Test Results Table 2'!O796</f>
        <v>0</v>
      </c>
      <c r="V796">
        <f t="shared" si="21"/>
        <v>0</v>
      </c>
    </row>
    <row r="797" spans="15:22" x14ac:dyDescent="0.25">
      <c r="O797" t="s">
        <v>26</v>
      </c>
      <c r="P797">
        <v>16</v>
      </c>
      <c r="Q797" t="s">
        <v>1059</v>
      </c>
      <c r="R797" s="89">
        <f>'AUP Test Results Table 2'!D797</f>
        <v>0</v>
      </c>
      <c r="S797" s="3">
        <f>'AUP Test Results Table 2'!V797</f>
        <v>0</v>
      </c>
      <c r="T797">
        <f>'AUP Test Results Table 2'!T797</f>
        <v>0</v>
      </c>
      <c r="U797">
        <f>'AUP Test Results Table 2'!O797</f>
        <v>0</v>
      </c>
      <c r="V797">
        <f t="shared" si="21"/>
        <v>0</v>
      </c>
    </row>
    <row r="798" spans="15:22" x14ac:dyDescent="0.25">
      <c r="O798" t="s">
        <v>26</v>
      </c>
      <c r="P798">
        <v>17</v>
      </c>
      <c r="Q798" t="s">
        <v>1060</v>
      </c>
      <c r="R798" s="89">
        <f>'AUP Test Results Table 2'!D798</f>
        <v>0</v>
      </c>
      <c r="S798" s="3">
        <f>'AUP Test Results Table 2'!V798</f>
        <v>0</v>
      </c>
      <c r="T798">
        <f>'AUP Test Results Table 2'!T798</f>
        <v>0</v>
      </c>
      <c r="U798">
        <f>'AUP Test Results Table 2'!O798</f>
        <v>0</v>
      </c>
      <c r="V798">
        <f t="shared" si="21"/>
        <v>0</v>
      </c>
    </row>
    <row r="799" spans="15:22" x14ac:dyDescent="0.25">
      <c r="O799" t="s">
        <v>26</v>
      </c>
      <c r="P799">
        <v>18</v>
      </c>
      <c r="Q799" t="s">
        <v>1061</v>
      </c>
      <c r="R799" s="89">
        <f>'AUP Test Results Table 2'!D799</f>
        <v>0</v>
      </c>
      <c r="S799" s="3">
        <f>'AUP Test Results Table 2'!V799</f>
        <v>0</v>
      </c>
      <c r="T799">
        <f>'AUP Test Results Table 2'!T799</f>
        <v>0</v>
      </c>
      <c r="U799">
        <f>'AUP Test Results Table 2'!O799</f>
        <v>0</v>
      </c>
      <c r="V799">
        <f t="shared" si="21"/>
        <v>0</v>
      </c>
    </row>
    <row r="800" spans="15:22" x14ac:dyDescent="0.25">
      <c r="O800" t="s">
        <v>26</v>
      </c>
      <c r="P800">
        <v>19</v>
      </c>
      <c r="Q800" t="s">
        <v>1062</v>
      </c>
      <c r="R800" s="89">
        <f>'AUP Test Results Table 2'!D800</f>
        <v>0</v>
      </c>
      <c r="S800" s="3">
        <f>'AUP Test Results Table 2'!V800</f>
        <v>0</v>
      </c>
      <c r="T800">
        <f>'AUP Test Results Table 2'!T800</f>
        <v>0</v>
      </c>
      <c r="U800">
        <f>'AUP Test Results Table 2'!O800</f>
        <v>0</v>
      </c>
      <c r="V800">
        <f t="shared" si="21"/>
        <v>0</v>
      </c>
    </row>
    <row r="801" spans="15:22" x14ac:dyDescent="0.25">
      <c r="O801" t="s">
        <v>26</v>
      </c>
      <c r="P801">
        <v>20</v>
      </c>
      <c r="Q801" t="s">
        <v>1063</v>
      </c>
      <c r="R801" s="89">
        <f>'AUP Test Results Table 2'!D801</f>
        <v>0</v>
      </c>
      <c r="S801" s="3">
        <f>'AUP Test Results Table 2'!V801</f>
        <v>0</v>
      </c>
      <c r="T801">
        <f>'AUP Test Results Table 2'!T801</f>
        <v>0</v>
      </c>
      <c r="U801">
        <f>'AUP Test Results Table 2'!O801</f>
        <v>0</v>
      </c>
      <c r="V801">
        <f t="shared" si="21"/>
        <v>0</v>
      </c>
    </row>
    <row r="802" spans="15:22" x14ac:dyDescent="0.25">
      <c r="O802" t="s">
        <v>26</v>
      </c>
      <c r="P802">
        <v>21</v>
      </c>
      <c r="Q802" t="s">
        <v>1064</v>
      </c>
      <c r="R802" s="89">
        <f>'AUP Test Results Table 2'!D802</f>
        <v>0</v>
      </c>
      <c r="S802" s="3">
        <f>'AUP Test Results Table 2'!V802</f>
        <v>0</v>
      </c>
      <c r="T802">
        <f>'AUP Test Results Table 2'!T802</f>
        <v>0</v>
      </c>
      <c r="U802">
        <f>'AUP Test Results Table 2'!O802</f>
        <v>0</v>
      </c>
      <c r="V802">
        <f t="shared" si="21"/>
        <v>0</v>
      </c>
    </row>
    <row r="803" spans="15:22" x14ac:dyDescent="0.25">
      <c r="O803" t="s">
        <v>26</v>
      </c>
      <c r="P803">
        <v>22</v>
      </c>
      <c r="Q803" t="s">
        <v>1065</v>
      </c>
      <c r="R803" s="89">
        <f>'AUP Test Results Table 2'!D803</f>
        <v>0</v>
      </c>
      <c r="S803" s="3">
        <f>'AUP Test Results Table 2'!V803</f>
        <v>0</v>
      </c>
      <c r="T803">
        <f>'AUP Test Results Table 2'!T803</f>
        <v>0</v>
      </c>
      <c r="U803">
        <f>'AUP Test Results Table 2'!O803</f>
        <v>0</v>
      </c>
      <c r="V803">
        <f t="shared" si="21"/>
        <v>0</v>
      </c>
    </row>
    <row r="804" spans="15:22" x14ac:dyDescent="0.25">
      <c r="O804" t="s">
        <v>26</v>
      </c>
      <c r="P804">
        <v>23</v>
      </c>
      <c r="Q804" t="s">
        <v>1066</v>
      </c>
      <c r="R804" s="89">
        <f>'AUP Test Results Table 2'!D804</f>
        <v>0</v>
      </c>
      <c r="S804" s="3">
        <f>'AUP Test Results Table 2'!V804</f>
        <v>0</v>
      </c>
      <c r="T804">
        <f>'AUP Test Results Table 2'!T804</f>
        <v>0</v>
      </c>
      <c r="U804">
        <f>'AUP Test Results Table 2'!O804</f>
        <v>0</v>
      </c>
      <c r="V804">
        <f t="shared" si="21"/>
        <v>0</v>
      </c>
    </row>
    <row r="805" spans="15:22" x14ac:dyDescent="0.25">
      <c r="O805" t="s">
        <v>26</v>
      </c>
      <c r="P805">
        <v>24</v>
      </c>
      <c r="Q805" t="s">
        <v>1067</v>
      </c>
      <c r="R805" s="89">
        <f>'AUP Test Results Table 2'!D805</f>
        <v>0</v>
      </c>
      <c r="S805" s="3">
        <f>'AUP Test Results Table 2'!V805</f>
        <v>0</v>
      </c>
      <c r="T805">
        <f>'AUP Test Results Table 2'!T805</f>
        <v>0</v>
      </c>
      <c r="U805">
        <f>'AUP Test Results Table 2'!O805</f>
        <v>0</v>
      </c>
      <c r="V805">
        <f t="shared" si="21"/>
        <v>0</v>
      </c>
    </row>
    <row r="806" spans="15:22" x14ac:dyDescent="0.25">
      <c r="O806" t="s">
        <v>26</v>
      </c>
      <c r="P806">
        <v>25</v>
      </c>
      <c r="Q806" t="s">
        <v>1068</v>
      </c>
      <c r="R806" s="89">
        <f>'AUP Test Results Table 2'!D806</f>
        <v>0</v>
      </c>
      <c r="S806" s="3">
        <f>'AUP Test Results Table 2'!V806</f>
        <v>0</v>
      </c>
      <c r="T806">
        <f>'AUP Test Results Table 2'!T806</f>
        <v>0</v>
      </c>
      <c r="U806">
        <f>'AUP Test Results Table 2'!O806</f>
        <v>0</v>
      </c>
      <c r="V806">
        <f t="shared" si="21"/>
        <v>0</v>
      </c>
    </row>
    <row r="807" spans="15:22" x14ac:dyDescent="0.25">
      <c r="O807" t="s">
        <v>26</v>
      </c>
      <c r="P807">
        <v>26</v>
      </c>
      <c r="Q807" t="s">
        <v>1069</v>
      </c>
      <c r="R807" s="89">
        <f>'AUP Test Results Table 2'!D807</f>
        <v>0</v>
      </c>
      <c r="S807" s="3">
        <f>'AUP Test Results Table 2'!V807</f>
        <v>0</v>
      </c>
      <c r="T807">
        <f>'AUP Test Results Table 2'!T807</f>
        <v>0</v>
      </c>
      <c r="U807">
        <f>'AUP Test Results Table 2'!O807</f>
        <v>0</v>
      </c>
      <c r="V807">
        <f t="shared" si="21"/>
        <v>0</v>
      </c>
    </row>
    <row r="808" spans="15:22" x14ac:dyDescent="0.25">
      <c r="O808" t="s">
        <v>26</v>
      </c>
      <c r="P808">
        <v>27</v>
      </c>
      <c r="Q808" t="s">
        <v>1070</v>
      </c>
      <c r="R808" s="89">
        <f>'AUP Test Results Table 2'!D808</f>
        <v>0</v>
      </c>
      <c r="S808" s="3">
        <f>'AUP Test Results Table 2'!V808</f>
        <v>0</v>
      </c>
      <c r="T808">
        <f>'AUP Test Results Table 2'!T808</f>
        <v>0</v>
      </c>
      <c r="U808">
        <f>'AUP Test Results Table 2'!O808</f>
        <v>0</v>
      </c>
      <c r="V808">
        <f t="shared" si="21"/>
        <v>0</v>
      </c>
    </row>
    <row r="809" spans="15:22" x14ac:dyDescent="0.25">
      <c r="O809" t="s">
        <v>26</v>
      </c>
      <c r="P809">
        <v>28</v>
      </c>
      <c r="Q809" t="s">
        <v>1071</v>
      </c>
      <c r="R809" s="89">
        <f>'AUP Test Results Table 2'!D809</f>
        <v>0</v>
      </c>
      <c r="S809" s="3">
        <f>'AUP Test Results Table 2'!V809</f>
        <v>0</v>
      </c>
      <c r="T809">
        <f>'AUP Test Results Table 2'!T809</f>
        <v>0</v>
      </c>
      <c r="U809">
        <f>'AUP Test Results Table 2'!O809</f>
        <v>0</v>
      </c>
      <c r="V809">
        <f t="shared" si="21"/>
        <v>0</v>
      </c>
    </row>
    <row r="810" spans="15:22" x14ac:dyDescent="0.25">
      <c r="O810" t="s">
        <v>26</v>
      </c>
      <c r="P810">
        <v>29</v>
      </c>
      <c r="Q810" t="s">
        <v>1072</v>
      </c>
      <c r="R810" s="89">
        <f>'AUP Test Results Table 2'!D810</f>
        <v>0</v>
      </c>
      <c r="S810" s="3">
        <f>'AUP Test Results Table 2'!V810</f>
        <v>0</v>
      </c>
      <c r="T810">
        <f>'AUP Test Results Table 2'!T810</f>
        <v>0</v>
      </c>
      <c r="U810">
        <f>'AUP Test Results Table 2'!O810</f>
        <v>0</v>
      </c>
      <c r="V810">
        <f t="shared" si="21"/>
        <v>0</v>
      </c>
    </row>
    <row r="811" spans="15:22" x14ac:dyDescent="0.25">
      <c r="O811" t="s">
        <v>26</v>
      </c>
      <c r="P811">
        <v>30</v>
      </c>
      <c r="Q811" t="s">
        <v>1073</v>
      </c>
      <c r="R811" s="89">
        <f>'AUP Test Results Table 2'!D811</f>
        <v>0</v>
      </c>
      <c r="S811" s="3">
        <f>'AUP Test Results Table 2'!V811</f>
        <v>0</v>
      </c>
      <c r="T811">
        <f>'AUP Test Results Table 2'!T811</f>
        <v>0</v>
      </c>
      <c r="U811">
        <f>'AUP Test Results Table 2'!O811</f>
        <v>0</v>
      </c>
      <c r="V811">
        <f t="shared" si="21"/>
        <v>0</v>
      </c>
    </row>
  </sheetData>
  <sheetProtection algorithmName="SHA-512" hashValue="SP+owU0T1/SzT9bbW0DtUWrwOXfBf2ptDB8H7O9q52m57N+IL4dKeL416LMX0kzkwwssRJVzmJwhQa0BNyCtCA==" saltValue="yeSQLA+MBypAwSNErkPw0Q==" spinCount="100000" sheet="1" objects="1" scenarios="1"/>
  <mergeCells count="7">
    <mergeCell ref="A28:B28"/>
    <mergeCell ref="A5:B5"/>
    <mergeCell ref="A8:B8"/>
    <mergeCell ref="A11:B11"/>
    <mergeCell ref="A14:B14"/>
    <mergeCell ref="A18:B18"/>
    <mergeCell ref="A23:B23"/>
  </mergeCells>
  <phoneticPr fontId="44"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3C13C-5940-4DFB-B26B-94E083270415}">
  <dimension ref="A1:L31"/>
  <sheetViews>
    <sheetView workbookViewId="0">
      <selection activeCell="B29" sqref="B29"/>
    </sheetView>
  </sheetViews>
  <sheetFormatPr defaultRowHeight="15" x14ac:dyDescent="0.25"/>
  <cols>
    <col min="1" max="1" width="12.5703125" bestFit="1" customWidth="1"/>
    <col min="2" max="2" width="16.140625" bestFit="1" customWidth="1"/>
    <col min="3" max="3" width="41" bestFit="1" customWidth="1"/>
    <col min="4" max="4" width="10.140625" bestFit="1" customWidth="1"/>
    <col min="5" max="5" width="20.5703125" bestFit="1" customWidth="1"/>
    <col min="6" max="6" width="20.85546875" bestFit="1" customWidth="1"/>
    <col min="7" max="7" width="21.85546875" bestFit="1" customWidth="1"/>
    <col min="8" max="8" width="22" bestFit="1" customWidth="1"/>
    <col min="9" max="9" width="15" bestFit="1" customWidth="1"/>
    <col min="10" max="10" width="15.140625" bestFit="1" customWidth="1"/>
    <col min="11" max="11" width="25.42578125" bestFit="1" customWidth="1"/>
    <col min="12" max="12" width="25.5703125" bestFit="1" customWidth="1"/>
    <col min="13" max="60" width="42.85546875" bestFit="1" customWidth="1"/>
    <col min="61" max="61" width="21.85546875" bestFit="1" customWidth="1"/>
    <col min="62" max="62" width="47.85546875" bestFit="1" customWidth="1"/>
    <col min="63" max="63" width="15.5703125" bestFit="1" customWidth="1"/>
    <col min="64" max="64" width="26.5703125" bestFit="1" customWidth="1"/>
    <col min="65" max="66" width="27.85546875" bestFit="1" customWidth="1"/>
    <col min="67" max="68" width="20.42578125" bestFit="1" customWidth="1"/>
    <col min="69" max="71" width="31.42578125" bestFit="1" customWidth="1"/>
    <col min="72" max="73" width="27.85546875" bestFit="1" customWidth="1"/>
    <col min="74" max="75" width="20.42578125" bestFit="1" customWidth="1"/>
    <col min="76" max="77" width="31.42578125" bestFit="1" customWidth="1"/>
  </cols>
  <sheetData>
    <row r="1" spans="1:12" ht="18.75" x14ac:dyDescent="0.3">
      <c r="A1" s="453" t="s">
        <v>1074</v>
      </c>
      <c r="B1" s="453"/>
      <c r="C1" s="453"/>
      <c r="D1" s="99"/>
      <c r="E1" s="99"/>
      <c r="F1" s="99"/>
      <c r="G1" s="99"/>
      <c r="H1" s="99"/>
      <c r="I1" s="99"/>
      <c r="J1" s="99"/>
      <c r="K1" s="99"/>
      <c r="L1" s="99"/>
    </row>
    <row r="2" spans="1:12" x14ac:dyDescent="0.25">
      <c r="A2" s="99"/>
      <c r="B2" s="99"/>
      <c r="C2" s="99"/>
      <c r="D2" s="99"/>
      <c r="E2" s="99"/>
      <c r="F2" s="99"/>
      <c r="G2" s="99"/>
      <c r="H2" s="99"/>
      <c r="I2" s="99"/>
      <c r="J2" s="99"/>
      <c r="K2" s="99"/>
      <c r="L2" s="99"/>
    </row>
    <row r="3" spans="1:12" x14ac:dyDescent="0.25">
      <c r="A3" s="100" t="s">
        <v>1075</v>
      </c>
      <c r="B3" s="100" t="s">
        <v>1076</v>
      </c>
      <c r="C3" s="100" t="s">
        <v>1077</v>
      </c>
      <c r="D3" s="100" t="s">
        <v>1078</v>
      </c>
      <c r="E3" s="100" t="s">
        <v>1079</v>
      </c>
      <c r="F3" s="100" t="s">
        <v>1080</v>
      </c>
      <c r="G3" s="100" t="s">
        <v>1081</v>
      </c>
      <c r="H3" s="100" t="s">
        <v>1082</v>
      </c>
      <c r="I3" s="100" t="s">
        <v>1083</v>
      </c>
      <c r="J3" s="100" t="s">
        <v>1084</v>
      </c>
      <c r="K3" s="100" t="s">
        <v>1085</v>
      </c>
      <c r="L3" s="100" t="s">
        <v>1086</v>
      </c>
    </row>
    <row r="4" spans="1:12" x14ac:dyDescent="0.25">
      <c r="A4" s="121" t="s">
        <v>0</v>
      </c>
      <c r="B4" s="104">
        <v>9</v>
      </c>
      <c r="C4" s="105">
        <v>129</v>
      </c>
      <c r="D4" s="105">
        <v>14.333333333333334</v>
      </c>
      <c r="E4" s="104">
        <v>5</v>
      </c>
      <c r="F4" s="105">
        <v>79</v>
      </c>
      <c r="G4" s="104">
        <v>2</v>
      </c>
      <c r="H4" s="105">
        <v>32</v>
      </c>
      <c r="I4" s="104">
        <v>1</v>
      </c>
      <c r="J4" s="105">
        <v>5</v>
      </c>
      <c r="K4" s="104">
        <v>1</v>
      </c>
      <c r="L4" s="105">
        <v>13</v>
      </c>
    </row>
    <row r="5" spans="1:12" x14ac:dyDescent="0.25">
      <c r="A5" s="121" t="s">
        <v>1</v>
      </c>
      <c r="B5" s="104">
        <v>8</v>
      </c>
      <c r="C5" s="105">
        <v>507</v>
      </c>
      <c r="D5" s="105">
        <v>63.375</v>
      </c>
      <c r="E5" s="104">
        <v>6</v>
      </c>
      <c r="F5" s="105">
        <v>465</v>
      </c>
      <c r="G5" s="104"/>
      <c r="H5" s="105">
        <v>0</v>
      </c>
      <c r="I5" s="104"/>
      <c r="J5" s="105">
        <v>0</v>
      </c>
      <c r="K5" s="104">
        <v>2</v>
      </c>
      <c r="L5" s="105">
        <v>42</v>
      </c>
    </row>
    <row r="6" spans="1:12" x14ac:dyDescent="0.25">
      <c r="A6" s="121" t="s">
        <v>2</v>
      </c>
      <c r="B6" s="104">
        <v>11</v>
      </c>
      <c r="C6" s="105">
        <v>129</v>
      </c>
      <c r="D6" s="105">
        <v>11.727272727272727</v>
      </c>
      <c r="E6" s="104">
        <v>3</v>
      </c>
      <c r="F6" s="105">
        <v>38</v>
      </c>
      <c r="G6" s="104">
        <v>1</v>
      </c>
      <c r="H6" s="105">
        <v>15</v>
      </c>
      <c r="I6" s="104">
        <v>1</v>
      </c>
      <c r="J6" s="105">
        <v>6</v>
      </c>
      <c r="K6" s="104">
        <v>6</v>
      </c>
      <c r="L6" s="105">
        <v>70</v>
      </c>
    </row>
    <row r="7" spans="1:12" x14ac:dyDescent="0.25">
      <c r="A7" s="121" t="s">
        <v>3</v>
      </c>
      <c r="B7" s="104">
        <v>10</v>
      </c>
      <c r="C7" s="105">
        <v>55.364804568980901</v>
      </c>
      <c r="D7" s="105">
        <v>5.5364804568980901</v>
      </c>
      <c r="E7" s="104">
        <v>2</v>
      </c>
      <c r="F7" s="105">
        <v>12.364804568980905</v>
      </c>
      <c r="G7" s="104">
        <v>1</v>
      </c>
      <c r="H7" s="105">
        <v>5</v>
      </c>
      <c r="I7" s="104">
        <v>1</v>
      </c>
      <c r="J7" s="105">
        <v>3</v>
      </c>
      <c r="K7" s="104">
        <v>6</v>
      </c>
      <c r="L7" s="105">
        <v>35</v>
      </c>
    </row>
    <row r="8" spans="1:12" x14ac:dyDescent="0.25">
      <c r="A8" s="121" t="s">
        <v>4</v>
      </c>
      <c r="B8" s="104">
        <v>9</v>
      </c>
      <c r="C8" s="105">
        <v>217</v>
      </c>
      <c r="D8" s="105">
        <v>24.111111111111111</v>
      </c>
      <c r="E8" s="104">
        <v>3</v>
      </c>
      <c r="F8" s="105">
        <v>84</v>
      </c>
      <c r="G8" s="104"/>
      <c r="H8" s="105">
        <v>0</v>
      </c>
      <c r="I8" s="104"/>
      <c r="J8" s="105">
        <v>0</v>
      </c>
      <c r="K8" s="104">
        <v>6</v>
      </c>
      <c r="L8" s="105">
        <v>133</v>
      </c>
    </row>
    <row r="9" spans="1:12" x14ac:dyDescent="0.25">
      <c r="A9" s="121" t="s">
        <v>5</v>
      </c>
      <c r="B9" s="104">
        <v>9</v>
      </c>
      <c r="C9" s="105">
        <v>136</v>
      </c>
      <c r="D9" s="105">
        <v>15.111111111111111</v>
      </c>
      <c r="E9" s="104">
        <v>2</v>
      </c>
      <c r="F9" s="105">
        <v>20</v>
      </c>
      <c r="G9" s="104"/>
      <c r="H9" s="105">
        <v>0</v>
      </c>
      <c r="I9" s="104"/>
      <c r="J9" s="105">
        <v>0</v>
      </c>
      <c r="K9" s="104">
        <v>7</v>
      </c>
      <c r="L9" s="105">
        <v>116</v>
      </c>
    </row>
    <row r="10" spans="1:12" x14ac:dyDescent="0.25">
      <c r="A10" s="121" t="s">
        <v>99</v>
      </c>
      <c r="B10" s="104">
        <v>2</v>
      </c>
      <c r="C10" s="105">
        <v>175</v>
      </c>
      <c r="D10" s="105">
        <v>87.5</v>
      </c>
      <c r="E10" s="104">
        <v>2</v>
      </c>
      <c r="F10" s="105">
        <v>175</v>
      </c>
      <c r="G10" s="104"/>
      <c r="H10" s="105">
        <v>0</v>
      </c>
      <c r="I10" s="104"/>
      <c r="J10" s="105">
        <v>0</v>
      </c>
      <c r="K10" s="104"/>
      <c r="L10" s="105">
        <v>0</v>
      </c>
    </row>
    <row r="11" spans="1:12" x14ac:dyDescent="0.25">
      <c r="A11" s="121" t="s">
        <v>21</v>
      </c>
      <c r="B11" s="104">
        <v>11</v>
      </c>
      <c r="C11" s="105">
        <v>401</v>
      </c>
      <c r="D11" s="105">
        <v>36.454545454545453</v>
      </c>
      <c r="E11" s="104"/>
      <c r="F11" s="105">
        <v>0</v>
      </c>
      <c r="G11" s="104">
        <v>10</v>
      </c>
      <c r="H11" s="105">
        <v>376</v>
      </c>
      <c r="I11" s="104"/>
      <c r="J11" s="105">
        <v>0</v>
      </c>
      <c r="K11" s="104">
        <v>1</v>
      </c>
      <c r="L11" s="105">
        <v>25</v>
      </c>
    </row>
    <row r="12" spans="1:12" x14ac:dyDescent="0.25">
      <c r="A12" s="121" t="s">
        <v>22</v>
      </c>
      <c r="B12" s="104">
        <v>0</v>
      </c>
      <c r="C12" s="105">
        <v>0</v>
      </c>
      <c r="D12" s="105" t="e">
        <v>#DIV/0!</v>
      </c>
      <c r="E12" s="104"/>
      <c r="F12" s="105">
        <v>0</v>
      </c>
      <c r="G12" s="104"/>
      <c r="H12" s="105">
        <v>0</v>
      </c>
      <c r="I12" s="104"/>
      <c r="J12" s="105">
        <v>0</v>
      </c>
      <c r="K12" s="104"/>
      <c r="L12" s="105">
        <v>0</v>
      </c>
    </row>
    <row r="13" spans="1:12" x14ac:dyDescent="0.25">
      <c r="A13" s="121" t="s">
        <v>23</v>
      </c>
      <c r="B13" s="104">
        <v>0</v>
      </c>
      <c r="C13" s="105">
        <v>0</v>
      </c>
      <c r="D13" s="105" t="e">
        <v>#DIV/0!</v>
      </c>
      <c r="E13" s="104"/>
      <c r="F13" s="105">
        <v>0</v>
      </c>
      <c r="G13" s="104"/>
      <c r="H13" s="105">
        <v>0</v>
      </c>
      <c r="I13" s="104"/>
      <c r="J13" s="105">
        <v>0</v>
      </c>
      <c r="K13" s="104"/>
      <c r="L13" s="105">
        <v>0</v>
      </c>
    </row>
    <row r="14" spans="1:12" x14ac:dyDescent="0.25">
      <c r="A14" s="121" t="s">
        <v>24</v>
      </c>
      <c r="B14" s="104">
        <v>0</v>
      </c>
      <c r="C14" s="105">
        <v>0</v>
      </c>
      <c r="D14" s="105" t="e">
        <v>#DIV/0!</v>
      </c>
      <c r="E14" s="104"/>
      <c r="F14" s="105">
        <v>0</v>
      </c>
      <c r="G14" s="104"/>
      <c r="H14" s="105">
        <v>0</v>
      </c>
      <c r="I14" s="104"/>
      <c r="J14" s="105">
        <v>0</v>
      </c>
      <c r="K14" s="104"/>
      <c r="L14" s="105">
        <v>0</v>
      </c>
    </row>
    <row r="15" spans="1:12" x14ac:dyDescent="0.25">
      <c r="A15" s="121" t="s">
        <v>25</v>
      </c>
      <c r="B15" s="104">
        <v>10</v>
      </c>
      <c r="C15" s="105">
        <v>192</v>
      </c>
      <c r="D15" s="105">
        <v>19.2</v>
      </c>
      <c r="E15" s="104">
        <v>10</v>
      </c>
      <c r="F15" s="105">
        <v>192</v>
      </c>
      <c r="G15" s="104"/>
      <c r="H15" s="105">
        <v>0</v>
      </c>
      <c r="I15" s="104"/>
      <c r="J15" s="105">
        <v>0</v>
      </c>
      <c r="K15" s="104"/>
      <c r="L15" s="105">
        <v>0</v>
      </c>
    </row>
    <row r="16" spans="1:12" x14ac:dyDescent="0.25">
      <c r="A16" s="121" t="s">
        <v>26</v>
      </c>
      <c r="B16" s="104">
        <v>0</v>
      </c>
      <c r="C16" s="105">
        <v>0</v>
      </c>
      <c r="D16" s="105" t="e">
        <v>#DIV/0!</v>
      </c>
      <c r="E16" s="104"/>
      <c r="F16" s="105">
        <v>0</v>
      </c>
      <c r="G16" s="104"/>
      <c r="H16" s="105">
        <v>0</v>
      </c>
      <c r="I16" s="104"/>
      <c r="J16" s="105">
        <v>0</v>
      </c>
      <c r="K16" s="104"/>
      <c r="L16" s="105">
        <v>0</v>
      </c>
    </row>
    <row r="17" spans="1:12" x14ac:dyDescent="0.25">
      <c r="A17" s="121" t="s">
        <v>1087</v>
      </c>
      <c r="B17" s="104">
        <v>79</v>
      </c>
      <c r="C17" s="105">
        <v>1941.3648045689808</v>
      </c>
      <c r="D17" s="105">
        <v>24.574238032518746</v>
      </c>
      <c r="E17" s="104">
        <v>33</v>
      </c>
      <c r="F17" s="105">
        <v>1065.3648045689811</v>
      </c>
      <c r="G17" s="104">
        <v>14</v>
      </c>
      <c r="H17" s="105">
        <v>428</v>
      </c>
      <c r="I17" s="104">
        <v>3</v>
      </c>
      <c r="J17" s="105">
        <v>14</v>
      </c>
      <c r="K17" s="104">
        <v>29</v>
      </c>
      <c r="L17" s="105">
        <v>434</v>
      </c>
    </row>
    <row r="18" spans="1:12" x14ac:dyDescent="0.25">
      <c r="A18" s="99"/>
      <c r="B18" s="99"/>
      <c r="C18" s="99"/>
      <c r="D18" s="99"/>
      <c r="E18" s="99"/>
      <c r="F18" s="99"/>
      <c r="G18" s="99"/>
      <c r="H18" s="99"/>
      <c r="I18" s="99"/>
      <c r="J18" s="99"/>
      <c r="K18" s="99"/>
      <c r="L18" s="99"/>
    </row>
    <row r="19" spans="1:12" x14ac:dyDescent="0.25">
      <c r="A19" s="99"/>
      <c r="B19" s="99"/>
      <c r="C19" s="99"/>
      <c r="D19" s="99"/>
      <c r="E19" s="99"/>
      <c r="F19" s="99"/>
      <c r="G19" s="99"/>
      <c r="H19" s="99"/>
      <c r="I19" s="99"/>
      <c r="J19" s="99"/>
      <c r="K19" s="99"/>
      <c r="L19" s="99"/>
    </row>
    <row r="20" spans="1:12" ht="18.75" x14ac:dyDescent="0.3">
      <c r="A20" s="453" t="s">
        <v>1088</v>
      </c>
      <c r="B20" s="453"/>
      <c r="C20" s="453"/>
      <c r="D20" s="99"/>
      <c r="E20" s="99"/>
      <c r="F20" s="99"/>
      <c r="G20" s="99"/>
      <c r="H20" s="99"/>
      <c r="I20" s="99"/>
      <c r="J20" s="99"/>
      <c r="K20" s="99"/>
      <c r="L20" s="99"/>
    </row>
    <row r="21" spans="1:12" x14ac:dyDescent="0.25">
      <c r="A21" s="99"/>
      <c r="B21" s="99"/>
      <c r="C21" s="99"/>
      <c r="D21" s="99"/>
      <c r="E21" s="99"/>
      <c r="F21" s="99"/>
      <c r="G21" s="99"/>
      <c r="H21" s="99"/>
      <c r="I21" s="99"/>
      <c r="J21" s="99"/>
      <c r="K21" s="99"/>
      <c r="L21" s="99"/>
    </row>
    <row r="22" spans="1:12" x14ac:dyDescent="0.25">
      <c r="A22" s="100" t="s">
        <v>1075</v>
      </c>
      <c r="B22" s="100" t="s">
        <v>1089</v>
      </c>
      <c r="C22" s="100" t="s">
        <v>1090</v>
      </c>
      <c r="D22" s="100" t="s">
        <v>1079</v>
      </c>
      <c r="E22" s="100" t="s">
        <v>1080</v>
      </c>
      <c r="F22" s="100" t="s">
        <v>1081</v>
      </c>
      <c r="G22" s="100" t="s">
        <v>1082</v>
      </c>
      <c r="H22" s="100" t="s">
        <v>1083</v>
      </c>
      <c r="I22" s="100" t="s">
        <v>1084</v>
      </c>
      <c r="J22" s="100" t="s">
        <v>1085</v>
      </c>
      <c r="K22" s="100" t="s">
        <v>1086</v>
      </c>
      <c r="L22" s="99"/>
    </row>
    <row r="23" spans="1:12" x14ac:dyDescent="0.25">
      <c r="A23" s="121" t="s">
        <v>92</v>
      </c>
      <c r="B23" s="104">
        <v>9</v>
      </c>
      <c r="C23" s="105">
        <v>307</v>
      </c>
      <c r="D23" s="104">
        <v>8</v>
      </c>
      <c r="E23" s="105">
        <v>292</v>
      </c>
      <c r="F23" s="104">
        <v>1</v>
      </c>
      <c r="G23" s="105">
        <v>15</v>
      </c>
      <c r="H23" s="104"/>
      <c r="I23" s="105">
        <v>0</v>
      </c>
      <c r="J23" s="104"/>
      <c r="K23" s="105">
        <v>0</v>
      </c>
      <c r="L23" s="99"/>
    </row>
    <row r="24" spans="1:12" x14ac:dyDescent="0.25">
      <c r="A24" s="121" t="s">
        <v>89</v>
      </c>
      <c r="B24" s="104">
        <v>34</v>
      </c>
      <c r="C24" s="105">
        <v>1142</v>
      </c>
      <c r="D24" s="104">
        <v>22</v>
      </c>
      <c r="E24" s="105">
        <v>738</v>
      </c>
      <c r="F24" s="104">
        <v>12</v>
      </c>
      <c r="G24" s="105">
        <v>404</v>
      </c>
      <c r="H24" s="104"/>
      <c r="I24" s="105">
        <v>0</v>
      </c>
      <c r="J24" s="104"/>
      <c r="K24" s="105">
        <v>0</v>
      </c>
      <c r="L24" s="99"/>
    </row>
    <row r="25" spans="1:12" x14ac:dyDescent="0.25">
      <c r="A25" s="121" t="s">
        <v>93</v>
      </c>
      <c r="B25" s="104">
        <v>4</v>
      </c>
      <c r="C25" s="105">
        <v>44.364804568980901</v>
      </c>
      <c r="D25" s="104">
        <v>3</v>
      </c>
      <c r="E25" s="105">
        <v>35.364804568980901</v>
      </c>
      <c r="F25" s="104">
        <v>1</v>
      </c>
      <c r="G25" s="105">
        <v>9</v>
      </c>
      <c r="H25" s="104"/>
      <c r="I25" s="105">
        <v>0</v>
      </c>
      <c r="J25" s="104"/>
      <c r="K25" s="105">
        <v>0</v>
      </c>
      <c r="L25" s="99"/>
    </row>
    <row r="26" spans="1:12" x14ac:dyDescent="0.25">
      <c r="A26" s="121" t="s">
        <v>90</v>
      </c>
      <c r="B26" s="104">
        <v>3</v>
      </c>
      <c r="C26" s="105">
        <v>14</v>
      </c>
      <c r="D26" s="104"/>
      <c r="E26" s="105">
        <v>0</v>
      </c>
      <c r="F26" s="104"/>
      <c r="G26" s="105">
        <v>0</v>
      </c>
      <c r="H26" s="104">
        <v>3</v>
      </c>
      <c r="I26" s="105">
        <v>14</v>
      </c>
      <c r="J26" s="104"/>
      <c r="K26" s="105">
        <v>0</v>
      </c>
      <c r="L26" s="99"/>
    </row>
    <row r="27" spans="1:12" x14ac:dyDescent="0.25">
      <c r="A27" s="121" t="s">
        <v>91</v>
      </c>
      <c r="B27" s="104">
        <v>29</v>
      </c>
      <c r="C27" s="105">
        <v>434</v>
      </c>
      <c r="D27" s="104"/>
      <c r="E27" s="105">
        <v>0</v>
      </c>
      <c r="F27" s="104"/>
      <c r="G27" s="105">
        <v>0</v>
      </c>
      <c r="H27" s="104"/>
      <c r="I27" s="105">
        <v>0</v>
      </c>
      <c r="J27" s="104">
        <v>29</v>
      </c>
      <c r="K27" s="105">
        <v>434</v>
      </c>
      <c r="L27" s="99"/>
    </row>
    <row r="28" spans="1:12" x14ac:dyDescent="0.25">
      <c r="A28" s="121" t="s">
        <v>1091</v>
      </c>
      <c r="B28" s="104">
        <v>0</v>
      </c>
      <c r="C28" s="105">
        <v>0</v>
      </c>
      <c r="D28" s="104"/>
      <c r="E28" s="105">
        <v>0</v>
      </c>
      <c r="F28" s="104"/>
      <c r="G28" s="105">
        <v>0</v>
      </c>
      <c r="H28" s="104"/>
      <c r="I28" s="105">
        <v>0</v>
      </c>
      <c r="J28" s="104"/>
      <c r="K28" s="105">
        <v>0</v>
      </c>
      <c r="L28" s="99"/>
    </row>
    <row r="29" spans="1:12" x14ac:dyDescent="0.25">
      <c r="A29" s="121" t="s">
        <v>1087</v>
      </c>
      <c r="B29" s="104">
        <v>79</v>
      </c>
      <c r="C29" s="105">
        <v>1941.3648045689808</v>
      </c>
      <c r="D29" s="104">
        <v>33</v>
      </c>
      <c r="E29" s="105">
        <v>1065.3648045689808</v>
      </c>
      <c r="F29" s="104">
        <v>14</v>
      </c>
      <c r="G29" s="105">
        <v>428</v>
      </c>
      <c r="H29" s="104">
        <v>3</v>
      </c>
      <c r="I29" s="105">
        <v>14</v>
      </c>
      <c r="J29" s="104">
        <v>29</v>
      </c>
      <c r="K29" s="105">
        <v>434</v>
      </c>
      <c r="L29" s="99"/>
    </row>
    <row r="30" spans="1:12" x14ac:dyDescent="0.25">
      <c r="A30" s="99"/>
      <c r="B30" s="99"/>
      <c r="C30" s="99"/>
      <c r="D30" s="99"/>
      <c r="E30" s="99"/>
      <c r="F30" s="99"/>
      <c r="G30" s="99"/>
      <c r="H30" s="99"/>
      <c r="I30" s="99"/>
      <c r="J30" s="99"/>
      <c r="K30" s="99"/>
      <c r="L30" s="99"/>
    </row>
    <row r="31" spans="1:12" x14ac:dyDescent="0.25">
      <c r="A31" s="99"/>
      <c r="B31" s="99"/>
      <c r="C31" s="99"/>
      <c r="D31" s="99"/>
      <c r="E31" s="99"/>
      <c r="F31" s="99"/>
      <c r="G31" s="99"/>
      <c r="H31" s="99"/>
      <c r="I31" s="99"/>
      <c r="J31" s="99"/>
      <c r="K31" s="99"/>
      <c r="L31" s="99"/>
    </row>
  </sheetData>
  <sheetProtection algorithmName="SHA-512" hashValue="MZ7DNetFy96tIxp9H+Lik17yzyM1meuzmRudSNzKqbNTP462KophGIN8XNNTP7tfXEnW6BJ84xWDVp+lJfMlJQ==" saltValue="HGJWB/KiV3oIxG6JyCz5Zw==" spinCount="100000" sheet="1" objects="1" scenarios="1"/>
  <mergeCells count="2">
    <mergeCell ref="A20:C20"/>
    <mergeCell ref="A1:C1"/>
  </mergeCells>
  <pageMargins left="0.7" right="0.7" top="0.75" bottom="0.75" header="0.3" footer="0.3"/>
  <pageSetup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C4F62-ABFD-46FB-846C-07CF3E655757}">
  <sheetPr>
    <tabColor theme="9" tint="0.79998168889431442"/>
  </sheetPr>
  <dimension ref="A1:K196"/>
  <sheetViews>
    <sheetView workbookViewId="0">
      <selection activeCell="A4" sqref="A4"/>
    </sheetView>
  </sheetViews>
  <sheetFormatPr defaultRowHeight="15" x14ac:dyDescent="0.25"/>
  <cols>
    <col min="1" max="1" width="28.140625" customWidth="1"/>
    <col min="2" max="2" width="42.85546875" bestFit="1" customWidth="1"/>
    <col min="3" max="3" width="28.140625" customWidth="1"/>
    <col min="4" max="4" width="16" customWidth="1"/>
    <col min="5" max="5" width="76" customWidth="1"/>
    <col min="6" max="6" width="36.5703125" customWidth="1"/>
    <col min="7" max="7" width="14.42578125" style="4" customWidth="1"/>
    <col min="8" max="8" width="24.140625" customWidth="1"/>
    <col min="9" max="9" width="25.42578125" customWidth="1"/>
    <col min="10" max="10" width="74" customWidth="1"/>
    <col min="11" max="11" width="12.85546875" customWidth="1"/>
    <col min="17" max="17" width="64.42578125" bestFit="1" customWidth="1"/>
  </cols>
  <sheetData>
    <row r="1" spans="1:11" ht="18.75" x14ac:dyDescent="0.3">
      <c r="A1" s="378" t="s">
        <v>1092</v>
      </c>
      <c r="B1" s="349"/>
      <c r="C1" s="349"/>
      <c r="D1" s="349"/>
      <c r="E1" s="349"/>
      <c r="F1" s="349"/>
      <c r="G1" s="348"/>
      <c r="H1" s="349"/>
      <c r="I1" s="349"/>
      <c r="J1" s="349"/>
      <c r="K1" s="349"/>
    </row>
    <row r="2" spans="1:11" ht="18.75" x14ac:dyDescent="0.3">
      <c r="A2" s="454" t="s">
        <v>2088</v>
      </c>
      <c r="B2" s="454"/>
      <c r="C2" s="454"/>
      <c r="D2" s="454"/>
      <c r="E2" s="454"/>
      <c r="F2" s="454"/>
      <c r="G2" s="454"/>
      <c r="H2" s="454"/>
      <c r="I2" s="454"/>
      <c r="J2" s="454"/>
      <c r="K2" s="454"/>
    </row>
    <row r="3" spans="1:11" x14ac:dyDescent="0.25">
      <c r="A3" s="379" t="s">
        <v>1093</v>
      </c>
      <c r="B3" s="380" t="s">
        <v>1094</v>
      </c>
      <c r="C3" s="380" t="s">
        <v>1159</v>
      </c>
      <c r="D3" s="381" t="s">
        <v>1095</v>
      </c>
      <c r="E3" s="382" t="s">
        <v>1096</v>
      </c>
      <c r="F3" s="381" t="s">
        <v>1097</v>
      </c>
      <c r="G3" s="380" t="s">
        <v>1098</v>
      </c>
      <c r="H3" s="381" t="s">
        <v>1099</v>
      </c>
      <c r="I3" s="381" t="s">
        <v>1100</v>
      </c>
      <c r="J3" s="382" t="s">
        <v>1101</v>
      </c>
      <c r="K3" s="383" t="s">
        <v>1102</v>
      </c>
    </row>
    <row r="4" spans="1:11" x14ac:dyDescent="0.25">
      <c r="A4" s="384"/>
      <c r="B4" s="385"/>
      <c r="C4" s="385"/>
      <c r="D4" s="386"/>
      <c r="E4" s="387"/>
      <c r="F4" s="387"/>
      <c r="G4" s="353"/>
      <c r="H4" s="351"/>
      <c r="I4" s="386"/>
      <c r="J4" s="387"/>
      <c r="K4" s="388"/>
    </row>
    <row r="5" spans="1:11" x14ac:dyDescent="0.25">
      <c r="A5" s="384"/>
      <c r="B5" s="385"/>
      <c r="C5" s="385"/>
      <c r="D5" s="386"/>
      <c r="E5" s="389"/>
      <c r="F5" s="387"/>
      <c r="G5" s="353"/>
      <c r="H5" s="351"/>
      <c r="I5" s="386"/>
      <c r="J5" s="385"/>
      <c r="K5" s="388"/>
    </row>
    <row r="6" spans="1:11" x14ac:dyDescent="0.25">
      <c r="A6" s="384"/>
      <c r="B6" s="385"/>
      <c r="C6" s="385"/>
      <c r="D6" s="386"/>
      <c r="E6" s="389"/>
      <c r="F6" s="387"/>
      <c r="G6" s="390"/>
      <c r="H6" s="351"/>
      <c r="I6" s="386"/>
      <c r="J6" s="385"/>
      <c r="K6" s="388"/>
    </row>
    <row r="7" spans="1:11" x14ac:dyDescent="0.25">
      <c r="A7" s="384"/>
      <c r="B7" s="385"/>
      <c r="C7" s="385"/>
      <c r="D7" s="386"/>
      <c r="E7" s="389"/>
      <c r="F7" s="387"/>
      <c r="G7" s="390"/>
      <c r="H7" s="351"/>
      <c r="I7" s="386"/>
      <c r="J7" s="385"/>
      <c r="K7" s="388"/>
    </row>
    <row r="8" spans="1:11" x14ac:dyDescent="0.25">
      <c r="A8" s="384"/>
      <c r="B8" s="385"/>
      <c r="C8" s="385"/>
      <c r="D8" s="386"/>
      <c r="E8" s="389"/>
      <c r="F8" s="387"/>
      <c r="G8" s="353"/>
      <c r="H8" s="351"/>
      <c r="I8" s="386"/>
      <c r="J8" s="385"/>
      <c r="K8" s="388"/>
    </row>
    <row r="9" spans="1:11" x14ac:dyDescent="0.25">
      <c r="A9" s="384"/>
      <c r="B9" s="385"/>
      <c r="C9" s="385"/>
      <c r="D9" s="386"/>
      <c r="E9" s="389"/>
      <c r="F9" s="387"/>
      <c r="G9" s="353"/>
      <c r="H9" s="351"/>
      <c r="I9" s="386"/>
      <c r="J9" s="385"/>
      <c r="K9" s="388"/>
    </row>
    <row r="10" spans="1:11" x14ac:dyDescent="0.25">
      <c r="A10" s="384"/>
      <c r="B10" s="385"/>
      <c r="C10" s="385"/>
      <c r="D10" s="386"/>
      <c r="E10" s="389"/>
      <c r="F10" s="387"/>
      <c r="G10" s="353"/>
      <c r="H10" s="351"/>
      <c r="I10" s="386"/>
      <c r="J10" s="385"/>
      <c r="K10" s="388"/>
    </row>
    <row r="11" spans="1:11" x14ac:dyDescent="0.25">
      <c r="A11" s="384"/>
      <c r="B11" s="385"/>
      <c r="C11" s="385"/>
      <c r="D11" s="386"/>
      <c r="E11" s="389"/>
      <c r="F11" s="387"/>
      <c r="G11" s="353"/>
      <c r="H11" s="351"/>
      <c r="I11" s="386"/>
      <c r="J11" s="385"/>
      <c r="K11" s="388"/>
    </row>
    <row r="12" spans="1:11" x14ac:dyDescent="0.25">
      <c r="A12" s="384"/>
      <c r="B12" s="385"/>
      <c r="C12" s="385"/>
      <c r="D12" s="386"/>
      <c r="E12" s="389"/>
      <c r="F12" s="387"/>
      <c r="G12" s="353"/>
      <c r="H12" s="351"/>
      <c r="I12" s="386"/>
      <c r="J12" s="385"/>
      <c r="K12" s="388"/>
    </row>
    <row r="13" spans="1:11" x14ac:dyDescent="0.25">
      <c r="A13" s="384"/>
      <c r="B13" s="385"/>
      <c r="C13" s="385"/>
      <c r="D13" s="386"/>
      <c r="E13" s="389"/>
      <c r="F13" s="387"/>
      <c r="G13" s="353"/>
      <c r="H13" s="351"/>
      <c r="I13" s="386"/>
      <c r="J13" s="385"/>
      <c r="K13" s="388"/>
    </row>
    <row r="14" spans="1:11" x14ac:dyDescent="0.25">
      <c r="A14" s="384"/>
      <c r="B14" s="385"/>
      <c r="C14" s="385"/>
      <c r="D14" s="386"/>
      <c r="E14" s="389"/>
      <c r="F14" s="387"/>
      <c r="G14" s="353"/>
      <c r="H14" s="351"/>
      <c r="I14" s="386"/>
      <c r="J14" s="385"/>
      <c r="K14" s="388"/>
    </row>
    <row r="15" spans="1:11" x14ac:dyDescent="0.25">
      <c r="A15" s="384"/>
      <c r="B15" s="385"/>
      <c r="C15" s="385"/>
      <c r="D15" s="386"/>
      <c r="E15" s="389"/>
      <c r="F15" s="387"/>
      <c r="G15" s="353"/>
      <c r="H15" s="351"/>
      <c r="I15" s="386"/>
      <c r="J15" s="385"/>
      <c r="K15" s="388"/>
    </row>
    <row r="16" spans="1:11" x14ac:dyDescent="0.25">
      <c r="A16" s="384"/>
      <c r="B16" s="385"/>
      <c r="C16" s="385"/>
      <c r="D16" s="386"/>
      <c r="E16" s="389"/>
      <c r="F16" s="387"/>
      <c r="G16" s="353"/>
      <c r="H16" s="351"/>
      <c r="I16" s="386"/>
      <c r="J16" s="385"/>
      <c r="K16" s="388"/>
    </row>
    <row r="17" spans="1:11" x14ac:dyDescent="0.25">
      <c r="A17" s="384"/>
      <c r="B17" s="385"/>
      <c r="C17" s="385"/>
      <c r="D17" s="386"/>
      <c r="E17" s="389"/>
      <c r="F17" s="387"/>
      <c r="G17" s="353"/>
      <c r="H17" s="351"/>
      <c r="I17" s="386"/>
      <c r="J17" s="385"/>
      <c r="K17" s="388"/>
    </row>
    <row r="18" spans="1:11" x14ac:dyDescent="0.25">
      <c r="A18" s="384"/>
      <c r="B18" s="385"/>
      <c r="C18" s="385"/>
      <c r="D18" s="386"/>
      <c r="E18" s="389"/>
      <c r="F18" s="387"/>
      <c r="G18" s="353"/>
      <c r="H18" s="351"/>
      <c r="I18" s="386"/>
      <c r="J18" s="385"/>
      <c r="K18" s="388"/>
    </row>
    <row r="19" spans="1:11" x14ac:dyDescent="0.25">
      <c r="A19" s="384"/>
      <c r="B19" s="385"/>
      <c r="C19" s="385"/>
      <c r="D19" s="386"/>
      <c r="E19" s="389"/>
      <c r="F19" s="387"/>
      <c r="G19" s="353"/>
      <c r="H19" s="351"/>
      <c r="I19" s="386"/>
      <c r="J19" s="385"/>
      <c r="K19" s="388"/>
    </row>
    <row r="20" spans="1:11" x14ac:dyDescent="0.25">
      <c r="A20" s="384"/>
      <c r="B20" s="385"/>
      <c r="C20" s="385"/>
      <c r="D20" s="386"/>
      <c r="E20" s="389"/>
      <c r="F20" s="387"/>
      <c r="G20" s="353"/>
      <c r="H20" s="351"/>
      <c r="I20" s="386"/>
      <c r="J20" s="385"/>
      <c r="K20" s="388"/>
    </row>
    <row r="21" spans="1:11" x14ac:dyDescent="0.25">
      <c r="A21" s="384"/>
      <c r="B21" s="385"/>
      <c r="C21" s="385"/>
      <c r="D21" s="386"/>
      <c r="E21" s="389"/>
      <c r="F21" s="387"/>
      <c r="G21" s="353"/>
      <c r="H21" s="351"/>
      <c r="I21" s="386"/>
      <c r="J21" s="385"/>
      <c r="K21" s="388"/>
    </row>
    <row r="22" spans="1:11" x14ac:dyDescent="0.25">
      <c r="A22" s="384"/>
      <c r="B22" s="385"/>
      <c r="C22" s="385"/>
      <c r="D22" s="386"/>
      <c r="E22" s="389"/>
      <c r="F22" s="387"/>
      <c r="G22" s="353"/>
      <c r="H22" s="351"/>
      <c r="I22" s="386"/>
      <c r="J22" s="385"/>
      <c r="K22" s="388"/>
    </row>
    <row r="23" spans="1:11" x14ac:dyDescent="0.25">
      <c r="A23" s="384"/>
      <c r="B23" s="385"/>
      <c r="C23" s="385"/>
      <c r="D23" s="386"/>
      <c r="E23" s="389"/>
      <c r="F23" s="387"/>
      <c r="G23" s="353"/>
      <c r="H23" s="351"/>
      <c r="I23" s="386"/>
      <c r="J23" s="385"/>
      <c r="K23" s="388"/>
    </row>
    <row r="24" spans="1:11" x14ac:dyDescent="0.25">
      <c r="A24" s="384"/>
      <c r="B24" s="385"/>
      <c r="C24" s="385"/>
      <c r="D24" s="386"/>
      <c r="E24" s="389"/>
      <c r="F24" s="387"/>
      <c r="G24" s="353"/>
      <c r="H24" s="351"/>
      <c r="I24" s="386"/>
      <c r="J24" s="385"/>
      <c r="K24" s="388"/>
    </row>
    <row r="25" spans="1:11" x14ac:dyDescent="0.25">
      <c r="A25" s="384"/>
      <c r="B25" s="385"/>
      <c r="C25" s="385"/>
      <c r="D25" s="386"/>
      <c r="E25" s="389"/>
      <c r="F25" s="387"/>
      <c r="G25" s="353"/>
      <c r="H25" s="351"/>
      <c r="I25" s="386"/>
      <c r="J25" s="385"/>
      <c r="K25" s="388"/>
    </row>
    <row r="26" spans="1:11" x14ac:dyDescent="0.25">
      <c r="A26" s="384"/>
      <c r="B26" s="385"/>
      <c r="C26" s="385"/>
      <c r="D26" s="386"/>
      <c r="E26" s="389"/>
      <c r="F26" s="387"/>
      <c r="G26" s="353"/>
      <c r="H26" s="351"/>
      <c r="I26" s="386"/>
      <c r="J26" s="385"/>
      <c r="K26" s="388"/>
    </row>
    <row r="27" spans="1:11" x14ac:dyDescent="0.25">
      <c r="A27" s="384"/>
      <c r="B27" s="385"/>
      <c r="C27" s="385"/>
      <c r="D27" s="386"/>
      <c r="E27" s="389"/>
      <c r="F27" s="387"/>
      <c r="G27" s="353"/>
      <c r="H27" s="351"/>
      <c r="I27" s="386"/>
      <c r="J27" s="385"/>
      <c r="K27" s="388"/>
    </row>
    <row r="28" spans="1:11" x14ac:dyDescent="0.25">
      <c r="A28" s="384"/>
      <c r="B28" s="385"/>
      <c r="C28" s="385"/>
      <c r="D28" s="386"/>
      <c r="E28" s="389"/>
      <c r="F28" s="387"/>
      <c r="G28" s="353"/>
      <c r="H28" s="351"/>
      <c r="I28" s="386"/>
      <c r="J28" s="385"/>
      <c r="K28" s="388"/>
    </row>
    <row r="29" spans="1:11" x14ac:dyDescent="0.25">
      <c r="A29" s="384"/>
      <c r="B29" s="385"/>
      <c r="C29" s="385"/>
      <c r="D29" s="386"/>
      <c r="E29" s="389"/>
      <c r="F29" s="387"/>
      <c r="G29" s="353"/>
      <c r="H29" s="351"/>
      <c r="I29" s="386"/>
      <c r="J29" s="385"/>
      <c r="K29" s="388"/>
    </row>
    <row r="30" spans="1:11" x14ac:dyDescent="0.25">
      <c r="A30" s="384"/>
      <c r="B30" s="385"/>
      <c r="C30" s="385"/>
      <c r="D30" s="386"/>
      <c r="E30" s="389"/>
      <c r="F30" s="387"/>
      <c r="G30" s="353"/>
      <c r="H30" s="351"/>
      <c r="I30" s="386"/>
      <c r="J30" s="385"/>
      <c r="K30" s="388"/>
    </row>
    <row r="31" spans="1:11" x14ac:dyDescent="0.25">
      <c r="A31" s="384"/>
      <c r="B31" s="385"/>
      <c r="C31" s="385"/>
      <c r="D31" s="386"/>
      <c r="E31" s="389"/>
      <c r="F31" s="387"/>
      <c r="G31" s="353"/>
      <c r="H31" s="351"/>
      <c r="I31" s="386"/>
      <c r="J31" s="385"/>
      <c r="K31" s="388"/>
    </row>
    <row r="32" spans="1:11" x14ac:dyDescent="0.25">
      <c r="A32" s="384"/>
      <c r="B32" s="385"/>
      <c r="C32" s="385"/>
      <c r="D32" s="386"/>
      <c r="E32" s="389"/>
      <c r="F32" s="387"/>
      <c r="G32" s="353"/>
      <c r="H32" s="351"/>
      <c r="I32" s="386"/>
      <c r="J32" s="385"/>
      <c r="K32" s="388"/>
    </row>
    <row r="33" spans="1:11" x14ac:dyDescent="0.25">
      <c r="A33" s="384"/>
      <c r="B33" s="385"/>
      <c r="C33" s="385"/>
      <c r="D33" s="386"/>
      <c r="E33" s="389"/>
      <c r="F33" s="387"/>
      <c r="G33" s="353"/>
      <c r="H33" s="351"/>
      <c r="I33" s="386"/>
      <c r="J33" s="385"/>
      <c r="K33" s="388"/>
    </row>
    <row r="34" spans="1:11" x14ac:dyDescent="0.25">
      <c r="A34" s="384"/>
      <c r="B34" s="385"/>
      <c r="C34" s="385"/>
      <c r="D34" s="386"/>
      <c r="E34" s="389"/>
      <c r="F34" s="387"/>
      <c r="G34" s="353"/>
      <c r="H34" s="351"/>
      <c r="I34" s="386"/>
      <c r="J34" s="385"/>
      <c r="K34" s="388"/>
    </row>
    <row r="35" spans="1:11" x14ac:dyDescent="0.25">
      <c r="A35" s="384"/>
      <c r="B35" s="385"/>
      <c r="C35" s="385"/>
      <c r="D35" s="386"/>
      <c r="E35" s="389"/>
      <c r="F35" s="387"/>
      <c r="G35" s="353"/>
      <c r="H35" s="351"/>
      <c r="I35" s="386"/>
      <c r="J35" s="385"/>
      <c r="K35" s="388"/>
    </row>
    <row r="36" spans="1:11" x14ac:dyDescent="0.25">
      <c r="A36" s="384"/>
      <c r="B36" s="385"/>
      <c r="C36" s="385"/>
      <c r="D36" s="386"/>
      <c r="E36" s="389"/>
      <c r="F36" s="387"/>
      <c r="G36" s="353"/>
      <c r="H36" s="351"/>
      <c r="I36" s="386"/>
      <c r="J36" s="385"/>
      <c r="K36" s="388"/>
    </row>
    <row r="37" spans="1:11" x14ac:dyDescent="0.25">
      <c r="A37" s="384"/>
      <c r="B37" s="385"/>
      <c r="C37" s="385"/>
      <c r="D37" s="386"/>
      <c r="E37" s="389"/>
      <c r="F37" s="387"/>
      <c r="G37" s="353"/>
      <c r="H37" s="351"/>
      <c r="I37" s="386"/>
      <c r="J37" s="385"/>
      <c r="K37" s="388"/>
    </row>
    <row r="38" spans="1:11" x14ac:dyDescent="0.25">
      <c r="A38" s="384"/>
      <c r="B38" s="385"/>
      <c r="C38" s="385"/>
      <c r="D38" s="386"/>
      <c r="E38" s="389"/>
      <c r="F38" s="387"/>
      <c r="G38" s="353"/>
      <c r="H38" s="351"/>
      <c r="I38" s="386"/>
      <c r="J38" s="385"/>
      <c r="K38" s="388"/>
    </row>
    <row r="39" spans="1:11" x14ac:dyDescent="0.25">
      <c r="A39" s="384"/>
      <c r="B39" s="385"/>
      <c r="C39" s="385"/>
      <c r="D39" s="386"/>
      <c r="E39" s="389"/>
      <c r="F39" s="387"/>
      <c r="G39" s="353"/>
      <c r="H39" s="351"/>
      <c r="I39" s="386"/>
      <c r="J39" s="385"/>
      <c r="K39" s="388"/>
    </row>
    <row r="40" spans="1:11" x14ac:dyDescent="0.25">
      <c r="A40" s="384"/>
      <c r="B40" s="385"/>
      <c r="C40" s="385"/>
      <c r="D40" s="386"/>
      <c r="E40" s="389"/>
      <c r="F40" s="387"/>
      <c r="G40" s="353"/>
      <c r="H40" s="351"/>
      <c r="I40" s="386"/>
      <c r="J40" s="385"/>
      <c r="K40" s="388"/>
    </row>
    <row r="41" spans="1:11" x14ac:dyDescent="0.25">
      <c r="A41" s="384"/>
      <c r="B41" s="385"/>
      <c r="C41" s="385"/>
      <c r="D41" s="386"/>
      <c r="E41" s="389"/>
      <c r="F41" s="387"/>
      <c r="G41" s="353"/>
      <c r="H41" s="351"/>
      <c r="I41" s="386"/>
      <c r="J41" s="385"/>
      <c r="K41" s="388"/>
    </row>
    <row r="42" spans="1:11" x14ac:dyDescent="0.25">
      <c r="A42" s="384"/>
      <c r="B42" s="385"/>
      <c r="C42" s="385"/>
      <c r="D42" s="386"/>
      <c r="E42" s="389"/>
      <c r="F42" s="387"/>
      <c r="G42" s="353"/>
      <c r="H42" s="351"/>
      <c r="I42" s="386"/>
      <c r="J42" s="385"/>
      <c r="K42" s="388"/>
    </row>
    <row r="43" spans="1:11" x14ac:dyDescent="0.25">
      <c r="A43" s="384"/>
      <c r="B43" s="385"/>
      <c r="C43" s="385"/>
      <c r="D43" s="386"/>
      <c r="E43" s="389"/>
      <c r="F43" s="387"/>
      <c r="G43" s="353"/>
      <c r="H43" s="351"/>
      <c r="I43" s="386"/>
      <c r="J43" s="385"/>
      <c r="K43" s="388"/>
    </row>
    <row r="44" spans="1:11" x14ac:dyDescent="0.25">
      <c r="A44" s="384"/>
      <c r="B44" s="385"/>
      <c r="C44" s="385"/>
      <c r="D44" s="386"/>
      <c r="E44" s="389"/>
      <c r="F44" s="387"/>
      <c r="G44" s="353"/>
      <c r="H44" s="351"/>
      <c r="I44" s="386"/>
      <c r="J44" s="385"/>
      <c r="K44" s="388"/>
    </row>
    <row r="45" spans="1:11" x14ac:dyDescent="0.25">
      <c r="A45" s="384"/>
      <c r="B45" s="385"/>
      <c r="C45" s="385"/>
      <c r="D45" s="386"/>
      <c r="E45" s="389"/>
      <c r="F45" s="387"/>
      <c r="G45" s="353"/>
      <c r="H45" s="351"/>
      <c r="I45" s="386"/>
      <c r="J45" s="385"/>
      <c r="K45" s="388"/>
    </row>
    <row r="46" spans="1:11" x14ac:dyDescent="0.25">
      <c r="A46" s="384"/>
      <c r="B46" s="385"/>
      <c r="C46" s="385"/>
      <c r="D46" s="386"/>
      <c r="E46" s="389"/>
      <c r="F46" s="387"/>
      <c r="G46" s="353"/>
      <c r="H46" s="351"/>
      <c r="I46" s="386"/>
      <c r="J46" s="385"/>
      <c r="K46" s="388"/>
    </row>
    <row r="47" spans="1:11" x14ac:dyDescent="0.25">
      <c r="A47" s="384"/>
      <c r="B47" s="385"/>
      <c r="C47" s="385"/>
      <c r="D47" s="386"/>
      <c r="E47" s="389"/>
      <c r="F47" s="387"/>
      <c r="G47" s="353"/>
      <c r="H47" s="351"/>
      <c r="I47" s="386"/>
      <c r="J47" s="385"/>
      <c r="K47" s="388"/>
    </row>
    <row r="48" spans="1:11" x14ac:dyDescent="0.25">
      <c r="A48" s="384"/>
      <c r="B48" s="385"/>
      <c r="C48" s="385"/>
      <c r="D48" s="386"/>
      <c r="E48" s="389"/>
      <c r="F48" s="387"/>
      <c r="G48" s="353"/>
      <c r="H48" s="351"/>
      <c r="I48" s="386"/>
      <c r="J48" s="385"/>
      <c r="K48" s="388"/>
    </row>
    <row r="49" spans="1:11" x14ac:dyDescent="0.25">
      <c r="A49" s="384"/>
      <c r="B49" s="385"/>
      <c r="C49" s="385"/>
      <c r="D49" s="386"/>
      <c r="E49" s="389"/>
      <c r="F49" s="387"/>
      <c r="G49" s="353"/>
      <c r="H49" s="351"/>
      <c r="I49" s="386"/>
      <c r="J49" s="385"/>
      <c r="K49" s="388"/>
    </row>
    <row r="50" spans="1:11" x14ac:dyDescent="0.25">
      <c r="A50" s="384"/>
      <c r="B50" s="385"/>
      <c r="C50" s="385"/>
      <c r="D50" s="386"/>
      <c r="E50" s="389"/>
      <c r="F50" s="387"/>
      <c r="G50" s="353"/>
      <c r="H50" s="351"/>
      <c r="I50" s="386"/>
      <c r="J50" s="385"/>
      <c r="K50" s="388"/>
    </row>
    <row r="51" spans="1:11" x14ac:dyDescent="0.25">
      <c r="A51" s="384"/>
      <c r="B51" s="385"/>
      <c r="C51" s="385"/>
      <c r="D51" s="386"/>
      <c r="E51" s="389"/>
      <c r="F51" s="387"/>
      <c r="G51" s="353"/>
      <c r="H51" s="351"/>
      <c r="I51" s="386"/>
      <c r="J51" s="385"/>
      <c r="K51" s="388"/>
    </row>
    <row r="52" spans="1:11" x14ac:dyDescent="0.25">
      <c r="A52" s="384"/>
      <c r="B52" s="385"/>
      <c r="C52" s="385"/>
      <c r="D52" s="386"/>
      <c r="E52" s="389"/>
      <c r="F52" s="387"/>
      <c r="G52" s="353"/>
      <c r="H52" s="351"/>
      <c r="I52" s="386"/>
      <c r="J52" s="385"/>
      <c r="K52" s="388"/>
    </row>
    <row r="53" spans="1:11" x14ac:dyDescent="0.25">
      <c r="A53" s="384"/>
      <c r="B53" s="385"/>
      <c r="C53" s="385"/>
      <c r="D53" s="386"/>
      <c r="E53" s="389"/>
      <c r="F53" s="387"/>
      <c r="G53" s="353"/>
      <c r="H53" s="351"/>
      <c r="I53" s="386"/>
      <c r="J53" s="385"/>
      <c r="K53" s="388"/>
    </row>
    <row r="54" spans="1:11" x14ac:dyDescent="0.25">
      <c r="A54" s="384"/>
      <c r="B54" s="385"/>
      <c r="C54" s="385"/>
      <c r="D54" s="386"/>
      <c r="E54" s="389"/>
      <c r="F54" s="387"/>
      <c r="G54" s="353"/>
      <c r="H54" s="351"/>
      <c r="I54" s="386"/>
      <c r="J54" s="385"/>
      <c r="K54" s="388"/>
    </row>
    <row r="55" spans="1:11" x14ac:dyDescent="0.25">
      <c r="A55" s="384"/>
      <c r="B55" s="385"/>
      <c r="C55" s="385"/>
      <c r="D55" s="386"/>
      <c r="E55" s="389"/>
      <c r="F55" s="387"/>
      <c r="G55" s="353"/>
      <c r="H55" s="351"/>
      <c r="I55" s="386"/>
      <c r="J55" s="385"/>
      <c r="K55" s="388"/>
    </row>
    <row r="56" spans="1:11" x14ac:dyDescent="0.25">
      <c r="A56" s="384"/>
      <c r="B56" s="385"/>
      <c r="C56" s="385"/>
      <c r="D56" s="386"/>
      <c r="E56" s="389"/>
      <c r="F56" s="387"/>
      <c r="G56" s="353"/>
      <c r="H56" s="351"/>
      <c r="I56" s="386"/>
      <c r="J56" s="385"/>
      <c r="K56" s="388"/>
    </row>
    <row r="57" spans="1:11" x14ac:dyDescent="0.25">
      <c r="A57" s="384"/>
      <c r="B57" s="385"/>
      <c r="C57" s="385"/>
      <c r="D57" s="386"/>
      <c r="E57" s="389"/>
      <c r="F57" s="387"/>
      <c r="G57" s="353"/>
      <c r="H57" s="351"/>
      <c r="I57" s="386"/>
      <c r="J57" s="385"/>
      <c r="K57" s="388"/>
    </row>
    <row r="58" spans="1:11" x14ac:dyDescent="0.25">
      <c r="A58" s="384"/>
      <c r="B58" s="385"/>
      <c r="C58" s="385"/>
      <c r="D58" s="386"/>
      <c r="E58" s="389"/>
      <c r="F58" s="387"/>
      <c r="G58" s="353"/>
      <c r="H58" s="351"/>
      <c r="I58" s="386"/>
      <c r="J58" s="385"/>
      <c r="K58" s="388"/>
    </row>
    <row r="59" spans="1:11" x14ac:dyDescent="0.25">
      <c r="A59" s="384"/>
      <c r="B59" s="385"/>
      <c r="C59" s="385"/>
      <c r="D59" s="386"/>
      <c r="E59" s="389"/>
      <c r="F59" s="387"/>
      <c r="G59" s="353"/>
      <c r="H59" s="351"/>
      <c r="I59" s="386"/>
      <c r="J59" s="385"/>
      <c r="K59" s="388"/>
    </row>
    <row r="60" spans="1:11" x14ac:dyDescent="0.25">
      <c r="A60" s="384"/>
      <c r="B60" s="385"/>
      <c r="C60" s="385"/>
      <c r="D60" s="386"/>
      <c r="E60" s="389"/>
      <c r="F60" s="387"/>
      <c r="G60" s="353"/>
      <c r="H60" s="351"/>
      <c r="I60" s="386"/>
      <c r="J60" s="385"/>
      <c r="K60" s="388"/>
    </row>
    <row r="61" spans="1:11" x14ac:dyDescent="0.25">
      <c r="A61" s="384"/>
      <c r="B61" s="385"/>
      <c r="C61" s="385"/>
      <c r="D61" s="386"/>
      <c r="E61" s="389"/>
      <c r="F61" s="387"/>
      <c r="G61" s="353"/>
      <c r="H61" s="351"/>
      <c r="I61" s="386"/>
      <c r="J61" s="385"/>
      <c r="K61" s="388"/>
    </row>
    <row r="62" spans="1:11" x14ac:dyDescent="0.25">
      <c r="A62" s="384"/>
      <c r="B62" s="385"/>
      <c r="C62" s="385"/>
      <c r="D62" s="386"/>
      <c r="E62" s="389"/>
      <c r="F62" s="387"/>
      <c r="G62" s="353"/>
      <c r="H62" s="351"/>
      <c r="I62" s="386"/>
      <c r="J62" s="385"/>
      <c r="K62" s="388"/>
    </row>
    <row r="63" spans="1:11" x14ac:dyDescent="0.25">
      <c r="A63" s="384"/>
      <c r="B63" s="385"/>
      <c r="C63" s="385"/>
      <c r="D63" s="386"/>
      <c r="E63" s="389"/>
      <c r="F63" s="387"/>
      <c r="G63" s="353"/>
      <c r="H63" s="351"/>
      <c r="I63" s="386"/>
      <c r="J63" s="385"/>
      <c r="K63" s="388"/>
    </row>
    <row r="64" spans="1:11" x14ac:dyDescent="0.25">
      <c r="A64" s="384"/>
      <c r="B64" s="385"/>
      <c r="C64" s="385"/>
      <c r="D64" s="386"/>
      <c r="E64" s="389"/>
      <c r="F64" s="387"/>
      <c r="G64" s="353"/>
      <c r="H64" s="351"/>
      <c r="I64" s="386"/>
      <c r="J64" s="385"/>
      <c r="K64" s="388"/>
    </row>
    <row r="65" spans="1:11" x14ac:dyDescent="0.25">
      <c r="A65" s="384"/>
      <c r="B65" s="385"/>
      <c r="C65" s="385"/>
      <c r="D65" s="386"/>
      <c r="E65" s="389"/>
      <c r="F65" s="387"/>
      <c r="G65" s="353"/>
      <c r="H65" s="351"/>
      <c r="I65" s="386"/>
      <c r="J65" s="385"/>
      <c r="K65" s="388"/>
    </row>
    <row r="66" spans="1:11" x14ac:dyDescent="0.25">
      <c r="A66" s="384"/>
      <c r="B66" s="385"/>
      <c r="C66" s="385"/>
      <c r="D66" s="386"/>
      <c r="E66" s="389"/>
      <c r="F66" s="387"/>
      <c r="G66" s="353"/>
      <c r="H66" s="351"/>
      <c r="I66" s="386"/>
      <c r="J66" s="385"/>
      <c r="K66" s="388"/>
    </row>
    <row r="67" spans="1:11" x14ac:dyDescent="0.25">
      <c r="A67" s="384"/>
      <c r="B67" s="385"/>
      <c r="C67" s="385"/>
      <c r="D67" s="386"/>
      <c r="E67" s="389"/>
      <c r="F67" s="387"/>
      <c r="G67" s="353"/>
      <c r="H67" s="351"/>
      <c r="I67" s="386"/>
      <c r="J67" s="385"/>
      <c r="K67" s="388"/>
    </row>
    <row r="68" spans="1:11" x14ac:dyDescent="0.25">
      <c r="A68" s="384"/>
      <c r="B68" s="385"/>
      <c r="C68" s="385"/>
      <c r="D68" s="386"/>
      <c r="E68" s="389"/>
      <c r="F68" s="387"/>
      <c r="G68" s="353"/>
      <c r="H68" s="351"/>
      <c r="I68" s="386"/>
      <c r="J68" s="385"/>
      <c r="K68" s="388"/>
    </row>
    <row r="69" spans="1:11" x14ac:dyDescent="0.25">
      <c r="A69" s="384"/>
      <c r="B69" s="385"/>
      <c r="C69" s="385"/>
      <c r="D69" s="386"/>
      <c r="E69" s="389"/>
      <c r="F69" s="387"/>
      <c r="G69" s="353"/>
      <c r="H69" s="351"/>
      <c r="I69" s="386"/>
      <c r="J69" s="385"/>
      <c r="K69" s="388"/>
    </row>
    <row r="70" spans="1:11" x14ac:dyDescent="0.25">
      <c r="A70" s="384"/>
      <c r="B70" s="385"/>
      <c r="C70" s="385"/>
      <c r="D70" s="386"/>
      <c r="E70" s="389"/>
      <c r="F70" s="387"/>
      <c r="G70" s="353"/>
      <c r="H70" s="351"/>
      <c r="I70" s="386"/>
      <c r="J70" s="385"/>
      <c r="K70" s="388"/>
    </row>
    <row r="71" spans="1:11" x14ac:dyDescent="0.25">
      <c r="A71" s="384"/>
      <c r="B71" s="385"/>
      <c r="C71" s="385"/>
      <c r="D71" s="386"/>
      <c r="E71" s="389"/>
      <c r="F71" s="387"/>
      <c r="G71" s="353"/>
      <c r="H71" s="351"/>
      <c r="I71" s="386"/>
      <c r="J71" s="385"/>
      <c r="K71" s="388"/>
    </row>
    <row r="72" spans="1:11" x14ac:dyDescent="0.25">
      <c r="A72" s="384"/>
      <c r="B72" s="385"/>
      <c r="C72" s="385"/>
      <c r="D72" s="386"/>
      <c r="E72" s="389"/>
      <c r="F72" s="387"/>
      <c r="G72" s="353"/>
      <c r="H72" s="351"/>
      <c r="I72" s="386"/>
      <c r="J72" s="385"/>
      <c r="K72" s="388"/>
    </row>
    <row r="73" spans="1:11" x14ac:dyDescent="0.25">
      <c r="A73" s="384"/>
      <c r="B73" s="385"/>
      <c r="C73" s="385"/>
      <c r="D73" s="386"/>
      <c r="E73" s="389"/>
      <c r="F73" s="387"/>
      <c r="G73" s="353"/>
      <c r="H73" s="351"/>
      <c r="I73" s="386"/>
      <c r="J73" s="385"/>
      <c r="K73" s="388"/>
    </row>
    <row r="74" spans="1:11" x14ac:dyDescent="0.25">
      <c r="A74" s="384"/>
      <c r="B74" s="385"/>
      <c r="C74" s="385"/>
      <c r="D74" s="386"/>
      <c r="E74" s="389"/>
      <c r="F74" s="387"/>
      <c r="G74" s="353"/>
      <c r="H74" s="351"/>
      <c r="I74" s="386"/>
      <c r="J74" s="385"/>
      <c r="K74" s="388"/>
    </row>
    <row r="75" spans="1:11" x14ac:dyDescent="0.25">
      <c r="A75" s="384"/>
      <c r="B75" s="385"/>
      <c r="C75" s="385"/>
      <c r="D75" s="386"/>
      <c r="E75" s="389"/>
      <c r="F75" s="387"/>
      <c r="G75" s="353"/>
      <c r="H75" s="351"/>
      <c r="I75" s="386"/>
      <c r="J75" s="385"/>
      <c r="K75" s="388"/>
    </row>
    <row r="76" spans="1:11" x14ac:dyDescent="0.25">
      <c r="A76" s="384"/>
      <c r="B76" s="385"/>
      <c r="C76" s="385"/>
      <c r="D76" s="386"/>
      <c r="E76" s="389"/>
      <c r="F76" s="387"/>
      <c r="G76" s="353"/>
      <c r="H76" s="351"/>
      <c r="I76" s="386"/>
      <c r="J76" s="385"/>
      <c r="K76" s="388"/>
    </row>
    <row r="77" spans="1:11" x14ac:dyDescent="0.25">
      <c r="A77" s="384"/>
      <c r="B77" s="385"/>
      <c r="C77" s="385"/>
      <c r="D77" s="386"/>
      <c r="E77" s="389"/>
      <c r="F77" s="387"/>
      <c r="G77" s="353"/>
      <c r="H77" s="351"/>
      <c r="I77" s="386"/>
      <c r="J77" s="385"/>
      <c r="K77" s="388"/>
    </row>
    <row r="78" spans="1:11" x14ac:dyDescent="0.25">
      <c r="A78" s="384"/>
      <c r="B78" s="385"/>
      <c r="C78" s="385"/>
      <c r="D78" s="386"/>
      <c r="E78" s="389"/>
      <c r="F78" s="387"/>
      <c r="G78" s="353"/>
      <c r="H78" s="351"/>
      <c r="I78" s="386"/>
      <c r="J78" s="385"/>
      <c r="K78" s="388"/>
    </row>
    <row r="79" spans="1:11" x14ac:dyDescent="0.25">
      <c r="A79" s="384"/>
      <c r="B79" s="385"/>
      <c r="C79" s="385"/>
      <c r="D79" s="386"/>
      <c r="E79" s="389"/>
      <c r="F79" s="387"/>
      <c r="G79" s="353"/>
      <c r="H79" s="351"/>
      <c r="I79" s="386"/>
      <c r="J79" s="385"/>
      <c r="K79" s="388"/>
    </row>
    <row r="80" spans="1:11" x14ac:dyDescent="0.25">
      <c r="A80" s="384"/>
      <c r="B80" s="385"/>
      <c r="C80" s="385"/>
      <c r="D80" s="386"/>
      <c r="E80" s="389"/>
      <c r="F80" s="387"/>
      <c r="G80" s="353"/>
      <c r="H80" s="351"/>
      <c r="I80" s="386"/>
      <c r="J80" s="385"/>
      <c r="K80" s="388"/>
    </row>
    <row r="81" spans="1:11" x14ac:dyDescent="0.25">
      <c r="A81" s="384"/>
      <c r="B81" s="385"/>
      <c r="C81" s="385"/>
      <c r="D81" s="386"/>
      <c r="E81" s="389"/>
      <c r="F81" s="387"/>
      <c r="G81" s="353"/>
      <c r="H81" s="351"/>
      <c r="I81" s="386"/>
      <c r="J81" s="385"/>
      <c r="K81" s="388"/>
    </row>
    <row r="82" spans="1:11" x14ac:dyDescent="0.25">
      <c r="A82" s="384"/>
      <c r="B82" s="385"/>
      <c r="C82" s="385"/>
      <c r="D82" s="386"/>
      <c r="E82" s="389"/>
      <c r="F82" s="387"/>
      <c r="G82" s="353"/>
      <c r="H82" s="351"/>
      <c r="I82" s="386"/>
      <c r="J82" s="385"/>
      <c r="K82" s="388"/>
    </row>
    <row r="83" spans="1:11" x14ac:dyDescent="0.25">
      <c r="A83" s="384"/>
      <c r="B83" s="385"/>
      <c r="C83" s="385"/>
      <c r="D83" s="386"/>
      <c r="E83" s="389"/>
      <c r="F83" s="387"/>
      <c r="G83" s="353"/>
      <c r="H83" s="351"/>
      <c r="I83" s="386"/>
      <c r="J83" s="385"/>
      <c r="K83" s="388"/>
    </row>
    <row r="84" spans="1:11" x14ac:dyDescent="0.25">
      <c r="A84" s="384"/>
      <c r="B84" s="385"/>
      <c r="C84" s="385"/>
      <c r="D84" s="386"/>
      <c r="E84" s="389"/>
      <c r="F84" s="387"/>
      <c r="G84" s="353"/>
      <c r="H84" s="351"/>
      <c r="I84" s="386"/>
      <c r="J84" s="385"/>
      <c r="K84" s="388"/>
    </row>
    <row r="85" spans="1:11" x14ac:dyDescent="0.25">
      <c r="A85" s="384"/>
      <c r="B85" s="385"/>
      <c r="C85" s="385"/>
      <c r="D85" s="386"/>
      <c r="E85" s="389"/>
      <c r="F85" s="387"/>
      <c r="G85" s="353"/>
      <c r="H85" s="351"/>
      <c r="I85" s="386"/>
      <c r="J85" s="385"/>
      <c r="K85" s="388"/>
    </row>
    <row r="86" spans="1:11" x14ac:dyDescent="0.25">
      <c r="A86" s="384"/>
      <c r="B86" s="385"/>
      <c r="C86" s="385"/>
      <c r="D86" s="386"/>
      <c r="E86" s="389"/>
      <c r="F86" s="387"/>
      <c r="G86" s="353"/>
      <c r="H86" s="351"/>
      <c r="I86" s="386"/>
      <c r="J86" s="385"/>
      <c r="K86" s="388"/>
    </row>
    <row r="87" spans="1:11" x14ac:dyDescent="0.25">
      <c r="A87" s="384"/>
      <c r="B87" s="385"/>
      <c r="C87" s="385"/>
      <c r="D87" s="386"/>
      <c r="E87" s="389"/>
      <c r="F87" s="387"/>
      <c r="G87" s="353"/>
      <c r="H87" s="351"/>
      <c r="I87" s="386"/>
      <c r="J87" s="385"/>
      <c r="K87" s="388"/>
    </row>
    <row r="88" spans="1:11" x14ac:dyDescent="0.25">
      <c r="A88" s="384"/>
      <c r="B88" s="385"/>
      <c r="C88" s="385"/>
      <c r="D88" s="386"/>
      <c r="E88" s="389"/>
      <c r="F88" s="387"/>
      <c r="G88" s="353"/>
      <c r="H88" s="351"/>
      <c r="I88" s="386"/>
      <c r="J88" s="385"/>
      <c r="K88" s="388"/>
    </row>
    <row r="89" spans="1:11" x14ac:dyDescent="0.25">
      <c r="A89" s="384"/>
      <c r="B89" s="385"/>
      <c r="C89" s="385"/>
      <c r="D89" s="386"/>
      <c r="E89" s="389"/>
      <c r="F89" s="387"/>
      <c r="G89" s="353"/>
      <c r="H89" s="351"/>
      <c r="I89" s="386"/>
      <c r="J89" s="385"/>
      <c r="K89" s="388"/>
    </row>
    <row r="90" spans="1:11" x14ac:dyDescent="0.25">
      <c r="A90" s="384"/>
      <c r="B90" s="385"/>
      <c r="C90" s="385"/>
      <c r="D90" s="386"/>
      <c r="E90" s="389"/>
      <c r="F90" s="387"/>
      <c r="G90" s="353"/>
      <c r="H90" s="351"/>
      <c r="I90" s="386"/>
      <c r="J90" s="385"/>
      <c r="K90" s="388"/>
    </row>
    <row r="91" spans="1:11" x14ac:dyDescent="0.25">
      <c r="A91" s="384"/>
      <c r="B91" s="385"/>
      <c r="C91" s="385"/>
      <c r="D91" s="386"/>
      <c r="E91" s="389"/>
      <c r="F91" s="387"/>
      <c r="G91" s="353"/>
      <c r="H91" s="351"/>
      <c r="I91" s="386"/>
      <c r="J91" s="385"/>
      <c r="K91" s="388"/>
    </row>
    <row r="92" spans="1:11" x14ac:dyDescent="0.25">
      <c r="A92" s="384"/>
      <c r="B92" s="385"/>
      <c r="C92" s="385"/>
      <c r="D92" s="386"/>
      <c r="E92" s="389"/>
      <c r="F92" s="387"/>
      <c r="G92" s="353"/>
      <c r="H92" s="351"/>
      <c r="I92" s="386"/>
      <c r="J92" s="385"/>
      <c r="K92" s="388"/>
    </row>
    <row r="93" spans="1:11" x14ac:dyDescent="0.25">
      <c r="A93" s="384"/>
      <c r="B93" s="385"/>
      <c r="C93" s="385"/>
      <c r="D93" s="386"/>
      <c r="E93" s="389"/>
      <c r="F93" s="387"/>
      <c r="G93" s="353"/>
      <c r="H93" s="351"/>
      <c r="I93" s="386"/>
      <c r="J93" s="385"/>
      <c r="K93" s="388"/>
    </row>
    <row r="94" spans="1:11" x14ac:dyDescent="0.25">
      <c r="A94" s="384"/>
      <c r="B94" s="385"/>
      <c r="C94" s="385"/>
      <c r="D94" s="386"/>
      <c r="E94" s="389"/>
      <c r="F94" s="387"/>
      <c r="G94" s="353"/>
      <c r="H94" s="351"/>
      <c r="I94" s="386"/>
      <c r="J94" s="385"/>
      <c r="K94" s="388"/>
    </row>
    <row r="95" spans="1:11" x14ac:dyDescent="0.25">
      <c r="A95" s="384"/>
      <c r="B95" s="385"/>
      <c r="C95" s="385"/>
      <c r="D95" s="386"/>
      <c r="E95" s="389"/>
      <c r="F95" s="387"/>
      <c r="G95" s="353"/>
      <c r="H95" s="351"/>
      <c r="I95" s="386"/>
      <c r="J95" s="385"/>
      <c r="K95" s="388"/>
    </row>
    <row r="96" spans="1:11" x14ac:dyDescent="0.25">
      <c r="A96" s="384"/>
      <c r="B96" s="385"/>
      <c r="C96" s="385"/>
      <c r="D96" s="386"/>
      <c r="E96" s="389"/>
      <c r="F96" s="387"/>
      <c r="G96" s="353"/>
      <c r="H96" s="351"/>
      <c r="I96" s="386"/>
      <c r="J96" s="385"/>
      <c r="K96" s="388"/>
    </row>
    <row r="97" spans="1:11" x14ac:dyDescent="0.25">
      <c r="A97" s="384"/>
      <c r="B97" s="385"/>
      <c r="C97" s="385"/>
      <c r="D97" s="386"/>
      <c r="E97" s="389"/>
      <c r="F97" s="387"/>
      <c r="G97" s="353"/>
      <c r="H97" s="351"/>
      <c r="I97" s="386"/>
      <c r="J97" s="385"/>
      <c r="K97" s="388"/>
    </row>
    <row r="98" spans="1:11" x14ac:dyDescent="0.25">
      <c r="A98" s="384"/>
      <c r="B98" s="385"/>
      <c r="C98" s="385"/>
      <c r="D98" s="386"/>
      <c r="E98" s="389"/>
      <c r="F98" s="387"/>
      <c r="G98" s="353"/>
      <c r="H98" s="351"/>
      <c r="I98" s="386"/>
      <c r="J98" s="385"/>
      <c r="K98" s="388"/>
    </row>
    <row r="99" spans="1:11" x14ac:dyDescent="0.25">
      <c r="A99" s="384"/>
      <c r="B99" s="385"/>
      <c r="C99" s="385"/>
      <c r="D99" s="386"/>
      <c r="E99" s="389"/>
      <c r="F99" s="387"/>
      <c r="G99" s="353"/>
      <c r="H99" s="351"/>
      <c r="I99" s="386"/>
      <c r="J99" s="385"/>
      <c r="K99" s="388"/>
    </row>
    <row r="100" spans="1:11" x14ac:dyDescent="0.25">
      <c r="A100" s="384"/>
      <c r="B100" s="385"/>
      <c r="C100" s="385"/>
      <c r="D100" s="386"/>
      <c r="E100" s="389"/>
      <c r="F100" s="387"/>
      <c r="G100" s="353"/>
      <c r="H100" s="351"/>
      <c r="I100" s="386"/>
      <c r="J100" s="385"/>
      <c r="K100" s="388"/>
    </row>
    <row r="101" spans="1:11" x14ac:dyDescent="0.25">
      <c r="A101" s="384"/>
      <c r="B101" s="385"/>
      <c r="C101" s="385"/>
      <c r="D101" s="386"/>
      <c r="E101" s="389"/>
      <c r="F101" s="387"/>
      <c r="G101" s="353"/>
      <c r="H101" s="351"/>
      <c r="I101" s="386"/>
      <c r="J101" s="385"/>
      <c r="K101" s="388"/>
    </row>
    <row r="102" spans="1:11" x14ac:dyDescent="0.25">
      <c r="A102" s="384"/>
      <c r="B102" s="385"/>
      <c r="C102" s="385"/>
      <c r="D102" s="386"/>
      <c r="E102" s="389"/>
      <c r="F102" s="387"/>
      <c r="G102" s="353"/>
      <c r="H102" s="351"/>
      <c r="I102" s="386"/>
      <c r="J102" s="385"/>
      <c r="K102" s="388"/>
    </row>
    <row r="103" spans="1:11" x14ac:dyDescent="0.25">
      <c r="A103" s="384"/>
      <c r="B103" s="385"/>
      <c r="C103" s="385"/>
      <c r="D103" s="386"/>
      <c r="E103" s="389"/>
      <c r="F103" s="387"/>
      <c r="G103" s="353"/>
      <c r="H103" s="351"/>
      <c r="I103" s="386"/>
      <c r="J103" s="385"/>
      <c r="K103" s="388"/>
    </row>
    <row r="104" spans="1:11" x14ac:dyDescent="0.25">
      <c r="A104" s="384"/>
      <c r="B104" s="385"/>
      <c r="C104" s="385"/>
      <c r="D104" s="386"/>
      <c r="E104" s="389"/>
      <c r="F104" s="387"/>
      <c r="G104" s="353"/>
      <c r="H104" s="351"/>
      <c r="I104" s="386"/>
      <c r="J104" s="385"/>
      <c r="K104" s="388"/>
    </row>
    <row r="105" spans="1:11" x14ac:dyDescent="0.25">
      <c r="A105" s="384"/>
      <c r="B105" s="385"/>
      <c r="C105" s="385"/>
      <c r="D105" s="386"/>
      <c r="E105" s="389"/>
      <c r="F105" s="387"/>
      <c r="G105" s="353"/>
      <c r="H105" s="351"/>
      <c r="I105" s="386"/>
      <c r="J105" s="385"/>
      <c r="K105" s="388"/>
    </row>
    <row r="106" spans="1:11" x14ac:dyDescent="0.25">
      <c r="A106" s="384"/>
      <c r="B106" s="385"/>
      <c r="C106" s="385"/>
      <c r="D106" s="386"/>
      <c r="E106" s="389"/>
      <c r="F106" s="387"/>
      <c r="G106" s="353"/>
      <c r="H106" s="351"/>
      <c r="I106" s="386"/>
      <c r="J106" s="385"/>
      <c r="K106" s="388"/>
    </row>
    <row r="107" spans="1:11" x14ac:dyDescent="0.25">
      <c r="A107" s="384"/>
      <c r="B107" s="385"/>
      <c r="C107" s="385"/>
      <c r="D107" s="386"/>
      <c r="E107" s="389"/>
      <c r="F107" s="387"/>
      <c r="G107" s="353"/>
      <c r="H107" s="351"/>
      <c r="I107" s="386"/>
      <c r="J107" s="385"/>
      <c r="K107" s="388"/>
    </row>
    <row r="108" spans="1:11" x14ac:dyDescent="0.25">
      <c r="A108" s="384"/>
      <c r="B108" s="385"/>
      <c r="C108" s="385"/>
      <c r="D108" s="386"/>
      <c r="E108" s="389"/>
      <c r="F108" s="387"/>
      <c r="G108" s="353"/>
      <c r="H108" s="351"/>
      <c r="I108" s="386"/>
      <c r="J108" s="385"/>
      <c r="K108" s="388"/>
    </row>
    <row r="109" spans="1:11" x14ac:dyDescent="0.25">
      <c r="A109" s="384"/>
      <c r="B109" s="385"/>
      <c r="C109" s="385"/>
      <c r="D109" s="386"/>
      <c r="E109" s="389"/>
      <c r="F109" s="387"/>
      <c r="G109" s="353"/>
      <c r="H109" s="351"/>
      <c r="I109" s="386"/>
      <c r="J109" s="385"/>
      <c r="K109" s="388"/>
    </row>
    <row r="110" spans="1:11" x14ac:dyDescent="0.25">
      <c r="A110" s="384"/>
      <c r="B110" s="385"/>
      <c r="C110" s="385"/>
      <c r="D110" s="386"/>
      <c r="E110" s="389"/>
      <c r="F110" s="387"/>
      <c r="G110" s="353"/>
      <c r="H110" s="351"/>
      <c r="I110" s="386"/>
      <c r="J110" s="385"/>
      <c r="K110" s="388"/>
    </row>
    <row r="111" spans="1:11" x14ac:dyDescent="0.25">
      <c r="A111" s="384"/>
      <c r="B111" s="385"/>
      <c r="C111" s="385"/>
      <c r="D111" s="386"/>
      <c r="E111" s="389"/>
      <c r="F111" s="387"/>
      <c r="G111" s="353"/>
      <c r="H111" s="351"/>
      <c r="I111" s="386"/>
      <c r="J111" s="385"/>
      <c r="K111" s="388"/>
    </row>
    <row r="112" spans="1:11" x14ac:dyDescent="0.25">
      <c r="A112" s="384"/>
      <c r="B112" s="385"/>
      <c r="C112" s="385"/>
      <c r="D112" s="386"/>
      <c r="E112" s="389"/>
      <c r="F112" s="387"/>
      <c r="G112" s="353"/>
      <c r="H112" s="351"/>
      <c r="I112" s="386"/>
      <c r="J112" s="385"/>
      <c r="K112" s="388"/>
    </row>
    <row r="113" spans="1:11" x14ac:dyDescent="0.25">
      <c r="A113" s="384"/>
      <c r="B113" s="385"/>
      <c r="C113" s="385"/>
      <c r="D113" s="386"/>
      <c r="E113" s="389"/>
      <c r="F113" s="387"/>
      <c r="G113" s="353"/>
      <c r="H113" s="351"/>
      <c r="I113" s="386"/>
      <c r="J113" s="385"/>
      <c r="K113" s="388"/>
    </row>
    <row r="114" spans="1:11" x14ac:dyDescent="0.25">
      <c r="A114" s="384"/>
      <c r="B114" s="385"/>
      <c r="C114" s="385"/>
      <c r="D114" s="386"/>
      <c r="E114" s="389"/>
      <c r="F114" s="387"/>
      <c r="G114" s="353"/>
      <c r="H114" s="351"/>
      <c r="I114" s="386"/>
      <c r="J114" s="385"/>
      <c r="K114" s="388"/>
    </row>
    <row r="115" spans="1:11" x14ac:dyDescent="0.25">
      <c r="A115" s="384"/>
      <c r="B115" s="385"/>
      <c r="C115" s="385"/>
      <c r="D115" s="386"/>
      <c r="E115" s="389"/>
      <c r="F115" s="387"/>
      <c r="G115" s="353"/>
      <c r="H115" s="351"/>
      <c r="I115" s="386"/>
      <c r="J115" s="385"/>
      <c r="K115" s="388"/>
    </row>
    <row r="116" spans="1:11" x14ac:dyDescent="0.25">
      <c r="A116" s="384"/>
      <c r="B116" s="385"/>
      <c r="C116" s="385"/>
      <c r="D116" s="386"/>
      <c r="E116" s="389"/>
      <c r="F116" s="387"/>
      <c r="G116" s="353"/>
      <c r="H116" s="351"/>
      <c r="I116" s="386"/>
      <c r="J116" s="385"/>
      <c r="K116" s="388"/>
    </row>
    <row r="117" spans="1:11" x14ac:dyDescent="0.25">
      <c r="A117" s="384"/>
      <c r="B117" s="385"/>
      <c r="C117" s="385"/>
      <c r="D117" s="386"/>
      <c r="E117" s="389"/>
      <c r="F117" s="387"/>
      <c r="G117" s="353"/>
      <c r="H117" s="351"/>
      <c r="I117" s="386"/>
      <c r="J117" s="385"/>
      <c r="K117" s="388"/>
    </row>
    <row r="118" spans="1:11" x14ac:dyDescent="0.25">
      <c r="A118" s="384"/>
      <c r="B118" s="385"/>
      <c r="C118" s="385"/>
      <c r="D118" s="386"/>
      <c r="E118" s="389"/>
      <c r="F118" s="387"/>
      <c r="G118" s="353"/>
      <c r="H118" s="351"/>
      <c r="I118" s="386"/>
      <c r="J118" s="385"/>
      <c r="K118" s="388"/>
    </row>
    <row r="119" spans="1:11" x14ac:dyDescent="0.25">
      <c r="A119" s="384"/>
      <c r="B119" s="385"/>
      <c r="C119" s="385"/>
      <c r="D119" s="386"/>
      <c r="E119" s="389"/>
      <c r="F119" s="387"/>
      <c r="G119" s="353"/>
      <c r="H119" s="351"/>
      <c r="I119" s="386"/>
      <c r="J119" s="385"/>
      <c r="K119" s="388"/>
    </row>
    <row r="120" spans="1:11" x14ac:dyDescent="0.25">
      <c r="A120" s="384"/>
      <c r="B120" s="385"/>
      <c r="C120" s="385"/>
      <c r="D120" s="386"/>
      <c r="E120" s="389"/>
      <c r="F120" s="387"/>
      <c r="G120" s="353"/>
      <c r="H120" s="351"/>
      <c r="I120" s="386"/>
      <c r="J120" s="385"/>
      <c r="K120" s="388"/>
    </row>
    <row r="121" spans="1:11" x14ac:dyDescent="0.25">
      <c r="A121" s="384"/>
      <c r="B121" s="385"/>
      <c r="C121" s="385"/>
      <c r="D121" s="386"/>
      <c r="E121" s="389"/>
      <c r="F121" s="387"/>
      <c r="G121" s="353"/>
      <c r="H121" s="351"/>
      <c r="I121" s="386"/>
      <c r="J121" s="385"/>
      <c r="K121" s="388"/>
    </row>
    <row r="122" spans="1:11" x14ac:dyDescent="0.25">
      <c r="A122" s="384"/>
      <c r="B122" s="385"/>
      <c r="C122" s="385"/>
      <c r="D122" s="386"/>
      <c r="E122" s="389"/>
      <c r="F122" s="387"/>
      <c r="G122" s="353"/>
      <c r="H122" s="351"/>
      <c r="I122" s="386"/>
      <c r="J122" s="385"/>
      <c r="K122" s="388"/>
    </row>
    <row r="123" spans="1:11" x14ac:dyDescent="0.25">
      <c r="A123" s="384"/>
      <c r="B123" s="385"/>
      <c r="C123" s="385"/>
      <c r="D123" s="386"/>
      <c r="E123" s="389"/>
      <c r="F123" s="387"/>
      <c r="G123" s="353"/>
      <c r="H123" s="351"/>
      <c r="I123" s="386"/>
      <c r="J123" s="385"/>
      <c r="K123" s="388"/>
    </row>
    <row r="124" spans="1:11" x14ac:dyDescent="0.25">
      <c r="A124" s="384"/>
      <c r="B124" s="385"/>
      <c r="C124" s="385"/>
      <c r="D124" s="386"/>
      <c r="E124" s="389"/>
      <c r="F124" s="387"/>
      <c r="G124" s="353"/>
      <c r="H124" s="351"/>
      <c r="I124" s="386"/>
      <c r="J124" s="385"/>
      <c r="K124" s="388"/>
    </row>
    <row r="125" spans="1:11" x14ac:dyDescent="0.25">
      <c r="A125" s="384"/>
      <c r="B125" s="385"/>
      <c r="C125" s="385"/>
      <c r="D125" s="386"/>
      <c r="E125" s="389"/>
      <c r="F125" s="387"/>
      <c r="G125" s="353"/>
      <c r="H125" s="351"/>
      <c r="I125" s="386"/>
      <c r="J125" s="385"/>
      <c r="K125" s="388"/>
    </row>
    <row r="126" spans="1:11" x14ac:dyDescent="0.25">
      <c r="A126" s="384"/>
      <c r="B126" s="385"/>
      <c r="C126" s="385"/>
      <c r="D126" s="386"/>
      <c r="E126" s="389"/>
      <c r="F126" s="387"/>
      <c r="G126" s="353"/>
      <c r="H126" s="351"/>
      <c r="I126" s="386"/>
      <c r="J126" s="385"/>
      <c r="K126" s="388"/>
    </row>
    <row r="127" spans="1:11" x14ac:dyDescent="0.25">
      <c r="A127" s="384"/>
      <c r="B127" s="385"/>
      <c r="C127" s="385"/>
      <c r="D127" s="386"/>
      <c r="E127" s="389"/>
      <c r="F127" s="387"/>
      <c r="G127" s="353"/>
      <c r="H127" s="351"/>
      <c r="I127" s="386"/>
      <c r="J127" s="385"/>
      <c r="K127" s="388"/>
    </row>
    <row r="128" spans="1:11" x14ac:dyDescent="0.25">
      <c r="A128" s="384"/>
      <c r="B128" s="385"/>
      <c r="C128" s="385"/>
      <c r="D128" s="386"/>
      <c r="E128" s="389"/>
      <c r="F128" s="387"/>
      <c r="G128" s="353"/>
      <c r="H128" s="351"/>
      <c r="I128" s="386"/>
      <c r="J128" s="385"/>
      <c r="K128" s="388"/>
    </row>
    <row r="129" spans="1:11" x14ac:dyDescent="0.25">
      <c r="A129" s="384"/>
      <c r="B129" s="385"/>
      <c r="C129" s="385"/>
      <c r="D129" s="386"/>
      <c r="E129" s="389"/>
      <c r="F129" s="387"/>
      <c r="G129" s="353"/>
      <c r="H129" s="351"/>
      <c r="I129" s="386"/>
      <c r="J129" s="385"/>
      <c r="K129" s="388"/>
    </row>
    <row r="130" spans="1:11" x14ac:dyDescent="0.25">
      <c r="A130" s="384"/>
      <c r="B130" s="385"/>
      <c r="C130" s="385"/>
      <c r="D130" s="386"/>
      <c r="E130" s="389"/>
      <c r="F130" s="387"/>
      <c r="G130" s="353"/>
      <c r="H130" s="351"/>
      <c r="I130" s="386"/>
      <c r="J130" s="385"/>
      <c r="K130" s="388"/>
    </row>
    <row r="131" spans="1:11" x14ac:dyDescent="0.25">
      <c r="A131" s="384"/>
      <c r="B131" s="385"/>
      <c r="C131" s="385"/>
      <c r="D131" s="386"/>
      <c r="E131" s="389"/>
      <c r="F131" s="387"/>
      <c r="G131" s="353"/>
      <c r="H131" s="351"/>
      <c r="I131" s="386"/>
      <c r="J131" s="385"/>
      <c r="K131" s="388"/>
    </row>
    <row r="132" spans="1:11" x14ac:dyDescent="0.25">
      <c r="A132" s="384"/>
      <c r="B132" s="385"/>
      <c r="C132" s="385"/>
      <c r="D132" s="386"/>
      <c r="E132" s="389"/>
      <c r="F132" s="387"/>
      <c r="G132" s="353"/>
      <c r="H132" s="351"/>
      <c r="I132" s="386"/>
      <c r="J132" s="385"/>
      <c r="K132" s="388"/>
    </row>
    <row r="133" spans="1:11" x14ac:dyDescent="0.25">
      <c r="A133" s="384"/>
      <c r="B133" s="385"/>
      <c r="C133" s="385"/>
      <c r="D133" s="386"/>
      <c r="E133" s="389"/>
      <c r="F133" s="387"/>
      <c r="G133" s="353"/>
      <c r="H133" s="351"/>
      <c r="I133" s="386"/>
      <c r="J133" s="385"/>
      <c r="K133" s="388"/>
    </row>
    <row r="134" spans="1:11" x14ac:dyDescent="0.25">
      <c r="A134" s="384"/>
      <c r="B134" s="385"/>
      <c r="C134" s="385"/>
      <c r="D134" s="386"/>
      <c r="E134" s="389"/>
      <c r="F134" s="387"/>
      <c r="G134" s="353"/>
      <c r="H134" s="351"/>
      <c r="I134" s="386"/>
      <c r="J134" s="385"/>
      <c r="K134" s="388"/>
    </row>
    <row r="135" spans="1:11" x14ac:dyDescent="0.25">
      <c r="A135" s="384"/>
      <c r="B135" s="385"/>
      <c r="C135" s="385"/>
      <c r="D135" s="386"/>
      <c r="E135" s="389"/>
      <c r="F135" s="387"/>
      <c r="G135" s="353"/>
      <c r="H135" s="351"/>
      <c r="I135" s="386"/>
      <c r="J135" s="385"/>
      <c r="K135" s="388"/>
    </row>
    <row r="136" spans="1:11" x14ac:dyDescent="0.25">
      <c r="A136" s="384"/>
      <c r="B136" s="385"/>
      <c r="C136" s="385"/>
      <c r="D136" s="386"/>
      <c r="E136" s="389"/>
      <c r="F136" s="387"/>
      <c r="G136" s="353"/>
      <c r="H136" s="351"/>
      <c r="I136" s="386"/>
      <c r="J136" s="385"/>
      <c r="K136" s="388"/>
    </row>
    <row r="137" spans="1:11" x14ac:dyDescent="0.25">
      <c r="A137" s="384"/>
      <c r="B137" s="385"/>
      <c r="C137" s="385"/>
      <c r="D137" s="386"/>
      <c r="E137" s="389"/>
      <c r="F137" s="387"/>
      <c r="G137" s="353"/>
      <c r="H137" s="351"/>
      <c r="I137" s="386"/>
      <c r="J137" s="385"/>
      <c r="K137" s="388"/>
    </row>
    <row r="138" spans="1:11" x14ac:dyDescent="0.25">
      <c r="A138" s="384"/>
      <c r="B138" s="385"/>
      <c r="C138" s="385"/>
      <c r="D138" s="386"/>
      <c r="E138" s="389"/>
      <c r="F138" s="387"/>
      <c r="G138" s="353"/>
      <c r="H138" s="351"/>
      <c r="I138" s="386"/>
      <c r="J138" s="385"/>
      <c r="K138" s="388"/>
    </row>
    <row r="139" spans="1:11" x14ac:dyDescent="0.25">
      <c r="A139" s="384"/>
      <c r="B139" s="385"/>
      <c r="C139" s="385"/>
      <c r="D139" s="386"/>
      <c r="E139" s="389"/>
      <c r="F139" s="387"/>
      <c r="G139" s="353"/>
      <c r="H139" s="351"/>
      <c r="I139" s="386"/>
      <c r="J139" s="385"/>
      <c r="K139" s="388"/>
    </row>
    <row r="140" spans="1:11" x14ac:dyDescent="0.25">
      <c r="A140" s="384"/>
      <c r="B140" s="385"/>
      <c r="C140" s="385"/>
      <c r="D140" s="386"/>
      <c r="E140" s="389"/>
      <c r="F140" s="387"/>
      <c r="G140" s="353"/>
      <c r="H140" s="351"/>
      <c r="I140" s="386"/>
      <c r="J140" s="385"/>
      <c r="K140" s="388"/>
    </row>
    <row r="141" spans="1:11" x14ac:dyDescent="0.25">
      <c r="A141" s="384"/>
      <c r="B141" s="385"/>
      <c r="C141" s="385"/>
      <c r="D141" s="386"/>
      <c r="E141" s="389"/>
      <c r="F141" s="387"/>
      <c r="G141" s="353"/>
      <c r="H141" s="351"/>
      <c r="I141" s="386"/>
      <c r="J141" s="385"/>
      <c r="K141" s="388"/>
    </row>
    <row r="142" spans="1:11" x14ac:dyDescent="0.25">
      <c r="A142" s="384"/>
      <c r="B142" s="385"/>
      <c r="C142" s="385"/>
      <c r="D142" s="386"/>
      <c r="E142" s="389"/>
      <c r="F142" s="387"/>
      <c r="G142" s="353"/>
      <c r="H142" s="351"/>
      <c r="I142" s="386"/>
      <c r="J142" s="385"/>
      <c r="K142" s="388"/>
    </row>
    <row r="143" spans="1:11" x14ac:dyDescent="0.25">
      <c r="A143" s="384"/>
      <c r="B143" s="385"/>
      <c r="C143" s="385"/>
      <c r="D143" s="386"/>
      <c r="E143" s="389"/>
      <c r="F143" s="387"/>
      <c r="G143" s="353"/>
      <c r="H143" s="351"/>
      <c r="I143" s="386"/>
      <c r="J143" s="385"/>
      <c r="K143" s="388"/>
    </row>
    <row r="144" spans="1:11" x14ac:dyDescent="0.25">
      <c r="A144" s="384"/>
      <c r="B144" s="385"/>
      <c r="C144" s="385"/>
      <c r="D144" s="386"/>
      <c r="E144" s="389"/>
      <c r="F144" s="387"/>
      <c r="G144" s="353"/>
      <c r="H144" s="351"/>
      <c r="I144" s="386"/>
      <c r="J144" s="385"/>
      <c r="K144" s="388"/>
    </row>
    <row r="145" spans="1:11" x14ac:dyDescent="0.25">
      <c r="A145" s="384"/>
      <c r="B145" s="385"/>
      <c r="C145" s="385"/>
      <c r="D145" s="386"/>
      <c r="E145" s="389"/>
      <c r="F145" s="387"/>
      <c r="G145" s="353"/>
      <c r="H145" s="351"/>
      <c r="I145" s="386"/>
      <c r="J145" s="385"/>
      <c r="K145" s="388"/>
    </row>
    <row r="146" spans="1:11" x14ac:dyDescent="0.25">
      <c r="A146" s="384"/>
      <c r="B146" s="385"/>
      <c r="C146" s="385"/>
      <c r="D146" s="386"/>
      <c r="E146" s="389"/>
      <c r="F146" s="387"/>
      <c r="G146" s="353"/>
      <c r="H146" s="351"/>
      <c r="I146" s="386"/>
      <c r="J146" s="385"/>
      <c r="K146" s="388"/>
    </row>
    <row r="147" spans="1:11" x14ac:dyDescent="0.25">
      <c r="A147" s="384"/>
      <c r="B147" s="385"/>
      <c r="C147" s="385"/>
      <c r="D147" s="386"/>
      <c r="E147" s="389"/>
      <c r="F147" s="387"/>
      <c r="G147" s="353"/>
      <c r="H147" s="351"/>
      <c r="I147" s="386"/>
      <c r="J147" s="385"/>
      <c r="K147" s="388"/>
    </row>
    <row r="148" spans="1:11" x14ac:dyDescent="0.25">
      <c r="A148" s="384"/>
      <c r="B148" s="385"/>
      <c r="C148" s="385"/>
      <c r="D148" s="386"/>
      <c r="E148" s="389"/>
      <c r="F148" s="387"/>
      <c r="G148" s="353"/>
      <c r="H148" s="351"/>
      <c r="I148" s="386"/>
      <c r="J148" s="385"/>
      <c r="K148" s="388"/>
    </row>
    <row r="149" spans="1:11" x14ac:dyDescent="0.25">
      <c r="A149" s="384"/>
      <c r="B149" s="385"/>
      <c r="C149" s="385"/>
      <c r="D149" s="386"/>
      <c r="E149" s="389"/>
      <c r="F149" s="387"/>
      <c r="G149" s="353"/>
      <c r="H149" s="351"/>
      <c r="I149" s="386"/>
      <c r="J149" s="385"/>
      <c r="K149" s="388"/>
    </row>
    <row r="150" spans="1:11" x14ac:dyDescent="0.25">
      <c r="A150" s="384"/>
      <c r="B150" s="385"/>
      <c r="C150" s="385"/>
      <c r="D150" s="386"/>
      <c r="E150" s="389"/>
      <c r="F150" s="387"/>
      <c r="G150" s="353"/>
      <c r="H150" s="351"/>
      <c r="I150" s="386"/>
      <c r="J150" s="385"/>
      <c r="K150" s="388"/>
    </row>
    <row r="151" spans="1:11" x14ac:dyDescent="0.25">
      <c r="A151" s="384"/>
      <c r="B151" s="385"/>
      <c r="C151" s="385"/>
      <c r="D151" s="386"/>
      <c r="E151" s="389"/>
      <c r="F151" s="387"/>
      <c r="G151" s="353"/>
      <c r="H151" s="351"/>
      <c r="I151" s="386"/>
      <c r="J151" s="385"/>
      <c r="K151" s="388"/>
    </row>
    <row r="152" spans="1:11" x14ac:dyDescent="0.25">
      <c r="A152" s="384"/>
      <c r="B152" s="385"/>
      <c r="C152" s="385"/>
      <c r="D152" s="386"/>
      <c r="E152" s="389"/>
      <c r="F152" s="387"/>
      <c r="G152" s="353"/>
      <c r="H152" s="351"/>
      <c r="I152" s="386"/>
      <c r="J152" s="385"/>
      <c r="K152" s="388"/>
    </row>
    <row r="153" spans="1:11" x14ac:dyDescent="0.25">
      <c r="A153" s="384"/>
      <c r="B153" s="385"/>
      <c r="C153" s="385"/>
      <c r="D153" s="386"/>
      <c r="E153" s="389"/>
      <c r="F153" s="387"/>
      <c r="G153" s="353"/>
      <c r="H153" s="351"/>
      <c r="I153" s="386"/>
      <c r="J153" s="385"/>
      <c r="K153" s="388"/>
    </row>
    <row r="154" spans="1:11" x14ac:dyDescent="0.25">
      <c r="A154" s="384"/>
      <c r="B154" s="385"/>
      <c r="C154" s="385"/>
      <c r="D154" s="386"/>
      <c r="E154" s="389"/>
      <c r="F154" s="387"/>
      <c r="G154" s="353"/>
      <c r="H154" s="351"/>
      <c r="I154" s="386"/>
      <c r="J154" s="385"/>
      <c r="K154" s="388"/>
    </row>
    <row r="155" spans="1:11" x14ac:dyDescent="0.25">
      <c r="A155" s="384"/>
      <c r="B155" s="385"/>
      <c r="C155" s="385"/>
      <c r="D155" s="386"/>
      <c r="E155" s="389"/>
      <c r="F155" s="387"/>
      <c r="G155" s="353"/>
      <c r="H155" s="351"/>
      <c r="I155" s="386"/>
      <c r="J155" s="385"/>
      <c r="K155" s="388"/>
    </row>
    <row r="156" spans="1:11" x14ac:dyDescent="0.25">
      <c r="A156" s="384"/>
      <c r="B156" s="385"/>
      <c r="C156" s="385"/>
      <c r="D156" s="386"/>
      <c r="E156" s="389"/>
      <c r="F156" s="387"/>
      <c r="G156" s="353"/>
      <c r="H156" s="351"/>
      <c r="I156" s="386"/>
      <c r="J156" s="385"/>
      <c r="K156" s="388"/>
    </row>
    <row r="157" spans="1:11" x14ac:dyDescent="0.25">
      <c r="A157" s="384"/>
      <c r="B157" s="385"/>
      <c r="C157" s="385"/>
      <c r="D157" s="386"/>
      <c r="E157" s="389"/>
      <c r="F157" s="387"/>
      <c r="G157" s="353"/>
      <c r="H157" s="351"/>
      <c r="I157" s="386"/>
      <c r="J157" s="385"/>
      <c r="K157" s="388"/>
    </row>
    <row r="158" spans="1:11" x14ac:dyDescent="0.25">
      <c r="A158" s="384"/>
      <c r="B158" s="385"/>
      <c r="C158" s="385"/>
      <c r="D158" s="386"/>
      <c r="E158" s="389"/>
      <c r="F158" s="387"/>
      <c r="G158" s="353"/>
      <c r="H158" s="351"/>
      <c r="I158" s="386"/>
      <c r="J158" s="385"/>
      <c r="K158" s="388"/>
    </row>
    <row r="159" spans="1:11" x14ac:dyDescent="0.25">
      <c r="A159" s="384"/>
      <c r="B159" s="385"/>
      <c r="C159" s="385"/>
      <c r="D159" s="386"/>
      <c r="E159" s="389"/>
      <c r="F159" s="387"/>
      <c r="G159" s="353"/>
      <c r="H159" s="351"/>
      <c r="I159" s="386"/>
      <c r="J159" s="385"/>
      <c r="K159" s="388"/>
    </row>
    <row r="160" spans="1:11" x14ac:dyDescent="0.25">
      <c r="A160" s="384"/>
      <c r="B160" s="385"/>
      <c r="C160" s="385"/>
      <c r="D160" s="386"/>
      <c r="E160" s="389"/>
      <c r="F160" s="387"/>
      <c r="G160" s="353"/>
      <c r="H160" s="351"/>
      <c r="I160" s="386"/>
      <c r="J160" s="385"/>
      <c r="K160" s="388"/>
    </row>
    <row r="161" spans="1:11" x14ac:dyDescent="0.25">
      <c r="A161" s="384"/>
      <c r="B161" s="385"/>
      <c r="C161" s="385"/>
      <c r="D161" s="386"/>
      <c r="E161" s="389"/>
      <c r="F161" s="387"/>
      <c r="G161" s="353"/>
      <c r="H161" s="351"/>
      <c r="I161" s="386"/>
      <c r="J161" s="385"/>
      <c r="K161" s="388"/>
    </row>
    <row r="162" spans="1:11" x14ac:dyDescent="0.25">
      <c r="A162" s="384"/>
      <c r="B162" s="385"/>
      <c r="C162" s="385"/>
      <c r="D162" s="386"/>
      <c r="E162" s="389"/>
      <c r="F162" s="387"/>
      <c r="G162" s="353"/>
      <c r="H162" s="351"/>
      <c r="I162" s="386"/>
      <c r="J162" s="385"/>
      <c r="K162" s="388"/>
    </row>
    <row r="163" spans="1:11" x14ac:dyDescent="0.25">
      <c r="A163" s="384"/>
      <c r="B163" s="385"/>
      <c r="C163" s="385"/>
      <c r="D163" s="386"/>
      <c r="E163" s="389"/>
      <c r="F163" s="387"/>
      <c r="G163" s="353"/>
      <c r="H163" s="351"/>
      <c r="I163" s="386"/>
      <c r="J163" s="385"/>
      <c r="K163" s="388"/>
    </row>
    <row r="164" spans="1:11" x14ac:dyDescent="0.25">
      <c r="A164" s="384"/>
      <c r="B164" s="385"/>
      <c r="C164" s="385"/>
      <c r="D164" s="386"/>
      <c r="E164" s="389"/>
      <c r="F164" s="387"/>
      <c r="G164" s="353"/>
      <c r="H164" s="351"/>
      <c r="I164" s="386"/>
      <c r="J164" s="385"/>
      <c r="K164" s="388"/>
    </row>
    <row r="165" spans="1:11" x14ac:dyDescent="0.25">
      <c r="A165" s="384"/>
      <c r="B165" s="385"/>
      <c r="C165" s="385"/>
      <c r="D165" s="386"/>
      <c r="E165" s="389"/>
      <c r="F165" s="387"/>
      <c r="G165" s="353"/>
      <c r="H165" s="351"/>
      <c r="I165" s="386"/>
      <c r="J165" s="385"/>
      <c r="K165" s="388"/>
    </row>
    <row r="166" spans="1:11" x14ac:dyDescent="0.25">
      <c r="A166" s="384"/>
      <c r="B166" s="385"/>
      <c r="C166" s="385"/>
      <c r="D166" s="386"/>
      <c r="E166" s="389"/>
      <c r="F166" s="387"/>
      <c r="G166" s="353"/>
      <c r="H166" s="351"/>
      <c r="I166" s="386"/>
      <c r="J166" s="385"/>
      <c r="K166" s="388"/>
    </row>
    <row r="167" spans="1:11" x14ac:dyDescent="0.25">
      <c r="A167" s="384"/>
      <c r="B167" s="385"/>
      <c r="C167" s="385"/>
      <c r="D167" s="386"/>
      <c r="E167" s="389"/>
      <c r="F167" s="387"/>
      <c r="G167" s="353"/>
      <c r="H167" s="351"/>
      <c r="I167" s="386"/>
      <c r="J167" s="385"/>
      <c r="K167" s="388"/>
    </row>
    <row r="168" spans="1:11" x14ac:dyDescent="0.25">
      <c r="A168" s="384"/>
      <c r="B168" s="385"/>
      <c r="C168" s="385"/>
      <c r="D168" s="386"/>
      <c r="E168" s="389"/>
      <c r="F168" s="387"/>
      <c r="G168" s="353"/>
      <c r="H168" s="351"/>
      <c r="I168" s="386"/>
      <c r="J168" s="385"/>
      <c r="K168" s="388"/>
    </row>
    <row r="169" spans="1:11" x14ac:dyDescent="0.25">
      <c r="A169" s="384"/>
      <c r="B169" s="385"/>
      <c r="C169" s="385"/>
      <c r="D169" s="386"/>
      <c r="E169" s="389"/>
      <c r="F169" s="387"/>
      <c r="G169" s="353"/>
      <c r="H169" s="351"/>
      <c r="I169" s="386"/>
      <c r="J169" s="385"/>
      <c r="K169" s="388"/>
    </row>
    <row r="170" spans="1:11" x14ac:dyDescent="0.25">
      <c r="A170" s="384"/>
      <c r="B170" s="385"/>
      <c r="C170" s="385"/>
      <c r="D170" s="386"/>
      <c r="E170" s="389"/>
      <c r="F170" s="387"/>
      <c r="G170" s="353"/>
      <c r="H170" s="351"/>
      <c r="I170" s="386"/>
      <c r="J170" s="385"/>
      <c r="K170" s="388"/>
    </row>
    <row r="171" spans="1:11" x14ac:dyDescent="0.25">
      <c r="A171" s="384"/>
      <c r="B171" s="385"/>
      <c r="C171" s="385"/>
      <c r="D171" s="386"/>
      <c r="E171" s="389"/>
      <c r="F171" s="387"/>
      <c r="G171" s="353"/>
      <c r="H171" s="351"/>
      <c r="I171" s="386"/>
      <c r="J171" s="385"/>
      <c r="K171" s="388"/>
    </row>
    <row r="172" spans="1:11" x14ac:dyDescent="0.25">
      <c r="A172" s="384"/>
      <c r="B172" s="385"/>
      <c r="C172" s="385"/>
      <c r="D172" s="386"/>
      <c r="E172" s="389"/>
      <c r="F172" s="387"/>
      <c r="G172" s="353"/>
      <c r="H172" s="351"/>
      <c r="I172" s="386"/>
      <c r="J172" s="385"/>
      <c r="K172" s="388"/>
    </row>
    <row r="173" spans="1:11" x14ac:dyDescent="0.25">
      <c r="A173" s="384"/>
      <c r="B173" s="385"/>
      <c r="C173" s="385"/>
      <c r="D173" s="386"/>
      <c r="E173" s="389"/>
      <c r="F173" s="387"/>
      <c r="G173" s="353"/>
      <c r="H173" s="351"/>
      <c r="I173" s="386"/>
      <c r="J173" s="385"/>
      <c r="K173" s="388"/>
    </row>
    <row r="174" spans="1:11" x14ac:dyDescent="0.25">
      <c r="A174" s="384"/>
      <c r="B174" s="385"/>
      <c r="C174" s="385"/>
      <c r="D174" s="386"/>
      <c r="E174" s="389"/>
      <c r="F174" s="387"/>
      <c r="G174" s="353"/>
      <c r="H174" s="351"/>
      <c r="I174" s="386"/>
      <c r="J174" s="385"/>
      <c r="K174" s="388"/>
    </row>
    <row r="175" spans="1:11" x14ac:dyDescent="0.25">
      <c r="A175" s="384"/>
      <c r="B175" s="385"/>
      <c r="C175" s="385"/>
      <c r="D175" s="386"/>
      <c r="E175" s="389"/>
      <c r="F175" s="387"/>
      <c r="G175" s="353"/>
      <c r="H175" s="351"/>
      <c r="I175" s="386"/>
      <c r="J175" s="385"/>
      <c r="K175" s="388"/>
    </row>
    <row r="176" spans="1:11" x14ac:dyDescent="0.25">
      <c r="A176" s="384"/>
      <c r="B176" s="385"/>
      <c r="C176" s="385"/>
      <c r="D176" s="386"/>
      <c r="E176" s="389"/>
      <c r="F176" s="387"/>
      <c r="G176" s="353"/>
      <c r="H176" s="351"/>
      <c r="I176" s="386"/>
      <c r="J176" s="385"/>
      <c r="K176" s="388"/>
    </row>
    <row r="177" spans="1:11" x14ac:dyDescent="0.25">
      <c r="A177" s="384"/>
      <c r="B177" s="385"/>
      <c r="C177" s="385"/>
      <c r="D177" s="386"/>
      <c r="E177" s="389"/>
      <c r="F177" s="387"/>
      <c r="G177" s="353"/>
      <c r="H177" s="351"/>
      <c r="I177" s="386"/>
      <c r="J177" s="385"/>
      <c r="K177" s="388"/>
    </row>
    <row r="178" spans="1:11" x14ac:dyDescent="0.25">
      <c r="A178" s="384"/>
      <c r="B178" s="385"/>
      <c r="C178" s="385"/>
      <c r="D178" s="386"/>
      <c r="E178" s="389"/>
      <c r="F178" s="387"/>
      <c r="G178" s="353"/>
      <c r="H178" s="351"/>
      <c r="I178" s="386"/>
      <c r="J178" s="385"/>
      <c r="K178" s="388"/>
    </row>
    <row r="179" spans="1:11" x14ac:dyDescent="0.25">
      <c r="A179" s="384"/>
      <c r="B179" s="385"/>
      <c r="C179" s="385"/>
      <c r="D179" s="386"/>
      <c r="E179" s="389"/>
      <c r="F179" s="387"/>
      <c r="G179" s="353"/>
      <c r="H179" s="351"/>
      <c r="I179" s="386"/>
      <c r="J179" s="385"/>
      <c r="K179" s="388"/>
    </row>
    <row r="180" spans="1:11" x14ac:dyDescent="0.25">
      <c r="A180" s="384"/>
      <c r="B180" s="385"/>
      <c r="C180" s="385"/>
      <c r="D180" s="386"/>
      <c r="E180" s="389"/>
      <c r="F180" s="387"/>
      <c r="G180" s="353"/>
      <c r="H180" s="351"/>
      <c r="I180" s="386"/>
      <c r="J180" s="385"/>
      <c r="K180" s="388"/>
    </row>
    <row r="181" spans="1:11" x14ac:dyDescent="0.25">
      <c r="A181" s="384"/>
      <c r="B181" s="385"/>
      <c r="C181" s="385"/>
      <c r="D181" s="386"/>
      <c r="E181" s="389"/>
      <c r="F181" s="387"/>
      <c r="G181" s="353"/>
      <c r="H181" s="351"/>
      <c r="I181" s="386"/>
      <c r="J181" s="385"/>
      <c r="K181" s="388"/>
    </row>
    <row r="182" spans="1:11" x14ac:dyDescent="0.25">
      <c r="A182" s="384"/>
      <c r="B182" s="385"/>
      <c r="C182" s="385"/>
      <c r="D182" s="386"/>
      <c r="E182" s="389"/>
      <c r="F182" s="387"/>
      <c r="G182" s="353"/>
      <c r="H182" s="351"/>
      <c r="I182" s="386"/>
      <c r="J182" s="385"/>
      <c r="K182" s="388"/>
    </row>
    <row r="183" spans="1:11" x14ac:dyDescent="0.25">
      <c r="A183" s="384"/>
      <c r="B183" s="385"/>
      <c r="C183" s="385"/>
      <c r="D183" s="386"/>
      <c r="E183" s="389"/>
      <c r="F183" s="387"/>
      <c r="G183" s="353"/>
      <c r="H183" s="351"/>
      <c r="I183" s="386"/>
      <c r="J183" s="385"/>
      <c r="K183" s="388"/>
    </row>
    <row r="184" spans="1:11" x14ac:dyDescent="0.25">
      <c r="A184" s="384"/>
      <c r="B184" s="385"/>
      <c r="C184" s="385"/>
      <c r="D184" s="386"/>
      <c r="E184" s="389"/>
      <c r="F184" s="387"/>
      <c r="G184" s="353"/>
      <c r="H184" s="351"/>
      <c r="I184" s="386"/>
      <c r="J184" s="385"/>
      <c r="K184" s="388"/>
    </row>
    <row r="185" spans="1:11" x14ac:dyDescent="0.25">
      <c r="A185" s="384"/>
      <c r="B185" s="385"/>
      <c r="C185" s="385"/>
      <c r="D185" s="386"/>
      <c r="E185" s="389"/>
      <c r="F185" s="387"/>
      <c r="G185" s="353"/>
      <c r="H185" s="351"/>
      <c r="I185" s="386"/>
      <c r="J185" s="385"/>
      <c r="K185" s="388"/>
    </row>
    <row r="186" spans="1:11" x14ac:dyDescent="0.25">
      <c r="A186" s="384"/>
      <c r="B186" s="385"/>
      <c r="C186" s="385"/>
      <c r="D186" s="386"/>
      <c r="E186" s="389"/>
      <c r="F186" s="387"/>
      <c r="G186" s="353"/>
      <c r="H186" s="351"/>
      <c r="I186" s="386"/>
      <c r="J186" s="385"/>
      <c r="K186" s="388"/>
    </row>
    <row r="187" spans="1:11" x14ac:dyDescent="0.25">
      <c r="A187" s="384"/>
      <c r="B187" s="385"/>
      <c r="C187" s="385"/>
      <c r="D187" s="386"/>
      <c r="E187" s="389"/>
      <c r="F187" s="387"/>
      <c r="G187" s="353"/>
      <c r="H187" s="351"/>
      <c r="I187" s="386"/>
      <c r="J187" s="385"/>
      <c r="K187" s="388"/>
    </row>
    <row r="188" spans="1:11" x14ac:dyDescent="0.25">
      <c r="A188" s="384"/>
      <c r="B188" s="385"/>
      <c r="C188" s="385"/>
      <c r="D188" s="386"/>
      <c r="E188" s="389"/>
      <c r="F188" s="387"/>
      <c r="G188" s="353"/>
      <c r="H188" s="351"/>
      <c r="I188" s="386"/>
      <c r="J188" s="385"/>
      <c r="K188" s="388"/>
    </row>
    <row r="189" spans="1:11" x14ac:dyDescent="0.25">
      <c r="A189" s="384"/>
      <c r="B189" s="385"/>
      <c r="C189" s="385"/>
      <c r="D189" s="386"/>
      <c r="E189" s="389"/>
      <c r="F189" s="387"/>
      <c r="G189" s="353"/>
      <c r="H189" s="351"/>
      <c r="I189" s="386"/>
      <c r="J189" s="385"/>
      <c r="K189" s="388"/>
    </row>
    <row r="190" spans="1:11" x14ac:dyDescent="0.25">
      <c r="A190" s="384"/>
      <c r="B190" s="385"/>
      <c r="C190" s="385"/>
      <c r="D190" s="386"/>
      <c r="E190" s="389"/>
      <c r="F190" s="387"/>
      <c r="G190" s="353"/>
      <c r="H190" s="351"/>
      <c r="I190" s="386"/>
      <c r="J190" s="385"/>
      <c r="K190" s="388"/>
    </row>
    <row r="191" spans="1:11" x14ac:dyDescent="0.25">
      <c r="A191" s="384"/>
      <c r="B191" s="385"/>
      <c r="C191" s="385"/>
      <c r="D191" s="386"/>
      <c r="E191" s="389"/>
      <c r="F191" s="387"/>
      <c r="G191" s="353"/>
      <c r="H191" s="351"/>
      <c r="I191" s="386"/>
      <c r="J191" s="385"/>
      <c r="K191" s="388"/>
    </row>
    <row r="192" spans="1:11" x14ac:dyDescent="0.25">
      <c r="A192" s="384"/>
      <c r="B192" s="385"/>
      <c r="C192" s="385"/>
      <c r="D192" s="386"/>
      <c r="E192" s="389"/>
      <c r="F192" s="387"/>
      <c r="G192" s="353"/>
      <c r="H192" s="351"/>
      <c r="I192" s="386"/>
      <c r="J192" s="385"/>
      <c r="K192" s="388"/>
    </row>
    <row r="193" spans="1:11" x14ac:dyDescent="0.25">
      <c r="A193" s="384"/>
      <c r="B193" s="385"/>
      <c r="C193" s="385"/>
      <c r="D193" s="386"/>
      <c r="E193" s="389"/>
      <c r="F193" s="387"/>
      <c r="G193" s="353"/>
      <c r="H193" s="351"/>
      <c r="I193" s="386"/>
      <c r="J193" s="385"/>
      <c r="K193" s="388"/>
    </row>
    <row r="194" spans="1:11" x14ac:dyDescent="0.25">
      <c r="A194" s="384"/>
      <c r="B194" s="385"/>
      <c r="C194" s="385"/>
      <c r="D194" s="386"/>
      <c r="E194" s="389"/>
      <c r="F194" s="387"/>
      <c r="G194" s="353"/>
      <c r="H194" s="351"/>
      <c r="I194" s="386"/>
      <c r="J194" s="385"/>
      <c r="K194" s="388"/>
    </row>
    <row r="195" spans="1:11" x14ac:dyDescent="0.25">
      <c r="A195" s="384"/>
      <c r="B195" s="385"/>
      <c r="C195" s="385"/>
      <c r="D195" s="386"/>
      <c r="E195" s="389"/>
      <c r="F195" s="387"/>
      <c r="G195" s="353"/>
      <c r="H195" s="351"/>
      <c r="I195" s="386"/>
      <c r="J195" s="385"/>
      <c r="K195" s="388"/>
    </row>
    <row r="196" spans="1:11" x14ac:dyDescent="0.25">
      <c r="A196" s="391"/>
      <c r="B196" s="392"/>
      <c r="C196" s="392"/>
      <c r="D196" s="393"/>
      <c r="E196" s="394"/>
      <c r="F196" s="395"/>
      <c r="G196" s="396"/>
      <c r="H196" s="396"/>
      <c r="I196" s="393"/>
      <c r="J196" s="392"/>
      <c r="K196" s="397"/>
    </row>
  </sheetData>
  <sheetProtection algorithmName="SHA-512" hashValue="cLj34GGSs0qiO/Jwj4LEDUEbg8tXI3b+XIPdvpf4cKUSFcOnVzyFyE+nLvx9QRIgkPU3Ogeod1H9IfgsNHNeSg==" saltValue="Fjwb01j8s/qmdcWpmhDfZw==" spinCount="100000" sheet="1" objects="1" scenarios="1"/>
  <mergeCells count="1">
    <mergeCell ref="A2:K2"/>
  </mergeCell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error="Delete your current entry and Please select one choice from the drop down list." xr:uid="{89E5447D-EEF0-4049-AFFC-CD24AE6473D9}">
          <x14:formula1>
            <xm:f>'Values for Drop Downs'!$C$2:$C$5</xm:f>
          </x14:formula1>
          <xm:sqref>F4:F196</xm:sqref>
        </x14:dataValidation>
        <x14:dataValidation type="list" allowBlank="1" showInputMessage="1" showErrorMessage="1" xr:uid="{73DF6056-5E71-4421-B345-D3860817D92A}">
          <x14:formula1>
            <xm:f>'Values for Drop Downs'!$I$2:$I$3</xm:f>
          </x14:formula1>
          <xm:sqref>C4:C196</xm:sqref>
        </x14:dataValidation>
        <x14:dataValidation type="list" allowBlank="1" showInputMessage="1" showErrorMessage="1" error="Please select one choice from the drop down list." xr:uid="{629BC1E5-1474-47BA-A421-54C770E513EC}">
          <x14:formula1>
            <xm:f>'Values for Drop Downs'!$A$2:$A$8</xm:f>
          </x14:formula1>
          <xm:sqref>A4:A196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9435C-CEAD-43AD-995A-658B7F8E25DD}">
  <sheetPr>
    <tabColor rgb="FF00B050"/>
  </sheetPr>
  <dimension ref="A1:D16"/>
  <sheetViews>
    <sheetView tabSelected="1" workbookViewId="0">
      <selection activeCell="A2" sqref="A2"/>
    </sheetView>
  </sheetViews>
  <sheetFormatPr defaultRowHeight="15" x14ac:dyDescent="0.25"/>
  <cols>
    <col min="1" max="1" width="10.42578125" customWidth="1"/>
    <col min="2" max="2" width="45.5703125" bestFit="1" customWidth="1"/>
    <col min="3" max="3" width="7.42578125" bestFit="1" customWidth="1"/>
    <col min="4" max="4" width="78.85546875" customWidth="1"/>
  </cols>
  <sheetData>
    <row r="1" spans="1:4" x14ac:dyDescent="0.25">
      <c r="A1" s="455" t="s">
        <v>2086</v>
      </c>
      <c r="B1" s="456"/>
      <c r="C1" s="456"/>
      <c r="D1" s="457"/>
    </row>
    <row r="2" spans="1:4" ht="45" x14ac:dyDescent="0.25">
      <c r="A2" s="361" t="s">
        <v>2051</v>
      </c>
      <c r="B2" s="362" t="s">
        <v>2052</v>
      </c>
      <c r="C2" s="362" t="s">
        <v>2053</v>
      </c>
      <c r="D2" s="362" t="s">
        <v>2054</v>
      </c>
    </row>
    <row r="3" spans="1:4" x14ac:dyDescent="0.25">
      <c r="A3" s="363">
        <v>1</v>
      </c>
      <c r="B3" s="364" t="s">
        <v>2055</v>
      </c>
      <c r="C3" s="365" t="str">
        <f>IF(SUM('QC Steps'!B1:B13)&gt;0, "ERROR", "PASS")</f>
        <v>PASS</v>
      </c>
      <c r="D3" s="366"/>
    </row>
    <row r="4" spans="1:4" x14ac:dyDescent="0.25">
      <c r="A4" s="363">
        <v>2</v>
      </c>
      <c r="B4" s="364" t="s">
        <v>2056</v>
      </c>
      <c r="C4" s="365" t="str">
        <f>IF(SUM('QC Steps'!B14:B26)&gt;0, "ERROR", "PASS")</f>
        <v>PASS</v>
      </c>
      <c r="D4" s="366"/>
    </row>
    <row r="5" spans="1:4" x14ac:dyDescent="0.25">
      <c r="A5" s="363">
        <v>3</v>
      </c>
      <c r="B5" s="364" t="s">
        <v>2057</v>
      </c>
      <c r="C5" s="365" t="str">
        <f>IF(SUM('QC Steps'!B27:B39)&gt;0, "ERROR", "PASS")</f>
        <v>PASS</v>
      </c>
      <c r="D5" s="366"/>
    </row>
    <row r="6" spans="1:4" x14ac:dyDescent="0.25">
      <c r="A6" s="363">
        <v>4</v>
      </c>
      <c r="B6" s="364" t="s">
        <v>2058</v>
      </c>
      <c r="C6" s="365" t="str">
        <f>IF(SUM('QC Steps'!B40:B52)&gt;0, "ERROR", "PASS")</f>
        <v>PASS</v>
      </c>
      <c r="D6" s="366"/>
    </row>
    <row r="7" spans="1:4" x14ac:dyDescent="0.25">
      <c r="A7" s="363">
        <v>5</v>
      </c>
      <c r="B7" s="364" t="s">
        <v>2059</v>
      </c>
      <c r="C7" s="365" t="str">
        <f>IF(SUM('QC Steps'!B53:B56)&gt;0, "ERROR", "PASS")</f>
        <v>PASS</v>
      </c>
      <c r="D7" s="366"/>
    </row>
    <row r="8" spans="1:4" x14ac:dyDescent="0.25">
      <c r="A8" s="363">
        <v>6</v>
      </c>
      <c r="B8" s="364" t="s">
        <v>2060</v>
      </c>
      <c r="C8" s="365" t="str">
        <f>IF(SUM('QC Steps'!B57:B60)&gt;0, "ERROR", "PASS")</f>
        <v>PASS</v>
      </c>
      <c r="D8" s="366"/>
    </row>
    <row r="9" spans="1:4" x14ac:dyDescent="0.25">
      <c r="A9" s="363">
        <v>7</v>
      </c>
      <c r="B9" s="364" t="s">
        <v>2061</v>
      </c>
      <c r="C9" s="365" t="str">
        <f>IF(SUM('QC Steps'!B61:B64)&gt;0, "ERROR", "PASS")</f>
        <v>PASS</v>
      </c>
      <c r="D9" s="366"/>
    </row>
    <row r="10" spans="1:4" x14ac:dyDescent="0.25">
      <c r="A10" s="363">
        <v>8</v>
      </c>
      <c r="B10" s="364" t="s">
        <v>2062</v>
      </c>
      <c r="C10" s="365" t="str">
        <f>IF('QC Steps'!E2&gt;0, "ERROR", "PASS")</f>
        <v>PASS</v>
      </c>
      <c r="D10" s="366"/>
    </row>
    <row r="11" spans="1:4" x14ac:dyDescent="0.25">
      <c r="A11" s="363">
        <v>9</v>
      </c>
      <c r="B11" s="364" t="s">
        <v>2063</v>
      </c>
      <c r="C11" s="365" t="str" cm="1">
        <f t="array" ref="C11">IF(SUM(IF('AUP Test Results - Table 1'!U2:U811&gt;1,1,0))&gt;0, "ERROR", "PASS")</f>
        <v>PASS</v>
      </c>
      <c r="D11" s="366"/>
    </row>
    <row r="12" spans="1:4" x14ac:dyDescent="0.25">
      <c r="A12" s="363">
        <v>10</v>
      </c>
      <c r="B12" s="364" t="s">
        <v>2064</v>
      </c>
      <c r="C12" s="365" t="str" cm="1">
        <f t="array" ref="C12">IF(SUMPRODUCT(('AUP Test Results - Table 1'!U2:U811&lt;&gt;1)*('AUP Test Results - Table 1'!W2:W811&lt;&gt;"none"))=0, "PASS", "ERROR")</f>
        <v>PASS</v>
      </c>
      <c r="D12" s="366"/>
    </row>
    <row r="13" spans="1:4" x14ac:dyDescent="0.25">
      <c r="A13" s="363">
        <v>11</v>
      </c>
      <c r="B13" s="364" t="s">
        <v>2065</v>
      </c>
      <c r="C13" s="365" t="str" cm="1">
        <f t="array" ref="C13">IF(SUMPRODUCT(('AUP Test Results - Table 1'!U2:U811&gt;0)*('AUP Test Results - Table 1'!W2:W811="none"))=0, "PASS", "ERROR")</f>
        <v>PASS</v>
      </c>
      <c r="D13" s="366"/>
    </row>
    <row r="14" spans="1:4" x14ac:dyDescent="0.25">
      <c r="A14" s="363">
        <v>12</v>
      </c>
      <c r="B14" s="364" t="s">
        <v>2066</v>
      </c>
      <c r="C14" s="365" t="str" cm="1">
        <f t="array" ref="C14">IF(SUMPRODUCT(('AUP Test Results - Table 1'!K2:K811="x")*('AUP Test Results - Table 1'!M2:M811&lt;&gt;"SR"))=0, "PASS", "ERROR")</f>
        <v>PASS</v>
      </c>
      <c r="D14" s="366"/>
    </row>
    <row r="15" spans="1:4" x14ac:dyDescent="0.25">
      <c r="A15" s="363">
        <v>13</v>
      </c>
      <c r="B15" s="364" t="s">
        <v>2067</v>
      </c>
      <c r="C15" s="365" t="str" cm="1">
        <f t="array" ref="C15">IF(SUMPRODUCT(('AUP Test Results - Table 1'!N2:N811="x")*('AUP Test Results - Table 1'!P2:P811&lt;&gt;"UD"))=0, "PASS", "ERROR")</f>
        <v>PASS</v>
      </c>
      <c r="D15" s="366"/>
    </row>
    <row r="16" spans="1:4" x14ac:dyDescent="0.25">
      <c r="A16" s="363">
        <v>14</v>
      </c>
      <c r="B16" s="364" t="s">
        <v>2068</v>
      </c>
      <c r="C16" s="365" t="str">
        <f>IF(SUM('QC Steps'!K2:K6)=0, "PASS", "ERROR")</f>
        <v>PASS</v>
      </c>
      <c r="D16" s="366"/>
    </row>
  </sheetData>
  <sheetProtection algorithmName="SHA-512" hashValue="ywq+cdP8/tFZER7SAcvSfzEPng7qqZlSVJvr6Nx9Zqgqy+d1xF3chOT3JdVophhiFF1bzrGNEKXS4cW/2Vkn7g==" saltValue="rEwh0tvGi8LmdF1Y5LjzrA==" spinCount="100000" sheet="1" objects="1" scenarios="1"/>
  <mergeCells count="1">
    <mergeCell ref="A1:D1"/>
  </mergeCells>
  <conditionalFormatting sqref="C3:C16">
    <cfRule type="cellIs" dxfId="7" priority="3" operator="equal">
      <formula>"ERROR"</formula>
    </cfRule>
    <cfRule type="cellIs" dxfId="6" priority="4" operator="equal">
      <formula>"PASS"</formula>
    </cfRule>
  </conditionalFormatting>
  <conditionalFormatting sqref="D3:D16">
    <cfRule type="expression" dxfId="5" priority="1">
      <formula>C3="ERROR"</formula>
    </cfRule>
    <cfRule type="expression" dxfId="4" priority="2">
      <formula>C3="PASS"</formula>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48CAD-CF09-4A00-9A23-60CBFA57A6EA}">
  <sheetPr>
    <tabColor theme="2"/>
  </sheetPr>
  <dimension ref="A1:C17"/>
  <sheetViews>
    <sheetView topLeftCell="A2" zoomScale="130" zoomScaleNormal="130" workbookViewId="0">
      <selection activeCell="C7" sqref="C7"/>
    </sheetView>
  </sheetViews>
  <sheetFormatPr defaultRowHeight="15" x14ac:dyDescent="0.25"/>
  <cols>
    <col min="2" max="2" width="45.42578125" customWidth="1"/>
    <col min="3" max="3" width="104.5703125" customWidth="1"/>
  </cols>
  <sheetData>
    <row r="1" spans="1:3" ht="14.45" customHeight="1" x14ac:dyDescent="0.25">
      <c r="A1" s="455" t="s">
        <v>2085</v>
      </c>
      <c r="B1" s="456"/>
      <c r="C1" s="457"/>
    </row>
    <row r="2" spans="1:3" ht="45" x14ac:dyDescent="0.25">
      <c r="A2" s="361" t="s">
        <v>2051</v>
      </c>
      <c r="B2" s="362" t="s">
        <v>2052</v>
      </c>
      <c r="C2" s="362" t="s">
        <v>2069</v>
      </c>
    </row>
    <row r="3" spans="1:3" ht="60" x14ac:dyDescent="0.25">
      <c r="A3" s="363">
        <v>1</v>
      </c>
      <c r="B3" s="364" t="s">
        <v>2055</v>
      </c>
      <c r="C3" s="398" t="s">
        <v>2087</v>
      </c>
    </row>
    <row r="4" spans="1:3" ht="60" x14ac:dyDescent="0.25">
      <c r="A4" s="363">
        <v>2</v>
      </c>
      <c r="B4" s="364" t="s">
        <v>2056</v>
      </c>
      <c r="C4" s="398" t="s">
        <v>2076</v>
      </c>
    </row>
    <row r="5" spans="1:3" ht="30" x14ac:dyDescent="0.25">
      <c r="A5" s="363">
        <v>3</v>
      </c>
      <c r="B5" s="364" t="s">
        <v>2057</v>
      </c>
      <c r="C5" s="398" t="s">
        <v>2072</v>
      </c>
    </row>
    <row r="6" spans="1:3" ht="30" x14ac:dyDescent="0.25">
      <c r="A6" s="363">
        <v>4</v>
      </c>
      <c r="B6" s="364" t="s">
        <v>2058</v>
      </c>
      <c r="C6" s="398" t="s">
        <v>2091</v>
      </c>
    </row>
    <row r="7" spans="1:3" ht="45" x14ac:dyDescent="0.25">
      <c r="A7" s="363">
        <v>5</v>
      </c>
      <c r="B7" s="364" t="s">
        <v>2059</v>
      </c>
      <c r="C7" s="398" t="s">
        <v>2070</v>
      </c>
    </row>
    <row r="8" spans="1:3" ht="45" x14ac:dyDescent="0.25">
      <c r="A8" s="363">
        <v>6</v>
      </c>
      <c r="B8" s="364" t="s">
        <v>2060</v>
      </c>
      <c r="C8" s="398" t="s">
        <v>2071</v>
      </c>
    </row>
    <row r="9" spans="1:3" ht="60" x14ac:dyDescent="0.25">
      <c r="A9" s="363">
        <v>7</v>
      </c>
      <c r="B9" s="364" t="s">
        <v>2061</v>
      </c>
      <c r="C9" s="398" t="s">
        <v>2077</v>
      </c>
    </row>
    <row r="10" spans="1:3" ht="30" x14ac:dyDescent="0.25">
      <c r="A10" s="363">
        <v>8</v>
      </c>
      <c r="B10" s="364" t="s">
        <v>2062</v>
      </c>
      <c r="C10" s="398" t="s">
        <v>2078</v>
      </c>
    </row>
    <row r="11" spans="1:3" ht="30" x14ac:dyDescent="0.25">
      <c r="A11" s="363">
        <v>9</v>
      </c>
      <c r="B11" s="364" t="s">
        <v>2063</v>
      </c>
      <c r="C11" s="398" t="s">
        <v>2079</v>
      </c>
    </row>
    <row r="12" spans="1:3" ht="30" x14ac:dyDescent="0.25">
      <c r="A12" s="363">
        <v>10</v>
      </c>
      <c r="B12" s="364" t="s">
        <v>2064</v>
      </c>
      <c r="C12" s="398" t="s">
        <v>2081</v>
      </c>
    </row>
    <row r="13" spans="1:3" ht="30" x14ac:dyDescent="0.25">
      <c r="A13" s="363">
        <v>11</v>
      </c>
      <c r="B13" s="364" t="s">
        <v>2065</v>
      </c>
      <c r="C13" s="398" t="s">
        <v>2080</v>
      </c>
    </row>
    <row r="14" spans="1:3" ht="44.45" customHeight="1" x14ac:dyDescent="0.25">
      <c r="A14" s="363">
        <v>12</v>
      </c>
      <c r="B14" s="364" t="s">
        <v>2066</v>
      </c>
      <c r="C14" s="398" t="s">
        <v>2082</v>
      </c>
    </row>
    <row r="15" spans="1:3" ht="60" x14ac:dyDescent="0.25">
      <c r="A15" s="363">
        <v>13</v>
      </c>
      <c r="B15" s="364" t="s">
        <v>2067</v>
      </c>
      <c r="C15" s="398" t="s">
        <v>2083</v>
      </c>
    </row>
    <row r="16" spans="1:3" ht="90" x14ac:dyDescent="0.25">
      <c r="A16" s="363">
        <v>14</v>
      </c>
      <c r="B16" s="364" t="s">
        <v>2068</v>
      </c>
      <c r="C16" s="398" t="s">
        <v>2090</v>
      </c>
    </row>
    <row r="17" spans="1:3" x14ac:dyDescent="0.25">
      <c r="A17" s="399" t="s">
        <v>2075</v>
      </c>
      <c r="B17" s="364" t="s">
        <v>2073</v>
      </c>
      <c r="C17" s="400" t="s">
        <v>2074</v>
      </c>
    </row>
  </sheetData>
  <sheetProtection algorithmName="SHA-512" hashValue="Q37K4O2T0p8yXukPopivoKT0OoamMjcojRCZHPL5/NZzGLCe7Ziq8RT2HBXb8Slg1SNnhjqs8w1m9q+OXODoKg==" saltValue="IYd5o/8Puv+cGIyaqdJgkg==" spinCount="100000" sheet="1" objects="1" scenarios="1"/>
  <mergeCells count="1">
    <mergeCell ref="A1:C1"/>
  </mergeCells>
  <conditionalFormatting sqref="C3:C16">
    <cfRule type="expression" dxfId="3" priority="1">
      <formula>#REF!="ERROR"</formula>
    </cfRule>
    <cfRule type="expression" dxfId="2" priority="2">
      <formula>#REF!="PASS"</formula>
    </cfRule>
  </conditionalFormatting>
  <hyperlinks>
    <hyperlink ref="C17" r:id="rId1" location="url=Letters" xr:uid="{AF5BBA8F-30A4-4BBE-BD29-05CCBCD1AE12}"/>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721E7-DF1C-4C13-B803-BBFBFA403E92}">
  <dimension ref="A1:K812"/>
  <sheetViews>
    <sheetView zoomScale="85" zoomScaleNormal="85" workbookViewId="0">
      <selection activeCell="H6" sqref="H6"/>
    </sheetView>
  </sheetViews>
  <sheetFormatPr defaultRowHeight="15" x14ac:dyDescent="0.25"/>
  <cols>
    <col min="1" max="2" width="8.7109375" style="5"/>
    <col min="4" max="4" width="11" style="355" bestFit="1" customWidth="1"/>
    <col min="5" max="5" width="8.7109375" style="355"/>
  </cols>
  <sheetData>
    <row r="1" spans="1:11" ht="43.5" customHeight="1" x14ac:dyDescent="0.25">
      <c r="A1" s="354" t="s">
        <v>1163</v>
      </c>
      <c r="B1" s="5">
        <f>IF('IPs Defined by Activity'!D6='IPs Defined by Activity'!G6, 0, 1)</f>
        <v>0</v>
      </c>
      <c r="D1" s="458" t="s">
        <v>1164</v>
      </c>
      <c r="E1" s="458"/>
      <c r="G1" s="459" t="s">
        <v>1165</v>
      </c>
      <c r="H1" s="460"/>
      <c r="I1" s="460"/>
      <c r="J1" s="461"/>
      <c r="K1" s="354" t="s">
        <v>1166</v>
      </c>
    </row>
    <row r="2" spans="1:11" ht="45" x14ac:dyDescent="0.25">
      <c r="A2" s="354" t="s">
        <v>1167</v>
      </c>
      <c r="B2" s="5">
        <f>IF('IPs Defined by Activity'!D7='IPs Defined by Activity'!G7, 0, 1)</f>
        <v>0</v>
      </c>
      <c r="D2" s="355" t="s">
        <v>1168</v>
      </c>
      <c r="E2" s="355">
        <f>COUNTIF(E3:E812, "FAIL")</f>
        <v>0</v>
      </c>
      <c r="G2" s="354" t="s">
        <v>1169</v>
      </c>
      <c r="H2" s="325">
        <f>COUNTIFS('Current &amp; Prior Year''s Findings'!A:A, "1. Health Benefits Claims Paid", 'Current &amp; Prior Year''s Findings'!C:C, "Current")</f>
        <v>0</v>
      </c>
      <c r="I2" s="354" t="s">
        <v>1170</v>
      </c>
      <c r="J2" s="356">
        <f>SUM('AUP Test Results - Table 1'!U2:U361)</f>
        <v>0</v>
      </c>
      <c r="K2" s="325">
        <f>IF(H2=J2,0,1)</f>
        <v>0</v>
      </c>
    </row>
    <row r="3" spans="1:11" ht="45" x14ac:dyDescent="0.25">
      <c r="A3" s="354" t="s">
        <v>1171</v>
      </c>
      <c r="B3" s="5">
        <f>IF('IPs Defined by Activity'!D8='IPs Defined by Activity'!G8, 0, 1)</f>
        <v>0</v>
      </c>
      <c r="D3" s="355" t="s">
        <v>1172</v>
      </c>
      <c r="E3" s="355" t="str">
        <f>IF('AUP Test Results - Table 1'!D2&gt;SUM('AUP Test Results - Table 1'!F2,'AUP Test Results - Table 1'!O2,'AUP Test Results - Table 1'!L2),"PASS",IF('AUP Test Results - Table 1'!D2=SUM('AUP Test Results - Table 1'!F2,'AUP Test Results - Table 1'!O2,'AUP Test Results - Table 1'!L2),"PASS",IF(SUM('AUP Test Results - Table 1'!F2,'AUP Test Results - Table 1'!O2,'AUP Test Results - Table 1'!L2)=0,"PASS","FAIL")))</f>
        <v>PASS</v>
      </c>
      <c r="G3" s="354" t="s">
        <v>1173</v>
      </c>
      <c r="H3" s="325">
        <f>COUNTIFS('Current &amp; Prior Year''s Findings'!A:A, "3. Cash and Equivalents", 'Current &amp; Prior Year''s Findings'!C:C, "Current")</f>
        <v>0</v>
      </c>
      <c r="I3" s="354" t="s">
        <v>1174</v>
      </c>
      <c r="J3" s="356">
        <f>SUM('AUP Test Results - Table 1'!U336:U421)</f>
        <v>0</v>
      </c>
      <c r="K3" s="325">
        <f t="shared" ref="K3:K6" si="0">IF(H3=J3,0,1)</f>
        <v>0</v>
      </c>
    </row>
    <row r="4" spans="1:11" ht="45" x14ac:dyDescent="0.25">
      <c r="A4" s="354" t="s">
        <v>1175</v>
      </c>
      <c r="B4" s="5">
        <f>IF('IPs Defined by Activity'!D9='IPs Defined by Activity'!G9, 0, 1)</f>
        <v>0</v>
      </c>
      <c r="D4" s="355" t="s">
        <v>1176</v>
      </c>
      <c r="E4" s="355" t="str">
        <f>IF('AUP Test Results - Table 1'!D3&gt;SUM('AUP Test Results - Table 1'!F3,'AUP Test Results - Table 1'!O3,'AUP Test Results - Table 1'!L3),"PASS",IF('AUP Test Results - Table 1'!D3=SUM('AUP Test Results - Table 1'!F3,'AUP Test Results - Table 1'!O3,'AUP Test Results - Table 1'!L3),"PASS",IF(SUM('AUP Test Results - Table 1'!F3,'AUP Test Results - Table 1'!O3,'AUP Test Results - Table 1'!L3)=0,"PASS","FAIL")))</f>
        <v>PASS</v>
      </c>
      <c r="G4" s="354" t="s">
        <v>1177</v>
      </c>
      <c r="H4" s="325">
        <f>COUNTIFS('Current &amp; Prior Year''s Findings'!A:A, "4. Admin Expenses", 'Current &amp; Prior Year''s Findings'!C:C, "Current")</f>
        <v>0</v>
      </c>
      <c r="I4" s="354" t="s">
        <v>1178</v>
      </c>
      <c r="J4" s="356">
        <f>SUM('AUP Test Results - Table 1'!U422:U721)</f>
        <v>0</v>
      </c>
      <c r="K4" s="325">
        <f t="shared" si="0"/>
        <v>0</v>
      </c>
    </row>
    <row r="5" spans="1:11" ht="45" x14ac:dyDescent="0.25">
      <c r="A5" s="354" t="s">
        <v>1179</v>
      </c>
      <c r="B5" s="5">
        <f>IF('IPs Defined by Activity'!D10='IPs Defined by Activity'!G10, 0, 1)</f>
        <v>0</v>
      </c>
      <c r="D5" s="355" t="s">
        <v>1180</v>
      </c>
      <c r="E5" s="355" t="str">
        <f>IF('AUP Test Results - Table 1'!D4&gt;SUM('AUP Test Results - Table 1'!F4,'AUP Test Results - Table 1'!O4,'AUP Test Results - Table 1'!L4),"PASS",IF('AUP Test Results - Table 1'!D4=SUM('AUP Test Results - Table 1'!F4,'AUP Test Results - Table 1'!O4,'AUP Test Results - Table 1'!L4),"PASS",IF(SUM('AUP Test Results - Table 1'!F4,'AUP Test Results - Table 1'!O4,'AUP Test Results - Table 1'!L4)=0,"PASS","FAIL")))</f>
        <v>PASS</v>
      </c>
      <c r="G5" s="354" t="s">
        <v>1181</v>
      </c>
      <c r="H5" s="325">
        <f>COUNTIFS('Current &amp; Prior Year''s Findings'!A:A, "5. Refunds", 'Current &amp; Prior Year''s Findings'!C:C, "Current")</f>
        <v>0</v>
      </c>
      <c r="I5" s="354" t="s">
        <v>1182</v>
      </c>
      <c r="J5" s="356">
        <f>SUM('AUP Test Results - Table 1'!U722:U781)</f>
        <v>0</v>
      </c>
      <c r="K5" s="325">
        <f t="shared" si="0"/>
        <v>0</v>
      </c>
    </row>
    <row r="6" spans="1:11" ht="45" x14ac:dyDescent="0.25">
      <c r="A6" s="354" t="s">
        <v>1183</v>
      </c>
      <c r="B6" s="5">
        <f>IF('IPs Defined by Activity'!D11='IPs Defined by Activity'!G11, 0, 1)</f>
        <v>0</v>
      </c>
      <c r="D6" s="355" t="s">
        <v>1184</v>
      </c>
      <c r="E6" s="355" t="str">
        <f>IF('AUP Test Results - Table 1'!D5&gt;SUM('AUP Test Results - Table 1'!F5,'AUP Test Results - Table 1'!O5,'AUP Test Results - Table 1'!L5),"PASS",IF('AUP Test Results - Table 1'!D5=SUM('AUP Test Results - Table 1'!F5,'AUP Test Results - Table 1'!O5,'AUP Test Results - Table 1'!L5),"PASS",IF(SUM('AUP Test Results - Table 1'!F5,'AUP Test Results - Table 1'!O5,'AUP Test Results - Table 1'!L5)=0,"PASS","FAIL")))</f>
        <v>PASS</v>
      </c>
      <c r="G6" s="354" t="s">
        <v>1185</v>
      </c>
      <c r="H6" s="325">
        <f>COUNTIFS('Current &amp; Prior Year''s Findings'!A:A, "6. Provider Charges", 'Current &amp; Prior Year''s Findings'!C:C, "Current")</f>
        <v>0</v>
      </c>
      <c r="I6" s="354" t="s">
        <v>1186</v>
      </c>
      <c r="J6" s="356">
        <f>SUM('AUP Test Results - Table 1'!U782:U811)</f>
        <v>0</v>
      </c>
      <c r="K6" s="325">
        <f t="shared" si="0"/>
        <v>0</v>
      </c>
    </row>
    <row r="7" spans="1:11" ht="45" x14ac:dyDescent="0.25">
      <c r="A7" s="354" t="s">
        <v>1187</v>
      </c>
      <c r="B7" s="5">
        <f>IF('IPs Defined by Activity'!D12='IPs Defined by Activity'!G12, 0, 1)</f>
        <v>0</v>
      </c>
      <c r="D7" s="355" t="s">
        <v>1188</v>
      </c>
      <c r="E7" s="355" t="str">
        <f>IF('AUP Test Results - Table 1'!D6&gt;SUM('AUP Test Results - Table 1'!F6,'AUP Test Results - Table 1'!O6,'AUP Test Results - Table 1'!L6),"PASS",IF('AUP Test Results - Table 1'!D6=SUM('AUP Test Results - Table 1'!F6,'AUP Test Results - Table 1'!O6,'AUP Test Results - Table 1'!L6),"PASS",IF(SUM('AUP Test Results - Table 1'!F6,'AUP Test Results - Table 1'!O6,'AUP Test Results - Table 1'!L6)=0,"PASS","FAIL")))</f>
        <v>PASS</v>
      </c>
    </row>
    <row r="8" spans="1:11" ht="45" x14ac:dyDescent="0.25">
      <c r="A8" s="354" t="s">
        <v>1189</v>
      </c>
      <c r="B8" s="5">
        <f>IF('IPs Defined by Activity'!D14='IPs Defined by Activity'!G14, 0, 1)</f>
        <v>0</v>
      </c>
      <c r="D8" s="355" t="s">
        <v>1190</v>
      </c>
      <c r="E8" s="355" t="str">
        <f>IF('AUP Test Results - Table 1'!D7&gt;SUM('AUP Test Results - Table 1'!F7,'AUP Test Results - Table 1'!O7,'AUP Test Results - Table 1'!L7),"PASS",IF('AUP Test Results - Table 1'!D7=SUM('AUP Test Results - Table 1'!F7,'AUP Test Results - Table 1'!O7,'AUP Test Results - Table 1'!L7),"PASS",IF(SUM('AUP Test Results - Table 1'!F7,'AUP Test Results - Table 1'!O7,'AUP Test Results - Table 1'!L7)=0,"PASS","FAIL")))</f>
        <v>PASS</v>
      </c>
    </row>
    <row r="9" spans="1:11" ht="45" x14ac:dyDescent="0.25">
      <c r="A9" s="354" t="s">
        <v>1191</v>
      </c>
      <c r="B9" s="5">
        <f>IF('IPs Defined by Activity'!D15='IPs Defined by Activity'!G15, 0, 1)</f>
        <v>0</v>
      </c>
      <c r="D9" s="355" t="s">
        <v>1192</v>
      </c>
      <c r="E9" s="355" t="str">
        <f>IF('AUP Test Results - Table 1'!D8&gt;SUM('AUP Test Results - Table 1'!F8,'AUP Test Results - Table 1'!O8,'AUP Test Results - Table 1'!L8),"PASS",IF('AUP Test Results - Table 1'!D8=SUM('AUP Test Results - Table 1'!F8,'AUP Test Results - Table 1'!O8,'AUP Test Results - Table 1'!L8),"PASS",IF(SUM('AUP Test Results - Table 1'!F8,'AUP Test Results - Table 1'!O8,'AUP Test Results - Table 1'!L8)=0,"PASS","FAIL")))</f>
        <v>PASS</v>
      </c>
    </row>
    <row r="10" spans="1:11" ht="45" x14ac:dyDescent="0.25">
      <c r="A10" s="354" t="s">
        <v>1193</v>
      </c>
      <c r="B10" s="5">
        <f>IF('IPs Defined by Activity'!D16='IPs Defined by Activity'!G16, 0, 1)</f>
        <v>0</v>
      </c>
      <c r="D10" s="355" t="s">
        <v>1194</v>
      </c>
      <c r="E10" s="355" t="str">
        <f>IF('AUP Test Results - Table 1'!D9&gt;SUM('AUP Test Results - Table 1'!F9,'AUP Test Results - Table 1'!O9,'AUP Test Results - Table 1'!L9),"PASS",IF('AUP Test Results - Table 1'!D9=SUM('AUP Test Results - Table 1'!F9,'AUP Test Results - Table 1'!O9,'AUP Test Results - Table 1'!L9),"PASS",IF(SUM('AUP Test Results - Table 1'!F9,'AUP Test Results - Table 1'!O9,'AUP Test Results - Table 1'!L9)=0,"PASS","FAIL")))</f>
        <v>PASS</v>
      </c>
    </row>
    <row r="11" spans="1:11" ht="45" x14ac:dyDescent="0.25">
      <c r="A11" s="354" t="s">
        <v>1195</v>
      </c>
      <c r="B11" s="5">
        <f>IF('IPs Defined by Activity'!D17='IPs Defined by Activity'!G17, 0, 1)</f>
        <v>0</v>
      </c>
      <c r="D11" s="355" t="s">
        <v>1196</v>
      </c>
      <c r="E11" s="355" t="str">
        <f>IF('AUP Test Results - Table 1'!D10&gt;SUM('AUP Test Results - Table 1'!F10,'AUP Test Results - Table 1'!O10,'AUP Test Results - Table 1'!L10),"PASS",IF('AUP Test Results - Table 1'!D10=SUM('AUP Test Results - Table 1'!F10,'AUP Test Results - Table 1'!O10,'AUP Test Results - Table 1'!L10),"PASS",IF(SUM('AUP Test Results - Table 1'!F10,'AUP Test Results - Table 1'!O10,'AUP Test Results - Table 1'!L10)=0,"PASS","FAIL")))</f>
        <v>PASS</v>
      </c>
    </row>
    <row r="12" spans="1:11" ht="45" x14ac:dyDescent="0.25">
      <c r="A12" s="354" t="s">
        <v>1197</v>
      </c>
      <c r="B12" s="5">
        <f>IF('IPs Defined by Activity'!D18='IPs Defined by Activity'!G18, 0, 1)</f>
        <v>0</v>
      </c>
      <c r="D12" s="355" t="s">
        <v>1198</v>
      </c>
      <c r="E12" s="355" t="str">
        <f>IF('AUP Test Results - Table 1'!D11&gt;SUM('AUP Test Results - Table 1'!F11,'AUP Test Results - Table 1'!O11,'AUP Test Results - Table 1'!L11),"PASS",IF('AUP Test Results - Table 1'!D11=SUM('AUP Test Results - Table 1'!F11,'AUP Test Results - Table 1'!O11,'AUP Test Results - Table 1'!L11),"PASS",IF(SUM('AUP Test Results - Table 1'!F11,'AUP Test Results - Table 1'!O11,'AUP Test Results - Table 1'!L11)=0,"PASS","FAIL")))</f>
        <v>PASS</v>
      </c>
    </row>
    <row r="13" spans="1:11" ht="45" x14ac:dyDescent="0.25">
      <c r="A13" s="354" t="s">
        <v>1199</v>
      </c>
      <c r="B13" s="5">
        <f>IF('IPs Defined by Activity'!D19='IPs Defined by Activity'!G19, 0, 1)</f>
        <v>0</v>
      </c>
      <c r="D13" s="355" t="s">
        <v>1200</v>
      </c>
      <c r="E13" s="355" t="str">
        <f>IF('AUP Test Results - Table 1'!D12&gt;SUM('AUP Test Results - Table 1'!F12,'AUP Test Results - Table 1'!O12,'AUP Test Results - Table 1'!L12),"PASS",IF('AUP Test Results - Table 1'!D12=SUM('AUP Test Results - Table 1'!F12,'AUP Test Results - Table 1'!O12,'AUP Test Results - Table 1'!L12),"PASS",IF(SUM('AUP Test Results - Table 1'!F12,'AUP Test Results - Table 1'!O12,'AUP Test Results - Table 1'!L12)=0,"PASS","FAIL")))</f>
        <v>PASS</v>
      </c>
    </row>
    <row r="14" spans="1:11" ht="45" x14ac:dyDescent="0.25">
      <c r="A14" s="357" t="s">
        <v>1201</v>
      </c>
      <c r="B14" s="5">
        <f>IF('IPs Defined by Activity'!E6='IPs Defined by Activity'!H6, 0,1)</f>
        <v>0</v>
      </c>
      <c r="D14" s="355" t="s">
        <v>1202</v>
      </c>
      <c r="E14" s="355" t="str">
        <f>IF('AUP Test Results - Table 1'!D13&gt;SUM('AUP Test Results - Table 1'!F13,'AUP Test Results - Table 1'!O13,'AUP Test Results - Table 1'!L13),"PASS",IF('AUP Test Results - Table 1'!D13=SUM('AUP Test Results - Table 1'!F13,'AUP Test Results - Table 1'!O13,'AUP Test Results - Table 1'!L13),"PASS",IF(SUM('AUP Test Results - Table 1'!F13,'AUP Test Results - Table 1'!O13,'AUP Test Results - Table 1'!L13)=0,"PASS","FAIL")))</f>
        <v>PASS</v>
      </c>
    </row>
    <row r="15" spans="1:11" ht="45" x14ac:dyDescent="0.25">
      <c r="A15" s="357" t="s">
        <v>1203</v>
      </c>
      <c r="B15" s="5">
        <f>IF('IPs Defined by Activity'!E7='IPs Defined by Activity'!H7, 0,1)</f>
        <v>0</v>
      </c>
      <c r="D15" s="355" t="s">
        <v>1204</v>
      </c>
      <c r="E15" s="355" t="str">
        <f>IF('AUP Test Results - Table 1'!D14&gt;SUM('AUP Test Results - Table 1'!F14,'AUP Test Results - Table 1'!O14,'AUP Test Results - Table 1'!L14),"PASS",IF('AUP Test Results - Table 1'!D14=SUM('AUP Test Results - Table 1'!F14,'AUP Test Results - Table 1'!O14,'AUP Test Results - Table 1'!L14),"PASS",IF(SUM('AUP Test Results - Table 1'!F14,'AUP Test Results - Table 1'!O14,'AUP Test Results - Table 1'!L14)=0,"PASS","FAIL")))</f>
        <v>PASS</v>
      </c>
    </row>
    <row r="16" spans="1:11" ht="45" x14ac:dyDescent="0.25">
      <c r="A16" s="357" t="s">
        <v>1205</v>
      </c>
      <c r="B16" s="5">
        <f>IF('IPs Defined by Activity'!E8='IPs Defined by Activity'!H8, 0,1)</f>
        <v>0</v>
      </c>
      <c r="D16" s="355" t="s">
        <v>1206</v>
      </c>
      <c r="E16" s="355" t="str">
        <f>IF('AUP Test Results - Table 1'!D15&gt;SUM('AUP Test Results - Table 1'!F15,'AUP Test Results - Table 1'!O15,'AUP Test Results - Table 1'!L15),"PASS",IF('AUP Test Results - Table 1'!D15=SUM('AUP Test Results - Table 1'!F15,'AUP Test Results - Table 1'!O15,'AUP Test Results - Table 1'!L15),"PASS",IF(SUM('AUP Test Results - Table 1'!F15,'AUP Test Results - Table 1'!O15,'AUP Test Results - Table 1'!L15)=0,"PASS","FAIL")))</f>
        <v>PASS</v>
      </c>
    </row>
    <row r="17" spans="1:5" ht="45" x14ac:dyDescent="0.25">
      <c r="A17" s="357" t="s">
        <v>1207</v>
      </c>
      <c r="B17" s="5">
        <f>IF('IPs Defined by Activity'!E9='IPs Defined by Activity'!H9, 0,1)</f>
        <v>0</v>
      </c>
      <c r="D17" s="355" t="s">
        <v>1208</v>
      </c>
      <c r="E17" s="355" t="str">
        <f>IF('AUP Test Results - Table 1'!D16&gt;SUM('AUP Test Results - Table 1'!F16,'AUP Test Results - Table 1'!O16,'AUP Test Results - Table 1'!L16),"PASS",IF('AUP Test Results - Table 1'!D16=SUM('AUP Test Results - Table 1'!F16,'AUP Test Results - Table 1'!O16,'AUP Test Results - Table 1'!L16),"PASS",IF(SUM('AUP Test Results - Table 1'!F16,'AUP Test Results - Table 1'!O16,'AUP Test Results - Table 1'!L16)=0,"PASS","FAIL")))</f>
        <v>PASS</v>
      </c>
    </row>
    <row r="18" spans="1:5" ht="45" x14ac:dyDescent="0.25">
      <c r="A18" s="357" t="s">
        <v>1209</v>
      </c>
      <c r="B18" s="5">
        <f>IF('IPs Defined by Activity'!E10='IPs Defined by Activity'!H10, 0,1)</f>
        <v>0</v>
      </c>
      <c r="D18" s="355" t="s">
        <v>1210</v>
      </c>
      <c r="E18" s="355" t="str">
        <f>IF('AUP Test Results - Table 1'!D17&gt;SUM('AUP Test Results - Table 1'!F17,'AUP Test Results - Table 1'!O17,'AUP Test Results - Table 1'!L17),"PASS",IF('AUP Test Results - Table 1'!D17=SUM('AUP Test Results - Table 1'!F17,'AUP Test Results - Table 1'!O17,'AUP Test Results - Table 1'!L17),"PASS",IF(SUM('AUP Test Results - Table 1'!F17,'AUP Test Results - Table 1'!O17,'AUP Test Results - Table 1'!L17)=0,"PASS","FAIL")))</f>
        <v>PASS</v>
      </c>
    </row>
    <row r="19" spans="1:5" ht="45" x14ac:dyDescent="0.25">
      <c r="A19" s="357" t="s">
        <v>1211</v>
      </c>
      <c r="B19" s="5">
        <f>IF('IPs Defined by Activity'!E11='IPs Defined by Activity'!H11, 0,1)</f>
        <v>0</v>
      </c>
      <c r="D19" s="355" t="s">
        <v>1212</v>
      </c>
      <c r="E19" s="355" t="str">
        <f>IF('AUP Test Results - Table 1'!D18&gt;SUM('AUP Test Results - Table 1'!F18,'AUP Test Results - Table 1'!O18,'AUP Test Results - Table 1'!L18),"PASS",IF('AUP Test Results - Table 1'!D18=SUM('AUP Test Results - Table 1'!F18,'AUP Test Results - Table 1'!O18,'AUP Test Results - Table 1'!L18),"PASS",IF(SUM('AUP Test Results - Table 1'!F18,'AUP Test Results - Table 1'!O18,'AUP Test Results - Table 1'!L18)=0,"PASS","FAIL")))</f>
        <v>PASS</v>
      </c>
    </row>
    <row r="20" spans="1:5" ht="45" x14ac:dyDescent="0.25">
      <c r="A20" s="357" t="s">
        <v>1213</v>
      </c>
      <c r="B20" s="5">
        <f>IF('IPs Defined by Activity'!E12='IPs Defined by Activity'!H12, 0,1)</f>
        <v>0</v>
      </c>
      <c r="D20" s="355" t="s">
        <v>1214</v>
      </c>
      <c r="E20" s="355" t="str">
        <f>IF('AUP Test Results - Table 1'!D19&gt;SUM('AUP Test Results - Table 1'!F19,'AUP Test Results - Table 1'!O19,'AUP Test Results - Table 1'!L19),"PASS",IF('AUP Test Results - Table 1'!D19=SUM('AUP Test Results - Table 1'!F19,'AUP Test Results - Table 1'!O19,'AUP Test Results - Table 1'!L19),"PASS",IF(SUM('AUP Test Results - Table 1'!F19,'AUP Test Results - Table 1'!O19,'AUP Test Results - Table 1'!L19)=0,"PASS","FAIL")))</f>
        <v>PASS</v>
      </c>
    </row>
    <row r="21" spans="1:5" ht="45" x14ac:dyDescent="0.25">
      <c r="A21" s="357" t="s">
        <v>1215</v>
      </c>
      <c r="B21" s="5">
        <f>IF('IPs Defined by Activity'!E14='IPs Defined by Activity'!H14, 0,1)</f>
        <v>0</v>
      </c>
      <c r="D21" s="355" t="s">
        <v>1216</v>
      </c>
      <c r="E21" s="355" t="str">
        <f>IF('AUP Test Results - Table 1'!D20&gt;SUM('AUP Test Results - Table 1'!F20,'AUP Test Results - Table 1'!O20,'AUP Test Results - Table 1'!L20),"PASS",IF('AUP Test Results - Table 1'!D20=SUM('AUP Test Results - Table 1'!F20,'AUP Test Results - Table 1'!O20,'AUP Test Results - Table 1'!L20),"PASS",IF(SUM('AUP Test Results - Table 1'!F20,'AUP Test Results - Table 1'!O20,'AUP Test Results - Table 1'!L20)=0,"PASS","FAIL")))</f>
        <v>PASS</v>
      </c>
    </row>
    <row r="22" spans="1:5" ht="45" x14ac:dyDescent="0.25">
      <c r="A22" s="357" t="s">
        <v>1217</v>
      </c>
      <c r="B22" s="5">
        <f>IF('IPs Defined by Activity'!E15='IPs Defined by Activity'!H15, 0,1)</f>
        <v>0</v>
      </c>
      <c r="D22" s="355" t="s">
        <v>1218</v>
      </c>
      <c r="E22" s="355" t="str">
        <f>IF('AUP Test Results - Table 1'!D21&gt;SUM('AUP Test Results - Table 1'!F21,'AUP Test Results - Table 1'!O21,'AUP Test Results - Table 1'!L21),"PASS",IF('AUP Test Results - Table 1'!D21=SUM('AUP Test Results - Table 1'!F21,'AUP Test Results - Table 1'!O21,'AUP Test Results - Table 1'!L21),"PASS",IF(SUM('AUP Test Results - Table 1'!F21,'AUP Test Results - Table 1'!O21,'AUP Test Results - Table 1'!L21)=0,"PASS","FAIL")))</f>
        <v>PASS</v>
      </c>
    </row>
    <row r="23" spans="1:5" ht="45" x14ac:dyDescent="0.25">
      <c r="A23" s="357" t="s">
        <v>1219</v>
      </c>
      <c r="B23" s="5">
        <f>IF('IPs Defined by Activity'!E16='IPs Defined by Activity'!H16, 0,1)</f>
        <v>0</v>
      </c>
      <c r="D23" s="355" t="s">
        <v>1220</v>
      </c>
      <c r="E23" s="355" t="str">
        <f>IF('AUP Test Results - Table 1'!D22&gt;SUM('AUP Test Results - Table 1'!F22,'AUP Test Results - Table 1'!O22,'AUP Test Results - Table 1'!L22),"PASS",IF('AUP Test Results - Table 1'!D22=SUM('AUP Test Results - Table 1'!F22,'AUP Test Results - Table 1'!O22,'AUP Test Results - Table 1'!L22),"PASS",IF(SUM('AUP Test Results - Table 1'!F22,'AUP Test Results - Table 1'!O22,'AUP Test Results - Table 1'!L22)=0,"PASS","FAIL")))</f>
        <v>PASS</v>
      </c>
    </row>
    <row r="24" spans="1:5" ht="45" x14ac:dyDescent="0.25">
      <c r="A24" s="357" t="s">
        <v>1221</v>
      </c>
      <c r="B24" s="5">
        <f>IF('IPs Defined by Activity'!E17='IPs Defined by Activity'!H17, 0,1)</f>
        <v>0</v>
      </c>
      <c r="D24" s="355" t="s">
        <v>1222</v>
      </c>
      <c r="E24" s="355" t="str">
        <f>IF('AUP Test Results - Table 1'!D23&gt;SUM('AUP Test Results - Table 1'!F23,'AUP Test Results - Table 1'!O23,'AUP Test Results - Table 1'!L23),"PASS",IF('AUP Test Results - Table 1'!D23=SUM('AUP Test Results - Table 1'!F23,'AUP Test Results - Table 1'!O23,'AUP Test Results - Table 1'!L23),"PASS",IF(SUM('AUP Test Results - Table 1'!F23,'AUP Test Results - Table 1'!O23,'AUP Test Results - Table 1'!L23)=0,"PASS","FAIL")))</f>
        <v>PASS</v>
      </c>
    </row>
    <row r="25" spans="1:5" ht="45" x14ac:dyDescent="0.25">
      <c r="A25" s="357" t="s">
        <v>1223</v>
      </c>
      <c r="B25" s="5">
        <f>IF('IPs Defined by Activity'!E18='IPs Defined by Activity'!H18, 0,1)</f>
        <v>0</v>
      </c>
      <c r="D25" s="355" t="s">
        <v>1224</v>
      </c>
      <c r="E25" s="355" t="str">
        <f>IF('AUP Test Results - Table 1'!D24&gt;SUM('AUP Test Results - Table 1'!F24,'AUP Test Results - Table 1'!O24,'AUP Test Results - Table 1'!L24),"PASS",IF('AUP Test Results - Table 1'!D24=SUM('AUP Test Results - Table 1'!F24,'AUP Test Results - Table 1'!O24,'AUP Test Results - Table 1'!L24),"PASS",IF(SUM('AUP Test Results - Table 1'!F24,'AUP Test Results - Table 1'!O24,'AUP Test Results - Table 1'!L24)=0,"PASS","FAIL")))</f>
        <v>PASS</v>
      </c>
    </row>
    <row r="26" spans="1:5" ht="45" x14ac:dyDescent="0.25">
      <c r="A26" s="357" t="s">
        <v>1225</v>
      </c>
      <c r="B26" s="5">
        <f>IF('IPs Defined by Activity'!E19='IPs Defined by Activity'!H19, 0,1)</f>
        <v>0</v>
      </c>
      <c r="D26" s="355" t="s">
        <v>1226</v>
      </c>
      <c r="E26" s="355" t="str">
        <f>IF('AUP Test Results - Table 1'!D25&gt;SUM('AUP Test Results - Table 1'!F25,'AUP Test Results - Table 1'!O25,'AUP Test Results - Table 1'!L25),"PASS",IF('AUP Test Results - Table 1'!D25=SUM('AUP Test Results - Table 1'!F25,'AUP Test Results - Table 1'!O25,'AUP Test Results - Table 1'!L25),"PASS",IF(SUM('AUP Test Results - Table 1'!F25,'AUP Test Results - Table 1'!O25,'AUP Test Results - Table 1'!L25)=0,"PASS","FAIL")))</f>
        <v>PASS</v>
      </c>
    </row>
    <row r="27" spans="1:5" ht="45" x14ac:dyDescent="0.25">
      <c r="A27" s="358" t="s">
        <v>1227</v>
      </c>
      <c r="B27" s="5">
        <f>IF('IPs Defined by Activity'!B6&lt;'IPs Defined by Activity'!D6, 1, 0)</f>
        <v>0</v>
      </c>
      <c r="D27" s="355" t="s">
        <v>1228</v>
      </c>
      <c r="E27" s="355" t="str">
        <f>IF('AUP Test Results - Table 1'!D26&gt;SUM('AUP Test Results - Table 1'!F26,'AUP Test Results - Table 1'!O26,'AUP Test Results - Table 1'!L26),"PASS",IF('AUP Test Results - Table 1'!D26=SUM('AUP Test Results - Table 1'!F26,'AUP Test Results - Table 1'!O26,'AUP Test Results - Table 1'!L26),"PASS",IF(SUM('AUP Test Results - Table 1'!F26,'AUP Test Results - Table 1'!O26,'AUP Test Results - Table 1'!L26)=0,"PASS","FAIL")))</f>
        <v>PASS</v>
      </c>
    </row>
    <row r="28" spans="1:5" ht="45" x14ac:dyDescent="0.25">
      <c r="A28" s="358" t="s">
        <v>1229</v>
      </c>
      <c r="B28" s="5">
        <f>IF('IPs Defined by Activity'!B7&lt;'IPs Defined by Activity'!D7, 1, 0)</f>
        <v>0</v>
      </c>
      <c r="D28" s="355" t="s">
        <v>1230</v>
      </c>
      <c r="E28" s="355" t="str">
        <f>IF('AUP Test Results - Table 1'!D27&gt;SUM('AUP Test Results - Table 1'!F27,'AUP Test Results - Table 1'!O27,'AUP Test Results - Table 1'!L27),"PASS",IF('AUP Test Results - Table 1'!D27=SUM('AUP Test Results - Table 1'!F27,'AUP Test Results - Table 1'!O27,'AUP Test Results - Table 1'!L27),"PASS",IF(SUM('AUP Test Results - Table 1'!F27,'AUP Test Results - Table 1'!O27,'AUP Test Results - Table 1'!L27)=0,"PASS","FAIL")))</f>
        <v>PASS</v>
      </c>
    </row>
    <row r="29" spans="1:5" ht="45" x14ac:dyDescent="0.25">
      <c r="A29" s="358" t="s">
        <v>1231</v>
      </c>
      <c r="B29" s="5">
        <f>IF('IPs Defined by Activity'!B8&lt;'IPs Defined by Activity'!D8, 1, 0)</f>
        <v>0</v>
      </c>
      <c r="D29" s="355" t="s">
        <v>1232</v>
      </c>
      <c r="E29" s="355" t="str">
        <f>IF('AUP Test Results - Table 1'!D28&gt;SUM('AUP Test Results - Table 1'!F28,'AUP Test Results - Table 1'!O28,'AUP Test Results - Table 1'!L28),"PASS",IF('AUP Test Results - Table 1'!D28=SUM('AUP Test Results - Table 1'!F28,'AUP Test Results - Table 1'!O28,'AUP Test Results - Table 1'!L28),"PASS",IF(SUM('AUP Test Results - Table 1'!F28,'AUP Test Results - Table 1'!O28,'AUP Test Results - Table 1'!L28)=0,"PASS","FAIL")))</f>
        <v>PASS</v>
      </c>
    </row>
    <row r="30" spans="1:5" ht="45" x14ac:dyDescent="0.25">
      <c r="A30" s="358" t="s">
        <v>1233</v>
      </c>
      <c r="B30" s="5">
        <f>IF('IPs Defined by Activity'!B9&lt;'IPs Defined by Activity'!D9, 1, 0)</f>
        <v>0</v>
      </c>
      <c r="D30" s="355" t="s">
        <v>1234</v>
      </c>
      <c r="E30" s="355" t="str">
        <f>IF('AUP Test Results - Table 1'!D29&gt;SUM('AUP Test Results - Table 1'!F29,'AUP Test Results - Table 1'!O29,'AUP Test Results - Table 1'!L29),"PASS",IF('AUP Test Results - Table 1'!D29=SUM('AUP Test Results - Table 1'!F29,'AUP Test Results - Table 1'!O29,'AUP Test Results - Table 1'!L29),"PASS",IF(SUM('AUP Test Results - Table 1'!F29,'AUP Test Results - Table 1'!O29,'AUP Test Results - Table 1'!L29)=0,"PASS","FAIL")))</f>
        <v>PASS</v>
      </c>
    </row>
    <row r="31" spans="1:5" ht="45" x14ac:dyDescent="0.25">
      <c r="A31" s="358" t="s">
        <v>1235</v>
      </c>
      <c r="B31" s="5">
        <f>IF('IPs Defined by Activity'!B10&lt;'IPs Defined by Activity'!D10, 1, 0)</f>
        <v>0</v>
      </c>
      <c r="D31" s="355" t="s">
        <v>1236</v>
      </c>
      <c r="E31" s="355" t="str">
        <f>IF('AUP Test Results - Table 1'!D30&gt;SUM('AUP Test Results - Table 1'!F30,'AUP Test Results - Table 1'!O30,'AUP Test Results - Table 1'!L30),"PASS",IF('AUP Test Results - Table 1'!D30=SUM('AUP Test Results - Table 1'!F30,'AUP Test Results - Table 1'!O30,'AUP Test Results - Table 1'!L30),"PASS",IF(SUM('AUP Test Results - Table 1'!F30,'AUP Test Results - Table 1'!O30,'AUP Test Results - Table 1'!L30)=0,"PASS","FAIL")))</f>
        <v>PASS</v>
      </c>
    </row>
    <row r="32" spans="1:5" ht="45" x14ac:dyDescent="0.25">
      <c r="A32" s="358" t="s">
        <v>1237</v>
      </c>
      <c r="B32" s="5">
        <f>IF('IPs Defined by Activity'!B11&lt;'IPs Defined by Activity'!D11, 1, 0)</f>
        <v>0</v>
      </c>
      <c r="D32" s="355" t="s">
        <v>1238</v>
      </c>
      <c r="E32" s="355" t="str">
        <f>IF('AUP Test Results - Table 1'!D31&gt;SUM('AUP Test Results - Table 1'!F31,'AUP Test Results - Table 1'!O31,'AUP Test Results - Table 1'!L31),"PASS",IF('AUP Test Results - Table 1'!D31=SUM('AUP Test Results - Table 1'!F31,'AUP Test Results - Table 1'!O31,'AUP Test Results - Table 1'!L31),"PASS",IF(SUM('AUP Test Results - Table 1'!F31,'AUP Test Results - Table 1'!O31,'AUP Test Results - Table 1'!L31)=0,"PASS","FAIL")))</f>
        <v>PASS</v>
      </c>
    </row>
    <row r="33" spans="1:5" ht="45" x14ac:dyDescent="0.25">
      <c r="A33" s="358" t="s">
        <v>1239</v>
      </c>
      <c r="B33" s="5">
        <f>IF('IPs Defined by Activity'!B12&lt;'IPs Defined by Activity'!D12, 1, 0)</f>
        <v>0</v>
      </c>
      <c r="D33" s="355" t="s">
        <v>1240</v>
      </c>
      <c r="E33" s="355" t="str">
        <f>IF('AUP Test Results - Table 1'!D32&gt;SUM('AUP Test Results - Table 1'!F32,'AUP Test Results - Table 1'!O32,'AUP Test Results - Table 1'!L32),"PASS",IF('AUP Test Results - Table 1'!D32=SUM('AUP Test Results - Table 1'!F32,'AUP Test Results - Table 1'!O32,'AUP Test Results - Table 1'!L32),"PASS",IF(SUM('AUP Test Results - Table 1'!F32,'AUP Test Results - Table 1'!O32,'AUP Test Results - Table 1'!L32)=0,"PASS","FAIL")))</f>
        <v>PASS</v>
      </c>
    </row>
    <row r="34" spans="1:5" ht="45" x14ac:dyDescent="0.25">
      <c r="A34" s="358" t="s">
        <v>1241</v>
      </c>
      <c r="B34" s="5">
        <f>IF('IPs Defined by Activity'!B14&lt;'IPs Defined by Activity'!D14, 1, 0)</f>
        <v>0</v>
      </c>
      <c r="D34" s="355" t="s">
        <v>1242</v>
      </c>
      <c r="E34" s="355" t="str">
        <f>IF('AUP Test Results - Table 1'!D33&gt;SUM('AUP Test Results - Table 1'!F33,'AUP Test Results - Table 1'!O33,'AUP Test Results - Table 1'!L33),"PASS",IF('AUP Test Results - Table 1'!D33=SUM('AUP Test Results - Table 1'!F33,'AUP Test Results - Table 1'!O33,'AUP Test Results - Table 1'!L33),"PASS",IF(SUM('AUP Test Results - Table 1'!F33,'AUP Test Results - Table 1'!O33,'AUP Test Results - Table 1'!L33)=0,"PASS","FAIL")))</f>
        <v>PASS</v>
      </c>
    </row>
    <row r="35" spans="1:5" ht="45" x14ac:dyDescent="0.25">
      <c r="A35" s="358" t="s">
        <v>1243</v>
      </c>
      <c r="B35" s="5">
        <f>IF('IPs Defined by Activity'!B15&lt;'IPs Defined by Activity'!D15, 1, 0)</f>
        <v>0</v>
      </c>
      <c r="D35" s="355" t="s">
        <v>1244</v>
      </c>
      <c r="E35" s="355" t="str">
        <f>IF('AUP Test Results - Table 1'!D34&gt;SUM('AUP Test Results - Table 1'!F34,'AUP Test Results - Table 1'!O34,'AUP Test Results - Table 1'!L34),"PASS",IF('AUP Test Results - Table 1'!D34=SUM('AUP Test Results - Table 1'!F34,'AUP Test Results - Table 1'!O34,'AUP Test Results - Table 1'!L34),"PASS",IF(SUM('AUP Test Results - Table 1'!F34,'AUP Test Results - Table 1'!O34,'AUP Test Results - Table 1'!L34)=0,"PASS","FAIL")))</f>
        <v>PASS</v>
      </c>
    </row>
    <row r="36" spans="1:5" ht="45" x14ac:dyDescent="0.25">
      <c r="A36" s="358" t="s">
        <v>1245</v>
      </c>
      <c r="B36" s="5">
        <f>IF('IPs Defined by Activity'!B16&lt;'IPs Defined by Activity'!D16, 1, 0)</f>
        <v>0</v>
      </c>
      <c r="D36" s="355" t="s">
        <v>1246</v>
      </c>
      <c r="E36" s="355" t="str">
        <f>IF('AUP Test Results - Table 1'!D35&gt;SUM('AUP Test Results - Table 1'!F35,'AUP Test Results - Table 1'!O35,'AUP Test Results - Table 1'!L35),"PASS",IF('AUP Test Results - Table 1'!D35=SUM('AUP Test Results - Table 1'!F35,'AUP Test Results - Table 1'!O35,'AUP Test Results - Table 1'!L35),"PASS",IF(SUM('AUP Test Results - Table 1'!F35,'AUP Test Results - Table 1'!O35,'AUP Test Results - Table 1'!L35)=0,"PASS","FAIL")))</f>
        <v>PASS</v>
      </c>
    </row>
    <row r="37" spans="1:5" ht="45" x14ac:dyDescent="0.25">
      <c r="A37" s="358" t="s">
        <v>1247</v>
      </c>
      <c r="B37" s="5">
        <f>IF('IPs Defined by Activity'!B17&lt;'IPs Defined by Activity'!D17, 1, 0)</f>
        <v>0</v>
      </c>
      <c r="D37" s="355" t="s">
        <v>1248</v>
      </c>
      <c r="E37" s="355" t="str">
        <f>IF('AUP Test Results - Table 1'!D36&gt;SUM('AUP Test Results - Table 1'!F36,'AUP Test Results - Table 1'!O36,'AUP Test Results - Table 1'!L36),"PASS",IF('AUP Test Results - Table 1'!D36=SUM('AUP Test Results - Table 1'!F36,'AUP Test Results - Table 1'!O36,'AUP Test Results - Table 1'!L36),"PASS",IF(SUM('AUP Test Results - Table 1'!F36,'AUP Test Results - Table 1'!O36,'AUP Test Results - Table 1'!L36)=0,"PASS","FAIL")))</f>
        <v>PASS</v>
      </c>
    </row>
    <row r="38" spans="1:5" ht="45" x14ac:dyDescent="0.25">
      <c r="A38" s="358" t="s">
        <v>1249</v>
      </c>
      <c r="B38" s="5">
        <f>IF('IPs Defined by Activity'!B18&lt;'IPs Defined by Activity'!D18, 1, 0)</f>
        <v>0</v>
      </c>
      <c r="D38" s="355" t="s">
        <v>1250</v>
      </c>
      <c r="E38" s="355" t="str">
        <f>IF('AUP Test Results - Table 1'!D37&gt;SUM('AUP Test Results - Table 1'!F37,'AUP Test Results - Table 1'!O37,'AUP Test Results - Table 1'!L37),"PASS",IF('AUP Test Results - Table 1'!D37=SUM('AUP Test Results - Table 1'!F37,'AUP Test Results - Table 1'!O37,'AUP Test Results - Table 1'!L37),"PASS",IF(SUM('AUP Test Results - Table 1'!F37,'AUP Test Results - Table 1'!O37,'AUP Test Results - Table 1'!L37)=0,"PASS","FAIL")))</f>
        <v>PASS</v>
      </c>
    </row>
    <row r="39" spans="1:5" ht="45" x14ac:dyDescent="0.25">
      <c r="A39" s="358" t="s">
        <v>1251</v>
      </c>
      <c r="B39" s="5">
        <f>IF('IPs Defined by Activity'!B19&lt;'IPs Defined by Activity'!D19, 1, 0)</f>
        <v>0</v>
      </c>
      <c r="D39" s="355" t="s">
        <v>1252</v>
      </c>
      <c r="E39" s="355" t="str">
        <f>IF('AUP Test Results - Table 1'!D38&gt;SUM('AUP Test Results - Table 1'!F38,'AUP Test Results - Table 1'!O38,'AUP Test Results - Table 1'!L38),"PASS",IF('AUP Test Results - Table 1'!D38=SUM('AUP Test Results - Table 1'!F38,'AUP Test Results - Table 1'!O38,'AUP Test Results - Table 1'!L38),"PASS",IF(SUM('AUP Test Results - Table 1'!F38,'AUP Test Results - Table 1'!O38,'AUP Test Results - Table 1'!L38)=0,"PASS","FAIL")))</f>
        <v>PASS</v>
      </c>
    </row>
    <row r="40" spans="1:5" ht="45" x14ac:dyDescent="0.25">
      <c r="A40" s="358" t="s">
        <v>1253</v>
      </c>
      <c r="B40" s="5">
        <f>IF('IPs Defined by Activity'!C6&lt;'IPs Defined by Activity'!E6, 1, 0)</f>
        <v>0</v>
      </c>
      <c r="D40" s="355" t="s">
        <v>1254</v>
      </c>
      <c r="E40" s="355" t="str">
        <f>IF('AUP Test Results - Table 1'!D39&gt;SUM('AUP Test Results - Table 1'!F39,'AUP Test Results - Table 1'!O39,'AUP Test Results - Table 1'!L39),"PASS",IF('AUP Test Results - Table 1'!D39=SUM('AUP Test Results - Table 1'!F39,'AUP Test Results - Table 1'!O39,'AUP Test Results - Table 1'!L39),"PASS",IF(SUM('AUP Test Results - Table 1'!F39,'AUP Test Results - Table 1'!O39,'AUP Test Results - Table 1'!L39)=0,"PASS","FAIL")))</f>
        <v>PASS</v>
      </c>
    </row>
    <row r="41" spans="1:5" ht="45" x14ac:dyDescent="0.25">
      <c r="A41" s="358" t="s">
        <v>1255</v>
      </c>
      <c r="B41" s="5">
        <f>IF('IPs Defined by Activity'!C7&lt;'IPs Defined by Activity'!E7, 1, 0)</f>
        <v>0</v>
      </c>
      <c r="D41" s="355" t="s">
        <v>1256</v>
      </c>
      <c r="E41" s="355" t="str">
        <f>IF('AUP Test Results - Table 1'!D40&gt;SUM('AUP Test Results - Table 1'!F40,'AUP Test Results - Table 1'!O40,'AUP Test Results - Table 1'!L40),"PASS",IF('AUP Test Results - Table 1'!D40=SUM('AUP Test Results - Table 1'!F40,'AUP Test Results - Table 1'!O40,'AUP Test Results - Table 1'!L40),"PASS",IF(SUM('AUP Test Results - Table 1'!F40,'AUP Test Results - Table 1'!O40,'AUP Test Results - Table 1'!L40)=0,"PASS","FAIL")))</f>
        <v>PASS</v>
      </c>
    </row>
    <row r="42" spans="1:5" ht="45" x14ac:dyDescent="0.25">
      <c r="A42" s="358" t="s">
        <v>1257</v>
      </c>
      <c r="B42" s="5">
        <f>IF('IPs Defined by Activity'!C8&lt;'IPs Defined by Activity'!E8, 1, 0)</f>
        <v>0</v>
      </c>
      <c r="D42" s="355" t="s">
        <v>1258</v>
      </c>
      <c r="E42" s="355" t="str">
        <f>IF('AUP Test Results - Table 1'!D41&gt;SUM('AUP Test Results - Table 1'!F41,'AUP Test Results - Table 1'!O41,'AUP Test Results - Table 1'!L41),"PASS",IF('AUP Test Results - Table 1'!D41=SUM('AUP Test Results - Table 1'!F41,'AUP Test Results - Table 1'!O41,'AUP Test Results - Table 1'!L41),"PASS",IF(SUM('AUP Test Results - Table 1'!F41,'AUP Test Results - Table 1'!O41,'AUP Test Results - Table 1'!L41)=0,"PASS","FAIL")))</f>
        <v>PASS</v>
      </c>
    </row>
    <row r="43" spans="1:5" ht="45" x14ac:dyDescent="0.25">
      <c r="A43" s="358" t="s">
        <v>1259</v>
      </c>
      <c r="B43" s="5">
        <f>IF('IPs Defined by Activity'!C9&lt;'IPs Defined by Activity'!E9, 1, 0)</f>
        <v>0</v>
      </c>
      <c r="D43" s="355" t="s">
        <v>1260</v>
      </c>
      <c r="E43" s="355" t="str">
        <f>IF('AUP Test Results - Table 1'!D42&gt;SUM('AUP Test Results - Table 1'!F42,'AUP Test Results - Table 1'!O42,'AUP Test Results - Table 1'!L42),"PASS",IF('AUP Test Results - Table 1'!D42=SUM('AUP Test Results - Table 1'!F42,'AUP Test Results - Table 1'!O42,'AUP Test Results - Table 1'!L42),"PASS",IF(SUM('AUP Test Results - Table 1'!F42,'AUP Test Results - Table 1'!O42,'AUP Test Results - Table 1'!L42)=0,"PASS","FAIL")))</f>
        <v>PASS</v>
      </c>
    </row>
    <row r="44" spans="1:5" ht="45" x14ac:dyDescent="0.25">
      <c r="A44" s="358" t="s">
        <v>1261</v>
      </c>
      <c r="B44" s="5">
        <f>IF('IPs Defined by Activity'!C10&lt;'IPs Defined by Activity'!E10, 1, 0)</f>
        <v>0</v>
      </c>
      <c r="D44" s="355" t="s">
        <v>1262</v>
      </c>
      <c r="E44" s="355" t="str">
        <f>IF('AUP Test Results - Table 1'!D43&gt;SUM('AUP Test Results - Table 1'!F43,'AUP Test Results - Table 1'!O43,'AUP Test Results - Table 1'!L43),"PASS",IF('AUP Test Results - Table 1'!D43=SUM('AUP Test Results - Table 1'!F43,'AUP Test Results - Table 1'!O43,'AUP Test Results - Table 1'!L43),"PASS",IF(SUM('AUP Test Results - Table 1'!F43,'AUP Test Results - Table 1'!O43,'AUP Test Results - Table 1'!L43)=0,"PASS","FAIL")))</f>
        <v>PASS</v>
      </c>
    </row>
    <row r="45" spans="1:5" ht="45" x14ac:dyDescent="0.25">
      <c r="A45" s="358" t="s">
        <v>1263</v>
      </c>
      <c r="B45" s="5">
        <f>IF('IPs Defined by Activity'!C11&lt;'IPs Defined by Activity'!E11, 1, 0)</f>
        <v>0</v>
      </c>
      <c r="D45" s="355" t="s">
        <v>1264</v>
      </c>
      <c r="E45" s="355" t="str">
        <f>IF('AUP Test Results - Table 1'!D44&gt;SUM('AUP Test Results - Table 1'!F44,'AUP Test Results - Table 1'!O44,'AUP Test Results - Table 1'!L44),"PASS",IF('AUP Test Results - Table 1'!D44=SUM('AUP Test Results - Table 1'!F44,'AUP Test Results - Table 1'!O44,'AUP Test Results - Table 1'!L44),"PASS",IF(SUM('AUP Test Results - Table 1'!F44,'AUP Test Results - Table 1'!O44,'AUP Test Results - Table 1'!L44)=0,"PASS","FAIL")))</f>
        <v>PASS</v>
      </c>
    </row>
    <row r="46" spans="1:5" ht="45" x14ac:dyDescent="0.25">
      <c r="A46" s="358" t="s">
        <v>1265</v>
      </c>
      <c r="B46" s="5">
        <f>IF('IPs Defined by Activity'!C12&lt;'IPs Defined by Activity'!E12, 1, 0)</f>
        <v>0</v>
      </c>
      <c r="D46" s="355" t="s">
        <v>1266</v>
      </c>
      <c r="E46" s="355" t="str">
        <f>IF('AUP Test Results - Table 1'!D45&gt;SUM('AUP Test Results - Table 1'!F45,'AUP Test Results - Table 1'!O45,'AUP Test Results - Table 1'!L45),"PASS",IF('AUP Test Results - Table 1'!D45=SUM('AUP Test Results - Table 1'!F45,'AUP Test Results - Table 1'!O45,'AUP Test Results - Table 1'!L45),"PASS",IF(SUM('AUP Test Results - Table 1'!F45,'AUP Test Results - Table 1'!O45,'AUP Test Results - Table 1'!L45)=0,"PASS","FAIL")))</f>
        <v>PASS</v>
      </c>
    </row>
    <row r="47" spans="1:5" ht="45" x14ac:dyDescent="0.25">
      <c r="A47" s="358" t="s">
        <v>1267</v>
      </c>
      <c r="B47" s="5">
        <f>IF('IPs Defined by Activity'!C14&lt;'IPs Defined by Activity'!E14, 1, 0)</f>
        <v>0</v>
      </c>
      <c r="D47" s="355" t="s">
        <v>1268</v>
      </c>
      <c r="E47" s="355" t="str">
        <f>IF('AUP Test Results - Table 1'!D46&gt;SUM('AUP Test Results - Table 1'!F46,'AUP Test Results - Table 1'!O46,'AUP Test Results - Table 1'!L46),"PASS",IF('AUP Test Results - Table 1'!D46=SUM('AUP Test Results - Table 1'!F46,'AUP Test Results - Table 1'!O46,'AUP Test Results - Table 1'!L46),"PASS",IF(SUM('AUP Test Results - Table 1'!F46,'AUP Test Results - Table 1'!O46,'AUP Test Results - Table 1'!L46)=0,"PASS","FAIL")))</f>
        <v>PASS</v>
      </c>
    </row>
    <row r="48" spans="1:5" ht="45" x14ac:dyDescent="0.25">
      <c r="A48" s="358" t="s">
        <v>1269</v>
      </c>
      <c r="B48" s="5">
        <f>IF('IPs Defined by Activity'!C15&lt;'IPs Defined by Activity'!E15, 1, 0)</f>
        <v>0</v>
      </c>
      <c r="D48" s="355" t="s">
        <v>1270</v>
      </c>
      <c r="E48" s="355" t="str">
        <f>IF('AUP Test Results - Table 1'!D47&gt;SUM('AUP Test Results - Table 1'!F47,'AUP Test Results - Table 1'!O47,'AUP Test Results - Table 1'!L47),"PASS",IF('AUP Test Results - Table 1'!D47=SUM('AUP Test Results - Table 1'!F47,'AUP Test Results - Table 1'!O47,'AUP Test Results - Table 1'!L47),"PASS",IF(SUM('AUP Test Results - Table 1'!F47,'AUP Test Results - Table 1'!O47,'AUP Test Results - Table 1'!L47)=0,"PASS","FAIL")))</f>
        <v>PASS</v>
      </c>
    </row>
    <row r="49" spans="1:5" ht="45" x14ac:dyDescent="0.25">
      <c r="A49" s="358" t="s">
        <v>1271</v>
      </c>
      <c r="B49" s="5">
        <f>IF('IPs Defined by Activity'!C16&lt;'IPs Defined by Activity'!E16, 1, 0)</f>
        <v>0</v>
      </c>
      <c r="D49" s="355" t="s">
        <v>1272</v>
      </c>
      <c r="E49" s="355" t="str">
        <f>IF('AUP Test Results - Table 1'!D48&gt;SUM('AUP Test Results - Table 1'!F48,'AUP Test Results - Table 1'!O48,'AUP Test Results - Table 1'!L48),"PASS",IF('AUP Test Results - Table 1'!D48=SUM('AUP Test Results - Table 1'!F48,'AUP Test Results - Table 1'!O48,'AUP Test Results - Table 1'!L48),"PASS",IF(SUM('AUP Test Results - Table 1'!F48,'AUP Test Results - Table 1'!O48,'AUP Test Results - Table 1'!L48)=0,"PASS","FAIL")))</f>
        <v>PASS</v>
      </c>
    </row>
    <row r="50" spans="1:5" ht="45" x14ac:dyDescent="0.25">
      <c r="A50" s="358" t="s">
        <v>1273</v>
      </c>
      <c r="B50" s="5">
        <f>IF('IPs Defined by Activity'!C17&lt;'IPs Defined by Activity'!E17, 1, 0)</f>
        <v>0</v>
      </c>
      <c r="D50" s="355" t="s">
        <v>1274</v>
      </c>
      <c r="E50" s="355" t="str">
        <f>IF('AUP Test Results - Table 1'!D49&gt;SUM('AUP Test Results - Table 1'!F49,'AUP Test Results - Table 1'!O49,'AUP Test Results - Table 1'!L49),"PASS",IF('AUP Test Results - Table 1'!D49=SUM('AUP Test Results - Table 1'!F49,'AUP Test Results - Table 1'!O49,'AUP Test Results - Table 1'!L49),"PASS",IF(SUM('AUP Test Results - Table 1'!F49,'AUP Test Results - Table 1'!O49,'AUP Test Results - Table 1'!L49)=0,"PASS","FAIL")))</f>
        <v>PASS</v>
      </c>
    </row>
    <row r="51" spans="1:5" ht="45" x14ac:dyDescent="0.25">
      <c r="A51" s="358" t="s">
        <v>1275</v>
      </c>
      <c r="B51" s="5">
        <f>IF('IPs Defined by Activity'!C18&lt;'IPs Defined by Activity'!E18, 1, 0)</f>
        <v>0</v>
      </c>
      <c r="D51" s="355" t="s">
        <v>1276</v>
      </c>
      <c r="E51" s="355" t="str">
        <f>IF('AUP Test Results - Table 1'!D50&gt;SUM('AUP Test Results - Table 1'!F50,'AUP Test Results - Table 1'!O50,'AUP Test Results - Table 1'!L50),"PASS",IF('AUP Test Results - Table 1'!D50=SUM('AUP Test Results - Table 1'!F50,'AUP Test Results - Table 1'!O50,'AUP Test Results - Table 1'!L50),"PASS",IF(SUM('AUP Test Results - Table 1'!F50,'AUP Test Results - Table 1'!O50,'AUP Test Results - Table 1'!L50)=0,"PASS","FAIL")))</f>
        <v>PASS</v>
      </c>
    </row>
    <row r="52" spans="1:5" ht="45" x14ac:dyDescent="0.25">
      <c r="A52" s="358" t="s">
        <v>1277</v>
      </c>
      <c r="B52" s="5">
        <f>IF('IPs Defined by Activity'!C19&lt;'IPs Defined by Activity'!E19, 1, 0)</f>
        <v>0</v>
      </c>
      <c r="D52" s="355" t="s">
        <v>1278</v>
      </c>
      <c r="E52" s="355" t="str">
        <f>IF('AUP Test Results - Table 1'!D51&gt;SUM('AUP Test Results - Table 1'!F51,'AUP Test Results - Table 1'!O51,'AUP Test Results - Table 1'!L51),"PASS",IF('AUP Test Results - Table 1'!D51=SUM('AUP Test Results - Table 1'!F51,'AUP Test Results - Table 1'!O51,'AUP Test Results - Table 1'!L51),"PASS",IF(SUM('AUP Test Results - Table 1'!F51,'AUP Test Results - Table 1'!O51,'AUP Test Results - Table 1'!L51)=0,"PASS","FAIL")))</f>
        <v>PASS</v>
      </c>
    </row>
    <row r="53" spans="1:5" ht="30" x14ac:dyDescent="0.25">
      <c r="A53" s="354" t="s">
        <v>1279</v>
      </c>
      <c r="B53" s="5" cm="1">
        <f t="array" ref="B53">IF(SUMPRODUCT(('AUP Test Results - Table 1'!F2:F811&gt;0)*('AUP Test Results - Table 1'!E2:E811&lt;&gt;"x"))=0,0,1)</f>
        <v>0</v>
      </c>
      <c r="D53" s="355" t="s">
        <v>1280</v>
      </c>
      <c r="E53" s="355" t="str">
        <f>IF('AUP Test Results - Table 1'!D52&gt;SUM('AUP Test Results - Table 1'!F52,'AUP Test Results - Table 1'!O52,'AUP Test Results - Table 1'!L52),"PASS",IF('AUP Test Results - Table 1'!D52=SUM('AUP Test Results - Table 1'!F52,'AUP Test Results - Table 1'!O52,'AUP Test Results - Table 1'!L52),"PASS",IF(SUM('AUP Test Results - Table 1'!F52,'AUP Test Results - Table 1'!O52,'AUP Test Results - Table 1'!L52)=0,"PASS","FAIL")))</f>
        <v>PASS</v>
      </c>
    </row>
    <row r="54" spans="1:5" ht="30" x14ac:dyDescent="0.25">
      <c r="A54" s="354" t="s">
        <v>1281</v>
      </c>
      <c r="B54" s="5" cm="1">
        <f t="array" ref="B54">IF(SUMPRODUCT(('AUP Test Results - Table 1'!I2:I811&gt;0)*('AUP Test Results - Table 1'!H2:H811&lt;&gt;"x"))=0,0,1)</f>
        <v>0</v>
      </c>
      <c r="D54" s="355" t="s">
        <v>1282</v>
      </c>
      <c r="E54" s="355" t="str">
        <f>IF('AUP Test Results - Table 1'!D53&gt;SUM('AUP Test Results - Table 1'!F53,'AUP Test Results - Table 1'!O53,'AUP Test Results - Table 1'!L53),"PASS",IF('AUP Test Results - Table 1'!D53=SUM('AUP Test Results - Table 1'!F53,'AUP Test Results - Table 1'!O53,'AUP Test Results - Table 1'!L53),"PASS",IF(SUM('AUP Test Results - Table 1'!F53,'AUP Test Results - Table 1'!O53,'AUP Test Results - Table 1'!L53)=0,"PASS","FAIL")))</f>
        <v>PASS</v>
      </c>
    </row>
    <row r="55" spans="1:5" ht="30" x14ac:dyDescent="0.25">
      <c r="A55" s="354" t="s">
        <v>1283</v>
      </c>
      <c r="B55" s="5" cm="1">
        <f t="array" ref="B55">IF(SUMPRODUCT(('AUP Test Results - Table 1'!L2:L811&gt;0)*('AUP Test Results - Table 1'!K2:K811&lt;&gt;"x"))=0,0,1)</f>
        <v>0</v>
      </c>
      <c r="D55" s="355" t="s">
        <v>1284</v>
      </c>
      <c r="E55" s="355" t="str">
        <f>IF('AUP Test Results - Table 1'!D54&gt;SUM('AUP Test Results - Table 1'!F54,'AUP Test Results - Table 1'!O54,'AUP Test Results - Table 1'!L54),"PASS",IF('AUP Test Results - Table 1'!D54=SUM('AUP Test Results - Table 1'!F54,'AUP Test Results - Table 1'!O54,'AUP Test Results - Table 1'!L54),"PASS",IF(SUM('AUP Test Results - Table 1'!F54,'AUP Test Results - Table 1'!O54,'AUP Test Results - Table 1'!L54)=0,"PASS","FAIL")))</f>
        <v>PASS</v>
      </c>
    </row>
    <row r="56" spans="1:5" ht="45" x14ac:dyDescent="0.25">
      <c r="A56" s="354" t="s">
        <v>1285</v>
      </c>
      <c r="B56" s="5" cm="1">
        <f t="array" ref="B56">IF(SUMPRODUCT(('AUP Test Results - Table 1'!O2:O811&gt;0)*('AUP Test Results - Table 1'!N2:N811&lt;&gt;"x"))=0,0,1)</f>
        <v>0</v>
      </c>
      <c r="D56" s="355" t="s">
        <v>1286</v>
      </c>
      <c r="E56" s="355" t="str">
        <f>IF('AUP Test Results - Table 1'!D55&gt;SUM('AUP Test Results - Table 1'!F55,'AUP Test Results - Table 1'!O55,'AUP Test Results - Table 1'!L55),"PASS",IF('AUP Test Results - Table 1'!D55=SUM('AUP Test Results - Table 1'!F55,'AUP Test Results - Table 1'!O55,'AUP Test Results - Table 1'!L55),"PASS",IF(SUM('AUP Test Results - Table 1'!F55,'AUP Test Results - Table 1'!O55,'AUP Test Results - Table 1'!L55)=0,"PASS","FAIL")))</f>
        <v>PASS</v>
      </c>
    </row>
    <row r="57" spans="1:5" ht="30" x14ac:dyDescent="0.25">
      <c r="A57" s="354" t="s">
        <v>1287</v>
      </c>
      <c r="B57" s="5" cm="1">
        <f t="array" ref="B57">IF(SUMPRODUCT(('AUP Test Results - Table 1'!E2:E811="X")*('AUP Test Results - Table 1'!F2:F811=0))&gt;0,1,0)</f>
        <v>0</v>
      </c>
      <c r="D57" s="355" t="s">
        <v>1288</v>
      </c>
      <c r="E57" s="355" t="str">
        <f>IF('AUP Test Results - Table 1'!D56&gt;SUM('AUP Test Results - Table 1'!F56,'AUP Test Results - Table 1'!O56,'AUP Test Results - Table 1'!L56),"PASS",IF('AUP Test Results - Table 1'!D56=SUM('AUP Test Results - Table 1'!F56,'AUP Test Results - Table 1'!O56,'AUP Test Results - Table 1'!L56),"PASS",IF(SUM('AUP Test Results - Table 1'!F56,'AUP Test Results - Table 1'!O56,'AUP Test Results - Table 1'!L56)=0,"PASS","FAIL")))</f>
        <v>PASS</v>
      </c>
    </row>
    <row r="58" spans="1:5" ht="30" x14ac:dyDescent="0.25">
      <c r="A58" s="354" t="s">
        <v>1289</v>
      </c>
      <c r="B58" s="5" cm="1">
        <f t="array" ref="B58">IF(SUMPRODUCT(('AUP Test Results - Table 1'!H2:H811="X")*('AUP Test Results - Table 1'!I2:I811=0))&gt;0,1,0)</f>
        <v>0</v>
      </c>
      <c r="D58" s="355" t="s">
        <v>1290</v>
      </c>
      <c r="E58" s="355" t="str">
        <f>IF('AUP Test Results - Table 1'!D57&gt;SUM('AUP Test Results - Table 1'!F57,'AUP Test Results - Table 1'!O57,'AUP Test Results - Table 1'!L57),"PASS",IF('AUP Test Results - Table 1'!D57=SUM('AUP Test Results - Table 1'!F57,'AUP Test Results - Table 1'!O57,'AUP Test Results - Table 1'!L57),"PASS",IF(SUM('AUP Test Results - Table 1'!F57,'AUP Test Results - Table 1'!O57,'AUP Test Results - Table 1'!L57)=0,"PASS","FAIL")))</f>
        <v>PASS</v>
      </c>
    </row>
    <row r="59" spans="1:5" ht="30" x14ac:dyDescent="0.25">
      <c r="A59" s="354" t="s">
        <v>1291</v>
      </c>
      <c r="B59" s="5" cm="1">
        <f t="array" ref="B59">IF(SUMPRODUCT(('AUP Test Results - Table 1'!K2:K811="X")*('AUP Test Results - Table 1'!L2:L811=0))&gt;0,1,0)</f>
        <v>0</v>
      </c>
      <c r="D59" s="355" t="s">
        <v>1292</v>
      </c>
      <c r="E59" s="355" t="str">
        <f>IF('AUP Test Results - Table 1'!D58&gt;SUM('AUP Test Results - Table 1'!F58,'AUP Test Results - Table 1'!O58,'AUP Test Results - Table 1'!L58),"PASS",IF('AUP Test Results - Table 1'!D58=SUM('AUP Test Results - Table 1'!F58,'AUP Test Results - Table 1'!O58,'AUP Test Results - Table 1'!L58),"PASS",IF(SUM('AUP Test Results - Table 1'!F58,'AUP Test Results - Table 1'!O58,'AUP Test Results - Table 1'!L58)=0,"PASS","FAIL")))</f>
        <v>PASS</v>
      </c>
    </row>
    <row r="60" spans="1:5" ht="45" x14ac:dyDescent="0.25">
      <c r="A60" s="354" t="s">
        <v>1293</v>
      </c>
      <c r="B60" s="5" cm="1">
        <f t="array" ref="B60">IF(SUMPRODUCT(('AUP Test Results - Table 1'!N2:N811="X")*('AUP Test Results - Table 1'!O2:O811=0))&gt;0,1,0)</f>
        <v>0</v>
      </c>
      <c r="D60" s="355" t="s">
        <v>1294</v>
      </c>
      <c r="E60" s="355" t="str">
        <f>IF('AUP Test Results - Table 1'!D59&gt;SUM('AUP Test Results - Table 1'!F59,'AUP Test Results - Table 1'!O59,'AUP Test Results - Table 1'!L59),"PASS",IF('AUP Test Results - Table 1'!D59=SUM('AUP Test Results - Table 1'!F59,'AUP Test Results - Table 1'!O59,'AUP Test Results - Table 1'!L59),"PASS",IF(SUM('AUP Test Results - Table 1'!F59,'AUP Test Results - Table 1'!O59,'AUP Test Results - Table 1'!L59)=0,"PASS","FAIL")))</f>
        <v>PASS</v>
      </c>
    </row>
    <row r="61" spans="1:5" ht="30" x14ac:dyDescent="0.25">
      <c r="A61" s="359" t="s">
        <v>1295</v>
      </c>
      <c r="B61" s="5" cm="1">
        <f t="array" ref="B61">SUM(IF('AUP Test Results - Table 1'!F2:F811&lt;0,1,0))</f>
        <v>0</v>
      </c>
      <c r="D61" s="355" t="s">
        <v>1296</v>
      </c>
      <c r="E61" s="355" t="str">
        <f>IF('AUP Test Results - Table 1'!D60&gt;SUM('AUP Test Results - Table 1'!F60,'AUP Test Results - Table 1'!O60,'AUP Test Results - Table 1'!L60),"PASS",IF('AUP Test Results - Table 1'!D60=SUM('AUP Test Results - Table 1'!F60,'AUP Test Results - Table 1'!O60,'AUP Test Results - Table 1'!L60),"PASS",IF(SUM('AUP Test Results - Table 1'!F60,'AUP Test Results - Table 1'!O60,'AUP Test Results - Table 1'!L60)=0,"PASS","FAIL")))</f>
        <v>PASS</v>
      </c>
    </row>
    <row r="62" spans="1:5" ht="30" x14ac:dyDescent="0.25">
      <c r="A62" s="359" t="s">
        <v>1297</v>
      </c>
      <c r="B62" s="5" cm="1">
        <f t="array" ref="B62">SUM(IF('AUP Test Results - Table 1'!I2:I811&lt;0,1,0))</f>
        <v>0</v>
      </c>
      <c r="D62" s="355" t="s">
        <v>1298</v>
      </c>
      <c r="E62" s="355" t="str">
        <f>IF('AUP Test Results - Table 1'!D61&gt;SUM('AUP Test Results - Table 1'!F61,'AUP Test Results - Table 1'!O61,'AUP Test Results - Table 1'!L61),"PASS",IF('AUP Test Results - Table 1'!D61=SUM('AUP Test Results - Table 1'!F61,'AUP Test Results - Table 1'!O61,'AUP Test Results - Table 1'!L61),"PASS",IF(SUM('AUP Test Results - Table 1'!F61,'AUP Test Results - Table 1'!O61,'AUP Test Results - Table 1'!L61)=0,"PASS","FAIL")))</f>
        <v>PASS</v>
      </c>
    </row>
    <row r="63" spans="1:5" ht="30" x14ac:dyDescent="0.25">
      <c r="A63" s="359" t="s">
        <v>1299</v>
      </c>
      <c r="B63" s="5" cm="1">
        <f t="array" ref="B63">SUM(IF('AUP Test Results - Table 1'!L2:L811&lt;0,1,0))</f>
        <v>0</v>
      </c>
      <c r="D63" s="355" t="s">
        <v>1300</v>
      </c>
      <c r="E63" s="355" t="str">
        <f>IF('AUP Test Results - Table 1'!D62&gt;SUM('AUP Test Results - Table 1'!F62,'AUP Test Results - Table 1'!O62,'AUP Test Results - Table 1'!L62),"PASS",IF('AUP Test Results - Table 1'!D62=SUM('AUP Test Results - Table 1'!F62,'AUP Test Results - Table 1'!O62,'AUP Test Results - Table 1'!L62),"PASS",IF(SUM('AUP Test Results - Table 1'!F62,'AUP Test Results - Table 1'!O62,'AUP Test Results - Table 1'!L62)=0,"PASS","FAIL")))</f>
        <v>PASS</v>
      </c>
    </row>
    <row r="64" spans="1:5" ht="30" x14ac:dyDescent="0.25">
      <c r="A64" s="359" t="s">
        <v>1301</v>
      </c>
      <c r="B64" s="5" cm="1">
        <f t="array" ref="B64">SUM(IF('AUP Test Results - Table 1'!O2:O811&lt;0,1,0))</f>
        <v>0</v>
      </c>
      <c r="D64" s="355" t="s">
        <v>1302</v>
      </c>
      <c r="E64" s="355" t="str">
        <f>IF('AUP Test Results - Table 1'!D63&gt;SUM('AUP Test Results - Table 1'!F63,'AUP Test Results - Table 1'!O63,'AUP Test Results - Table 1'!L63),"PASS",IF('AUP Test Results - Table 1'!D63=SUM('AUP Test Results - Table 1'!F63,'AUP Test Results - Table 1'!O63,'AUP Test Results - Table 1'!L63),"PASS",IF(SUM('AUP Test Results - Table 1'!F63,'AUP Test Results - Table 1'!O63,'AUP Test Results - Table 1'!L63)=0,"PASS","FAIL")))</f>
        <v>PASS</v>
      </c>
    </row>
    <row r="65" spans="1:5" x14ac:dyDescent="0.25">
      <c r="D65" s="355" t="s">
        <v>1303</v>
      </c>
      <c r="E65" s="355" t="str">
        <f>IF('AUP Test Results - Table 1'!D64&gt;SUM('AUP Test Results - Table 1'!F64,'AUP Test Results - Table 1'!O64,'AUP Test Results - Table 1'!L64),"PASS",IF('AUP Test Results - Table 1'!D64=SUM('AUP Test Results - Table 1'!F64,'AUP Test Results - Table 1'!O64,'AUP Test Results - Table 1'!L64),"PASS",IF(SUM('AUP Test Results - Table 1'!F64,'AUP Test Results - Table 1'!O64,'AUP Test Results - Table 1'!L64)=0,"PASS","FAIL")))</f>
        <v>PASS</v>
      </c>
    </row>
    <row r="66" spans="1:5" x14ac:dyDescent="0.25">
      <c r="D66" s="355" t="s">
        <v>1304</v>
      </c>
      <c r="E66" s="355" t="str">
        <f>IF('AUP Test Results - Table 1'!D65&gt;SUM('AUP Test Results - Table 1'!F65,'AUP Test Results - Table 1'!O65,'AUP Test Results - Table 1'!L65),"PASS",IF('AUP Test Results - Table 1'!D65=SUM('AUP Test Results - Table 1'!F65,'AUP Test Results - Table 1'!O65,'AUP Test Results - Table 1'!L65),"PASS",IF(SUM('AUP Test Results - Table 1'!F65,'AUP Test Results - Table 1'!O65,'AUP Test Results - Table 1'!L65)=0,"PASS","FAIL")))</f>
        <v>PASS</v>
      </c>
    </row>
    <row r="67" spans="1:5" x14ac:dyDescent="0.25">
      <c r="D67" s="355" t="s">
        <v>1305</v>
      </c>
      <c r="E67" s="355" t="str">
        <f>IF('AUP Test Results - Table 1'!D66&gt;SUM('AUP Test Results - Table 1'!F66,'AUP Test Results - Table 1'!O66,'AUP Test Results - Table 1'!L66),"PASS",IF('AUP Test Results - Table 1'!D66=SUM('AUP Test Results - Table 1'!F66,'AUP Test Results - Table 1'!O66,'AUP Test Results - Table 1'!L66),"PASS",IF(SUM('AUP Test Results - Table 1'!F66,'AUP Test Results - Table 1'!O66,'AUP Test Results - Table 1'!L66)=0,"PASS","FAIL")))</f>
        <v>PASS</v>
      </c>
    </row>
    <row r="68" spans="1:5" x14ac:dyDescent="0.25">
      <c r="D68" s="355" t="s">
        <v>1306</v>
      </c>
      <c r="E68" s="355" t="str">
        <f>IF('AUP Test Results - Table 1'!D67&gt;SUM('AUP Test Results - Table 1'!F67,'AUP Test Results - Table 1'!O67,'AUP Test Results - Table 1'!L67),"PASS",IF('AUP Test Results - Table 1'!D67=SUM('AUP Test Results - Table 1'!F67,'AUP Test Results - Table 1'!O67,'AUP Test Results - Table 1'!L67),"PASS",IF(SUM('AUP Test Results - Table 1'!F67,'AUP Test Results - Table 1'!O67,'AUP Test Results - Table 1'!L67)=0,"PASS","FAIL")))</f>
        <v>PASS</v>
      </c>
    </row>
    <row r="69" spans="1:5" x14ac:dyDescent="0.25">
      <c r="D69" s="355" t="s">
        <v>1307</v>
      </c>
      <c r="E69" s="355" t="str">
        <f>IF('AUP Test Results - Table 1'!D68&gt;SUM('AUP Test Results - Table 1'!F68,'AUP Test Results - Table 1'!O68,'AUP Test Results - Table 1'!L68),"PASS",IF('AUP Test Results - Table 1'!D68=SUM('AUP Test Results - Table 1'!F68,'AUP Test Results - Table 1'!O68,'AUP Test Results - Table 1'!L68),"PASS",IF(SUM('AUP Test Results - Table 1'!F68,'AUP Test Results - Table 1'!O68,'AUP Test Results - Table 1'!L68)=0,"PASS","FAIL")))</f>
        <v>PASS</v>
      </c>
    </row>
    <row r="70" spans="1:5" x14ac:dyDescent="0.25">
      <c r="A70" s="360"/>
      <c r="D70" s="355" t="s">
        <v>1308</v>
      </c>
      <c r="E70" s="355" t="str">
        <f>IF('AUP Test Results - Table 1'!D69&gt;SUM('AUP Test Results - Table 1'!F69,'AUP Test Results - Table 1'!O69,'AUP Test Results - Table 1'!L69),"PASS",IF('AUP Test Results - Table 1'!D69=SUM('AUP Test Results - Table 1'!F69,'AUP Test Results - Table 1'!O69,'AUP Test Results - Table 1'!L69),"PASS",IF(SUM('AUP Test Results - Table 1'!F69,'AUP Test Results - Table 1'!O69,'AUP Test Results - Table 1'!L69)=0,"PASS","FAIL")))</f>
        <v>PASS</v>
      </c>
    </row>
    <row r="71" spans="1:5" x14ac:dyDescent="0.25">
      <c r="D71" s="355" t="s">
        <v>1309</v>
      </c>
      <c r="E71" s="355" t="str">
        <f>IF('AUP Test Results - Table 1'!D70&gt;SUM('AUP Test Results - Table 1'!F70,'AUP Test Results - Table 1'!O70,'AUP Test Results - Table 1'!L70),"PASS",IF('AUP Test Results - Table 1'!D70=SUM('AUP Test Results - Table 1'!F70,'AUP Test Results - Table 1'!O70,'AUP Test Results - Table 1'!L70),"PASS",IF(SUM('AUP Test Results - Table 1'!F70,'AUP Test Results - Table 1'!O70,'AUP Test Results - Table 1'!L70)=0,"PASS","FAIL")))</f>
        <v>PASS</v>
      </c>
    </row>
    <row r="72" spans="1:5" x14ac:dyDescent="0.25">
      <c r="D72" s="355" t="s">
        <v>1310</v>
      </c>
      <c r="E72" s="355" t="str">
        <f>IF('AUP Test Results - Table 1'!D71&gt;SUM('AUP Test Results - Table 1'!F71,'AUP Test Results - Table 1'!O71,'AUP Test Results - Table 1'!L71),"PASS",IF('AUP Test Results - Table 1'!D71=SUM('AUP Test Results - Table 1'!F71,'AUP Test Results - Table 1'!O71,'AUP Test Results - Table 1'!L71),"PASS",IF(SUM('AUP Test Results - Table 1'!F71,'AUP Test Results - Table 1'!O71,'AUP Test Results - Table 1'!L71)=0,"PASS","FAIL")))</f>
        <v>PASS</v>
      </c>
    </row>
    <row r="73" spans="1:5" x14ac:dyDescent="0.25">
      <c r="D73" s="355" t="s">
        <v>1311</v>
      </c>
      <c r="E73" s="355" t="str">
        <f>IF('AUP Test Results - Table 1'!D72&gt;SUM('AUP Test Results - Table 1'!F72,'AUP Test Results - Table 1'!O72,'AUP Test Results - Table 1'!L72),"PASS",IF('AUP Test Results - Table 1'!D72=SUM('AUP Test Results - Table 1'!F72,'AUP Test Results - Table 1'!O72,'AUP Test Results - Table 1'!L72),"PASS",IF(SUM('AUP Test Results - Table 1'!F72,'AUP Test Results - Table 1'!O72,'AUP Test Results - Table 1'!L72)=0,"PASS","FAIL")))</f>
        <v>PASS</v>
      </c>
    </row>
    <row r="74" spans="1:5" x14ac:dyDescent="0.25">
      <c r="D74" s="355" t="s">
        <v>1312</v>
      </c>
      <c r="E74" s="355" t="str">
        <f>IF('AUP Test Results - Table 1'!D73&gt;SUM('AUP Test Results - Table 1'!F73,'AUP Test Results - Table 1'!O73,'AUP Test Results - Table 1'!L73),"PASS",IF('AUP Test Results - Table 1'!D73=SUM('AUP Test Results - Table 1'!F73,'AUP Test Results - Table 1'!O73,'AUP Test Results - Table 1'!L73),"PASS",IF(SUM('AUP Test Results - Table 1'!F73,'AUP Test Results - Table 1'!O73,'AUP Test Results - Table 1'!L73)=0,"PASS","FAIL")))</f>
        <v>PASS</v>
      </c>
    </row>
    <row r="75" spans="1:5" x14ac:dyDescent="0.25">
      <c r="D75" s="355" t="s">
        <v>1313</v>
      </c>
      <c r="E75" s="355" t="str">
        <f>IF('AUP Test Results - Table 1'!D74&gt;SUM('AUP Test Results - Table 1'!F74,'AUP Test Results - Table 1'!O74,'AUP Test Results - Table 1'!L74),"PASS",IF('AUP Test Results - Table 1'!D74=SUM('AUP Test Results - Table 1'!F74,'AUP Test Results - Table 1'!O74,'AUP Test Results - Table 1'!L74),"PASS",IF(SUM('AUP Test Results - Table 1'!F74,'AUP Test Results - Table 1'!O74,'AUP Test Results - Table 1'!L74)=0,"PASS","FAIL")))</f>
        <v>PASS</v>
      </c>
    </row>
    <row r="76" spans="1:5" x14ac:dyDescent="0.25">
      <c r="D76" s="355" t="s">
        <v>1314</v>
      </c>
      <c r="E76" s="355" t="str">
        <f>IF('AUP Test Results - Table 1'!D75&gt;SUM('AUP Test Results - Table 1'!F75,'AUP Test Results - Table 1'!O75,'AUP Test Results - Table 1'!L75),"PASS",IF('AUP Test Results - Table 1'!D75=SUM('AUP Test Results - Table 1'!F75,'AUP Test Results - Table 1'!O75,'AUP Test Results - Table 1'!L75),"PASS",IF(SUM('AUP Test Results - Table 1'!F75,'AUP Test Results - Table 1'!O75,'AUP Test Results - Table 1'!L75)=0,"PASS","FAIL")))</f>
        <v>PASS</v>
      </c>
    </row>
    <row r="77" spans="1:5" x14ac:dyDescent="0.25">
      <c r="D77" s="355" t="s">
        <v>1315</v>
      </c>
      <c r="E77" s="355" t="str">
        <f>IF('AUP Test Results - Table 1'!D76&gt;SUM('AUP Test Results - Table 1'!F76,'AUP Test Results - Table 1'!O76,'AUP Test Results - Table 1'!L76),"PASS",IF('AUP Test Results - Table 1'!D76=SUM('AUP Test Results - Table 1'!F76,'AUP Test Results - Table 1'!O76,'AUP Test Results - Table 1'!L76),"PASS",IF(SUM('AUP Test Results - Table 1'!F76,'AUP Test Results - Table 1'!O76,'AUP Test Results - Table 1'!L76)=0,"PASS","FAIL")))</f>
        <v>PASS</v>
      </c>
    </row>
    <row r="78" spans="1:5" x14ac:dyDescent="0.25">
      <c r="D78" s="355" t="s">
        <v>1316</v>
      </c>
      <c r="E78" s="355" t="str">
        <f>IF('AUP Test Results - Table 1'!D77&gt;SUM('AUP Test Results - Table 1'!F77,'AUP Test Results - Table 1'!O77,'AUP Test Results - Table 1'!L77),"PASS",IF('AUP Test Results - Table 1'!D77=SUM('AUP Test Results - Table 1'!F77,'AUP Test Results - Table 1'!O77,'AUP Test Results - Table 1'!L77),"PASS",IF(SUM('AUP Test Results - Table 1'!F77,'AUP Test Results - Table 1'!O77,'AUP Test Results - Table 1'!L77)=0,"PASS","FAIL")))</f>
        <v>PASS</v>
      </c>
    </row>
    <row r="79" spans="1:5" x14ac:dyDescent="0.25">
      <c r="D79" s="355" t="s">
        <v>1317</v>
      </c>
      <c r="E79" s="355" t="str">
        <f>IF('AUP Test Results - Table 1'!D78&gt;SUM('AUP Test Results - Table 1'!F78,'AUP Test Results - Table 1'!O78,'AUP Test Results - Table 1'!L78),"PASS",IF('AUP Test Results - Table 1'!D78=SUM('AUP Test Results - Table 1'!F78,'AUP Test Results - Table 1'!O78,'AUP Test Results - Table 1'!L78),"PASS",IF(SUM('AUP Test Results - Table 1'!F78,'AUP Test Results - Table 1'!O78,'AUP Test Results - Table 1'!L78)=0,"PASS","FAIL")))</f>
        <v>PASS</v>
      </c>
    </row>
    <row r="80" spans="1:5" x14ac:dyDescent="0.25">
      <c r="D80" s="355" t="s">
        <v>1318</v>
      </c>
      <c r="E80" s="355" t="str">
        <f>IF('AUP Test Results - Table 1'!D79&gt;SUM('AUP Test Results - Table 1'!F79,'AUP Test Results - Table 1'!O79,'AUP Test Results - Table 1'!L79),"PASS",IF('AUP Test Results - Table 1'!D79=SUM('AUP Test Results - Table 1'!F79,'AUP Test Results - Table 1'!O79,'AUP Test Results - Table 1'!L79),"PASS",IF(SUM('AUP Test Results - Table 1'!F79,'AUP Test Results - Table 1'!O79,'AUP Test Results - Table 1'!L79)=0,"PASS","FAIL")))</f>
        <v>PASS</v>
      </c>
    </row>
    <row r="81" spans="4:5" x14ac:dyDescent="0.25">
      <c r="D81" s="355" t="s">
        <v>1319</v>
      </c>
      <c r="E81" s="355" t="str">
        <f>IF('AUP Test Results - Table 1'!D80&gt;SUM('AUP Test Results - Table 1'!F80,'AUP Test Results - Table 1'!O80,'AUP Test Results - Table 1'!L80),"PASS",IF('AUP Test Results - Table 1'!D80=SUM('AUP Test Results - Table 1'!F80,'AUP Test Results - Table 1'!O80,'AUP Test Results - Table 1'!L80),"PASS",IF(SUM('AUP Test Results - Table 1'!F80,'AUP Test Results - Table 1'!O80,'AUP Test Results - Table 1'!L80)=0,"PASS","FAIL")))</f>
        <v>PASS</v>
      </c>
    </row>
    <row r="82" spans="4:5" x14ac:dyDescent="0.25">
      <c r="D82" s="355" t="s">
        <v>1320</v>
      </c>
      <c r="E82" s="355" t="str">
        <f>IF('AUP Test Results - Table 1'!D81&gt;SUM('AUP Test Results - Table 1'!F81,'AUP Test Results - Table 1'!O81,'AUP Test Results - Table 1'!L81),"PASS",IF('AUP Test Results - Table 1'!D81=SUM('AUP Test Results - Table 1'!F81,'AUP Test Results - Table 1'!O81,'AUP Test Results - Table 1'!L81),"PASS",IF(SUM('AUP Test Results - Table 1'!F81,'AUP Test Results - Table 1'!O81,'AUP Test Results - Table 1'!L81)=0,"PASS","FAIL")))</f>
        <v>PASS</v>
      </c>
    </row>
    <row r="83" spans="4:5" x14ac:dyDescent="0.25">
      <c r="D83" s="355" t="s">
        <v>1321</v>
      </c>
      <c r="E83" s="355" t="str">
        <f>IF('AUP Test Results - Table 1'!D82&gt;SUM('AUP Test Results - Table 1'!F82,'AUP Test Results - Table 1'!O82,'AUP Test Results - Table 1'!L82),"PASS",IF('AUP Test Results - Table 1'!D82=SUM('AUP Test Results - Table 1'!F82,'AUP Test Results - Table 1'!O82,'AUP Test Results - Table 1'!L82),"PASS",IF(SUM('AUP Test Results - Table 1'!F82,'AUP Test Results - Table 1'!O82,'AUP Test Results - Table 1'!L82)=0,"PASS","FAIL")))</f>
        <v>PASS</v>
      </c>
    </row>
    <row r="84" spans="4:5" x14ac:dyDescent="0.25">
      <c r="D84" s="355" t="s">
        <v>1322</v>
      </c>
      <c r="E84" s="355" t="str">
        <f>IF('AUP Test Results - Table 1'!D83&gt;SUM('AUP Test Results - Table 1'!F83,'AUP Test Results - Table 1'!O83,'AUP Test Results - Table 1'!L83),"PASS",IF('AUP Test Results - Table 1'!D83=SUM('AUP Test Results - Table 1'!F83,'AUP Test Results - Table 1'!O83,'AUP Test Results - Table 1'!L83),"PASS",IF(SUM('AUP Test Results - Table 1'!F83,'AUP Test Results - Table 1'!O83,'AUP Test Results - Table 1'!L83)=0,"PASS","FAIL")))</f>
        <v>PASS</v>
      </c>
    </row>
    <row r="85" spans="4:5" x14ac:dyDescent="0.25">
      <c r="D85" s="355" t="s">
        <v>1323</v>
      </c>
      <c r="E85" s="355" t="str">
        <f>IF('AUP Test Results - Table 1'!D84&gt;SUM('AUP Test Results - Table 1'!F84,'AUP Test Results - Table 1'!O84,'AUP Test Results - Table 1'!L84),"PASS",IF('AUP Test Results - Table 1'!D84=SUM('AUP Test Results - Table 1'!F84,'AUP Test Results - Table 1'!O84,'AUP Test Results - Table 1'!L84),"PASS",IF(SUM('AUP Test Results - Table 1'!F84,'AUP Test Results - Table 1'!O84,'AUP Test Results - Table 1'!L84)=0,"PASS","FAIL")))</f>
        <v>PASS</v>
      </c>
    </row>
    <row r="86" spans="4:5" x14ac:dyDescent="0.25">
      <c r="D86" s="355" t="s">
        <v>1324</v>
      </c>
      <c r="E86" s="355" t="str">
        <f>IF('AUP Test Results - Table 1'!D85&gt;SUM('AUP Test Results - Table 1'!F85,'AUP Test Results - Table 1'!O85,'AUP Test Results - Table 1'!L85),"PASS",IF('AUP Test Results - Table 1'!D85=SUM('AUP Test Results - Table 1'!F85,'AUP Test Results - Table 1'!O85,'AUP Test Results - Table 1'!L85),"PASS",IF(SUM('AUP Test Results - Table 1'!F85,'AUP Test Results - Table 1'!O85,'AUP Test Results - Table 1'!L85)=0,"PASS","FAIL")))</f>
        <v>PASS</v>
      </c>
    </row>
    <row r="87" spans="4:5" x14ac:dyDescent="0.25">
      <c r="D87" s="355" t="s">
        <v>1325</v>
      </c>
      <c r="E87" s="355" t="str">
        <f>IF('AUP Test Results - Table 1'!D86&gt;SUM('AUP Test Results - Table 1'!F86,'AUP Test Results - Table 1'!O86,'AUP Test Results - Table 1'!L86),"PASS",IF('AUP Test Results - Table 1'!D86=SUM('AUP Test Results - Table 1'!F86,'AUP Test Results - Table 1'!O86,'AUP Test Results - Table 1'!L86),"PASS",IF(SUM('AUP Test Results - Table 1'!F86,'AUP Test Results - Table 1'!O86,'AUP Test Results - Table 1'!L86)=0,"PASS","FAIL")))</f>
        <v>PASS</v>
      </c>
    </row>
    <row r="88" spans="4:5" x14ac:dyDescent="0.25">
      <c r="D88" s="355" t="s">
        <v>1326</v>
      </c>
      <c r="E88" s="355" t="str">
        <f>IF('AUP Test Results - Table 1'!D87&gt;SUM('AUP Test Results - Table 1'!F87,'AUP Test Results - Table 1'!O87,'AUP Test Results - Table 1'!L87),"PASS",IF('AUP Test Results - Table 1'!D87=SUM('AUP Test Results - Table 1'!F87,'AUP Test Results - Table 1'!O87,'AUP Test Results - Table 1'!L87),"PASS",IF(SUM('AUP Test Results - Table 1'!F87,'AUP Test Results - Table 1'!O87,'AUP Test Results - Table 1'!L87)=0,"PASS","FAIL")))</f>
        <v>PASS</v>
      </c>
    </row>
    <row r="89" spans="4:5" x14ac:dyDescent="0.25">
      <c r="D89" s="355" t="s">
        <v>1327</v>
      </c>
      <c r="E89" s="355" t="str">
        <f>IF('AUP Test Results - Table 1'!D88&gt;SUM('AUP Test Results - Table 1'!F88,'AUP Test Results - Table 1'!O88,'AUP Test Results - Table 1'!L88),"PASS",IF('AUP Test Results - Table 1'!D88=SUM('AUP Test Results - Table 1'!F88,'AUP Test Results - Table 1'!O88,'AUP Test Results - Table 1'!L88),"PASS",IF(SUM('AUP Test Results - Table 1'!F88,'AUP Test Results - Table 1'!O88,'AUP Test Results - Table 1'!L88)=0,"PASS","FAIL")))</f>
        <v>PASS</v>
      </c>
    </row>
    <row r="90" spans="4:5" x14ac:dyDescent="0.25">
      <c r="D90" s="355" t="s">
        <v>1328</v>
      </c>
      <c r="E90" s="355" t="str">
        <f>IF('AUP Test Results - Table 1'!D89&gt;SUM('AUP Test Results - Table 1'!F89,'AUP Test Results - Table 1'!O89,'AUP Test Results - Table 1'!L89),"PASS",IF('AUP Test Results - Table 1'!D89=SUM('AUP Test Results - Table 1'!F89,'AUP Test Results - Table 1'!O89,'AUP Test Results - Table 1'!L89),"PASS",IF(SUM('AUP Test Results - Table 1'!F89,'AUP Test Results - Table 1'!O89,'AUP Test Results - Table 1'!L89)=0,"PASS","FAIL")))</f>
        <v>PASS</v>
      </c>
    </row>
    <row r="91" spans="4:5" x14ac:dyDescent="0.25">
      <c r="D91" s="355" t="s">
        <v>1329</v>
      </c>
      <c r="E91" s="355" t="str">
        <f>IF('AUP Test Results - Table 1'!D90&gt;SUM('AUP Test Results - Table 1'!F90,'AUP Test Results - Table 1'!O90,'AUP Test Results - Table 1'!L90),"PASS",IF('AUP Test Results - Table 1'!D90=SUM('AUP Test Results - Table 1'!F90,'AUP Test Results - Table 1'!O90,'AUP Test Results - Table 1'!L90),"PASS",IF(SUM('AUP Test Results - Table 1'!F90,'AUP Test Results - Table 1'!O90,'AUP Test Results - Table 1'!L90)=0,"PASS","FAIL")))</f>
        <v>PASS</v>
      </c>
    </row>
    <row r="92" spans="4:5" x14ac:dyDescent="0.25">
      <c r="D92" s="355" t="s">
        <v>1330</v>
      </c>
      <c r="E92" s="355" t="str">
        <f>IF('AUP Test Results - Table 1'!D91&gt;SUM('AUP Test Results - Table 1'!F91,'AUP Test Results - Table 1'!O91,'AUP Test Results - Table 1'!L91),"PASS",IF('AUP Test Results - Table 1'!D91=SUM('AUP Test Results - Table 1'!F91,'AUP Test Results - Table 1'!O91,'AUP Test Results - Table 1'!L91),"PASS",IF(SUM('AUP Test Results - Table 1'!F91,'AUP Test Results - Table 1'!O91,'AUP Test Results - Table 1'!L91)=0,"PASS","FAIL")))</f>
        <v>PASS</v>
      </c>
    </row>
    <row r="93" spans="4:5" x14ac:dyDescent="0.25">
      <c r="D93" s="355" t="s">
        <v>1331</v>
      </c>
      <c r="E93" s="355" t="str">
        <f>IF('AUP Test Results - Table 1'!D92&gt;SUM('AUP Test Results - Table 1'!F92,'AUP Test Results - Table 1'!O92,'AUP Test Results - Table 1'!L92),"PASS",IF('AUP Test Results - Table 1'!D92=SUM('AUP Test Results - Table 1'!F92,'AUP Test Results - Table 1'!O92,'AUP Test Results - Table 1'!L92),"PASS",IF(SUM('AUP Test Results - Table 1'!F92,'AUP Test Results - Table 1'!O92,'AUP Test Results - Table 1'!L92)=0,"PASS","FAIL")))</f>
        <v>PASS</v>
      </c>
    </row>
    <row r="94" spans="4:5" x14ac:dyDescent="0.25">
      <c r="D94" s="355" t="s">
        <v>1332</v>
      </c>
      <c r="E94" s="355" t="str">
        <f>IF('AUP Test Results - Table 1'!D93&gt;SUM('AUP Test Results - Table 1'!F93,'AUP Test Results - Table 1'!O93,'AUP Test Results - Table 1'!L93),"PASS",IF('AUP Test Results - Table 1'!D93=SUM('AUP Test Results - Table 1'!F93,'AUP Test Results - Table 1'!O93,'AUP Test Results - Table 1'!L93),"PASS",IF(SUM('AUP Test Results - Table 1'!F93,'AUP Test Results - Table 1'!O93,'AUP Test Results - Table 1'!L93)=0,"PASS","FAIL")))</f>
        <v>PASS</v>
      </c>
    </row>
    <row r="95" spans="4:5" x14ac:dyDescent="0.25">
      <c r="D95" s="355" t="s">
        <v>1333</v>
      </c>
      <c r="E95" s="355" t="str">
        <f>IF('AUP Test Results - Table 1'!D94&gt;SUM('AUP Test Results - Table 1'!F94,'AUP Test Results - Table 1'!O94,'AUP Test Results - Table 1'!L94),"PASS",IF('AUP Test Results - Table 1'!D94=SUM('AUP Test Results - Table 1'!F94,'AUP Test Results - Table 1'!O94,'AUP Test Results - Table 1'!L94),"PASS",IF(SUM('AUP Test Results - Table 1'!F94,'AUP Test Results - Table 1'!O94,'AUP Test Results - Table 1'!L94)=0,"PASS","FAIL")))</f>
        <v>PASS</v>
      </c>
    </row>
    <row r="96" spans="4:5" x14ac:dyDescent="0.25">
      <c r="D96" s="355" t="s">
        <v>1334</v>
      </c>
      <c r="E96" s="355" t="str">
        <f>IF('AUP Test Results - Table 1'!D95&gt;SUM('AUP Test Results - Table 1'!F95,'AUP Test Results - Table 1'!O95,'AUP Test Results - Table 1'!L95),"PASS",IF('AUP Test Results - Table 1'!D95=SUM('AUP Test Results - Table 1'!F95,'AUP Test Results - Table 1'!O95,'AUP Test Results - Table 1'!L95),"PASS",IF(SUM('AUP Test Results - Table 1'!F95,'AUP Test Results - Table 1'!O95,'AUP Test Results - Table 1'!L95)=0,"PASS","FAIL")))</f>
        <v>PASS</v>
      </c>
    </row>
    <row r="97" spans="4:5" x14ac:dyDescent="0.25">
      <c r="D97" s="355" t="s">
        <v>1335</v>
      </c>
      <c r="E97" s="355" t="str">
        <f>IF('AUP Test Results - Table 1'!D96&gt;SUM('AUP Test Results - Table 1'!F96,'AUP Test Results - Table 1'!O96,'AUP Test Results - Table 1'!L96),"PASS",IF('AUP Test Results - Table 1'!D96=SUM('AUP Test Results - Table 1'!F96,'AUP Test Results - Table 1'!O96,'AUP Test Results - Table 1'!L96),"PASS",IF(SUM('AUP Test Results - Table 1'!F96,'AUP Test Results - Table 1'!O96,'AUP Test Results - Table 1'!L96)=0,"PASS","FAIL")))</f>
        <v>PASS</v>
      </c>
    </row>
    <row r="98" spans="4:5" x14ac:dyDescent="0.25">
      <c r="D98" s="355" t="s">
        <v>1336</v>
      </c>
      <c r="E98" s="355" t="str">
        <f>IF('AUP Test Results - Table 1'!D97&gt;SUM('AUP Test Results - Table 1'!F97,'AUP Test Results - Table 1'!O97,'AUP Test Results - Table 1'!L97),"PASS",IF('AUP Test Results - Table 1'!D97=SUM('AUP Test Results - Table 1'!F97,'AUP Test Results - Table 1'!O97,'AUP Test Results - Table 1'!L97),"PASS",IF(SUM('AUP Test Results - Table 1'!F97,'AUP Test Results - Table 1'!O97,'AUP Test Results - Table 1'!L97)=0,"PASS","FAIL")))</f>
        <v>PASS</v>
      </c>
    </row>
    <row r="99" spans="4:5" x14ac:dyDescent="0.25">
      <c r="D99" s="355" t="s">
        <v>1337</v>
      </c>
      <c r="E99" s="355" t="str">
        <f>IF('AUP Test Results - Table 1'!D98&gt;SUM('AUP Test Results - Table 1'!F98,'AUP Test Results - Table 1'!O98,'AUP Test Results - Table 1'!L98),"PASS",IF('AUP Test Results - Table 1'!D98=SUM('AUP Test Results - Table 1'!F98,'AUP Test Results - Table 1'!O98,'AUP Test Results - Table 1'!L98),"PASS",IF(SUM('AUP Test Results - Table 1'!F98,'AUP Test Results - Table 1'!O98,'AUP Test Results - Table 1'!L98)=0,"PASS","FAIL")))</f>
        <v>PASS</v>
      </c>
    </row>
    <row r="100" spans="4:5" x14ac:dyDescent="0.25">
      <c r="D100" s="355" t="s">
        <v>1338</v>
      </c>
      <c r="E100" s="355" t="str">
        <f>IF('AUP Test Results - Table 1'!D99&gt;SUM('AUP Test Results - Table 1'!F99,'AUP Test Results - Table 1'!O99,'AUP Test Results - Table 1'!L99),"PASS",IF('AUP Test Results - Table 1'!D99=SUM('AUP Test Results - Table 1'!F99,'AUP Test Results - Table 1'!O99,'AUP Test Results - Table 1'!L99),"PASS",IF(SUM('AUP Test Results - Table 1'!F99,'AUP Test Results - Table 1'!O99,'AUP Test Results - Table 1'!L99)=0,"PASS","FAIL")))</f>
        <v>PASS</v>
      </c>
    </row>
    <row r="101" spans="4:5" x14ac:dyDescent="0.25">
      <c r="D101" s="355" t="s">
        <v>1339</v>
      </c>
      <c r="E101" s="355" t="str">
        <f>IF('AUP Test Results - Table 1'!D100&gt;SUM('AUP Test Results - Table 1'!F100,'AUP Test Results - Table 1'!O100,'AUP Test Results - Table 1'!L100),"PASS",IF('AUP Test Results - Table 1'!D100=SUM('AUP Test Results - Table 1'!F100,'AUP Test Results - Table 1'!O100,'AUP Test Results - Table 1'!L100),"PASS",IF(SUM('AUP Test Results - Table 1'!F100,'AUP Test Results - Table 1'!O100,'AUP Test Results - Table 1'!L100)=0,"PASS","FAIL")))</f>
        <v>PASS</v>
      </c>
    </row>
    <row r="102" spans="4:5" x14ac:dyDescent="0.25">
      <c r="D102" s="355" t="s">
        <v>1340</v>
      </c>
      <c r="E102" s="355" t="str">
        <f>IF('AUP Test Results - Table 1'!D101&gt;SUM('AUP Test Results - Table 1'!F101,'AUP Test Results - Table 1'!O101,'AUP Test Results - Table 1'!L101),"PASS",IF('AUP Test Results - Table 1'!D101=SUM('AUP Test Results - Table 1'!F101,'AUP Test Results - Table 1'!O101,'AUP Test Results - Table 1'!L101),"PASS",IF(SUM('AUP Test Results - Table 1'!F101,'AUP Test Results - Table 1'!O101,'AUP Test Results - Table 1'!L101)=0,"PASS","FAIL")))</f>
        <v>PASS</v>
      </c>
    </row>
    <row r="103" spans="4:5" x14ac:dyDescent="0.25">
      <c r="D103" s="355" t="s">
        <v>1341</v>
      </c>
      <c r="E103" s="355" t="str">
        <f>IF('AUP Test Results - Table 1'!D102&gt;SUM('AUP Test Results - Table 1'!F102,'AUP Test Results - Table 1'!O102,'AUP Test Results - Table 1'!L102),"PASS",IF('AUP Test Results - Table 1'!D102=SUM('AUP Test Results - Table 1'!F102,'AUP Test Results - Table 1'!O102,'AUP Test Results - Table 1'!L102),"PASS",IF(SUM('AUP Test Results - Table 1'!F102,'AUP Test Results - Table 1'!O102,'AUP Test Results - Table 1'!L102)=0,"PASS","FAIL")))</f>
        <v>PASS</v>
      </c>
    </row>
    <row r="104" spans="4:5" x14ac:dyDescent="0.25">
      <c r="D104" s="355" t="s">
        <v>1342</v>
      </c>
      <c r="E104" s="355" t="str">
        <f>IF('AUP Test Results - Table 1'!D103&gt;SUM('AUP Test Results - Table 1'!F103,'AUP Test Results - Table 1'!O103,'AUP Test Results - Table 1'!L103),"PASS",IF('AUP Test Results - Table 1'!D103=SUM('AUP Test Results - Table 1'!F103,'AUP Test Results - Table 1'!O103,'AUP Test Results - Table 1'!L103),"PASS",IF(SUM('AUP Test Results - Table 1'!F103,'AUP Test Results - Table 1'!O103,'AUP Test Results - Table 1'!L103)=0,"PASS","FAIL")))</f>
        <v>PASS</v>
      </c>
    </row>
    <row r="105" spans="4:5" x14ac:dyDescent="0.25">
      <c r="D105" s="355" t="s">
        <v>1343</v>
      </c>
      <c r="E105" s="355" t="str">
        <f>IF('AUP Test Results - Table 1'!D104&gt;SUM('AUP Test Results - Table 1'!F104,'AUP Test Results - Table 1'!O104,'AUP Test Results - Table 1'!L104),"PASS",IF('AUP Test Results - Table 1'!D104=SUM('AUP Test Results - Table 1'!F104,'AUP Test Results - Table 1'!O104,'AUP Test Results - Table 1'!L104),"PASS",IF(SUM('AUP Test Results - Table 1'!F104,'AUP Test Results - Table 1'!O104,'AUP Test Results - Table 1'!L104)=0,"PASS","FAIL")))</f>
        <v>PASS</v>
      </c>
    </row>
    <row r="106" spans="4:5" x14ac:dyDescent="0.25">
      <c r="D106" s="355" t="s">
        <v>1344</v>
      </c>
      <c r="E106" s="355" t="str">
        <f>IF('AUP Test Results - Table 1'!D105&gt;SUM('AUP Test Results - Table 1'!F105,'AUP Test Results - Table 1'!O105,'AUP Test Results - Table 1'!L105),"PASS",IF('AUP Test Results - Table 1'!D105=SUM('AUP Test Results - Table 1'!F105,'AUP Test Results - Table 1'!O105,'AUP Test Results - Table 1'!L105),"PASS",IF(SUM('AUP Test Results - Table 1'!F105,'AUP Test Results - Table 1'!O105,'AUP Test Results - Table 1'!L105)=0,"PASS","FAIL")))</f>
        <v>PASS</v>
      </c>
    </row>
    <row r="107" spans="4:5" x14ac:dyDescent="0.25">
      <c r="D107" s="355" t="s">
        <v>1345</v>
      </c>
      <c r="E107" s="355" t="str">
        <f>IF('AUP Test Results - Table 1'!D106&gt;SUM('AUP Test Results - Table 1'!F106,'AUP Test Results - Table 1'!O106,'AUP Test Results - Table 1'!L106),"PASS",IF('AUP Test Results - Table 1'!D106=SUM('AUP Test Results - Table 1'!F106,'AUP Test Results - Table 1'!O106,'AUP Test Results - Table 1'!L106),"PASS",IF(SUM('AUP Test Results - Table 1'!F106,'AUP Test Results - Table 1'!O106,'AUP Test Results - Table 1'!L106)=0,"PASS","FAIL")))</f>
        <v>PASS</v>
      </c>
    </row>
    <row r="108" spans="4:5" x14ac:dyDescent="0.25">
      <c r="D108" s="355" t="s">
        <v>1346</v>
      </c>
      <c r="E108" s="355" t="str">
        <f>IF('AUP Test Results - Table 1'!D107&gt;SUM('AUP Test Results - Table 1'!F107,'AUP Test Results - Table 1'!O107,'AUP Test Results - Table 1'!L107),"PASS",IF('AUP Test Results - Table 1'!D107=SUM('AUP Test Results - Table 1'!F107,'AUP Test Results - Table 1'!O107,'AUP Test Results - Table 1'!L107),"PASS",IF(SUM('AUP Test Results - Table 1'!F107,'AUP Test Results - Table 1'!O107,'AUP Test Results - Table 1'!L107)=0,"PASS","FAIL")))</f>
        <v>PASS</v>
      </c>
    </row>
    <row r="109" spans="4:5" x14ac:dyDescent="0.25">
      <c r="D109" s="355" t="s">
        <v>1347</v>
      </c>
      <c r="E109" s="355" t="str">
        <f>IF('AUP Test Results - Table 1'!D108&gt;SUM('AUP Test Results - Table 1'!F108,'AUP Test Results - Table 1'!O108,'AUP Test Results - Table 1'!L108),"PASS",IF('AUP Test Results - Table 1'!D108=SUM('AUP Test Results - Table 1'!F108,'AUP Test Results - Table 1'!O108,'AUP Test Results - Table 1'!L108),"PASS",IF(SUM('AUP Test Results - Table 1'!F108,'AUP Test Results - Table 1'!O108,'AUP Test Results - Table 1'!L108)=0,"PASS","FAIL")))</f>
        <v>PASS</v>
      </c>
    </row>
    <row r="110" spans="4:5" x14ac:dyDescent="0.25">
      <c r="D110" s="355" t="s">
        <v>1348</v>
      </c>
      <c r="E110" s="355" t="str">
        <f>IF('AUP Test Results - Table 1'!D109&gt;SUM('AUP Test Results - Table 1'!F109,'AUP Test Results - Table 1'!O109,'AUP Test Results - Table 1'!L109),"PASS",IF('AUP Test Results - Table 1'!D109=SUM('AUP Test Results - Table 1'!F109,'AUP Test Results - Table 1'!O109,'AUP Test Results - Table 1'!L109),"PASS",IF(SUM('AUP Test Results - Table 1'!F109,'AUP Test Results - Table 1'!O109,'AUP Test Results - Table 1'!L109)=0,"PASS","FAIL")))</f>
        <v>PASS</v>
      </c>
    </row>
    <row r="111" spans="4:5" x14ac:dyDescent="0.25">
      <c r="D111" s="355" t="s">
        <v>1349</v>
      </c>
      <c r="E111" s="355" t="str">
        <f>IF('AUP Test Results - Table 1'!D110&gt;SUM('AUP Test Results - Table 1'!F110,'AUP Test Results - Table 1'!O110,'AUP Test Results - Table 1'!L110),"PASS",IF('AUP Test Results - Table 1'!D110=SUM('AUP Test Results - Table 1'!F110,'AUP Test Results - Table 1'!O110,'AUP Test Results - Table 1'!L110),"PASS",IF(SUM('AUP Test Results - Table 1'!F110,'AUP Test Results - Table 1'!O110,'AUP Test Results - Table 1'!L110)=0,"PASS","FAIL")))</f>
        <v>PASS</v>
      </c>
    </row>
    <row r="112" spans="4:5" x14ac:dyDescent="0.25">
      <c r="D112" s="355" t="s">
        <v>1350</v>
      </c>
      <c r="E112" s="355" t="str">
        <f>IF('AUP Test Results - Table 1'!D111&gt;SUM('AUP Test Results - Table 1'!F111,'AUP Test Results - Table 1'!O111,'AUP Test Results - Table 1'!L111),"PASS",IF('AUP Test Results - Table 1'!D111=SUM('AUP Test Results - Table 1'!F111,'AUP Test Results - Table 1'!O111,'AUP Test Results - Table 1'!L111),"PASS",IF(SUM('AUP Test Results - Table 1'!F111,'AUP Test Results - Table 1'!O111,'AUP Test Results - Table 1'!L111)=0,"PASS","FAIL")))</f>
        <v>PASS</v>
      </c>
    </row>
    <row r="113" spans="4:5" x14ac:dyDescent="0.25">
      <c r="D113" s="355" t="s">
        <v>1351</v>
      </c>
      <c r="E113" s="355" t="str">
        <f>IF('AUP Test Results - Table 1'!D112&gt;SUM('AUP Test Results - Table 1'!F112,'AUP Test Results - Table 1'!O112,'AUP Test Results - Table 1'!L112),"PASS",IF('AUP Test Results - Table 1'!D112=SUM('AUP Test Results - Table 1'!F112,'AUP Test Results - Table 1'!O112,'AUP Test Results - Table 1'!L112),"PASS",IF(SUM('AUP Test Results - Table 1'!F112,'AUP Test Results - Table 1'!O112,'AUP Test Results - Table 1'!L112)=0,"PASS","FAIL")))</f>
        <v>PASS</v>
      </c>
    </row>
    <row r="114" spans="4:5" x14ac:dyDescent="0.25">
      <c r="D114" s="355" t="s">
        <v>1352</v>
      </c>
      <c r="E114" s="355" t="str">
        <f>IF('AUP Test Results - Table 1'!D113&gt;SUM('AUP Test Results - Table 1'!F113,'AUP Test Results - Table 1'!O113,'AUP Test Results - Table 1'!L113),"PASS",IF('AUP Test Results - Table 1'!D113=SUM('AUP Test Results - Table 1'!F113,'AUP Test Results - Table 1'!O113,'AUP Test Results - Table 1'!L113),"PASS",IF(SUM('AUP Test Results - Table 1'!F113,'AUP Test Results - Table 1'!O113,'AUP Test Results - Table 1'!L113)=0,"PASS","FAIL")))</f>
        <v>PASS</v>
      </c>
    </row>
    <row r="115" spans="4:5" x14ac:dyDescent="0.25">
      <c r="D115" s="355" t="s">
        <v>1353</v>
      </c>
      <c r="E115" s="355" t="str">
        <f>IF('AUP Test Results - Table 1'!D114&gt;SUM('AUP Test Results - Table 1'!F114,'AUP Test Results - Table 1'!O114,'AUP Test Results - Table 1'!L114),"PASS",IF('AUP Test Results - Table 1'!D114=SUM('AUP Test Results - Table 1'!F114,'AUP Test Results - Table 1'!O114,'AUP Test Results - Table 1'!L114),"PASS",IF(SUM('AUP Test Results - Table 1'!F114,'AUP Test Results - Table 1'!O114,'AUP Test Results - Table 1'!L114)=0,"PASS","FAIL")))</f>
        <v>PASS</v>
      </c>
    </row>
    <row r="116" spans="4:5" x14ac:dyDescent="0.25">
      <c r="D116" s="355" t="s">
        <v>1354</v>
      </c>
      <c r="E116" s="355" t="str">
        <f>IF('AUP Test Results - Table 1'!D115&gt;SUM('AUP Test Results - Table 1'!F115,'AUP Test Results - Table 1'!O115,'AUP Test Results - Table 1'!L115),"PASS",IF('AUP Test Results - Table 1'!D115=SUM('AUP Test Results - Table 1'!F115,'AUP Test Results - Table 1'!O115,'AUP Test Results - Table 1'!L115),"PASS",IF(SUM('AUP Test Results - Table 1'!F115,'AUP Test Results - Table 1'!O115,'AUP Test Results - Table 1'!L115)=0,"PASS","FAIL")))</f>
        <v>PASS</v>
      </c>
    </row>
    <row r="117" spans="4:5" x14ac:dyDescent="0.25">
      <c r="D117" s="355" t="s">
        <v>1355</v>
      </c>
      <c r="E117" s="355" t="str">
        <f>IF('AUP Test Results - Table 1'!D116&gt;SUM('AUP Test Results - Table 1'!F116,'AUP Test Results - Table 1'!O116,'AUP Test Results - Table 1'!L116),"PASS",IF('AUP Test Results - Table 1'!D116=SUM('AUP Test Results - Table 1'!F116,'AUP Test Results - Table 1'!O116,'AUP Test Results - Table 1'!L116),"PASS",IF(SUM('AUP Test Results - Table 1'!F116,'AUP Test Results - Table 1'!O116,'AUP Test Results - Table 1'!L116)=0,"PASS","FAIL")))</f>
        <v>PASS</v>
      </c>
    </row>
    <row r="118" spans="4:5" x14ac:dyDescent="0.25">
      <c r="D118" s="355" t="s">
        <v>1356</v>
      </c>
      <c r="E118" s="355" t="str">
        <f>IF('AUP Test Results - Table 1'!D117&gt;SUM('AUP Test Results - Table 1'!F117,'AUP Test Results - Table 1'!O117,'AUP Test Results - Table 1'!L117),"PASS",IF('AUP Test Results - Table 1'!D117=SUM('AUP Test Results - Table 1'!F117,'AUP Test Results - Table 1'!O117,'AUP Test Results - Table 1'!L117),"PASS",IF(SUM('AUP Test Results - Table 1'!F117,'AUP Test Results - Table 1'!O117,'AUP Test Results - Table 1'!L117)=0,"PASS","FAIL")))</f>
        <v>PASS</v>
      </c>
    </row>
    <row r="119" spans="4:5" x14ac:dyDescent="0.25">
      <c r="D119" s="355" t="s">
        <v>1357</v>
      </c>
      <c r="E119" s="355" t="str">
        <f>IF('AUP Test Results - Table 1'!D118&gt;SUM('AUP Test Results - Table 1'!F118,'AUP Test Results - Table 1'!O118,'AUP Test Results - Table 1'!L118),"PASS",IF('AUP Test Results - Table 1'!D118=SUM('AUP Test Results - Table 1'!F118,'AUP Test Results - Table 1'!O118,'AUP Test Results - Table 1'!L118),"PASS",IF(SUM('AUP Test Results - Table 1'!F118,'AUP Test Results - Table 1'!O118,'AUP Test Results - Table 1'!L118)=0,"PASS","FAIL")))</f>
        <v>PASS</v>
      </c>
    </row>
    <row r="120" spans="4:5" x14ac:dyDescent="0.25">
      <c r="D120" s="355" t="s">
        <v>1358</v>
      </c>
      <c r="E120" s="355" t="str">
        <f>IF('AUP Test Results - Table 1'!D119&gt;SUM('AUP Test Results - Table 1'!F119,'AUP Test Results - Table 1'!O119,'AUP Test Results - Table 1'!L119),"PASS",IF('AUP Test Results - Table 1'!D119=SUM('AUP Test Results - Table 1'!F119,'AUP Test Results - Table 1'!O119,'AUP Test Results - Table 1'!L119),"PASS",IF(SUM('AUP Test Results - Table 1'!F119,'AUP Test Results - Table 1'!O119,'AUP Test Results - Table 1'!L119)=0,"PASS","FAIL")))</f>
        <v>PASS</v>
      </c>
    </row>
    <row r="121" spans="4:5" x14ac:dyDescent="0.25">
      <c r="D121" s="355" t="s">
        <v>1359</v>
      </c>
      <c r="E121" s="355" t="str">
        <f>IF('AUP Test Results - Table 1'!D120&gt;SUM('AUP Test Results - Table 1'!F120,'AUP Test Results - Table 1'!O120,'AUP Test Results - Table 1'!L120),"PASS",IF('AUP Test Results - Table 1'!D120=SUM('AUP Test Results - Table 1'!F120,'AUP Test Results - Table 1'!O120,'AUP Test Results - Table 1'!L120),"PASS",IF(SUM('AUP Test Results - Table 1'!F120,'AUP Test Results - Table 1'!O120,'AUP Test Results - Table 1'!L120)=0,"PASS","FAIL")))</f>
        <v>PASS</v>
      </c>
    </row>
    <row r="122" spans="4:5" x14ac:dyDescent="0.25">
      <c r="D122" s="355" t="s">
        <v>1360</v>
      </c>
      <c r="E122" s="355" t="str">
        <f>IF('AUP Test Results - Table 1'!D121&gt;SUM('AUP Test Results - Table 1'!F121,'AUP Test Results - Table 1'!O121,'AUP Test Results - Table 1'!L121),"PASS",IF('AUP Test Results - Table 1'!D121=SUM('AUP Test Results - Table 1'!F121,'AUP Test Results - Table 1'!O121,'AUP Test Results - Table 1'!L121),"PASS",IF(SUM('AUP Test Results - Table 1'!F121,'AUP Test Results - Table 1'!O121,'AUP Test Results - Table 1'!L121)=0,"PASS","FAIL")))</f>
        <v>PASS</v>
      </c>
    </row>
    <row r="123" spans="4:5" x14ac:dyDescent="0.25">
      <c r="D123" s="355" t="s">
        <v>1361</v>
      </c>
      <c r="E123" s="355" t="str">
        <f>IF('AUP Test Results - Table 1'!D122&gt;SUM('AUP Test Results - Table 1'!F122,'AUP Test Results - Table 1'!O122,'AUP Test Results - Table 1'!L122),"PASS",IF('AUP Test Results - Table 1'!D122=SUM('AUP Test Results - Table 1'!F122,'AUP Test Results - Table 1'!O122,'AUP Test Results - Table 1'!L122),"PASS",IF(SUM('AUP Test Results - Table 1'!F122,'AUP Test Results - Table 1'!O122,'AUP Test Results - Table 1'!L122)=0,"PASS","FAIL")))</f>
        <v>PASS</v>
      </c>
    </row>
    <row r="124" spans="4:5" x14ac:dyDescent="0.25">
      <c r="D124" s="355" t="s">
        <v>1362</v>
      </c>
      <c r="E124" s="355" t="str">
        <f>IF('AUP Test Results - Table 1'!D123&gt;SUM('AUP Test Results - Table 1'!F123,'AUP Test Results - Table 1'!O123,'AUP Test Results - Table 1'!L123),"PASS",IF('AUP Test Results - Table 1'!D123=SUM('AUP Test Results - Table 1'!F123,'AUP Test Results - Table 1'!O123,'AUP Test Results - Table 1'!L123),"PASS",IF(SUM('AUP Test Results - Table 1'!F123,'AUP Test Results - Table 1'!O123,'AUP Test Results - Table 1'!L123)=0,"PASS","FAIL")))</f>
        <v>PASS</v>
      </c>
    </row>
    <row r="125" spans="4:5" x14ac:dyDescent="0.25">
      <c r="D125" s="355" t="s">
        <v>1363</v>
      </c>
      <c r="E125" s="355" t="str">
        <f>IF('AUP Test Results - Table 1'!D124&gt;SUM('AUP Test Results - Table 1'!F124,'AUP Test Results - Table 1'!O124,'AUP Test Results - Table 1'!L124),"PASS",IF('AUP Test Results - Table 1'!D124=SUM('AUP Test Results - Table 1'!F124,'AUP Test Results - Table 1'!O124,'AUP Test Results - Table 1'!L124),"PASS",IF(SUM('AUP Test Results - Table 1'!F124,'AUP Test Results - Table 1'!O124,'AUP Test Results - Table 1'!L124)=0,"PASS","FAIL")))</f>
        <v>PASS</v>
      </c>
    </row>
    <row r="126" spans="4:5" x14ac:dyDescent="0.25">
      <c r="D126" s="355" t="s">
        <v>1364</v>
      </c>
      <c r="E126" s="355" t="str">
        <f>IF('AUP Test Results - Table 1'!D125&gt;SUM('AUP Test Results - Table 1'!F125,'AUP Test Results - Table 1'!O125,'AUP Test Results - Table 1'!L125),"PASS",IF('AUP Test Results - Table 1'!D125=SUM('AUP Test Results - Table 1'!F125,'AUP Test Results - Table 1'!O125,'AUP Test Results - Table 1'!L125),"PASS",IF(SUM('AUP Test Results - Table 1'!F125,'AUP Test Results - Table 1'!O125,'AUP Test Results - Table 1'!L125)=0,"PASS","FAIL")))</f>
        <v>PASS</v>
      </c>
    </row>
    <row r="127" spans="4:5" x14ac:dyDescent="0.25">
      <c r="D127" s="355" t="s">
        <v>1365</v>
      </c>
      <c r="E127" s="355" t="str">
        <f>IF('AUP Test Results - Table 1'!D126&gt;SUM('AUP Test Results - Table 1'!F126,'AUP Test Results - Table 1'!O126,'AUP Test Results - Table 1'!L126),"PASS",IF('AUP Test Results - Table 1'!D126=SUM('AUP Test Results - Table 1'!F126,'AUP Test Results - Table 1'!O126,'AUP Test Results - Table 1'!L126),"PASS",IF(SUM('AUP Test Results - Table 1'!F126,'AUP Test Results - Table 1'!O126,'AUP Test Results - Table 1'!L126)=0,"PASS","FAIL")))</f>
        <v>PASS</v>
      </c>
    </row>
    <row r="128" spans="4:5" x14ac:dyDescent="0.25">
      <c r="D128" s="355" t="s">
        <v>1366</v>
      </c>
      <c r="E128" s="355" t="str">
        <f>IF('AUP Test Results - Table 1'!D127&gt;SUM('AUP Test Results - Table 1'!F127,'AUP Test Results - Table 1'!O127,'AUP Test Results - Table 1'!L127),"PASS",IF('AUP Test Results - Table 1'!D127=SUM('AUP Test Results - Table 1'!F127,'AUP Test Results - Table 1'!O127,'AUP Test Results - Table 1'!L127),"PASS",IF(SUM('AUP Test Results - Table 1'!F127,'AUP Test Results - Table 1'!O127,'AUP Test Results - Table 1'!L127)=0,"PASS","FAIL")))</f>
        <v>PASS</v>
      </c>
    </row>
    <row r="129" spans="4:5" x14ac:dyDescent="0.25">
      <c r="D129" s="355" t="s">
        <v>1367</v>
      </c>
      <c r="E129" s="355" t="str">
        <f>IF('AUP Test Results - Table 1'!D128&gt;SUM('AUP Test Results - Table 1'!F128,'AUP Test Results - Table 1'!O128,'AUP Test Results - Table 1'!L128),"PASS",IF('AUP Test Results - Table 1'!D128=SUM('AUP Test Results - Table 1'!F128,'AUP Test Results - Table 1'!O128,'AUP Test Results - Table 1'!L128),"PASS",IF(SUM('AUP Test Results - Table 1'!F128,'AUP Test Results - Table 1'!O128,'AUP Test Results - Table 1'!L128)=0,"PASS","FAIL")))</f>
        <v>PASS</v>
      </c>
    </row>
    <row r="130" spans="4:5" x14ac:dyDescent="0.25">
      <c r="D130" s="355" t="s">
        <v>1368</v>
      </c>
      <c r="E130" s="355" t="str">
        <f>IF('AUP Test Results - Table 1'!D129&gt;SUM('AUP Test Results - Table 1'!F129,'AUP Test Results - Table 1'!O129,'AUP Test Results - Table 1'!L129),"PASS",IF('AUP Test Results - Table 1'!D129=SUM('AUP Test Results - Table 1'!F129,'AUP Test Results - Table 1'!O129,'AUP Test Results - Table 1'!L129),"PASS",IF(SUM('AUP Test Results - Table 1'!F129,'AUP Test Results - Table 1'!O129,'AUP Test Results - Table 1'!L129)=0,"PASS","FAIL")))</f>
        <v>PASS</v>
      </c>
    </row>
    <row r="131" spans="4:5" x14ac:dyDescent="0.25">
      <c r="D131" s="355" t="s">
        <v>1369</v>
      </c>
      <c r="E131" s="355" t="str">
        <f>IF('AUP Test Results - Table 1'!D130&gt;SUM('AUP Test Results - Table 1'!F130,'AUP Test Results - Table 1'!O130,'AUP Test Results - Table 1'!L130),"PASS",IF('AUP Test Results - Table 1'!D130=SUM('AUP Test Results - Table 1'!F130,'AUP Test Results - Table 1'!O130,'AUP Test Results - Table 1'!L130),"PASS",IF(SUM('AUP Test Results - Table 1'!F130,'AUP Test Results - Table 1'!O130,'AUP Test Results - Table 1'!L130)=0,"PASS","FAIL")))</f>
        <v>PASS</v>
      </c>
    </row>
    <row r="132" spans="4:5" x14ac:dyDescent="0.25">
      <c r="D132" s="355" t="s">
        <v>1370</v>
      </c>
      <c r="E132" s="355" t="str">
        <f>IF('AUP Test Results - Table 1'!D131&gt;SUM('AUP Test Results - Table 1'!F131,'AUP Test Results - Table 1'!O131,'AUP Test Results - Table 1'!L131),"PASS",IF('AUP Test Results - Table 1'!D131=SUM('AUP Test Results - Table 1'!F131,'AUP Test Results - Table 1'!O131,'AUP Test Results - Table 1'!L131),"PASS",IF(SUM('AUP Test Results - Table 1'!F131,'AUP Test Results - Table 1'!O131,'AUP Test Results - Table 1'!L131)=0,"PASS","FAIL")))</f>
        <v>PASS</v>
      </c>
    </row>
    <row r="133" spans="4:5" x14ac:dyDescent="0.25">
      <c r="D133" s="355" t="s">
        <v>1371</v>
      </c>
      <c r="E133" s="355" t="str">
        <f>IF('AUP Test Results - Table 1'!D132&gt;SUM('AUP Test Results - Table 1'!F132,'AUP Test Results - Table 1'!O132,'AUP Test Results - Table 1'!L132),"PASS",IF('AUP Test Results - Table 1'!D132=SUM('AUP Test Results - Table 1'!F132,'AUP Test Results - Table 1'!O132,'AUP Test Results - Table 1'!L132),"PASS",IF(SUM('AUP Test Results - Table 1'!F132,'AUP Test Results - Table 1'!O132,'AUP Test Results - Table 1'!L132)=0,"PASS","FAIL")))</f>
        <v>PASS</v>
      </c>
    </row>
    <row r="134" spans="4:5" x14ac:dyDescent="0.25">
      <c r="D134" s="355" t="s">
        <v>1372</v>
      </c>
      <c r="E134" s="355" t="str">
        <f>IF('AUP Test Results - Table 1'!D133&gt;SUM('AUP Test Results - Table 1'!F133,'AUP Test Results - Table 1'!O133,'AUP Test Results - Table 1'!L133),"PASS",IF('AUP Test Results - Table 1'!D133=SUM('AUP Test Results - Table 1'!F133,'AUP Test Results - Table 1'!O133,'AUP Test Results - Table 1'!L133),"PASS",IF(SUM('AUP Test Results - Table 1'!F133,'AUP Test Results - Table 1'!O133,'AUP Test Results - Table 1'!L133)=0,"PASS","FAIL")))</f>
        <v>PASS</v>
      </c>
    </row>
    <row r="135" spans="4:5" x14ac:dyDescent="0.25">
      <c r="D135" s="355" t="s">
        <v>1373</v>
      </c>
      <c r="E135" s="355" t="str">
        <f>IF('AUP Test Results - Table 1'!D134&gt;SUM('AUP Test Results - Table 1'!F134,'AUP Test Results - Table 1'!O134,'AUP Test Results - Table 1'!L134),"PASS",IF('AUP Test Results - Table 1'!D134=SUM('AUP Test Results - Table 1'!F134,'AUP Test Results - Table 1'!O134,'AUP Test Results - Table 1'!L134),"PASS",IF(SUM('AUP Test Results - Table 1'!F134,'AUP Test Results - Table 1'!O134,'AUP Test Results - Table 1'!L134)=0,"PASS","FAIL")))</f>
        <v>PASS</v>
      </c>
    </row>
    <row r="136" spans="4:5" x14ac:dyDescent="0.25">
      <c r="D136" s="355" t="s">
        <v>1374</v>
      </c>
      <c r="E136" s="355" t="str">
        <f>IF('AUP Test Results - Table 1'!D135&gt;SUM('AUP Test Results - Table 1'!F135,'AUP Test Results - Table 1'!O135,'AUP Test Results - Table 1'!L135),"PASS",IF('AUP Test Results - Table 1'!D135=SUM('AUP Test Results - Table 1'!F135,'AUP Test Results - Table 1'!O135,'AUP Test Results - Table 1'!L135),"PASS",IF(SUM('AUP Test Results - Table 1'!F135,'AUP Test Results - Table 1'!O135,'AUP Test Results - Table 1'!L135)=0,"PASS","FAIL")))</f>
        <v>PASS</v>
      </c>
    </row>
    <row r="137" spans="4:5" x14ac:dyDescent="0.25">
      <c r="D137" s="355" t="s">
        <v>1375</v>
      </c>
      <c r="E137" s="355" t="str">
        <f>IF('AUP Test Results - Table 1'!D136&gt;SUM('AUP Test Results - Table 1'!F136,'AUP Test Results - Table 1'!O136,'AUP Test Results - Table 1'!L136),"PASS",IF('AUP Test Results - Table 1'!D136=SUM('AUP Test Results - Table 1'!F136,'AUP Test Results - Table 1'!O136,'AUP Test Results - Table 1'!L136),"PASS",IF(SUM('AUP Test Results - Table 1'!F136,'AUP Test Results - Table 1'!O136,'AUP Test Results - Table 1'!L136)=0,"PASS","FAIL")))</f>
        <v>PASS</v>
      </c>
    </row>
    <row r="138" spans="4:5" x14ac:dyDescent="0.25">
      <c r="D138" s="355" t="s">
        <v>1376</v>
      </c>
      <c r="E138" s="355" t="str">
        <f>IF('AUP Test Results - Table 1'!D137&gt;SUM('AUP Test Results - Table 1'!F137,'AUP Test Results - Table 1'!O137,'AUP Test Results - Table 1'!L137),"PASS",IF('AUP Test Results - Table 1'!D137=SUM('AUP Test Results - Table 1'!F137,'AUP Test Results - Table 1'!O137,'AUP Test Results - Table 1'!L137),"PASS",IF(SUM('AUP Test Results - Table 1'!F137,'AUP Test Results - Table 1'!O137,'AUP Test Results - Table 1'!L137)=0,"PASS","FAIL")))</f>
        <v>PASS</v>
      </c>
    </row>
    <row r="139" spans="4:5" x14ac:dyDescent="0.25">
      <c r="D139" s="355" t="s">
        <v>1377</v>
      </c>
      <c r="E139" s="355" t="str">
        <f>IF('AUP Test Results - Table 1'!D138&gt;SUM('AUP Test Results - Table 1'!F138,'AUP Test Results - Table 1'!O138,'AUP Test Results - Table 1'!L138),"PASS",IF('AUP Test Results - Table 1'!D138=SUM('AUP Test Results - Table 1'!F138,'AUP Test Results - Table 1'!O138,'AUP Test Results - Table 1'!L138),"PASS",IF(SUM('AUP Test Results - Table 1'!F138,'AUP Test Results - Table 1'!O138,'AUP Test Results - Table 1'!L138)=0,"PASS","FAIL")))</f>
        <v>PASS</v>
      </c>
    </row>
    <row r="140" spans="4:5" x14ac:dyDescent="0.25">
      <c r="D140" s="355" t="s">
        <v>1378</v>
      </c>
      <c r="E140" s="355" t="str">
        <f>IF('AUP Test Results - Table 1'!D139&gt;SUM('AUP Test Results - Table 1'!F139,'AUP Test Results - Table 1'!O139,'AUP Test Results - Table 1'!L139),"PASS",IF('AUP Test Results - Table 1'!D139=SUM('AUP Test Results - Table 1'!F139,'AUP Test Results - Table 1'!O139,'AUP Test Results - Table 1'!L139),"PASS",IF(SUM('AUP Test Results - Table 1'!F139,'AUP Test Results - Table 1'!O139,'AUP Test Results - Table 1'!L139)=0,"PASS","FAIL")))</f>
        <v>PASS</v>
      </c>
    </row>
    <row r="141" spans="4:5" x14ac:dyDescent="0.25">
      <c r="D141" s="355" t="s">
        <v>1379</v>
      </c>
      <c r="E141" s="355" t="str">
        <f>IF('AUP Test Results - Table 1'!D140&gt;SUM('AUP Test Results - Table 1'!F140,'AUP Test Results - Table 1'!O140,'AUP Test Results - Table 1'!L140),"PASS",IF('AUP Test Results - Table 1'!D140=SUM('AUP Test Results - Table 1'!F140,'AUP Test Results - Table 1'!O140,'AUP Test Results - Table 1'!L140),"PASS",IF(SUM('AUP Test Results - Table 1'!F140,'AUP Test Results - Table 1'!O140,'AUP Test Results - Table 1'!L140)=0,"PASS","FAIL")))</f>
        <v>PASS</v>
      </c>
    </row>
    <row r="142" spans="4:5" x14ac:dyDescent="0.25">
      <c r="D142" s="355" t="s">
        <v>1380</v>
      </c>
      <c r="E142" s="355" t="str">
        <f>IF('AUP Test Results - Table 1'!D141&gt;SUM('AUP Test Results - Table 1'!F141,'AUP Test Results - Table 1'!O141,'AUP Test Results - Table 1'!L141),"PASS",IF('AUP Test Results - Table 1'!D141=SUM('AUP Test Results - Table 1'!F141,'AUP Test Results - Table 1'!O141,'AUP Test Results - Table 1'!L141),"PASS",IF(SUM('AUP Test Results - Table 1'!F141,'AUP Test Results - Table 1'!O141,'AUP Test Results - Table 1'!L141)=0,"PASS","FAIL")))</f>
        <v>PASS</v>
      </c>
    </row>
    <row r="143" spans="4:5" x14ac:dyDescent="0.25">
      <c r="D143" s="355" t="s">
        <v>1381</v>
      </c>
      <c r="E143" s="355" t="str">
        <f>IF('AUP Test Results - Table 1'!D142&gt;SUM('AUP Test Results - Table 1'!F142,'AUP Test Results - Table 1'!O142,'AUP Test Results - Table 1'!L142),"PASS",IF('AUP Test Results - Table 1'!D142=SUM('AUP Test Results - Table 1'!F142,'AUP Test Results - Table 1'!O142,'AUP Test Results - Table 1'!L142),"PASS",IF(SUM('AUP Test Results - Table 1'!F142,'AUP Test Results - Table 1'!O142,'AUP Test Results - Table 1'!L142)=0,"PASS","FAIL")))</f>
        <v>PASS</v>
      </c>
    </row>
    <row r="144" spans="4:5" x14ac:dyDescent="0.25">
      <c r="D144" s="355" t="s">
        <v>1382</v>
      </c>
      <c r="E144" s="355" t="str">
        <f>IF('AUP Test Results - Table 1'!D143&gt;SUM('AUP Test Results - Table 1'!F143,'AUP Test Results - Table 1'!O143,'AUP Test Results - Table 1'!L143),"PASS",IF('AUP Test Results - Table 1'!D143=SUM('AUP Test Results - Table 1'!F143,'AUP Test Results - Table 1'!O143,'AUP Test Results - Table 1'!L143),"PASS",IF(SUM('AUP Test Results - Table 1'!F143,'AUP Test Results - Table 1'!O143,'AUP Test Results - Table 1'!L143)=0,"PASS","FAIL")))</f>
        <v>PASS</v>
      </c>
    </row>
    <row r="145" spans="4:5" x14ac:dyDescent="0.25">
      <c r="D145" s="355" t="s">
        <v>1383</v>
      </c>
      <c r="E145" s="355" t="str">
        <f>IF('AUP Test Results - Table 1'!D144&gt;SUM('AUP Test Results - Table 1'!F144,'AUP Test Results - Table 1'!O144,'AUP Test Results - Table 1'!L144),"PASS",IF('AUP Test Results - Table 1'!D144=SUM('AUP Test Results - Table 1'!F144,'AUP Test Results - Table 1'!O144,'AUP Test Results - Table 1'!L144),"PASS",IF(SUM('AUP Test Results - Table 1'!F144,'AUP Test Results - Table 1'!O144,'AUP Test Results - Table 1'!L144)=0,"PASS","FAIL")))</f>
        <v>PASS</v>
      </c>
    </row>
    <row r="146" spans="4:5" x14ac:dyDescent="0.25">
      <c r="D146" s="355" t="s">
        <v>1384</v>
      </c>
      <c r="E146" s="355" t="str">
        <f>IF('AUP Test Results - Table 1'!D145&gt;SUM('AUP Test Results - Table 1'!F145,'AUP Test Results - Table 1'!O145,'AUP Test Results - Table 1'!L145),"PASS",IF('AUP Test Results - Table 1'!D145=SUM('AUP Test Results - Table 1'!F145,'AUP Test Results - Table 1'!O145,'AUP Test Results - Table 1'!L145),"PASS",IF(SUM('AUP Test Results - Table 1'!F145,'AUP Test Results - Table 1'!O145,'AUP Test Results - Table 1'!L145)=0,"PASS","FAIL")))</f>
        <v>PASS</v>
      </c>
    </row>
    <row r="147" spans="4:5" x14ac:dyDescent="0.25">
      <c r="D147" s="355" t="s">
        <v>1385</v>
      </c>
      <c r="E147" s="355" t="str">
        <f>IF('AUP Test Results - Table 1'!D146&gt;SUM('AUP Test Results - Table 1'!F146,'AUP Test Results - Table 1'!O146,'AUP Test Results - Table 1'!L146),"PASS",IF('AUP Test Results - Table 1'!D146=SUM('AUP Test Results - Table 1'!F146,'AUP Test Results - Table 1'!O146,'AUP Test Results - Table 1'!L146),"PASS",IF(SUM('AUP Test Results - Table 1'!F146,'AUP Test Results - Table 1'!O146,'AUP Test Results - Table 1'!L146)=0,"PASS","FAIL")))</f>
        <v>PASS</v>
      </c>
    </row>
    <row r="148" spans="4:5" x14ac:dyDescent="0.25">
      <c r="D148" s="355" t="s">
        <v>1386</v>
      </c>
      <c r="E148" s="355" t="str">
        <f>IF('AUP Test Results - Table 1'!D147&gt;SUM('AUP Test Results - Table 1'!F147,'AUP Test Results - Table 1'!O147,'AUP Test Results - Table 1'!L147),"PASS",IF('AUP Test Results - Table 1'!D147=SUM('AUP Test Results - Table 1'!F147,'AUP Test Results - Table 1'!O147,'AUP Test Results - Table 1'!L147),"PASS",IF(SUM('AUP Test Results - Table 1'!F147,'AUP Test Results - Table 1'!O147,'AUP Test Results - Table 1'!L147)=0,"PASS","FAIL")))</f>
        <v>PASS</v>
      </c>
    </row>
    <row r="149" spans="4:5" x14ac:dyDescent="0.25">
      <c r="D149" s="355" t="s">
        <v>1387</v>
      </c>
      <c r="E149" s="355" t="str">
        <f>IF('AUP Test Results - Table 1'!D148&gt;SUM('AUP Test Results - Table 1'!F148,'AUP Test Results - Table 1'!O148,'AUP Test Results - Table 1'!L148),"PASS",IF('AUP Test Results - Table 1'!D148=SUM('AUP Test Results - Table 1'!F148,'AUP Test Results - Table 1'!O148,'AUP Test Results - Table 1'!L148),"PASS",IF(SUM('AUP Test Results - Table 1'!F148,'AUP Test Results - Table 1'!O148,'AUP Test Results - Table 1'!L148)=0,"PASS","FAIL")))</f>
        <v>PASS</v>
      </c>
    </row>
    <row r="150" spans="4:5" x14ac:dyDescent="0.25">
      <c r="D150" s="355" t="s">
        <v>1388</v>
      </c>
      <c r="E150" s="355" t="str">
        <f>IF('AUP Test Results - Table 1'!D149&gt;SUM('AUP Test Results - Table 1'!F149,'AUP Test Results - Table 1'!O149,'AUP Test Results - Table 1'!L149),"PASS",IF('AUP Test Results - Table 1'!D149=SUM('AUP Test Results - Table 1'!F149,'AUP Test Results - Table 1'!O149,'AUP Test Results - Table 1'!L149),"PASS",IF(SUM('AUP Test Results - Table 1'!F149,'AUP Test Results - Table 1'!O149,'AUP Test Results - Table 1'!L149)=0,"PASS","FAIL")))</f>
        <v>PASS</v>
      </c>
    </row>
    <row r="151" spans="4:5" x14ac:dyDescent="0.25">
      <c r="D151" s="355" t="s">
        <v>1389</v>
      </c>
      <c r="E151" s="355" t="str">
        <f>IF('AUP Test Results - Table 1'!D150&gt;SUM('AUP Test Results - Table 1'!F150,'AUP Test Results - Table 1'!O150,'AUP Test Results - Table 1'!L150),"PASS",IF('AUP Test Results - Table 1'!D150=SUM('AUP Test Results - Table 1'!F150,'AUP Test Results - Table 1'!O150,'AUP Test Results - Table 1'!L150),"PASS",IF(SUM('AUP Test Results - Table 1'!F150,'AUP Test Results - Table 1'!O150,'AUP Test Results - Table 1'!L150)=0,"PASS","FAIL")))</f>
        <v>PASS</v>
      </c>
    </row>
    <row r="152" spans="4:5" x14ac:dyDescent="0.25">
      <c r="D152" s="355" t="s">
        <v>1390</v>
      </c>
      <c r="E152" s="355" t="str">
        <f>IF('AUP Test Results - Table 1'!D151&gt;SUM('AUP Test Results - Table 1'!F151,'AUP Test Results - Table 1'!O151,'AUP Test Results - Table 1'!L151),"PASS",IF('AUP Test Results - Table 1'!D151=SUM('AUP Test Results - Table 1'!F151,'AUP Test Results - Table 1'!O151,'AUP Test Results - Table 1'!L151),"PASS",IF(SUM('AUP Test Results - Table 1'!F151,'AUP Test Results - Table 1'!O151,'AUP Test Results - Table 1'!L151)=0,"PASS","FAIL")))</f>
        <v>PASS</v>
      </c>
    </row>
    <row r="153" spans="4:5" x14ac:dyDescent="0.25">
      <c r="D153" s="355" t="s">
        <v>1391</v>
      </c>
      <c r="E153" s="355" t="str">
        <f>IF('AUP Test Results - Table 1'!D152&gt;SUM('AUP Test Results - Table 1'!F152,'AUP Test Results - Table 1'!O152,'AUP Test Results - Table 1'!L152),"PASS",IF('AUP Test Results - Table 1'!D152=SUM('AUP Test Results - Table 1'!F152,'AUP Test Results - Table 1'!O152,'AUP Test Results - Table 1'!L152),"PASS",IF(SUM('AUP Test Results - Table 1'!F152,'AUP Test Results - Table 1'!O152,'AUP Test Results - Table 1'!L152)=0,"PASS","FAIL")))</f>
        <v>PASS</v>
      </c>
    </row>
    <row r="154" spans="4:5" x14ac:dyDescent="0.25">
      <c r="D154" s="355" t="s">
        <v>1392</v>
      </c>
      <c r="E154" s="355" t="str">
        <f>IF('AUP Test Results - Table 1'!D153&gt;SUM('AUP Test Results - Table 1'!F153,'AUP Test Results - Table 1'!O153,'AUP Test Results - Table 1'!L153),"PASS",IF('AUP Test Results - Table 1'!D153=SUM('AUP Test Results - Table 1'!F153,'AUP Test Results - Table 1'!O153,'AUP Test Results - Table 1'!L153),"PASS",IF(SUM('AUP Test Results - Table 1'!F153,'AUP Test Results - Table 1'!O153,'AUP Test Results - Table 1'!L153)=0,"PASS","FAIL")))</f>
        <v>PASS</v>
      </c>
    </row>
    <row r="155" spans="4:5" x14ac:dyDescent="0.25">
      <c r="D155" s="355" t="s">
        <v>1393</v>
      </c>
      <c r="E155" s="355" t="str">
        <f>IF('AUP Test Results - Table 1'!D154&gt;SUM('AUP Test Results - Table 1'!F154,'AUP Test Results - Table 1'!O154,'AUP Test Results - Table 1'!L154),"PASS",IF('AUP Test Results - Table 1'!D154=SUM('AUP Test Results - Table 1'!F154,'AUP Test Results - Table 1'!O154,'AUP Test Results - Table 1'!L154),"PASS",IF(SUM('AUP Test Results - Table 1'!F154,'AUP Test Results - Table 1'!O154,'AUP Test Results - Table 1'!L154)=0,"PASS","FAIL")))</f>
        <v>PASS</v>
      </c>
    </row>
    <row r="156" spans="4:5" x14ac:dyDescent="0.25">
      <c r="D156" s="355" t="s">
        <v>1394</v>
      </c>
      <c r="E156" s="355" t="str">
        <f>IF('AUP Test Results - Table 1'!D155&gt;SUM('AUP Test Results - Table 1'!F155,'AUP Test Results - Table 1'!O155,'AUP Test Results - Table 1'!L155),"PASS",IF('AUP Test Results - Table 1'!D155=SUM('AUP Test Results - Table 1'!F155,'AUP Test Results - Table 1'!O155,'AUP Test Results - Table 1'!L155),"PASS",IF(SUM('AUP Test Results - Table 1'!F155,'AUP Test Results - Table 1'!O155,'AUP Test Results - Table 1'!L155)=0,"PASS","FAIL")))</f>
        <v>PASS</v>
      </c>
    </row>
    <row r="157" spans="4:5" x14ac:dyDescent="0.25">
      <c r="D157" s="355" t="s">
        <v>1395</v>
      </c>
      <c r="E157" s="355" t="str">
        <f>IF('AUP Test Results - Table 1'!D156&gt;SUM('AUP Test Results - Table 1'!F156,'AUP Test Results - Table 1'!O156,'AUP Test Results - Table 1'!L156),"PASS",IF('AUP Test Results - Table 1'!D156=SUM('AUP Test Results - Table 1'!F156,'AUP Test Results - Table 1'!O156,'AUP Test Results - Table 1'!L156),"PASS",IF(SUM('AUP Test Results - Table 1'!F156,'AUP Test Results - Table 1'!O156,'AUP Test Results - Table 1'!L156)=0,"PASS","FAIL")))</f>
        <v>PASS</v>
      </c>
    </row>
    <row r="158" spans="4:5" x14ac:dyDescent="0.25">
      <c r="D158" s="355" t="s">
        <v>1396</v>
      </c>
      <c r="E158" s="355" t="str">
        <f>IF('AUP Test Results - Table 1'!D157&gt;SUM('AUP Test Results - Table 1'!F157,'AUP Test Results - Table 1'!O157,'AUP Test Results - Table 1'!L157),"PASS",IF('AUP Test Results - Table 1'!D157=SUM('AUP Test Results - Table 1'!F157,'AUP Test Results - Table 1'!O157,'AUP Test Results - Table 1'!L157),"PASS",IF(SUM('AUP Test Results - Table 1'!F157,'AUP Test Results - Table 1'!O157,'AUP Test Results - Table 1'!L157)=0,"PASS","FAIL")))</f>
        <v>PASS</v>
      </c>
    </row>
    <row r="159" spans="4:5" x14ac:dyDescent="0.25">
      <c r="D159" s="355" t="s">
        <v>1397</v>
      </c>
      <c r="E159" s="355" t="str">
        <f>IF('AUP Test Results - Table 1'!D158&gt;SUM('AUP Test Results - Table 1'!F158,'AUP Test Results - Table 1'!O158,'AUP Test Results - Table 1'!L158),"PASS",IF('AUP Test Results - Table 1'!D158=SUM('AUP Test Results - Table 1'!F158,'AUP Test Results - Table 1'!O158,'AUP Test Results - Table 1'!L158),"PASS",IF(SUM('AUP Test Results - Table 1'!F158,'AUP Test Results - Table 1'!O158,'AUP Test Results - Table 1'!L158)=0,"PASS","FAIL")))</f>
        <v>PASS</v>
      </c>
    </row>
    <row r="160" spans="4:5" x14ac:dyDescent="0.25">
      <c r="D160" s="355" t="s">
        <v>1398</v>
      </c>
      <c r="E160" s="355" t="str">
        <f>IF('AUP Test Results - Table 1'!D159&gt;SUM('AUP Test Results - Table 1'!F159,'AUP Test Results - Table 1'!O159,'AUP Test Results - Table 1'!L159),"PASS",IF('AUP Test Results - Table 1'!D159=SUM('AUP Test Results - Table 1'!F159,'AUP Test Results - Table 1'!O159,'AUP Test Results - Table 1'!L159),"PASS",IF(SUM('AUP Test Results - Table 1'!F159,'AUP Test Results - Table 1'!O159,'AUP Test Results - Table 1'!L159)=0,"PASS","FAIL")))</f>
        <v>PASS</v>
      </c>
    </row>
    <row r="161" spans="4:5" x14ac:dyDescent="0.25">
      <c r="D161" s="355" t="s">
        <v>1399</v>
      </c>
      <c r="E161" s="355" t="str">
        <f>IF('AUP Test Results - Table 1'!D160&gt;SUM('AUP Test Results - Table 1'!F160,'AUP Test Results - Table 1'!O160,'AUP Test Results - Table 1'!L160),"PASS",IF('AUP Test Results - Table 1'!D160=SUM('AUP Test Results - Table 1'!F160,'AUP Test Results - Table 1'!O160,'AUP Test Results - Table 1'!L160),"PASS",IF(SUM('AUP Test Results - Table 1'!F160,'AUP Test Results - Table 1'!O160,'AUP Test Results - Table 1'!L160)=0,"PASS","FAIL")))</f>
        <v>PASS</v>
      </c>
    </row>
    <row r="162" spans="4:5" x14ac:dyDescent="0.25">
      <c r="D162" s="355" t="s">
        <v>1400</v>
      </c>
      <c r="E162" s="355" t="str">
        <f>IF('AUP Test Results - Table 1'!D161&gt;SUM('AUP Test Results - Table 1'!F161,'AUP Test Results - Table 1'!O161,'AUP Test Results - Table 1'!L161),"PASS",IF('AUP Test Results - Table 1'!D161=SUM('AUP Test Results - Table 1'!F161,'AUP Test Results - Table 1'!O161,'AUP Test Results - Table 1'!L161),"PASS",IF(SUM('AUP Test Results - Table 1'!F161,'AUP Test Results - Table 1'!O161,'AUP Test Results - Table 1'!L161)=0,"PASS","FAIL")))</f>
        <v>PASS</v>
      </c>
    </row>
    <row r="163" spans="4:5" x14ac:dyDescent="0.25">
      <c r="D163" s="355" t="s">
        <v>1401</v>
      </c>
      <c r="E163" s="355" t="str">
        <f>IF('AUP Test Results - Table 1'!D162&gt;SUM('AUP Test Results - Table 1'!F162,'AUP Test Results - Table 1'!O162,'AUP Test Results - Table 1'!L162),"PASS",IF('AUP Test Results - Table 1'!D162=SUM('AUP Test Results - Table 1'!F162,'AUP Test Results - Table 1'!O162,'AUP Test Results - Table 1'!L162),"PASS",IF(SUM('AUP Test Results - Table 1'!F162,'AUP Test Results - Table 1'!O162,'AUP Test Results - Table 1'!L162)=0,"PASS","FAIL")))</f>
        <v>PASS</v>
      </c>
    </row>
    <row r="164" spans="4:5" x14ac:dyDescent="0.25">
      <c r="D164" s="355" t="s">
        <v>1402</v>
      </c>
      <c r="E164" s="355" t="str">
        <f>IF('AUP Test Results - Table 1'!D163&gt;SUM('AUP Test Results - Table 1'!F163,'AUP Test Results - Table 1'!O163,'AUP Test Results - Table 1'!L163),"PASS",IF('AUP Test Results - Table 1'!D163=SUM('AUP Test Results - Table 1'!F163,'AUP Test Results - Table 1'!O163,'AUP Test Results - Table 1'!L163),"PASS",IF(SUM('AUP Test Results - Table 1'!F163,'AUP Test Results - Table 1'!O163,'AUP Test Results - Table 1'!L163)=0,"PASS","FAIL")))</f>
        <v>PASS</v>
      </c>
    </row>
    <row r="165" spans="4:5" x14ac:dyDescent="0.25">
      <c r="D165" s="355" t="s">
        <v>1403</v>
      </c>
      <c r="E165" s="355" t="str">
        <f>IF('AUP Test Results - Table 1'!D164&gt;SUM('AUP Test Results - Table 1'!F164,'AUP Test Results - Table 1'!O164,'AUP Test Results - Table 1'!L164),"PASS",IF('AUP Test Results - Table 1'!D164=SUM('AUP Test Results - Table 1'!F164,'AUP Test Results - Table 1'!O164,'AUP Test Results - Table 1'!L164),"PASS",IF(SUM('AUP Test Results - Table 1'!F164,'AUP Test Results - Table 1'!O164,'AUP Test Results - Table 1'!L164)=0,"PASS","FAIL")))</f>
        <v>PASS</v>
      </c>
    </row>
    <row r="166" spans="4:5" x14ac:dyDescent="0.25">
      <c r="D166" s="355" t="s">
        <v>1404</v>
      </c>
      <c r="E166" s="355" t="str">
        <f>IF('AUP Test Results - Table 1'!D165&gt;SUM('AUP Test Results - Table 1'!F165,'AUP Test Results - Table 1'!O165,'AUP Test Results - Table 1'!L165),"PASS",IF('AUP Test Results - Table 1'!D165=SUM('AUP Test Results - Table 1'!F165,'AUP Test Results - Table 1'!O165,'AUP Test Results - Table 1'!L165),"PASS",IF(SUM('AUP Test Results - Table 1'!F165,'AUP Test Results - Table 1'!O165,'AUP Test Results - Table 1'!L165)=0,"PASS","FAIL")))</f>
        <v>PASS</v>
      </c>
    </row>
    <row r="167" spans="4:5" x14ac:dyDescent="0.25">
      <c r="D167" s="355" t="s">
        <v>1405</v>
      </c>
      <c r="E167" s="355" t="str">
        <f>IF('AUP Test Results - Table 1'!D166&gt;SUM('AUP Test Results - Table 1'!F166,'AUP Test Results - Table 1'!O166,'AUP Test Results - Table 1'!L166),"PASS",IF('AUP Test Results - Table 1'!D166=SUM('AUP Test Results - Table 1'!F166,'AUP Test Results - Table 1'!O166,'AUP Test Results - Table 1'!L166),"PASS",IF(SUM('AUP Test Results - Table 1'!F166,'AUP Test Results - Table 1'!O166,'AUP Test Results - Table 1'!L166)=0,"PASS","FAIL")))</f>
        <v>PASS</v>
      </c>
    </row>
    <row r="168" spans="4:5" x14ac:dyDescent="0.25">
      <c r="D168" s="355" t="s">
        <v>1406</v>
      </c>
      <c r="E168" s="355" t="str">
        <f>IF('AUP Test Results - Table 1'!D167&gt;SUM('AUP Test Results - Table 1'!F167,'AUP Test Results - Table 1'!O167,'AUP Test Results - Table 1'!L167),"PASS",IF('AUP Test Results - Table 1'!D167=SUM('AUP Test Results - Table 1'!F167,'AUP Test Results - Table 1'!O167,'AUP Test Results - Table 1'!L167),"PASS",IF(SUM('AUP Test Results - Table 1'!F167,'AUP Test Results - Table 1'!O167,'AUP Test Results - Table 1'!L167)=0,"PASS","FAIL")))</f>
        <v>PASS</v>
      </c>
    </row>
    <row r="169" spans="4:5" x14ac:dyDescent="0.25">
      <c r="D169" s="355" t="s">
        <v>1407</v>
      </c>
      <c r="E169" s="355" t="str">
        <f>IF('AUP Test Results - Table 1'!D168&gt;SUM('AUP Test Results - Table 1'!F168,'AUP Test Results - Table 1'!O168,'AUP Test Results - Table 1'!L168),"PASS",IF('AUP Test Results - Table 1'!D168=SUM('AUP Test Results - Table 1'!F168,'AUP Test Results - Table 1'!O168,'AUP Test Results - Table 1'!L168),"PASS",IF(SUM('AUP Test Results - Table 1'!F168,'AUP Test Results - Table 1'!O168,'AUP Test Results - Table 1'!L168)=0,"PASS","FAIL")))</f>
        <v>PASS</v>
      </c>
    </row>
    <row r="170" spans="4:5" x14ac:dyDescent="0.25">
      <c r="D170" s="355" t="s">
        <v>1408</v>
      </c>
      <c r="E170" s="355" t="str">
        <f>IF('AUP Test Results - Table 1'!D169&gt;SUM('AUP Test Results - Table 1'!F169,'AUP Test Results - Table 1'!O169,'AUP Test Results - Table 1'!L169),"PASS",IF('AUP Test Results - Table 1'!D169=SUM('AUP Test Results - Table 1'!F169,'AUP Test Results - Table 1'!O169,'AUP Test Results - Table 1'!L169),"PASS",IF(SUM('AUP Test Results - Table 1'!F169,'AUP Test Results - Table 1'!O169,'AUP Test Results - Table 1'!L169)=0,"PASS","FAIL")))</f>
        <v>PASS</v>
      </c>
    </row>
    <row r="171" spans="4:5" x14ac:dyDescent="0.25">
      <c r="D171" s="355" t="s">
        <v>1409</v>
      </c>
      <c r="E171" s="355" t="str">
        <f>IF('AUP Test Results - Table 1'!D170&gt;SUM('AUP Test Results - Table 1'!F170,'AUP Test Results - Table 1'!O170,'AUP Test Results - Table 1'!L170),"PASS",IF('AUP Test Results - Table 1'!D170=SUM('AUP Test Results - Table 1'!F170,'AUP Test Results - Table 1'!O170,'AUP Test Results - Table 1'!L170),"PASS",IF(SUM('AUP Test Results - Table 1'!F170,'AUP Test Results - Table 1'!O170,'AUP Test Results - Table 1'!L170)=0,"PASS","FAIL")))</f>
        <v>PASS</v>
      </c>
    </row>
    <row r="172" spans="4:5" x14ac:dyDescent="0.25">
      <c r="D172" s="355" t="s">
        <v>1410</v>
      </c>
      <c r="E172" s="355" t="str">
        <f>IF('AUP Test Results - Table 1'!D171&gt;SUM('AUP Test Results - Table 1'!F171,'AUP Test Results - Table 1'!O171,'AUP Test Results - Table 1'!L171),"PASS",IF('AUP Test Results - Table 1'!D171=SUM('AUP Test Results - Table 1'!F171,'AUP Test Results - Table 1'!O171,'AUP Test Results - Table 1'!L171),"PASS",IF(SUM('AUP Test Results - Table 1'!F171,'AUP Test Results - Table 1'!O171,'AUP Test Results - Table 1'!L171)=0,"PASS","FAIL")))</f>
        <v>PASS</v>
      </c>
    </row>
    <row r="173" spans="4:5" x14ac:dyDescent="0.25">
      <c r="D173" s="355" t="s">
        <v>1411</v>
      </c>
      <c r="E173" s="355" t="str">
        <f>IF('AUP Test Results - Table 1'!D172&gt;SUM('AUP Test Results - Table 1'!F172,'AUP Test Results - Table 1'!O172,'AUP Test Results - Table 1'!L172),"PASS",IF('AUP Test Results - Table 1'!D172=SUM('AUP Test Results - Table 1'!F172,'AUP Test Results - Table 1'!O172,'AUP Test Results - Table 1'!L172),"PASS",IF(SUM('AUP Test Results - Table 1'!F172,'AUP Test Results - Table 1'!O172,'AUP Test Results - Table 1'!L172)=0,"PASS","FAIL")))</f>
        <v>PASS</v>
      </c>
    </row>
    <row r="174" spans="4:5" x14ac:dyDescent="0.25">
      <c r="D174" s="355" t="s">
        <v>1412</v>
      </c>
      <c r="E174" s="355" t="str">
        <f>IF('AUP Test Results - Table 1'!D173&gt;SUM('AUP Test Results - Table 1'!F173,'AUP Test Results - Table 1'!O173,'AUP Test Results - Table 1'!L173),"PASS",IF('AUP Test Results - Table 1'!D173=SUM('AUP Test Results - Table 1'!F173,'AUP Test Results - Table 1'!O173,'AUP Test Results - Table 1'!L173),"PASS",IF(SUM('AUP Test Results - Table 1'!F173,'AUP Test Results - Table 1'!O173,'AUP Test Results - Table 1'!L173)=0,"PASS","FAIL")))</f>
        <v>PASS</v>
      </c>
    </row>
    <row r="175" spans="4:5" x14ac:dyDescent="0.25">
      <c r="D175" s="355" t="s">
        <v>1413</v>
      </c>
      <c r="E175" s="355" t="str">
        <f>IF('AUP Test Results - Table 1'!D174&gt;SUM('AUP Test Results - Table 1'!F174,'AUP Test Results - Table 1'!O174,'AUP Test Results - Table 1'!L174),"PASS",IF('AUP Test Results - Table 1'!D174=SUM('AUP Test Results - Table 1'!F174,'AUP Test Results - Table 1'!O174,'AUP Test Results - Table 1'!L174),"PASS",IF(SUM('AUP Test Results - Table 1'!F174,'AUP Test Results - Table 1'!O174,'AUP Test Results - Table 1'!L174)=0,"PASS","FAIL")))</f>
        <v>PASS</v>
      </c>
    </row>
    <row r="176" spans="4:5" x14ac:dyDescent="0.25">
      <c r="D176" s="355" t="s">
        <v>1414</v>
      </c>
      <c r="E176" s="355" t="str">
        <f>IF('AUP Test Results - Table 1'!D175&gt;SUM('AUP Test Results - Table 1'!F175,'AUP Test Results - Table 1'!O175,'AUP Test Results - Table 1'!L175),"PASS",IF('AUP Test Results - Table 1'!D175=SUM('AUP Test Results - Table 1'!F175,'AUP Test Results - Table 1'!O175,'AUP Test Results - Table 1'!L175),"PASS",IF(SUM('AUP Test Results - Table 1'!F175,'AUP Test Results - Table 1'!O175,'AUP Test Results - Table 1'!L175)=0,"PASS","FAIL")))</f>
        <v>PASS</v>
      </c>
    </row>
    <row r="177" spans="4:5" x14ac:dyDescent="0.25">
      <c r="D177" s="355" t="s">
        <v>1415</v>
      </c>
      <c r="E177" s="355" t="str">
        <f>IF('AUP Test Results - Table 1'!D176&gt;SUM('AUP Test Results - Table 1'!F176,'AUP Test Results - Table 1'!O176,'AUP Test Results - Table 1'!L176),"PASS",IF('AUP Test Results - Table 1'!D176=SUM('AUP Test Results - Table 1'!F176,'AUP Test Results - Table 1'!O176,'AUP Test Results - Table 1'!L176),"PASS",IF(SUM('AUP Test Results - Table 1'!F176,'AUP Test Results - Table 1'!O176,'AUP Test Results - Table 1'!L176)=0,"PASS","FAIL")))</f>
        <v>PASS</v>
      </c>
    </row>
    <row r="178" spans="4:5" x14ac:dyDescent="0.25">
      <c r="D178" s="355" t="s">
        <v>1416</v>
      </c>
      <c r="E178" s="355" t="str">
        <f>IF('AUP Test Results - Table 1'!D177&gt;SUM('AUP Test Results - Table 1'!F177,'AUP Test Results - Table 1'!O177,'AUP Test Results - Table 1'!L177),"PASS",IF('AUP Test Results - Table 1'!D177=SUM('AUP Test Results - Table 1'!F177,'AUP Test Results - Table 1'!O177,'AUP Test Results - Table 1'!L177),"PASS",IF(SUM('AUP Test Results - Table 1'!F177,'AUP Test Results - Table 1'!O177,'AUP Test Results - Table 1'!L177)=0,"PASS","FAIL")))</f>
        <v>PASS</v>
      </c>
    </row>
    <row r="179" spans="4:5" x14ac:dyDescent="0.25">
      <c r="D179" s="355" t="s">
        <v>1417</v>
      </c>
      <c r="E179" s="355" t="str">
        <f>IF('AUP Test Results - Table 1'!D178&gt;SUM('AUP Test Results - Table 1'!F178,'AUP Test Results - Table 1'!O178,'AUP Test Results - Table 1'!L178),"PASS",IF('AUP Test Results - Table 1'!D178=SUM('AUP Test Results - Table 1'!F178,'AUP Test Results - Table 1'!O178,'AUP Test Results - Table 1'!L178),"PASS",IF(SUM('AUP Test Results - Table 1'!F178,'AUP Test Results - Table 1'!O178,'AUP Test Results - Table 1'!L178)=0,"PASS","FAIL")))</f>
        <v>PASS</v>
      </c>
    </row>
    <row r="180" spans="4:5" x14ac:dyDescent="0.25">
      <c r="D180" s="355" t="s">
        <v>1418</v>
      </c>
      <c r="E180" s="355" t="str">
        <f>IF('AUP Test Results - Table 1'!D179&gt;SUM('AUP Test Results - Table 1'!F179,'AUP Test Results - Table 1'!O179,'AUP Test Results - Table 1'!L179),"PASS",IF('AUP Test Results - Table 1'!D179=SUM('AUP Test Results - Table 1'!F179,'AUP Test Results - Table 1'!O179,'AUP Test Results - Table 1'!L179),"PASS",IF(SUM('AUP Test Results - Table 1'!F179,'AUP Test Results - Table 1'!O179,'AUP Test Results - Table 1'!L179)=0,"PASS","FAIL")))</f>
        <v>PASS</v>
      </c>
    </row>
    <row r="181" spans="4:5" x14ac:dyDescent="0.25">
      <c r="D181" s="355" t="s">
        <v>1419</v>
      </c>
      <c r="E181" s="355" t="str">
        <f>IF('AUP Test Results - Table 1'!D180&gt;SUM('AUP Test Results - Table 1'!F180,'AUP Test Results - Table 1'!O180,'AUP Test Results - Table 1'!L180),"PASS",IF('AUP Test Results - Table 1'!D180=SUM('AUP Test Results - Table 1'!F180,'AUP Test Results - Table 1'!O180,'AUP Test Results - Table 1'!L180),"PASS",IF(SUM('AUP Test Results - Table 1'!F180,'AUP Test Results - Table 1'!O180,'AUP Test Results - Table 1'!L180)=0,"PASS","FAIL")))</f>
        <v>PASS</v>
      </c>
    </row>
    <row r="182" spans="4:5" x14ac:dyDescent="0.25">
      <c r="D182" s="355" t="s">
        <v>1420</v>
      </c>
      <c r="E182" s="355" t="str">
        <f>IF('AUP Test Results - Table 1'!D181&gt;SUM('AUP Test Results - Table 1'!F181,'AUP Test Results - Table 1'!O181,'AUP Test Results - Table 1'!L181),"PASS",IF('AUP Test Results - Table 1'!D181=SUM('AUP Test Results - Table 1'!F181,'AUP Test Results - Table 1'!O181,'AUP Test Results - Table 1'!L181),"PASS",IF(SUM('AUP Test Results - Table 1'!F181,'AUP Test Results - Table 1'!O181,'AUP Test Results - Table 1'!L181)=0,"PASS","FAIL")))</f>
        <v>PASS</v>
      </c>
    </row>
    <row r="183" spans="4:5" x14ac:dyDescent="0.25">
      <c r="D183" s="355" t="s">
        <v>1421</v>
      </c>
      <c r="E183" s="355" t="str">
        <f>IF('AUP Test Results - Table 1'!D182&gt;SUM('AUP Test Results - Table 1'!F182,'AUP Test Results - Table 1'!O182,'AUP Test Results - Table 1'!L182),"PASS",IF('AUP Test Results - Table 1'!D182=SUM('AUP Test Results - Table 1'!F182,'AUP Test Results - Table 1'!O182,'AUP Test Results - Table 1'!L182),"PASS",IF(SUM('AUP Test Results - Table 1'!F182,'AUP Test Results - Table 1'!O182,'AUP Test Results - Table 1'!L182)=0,"PASS","FAIL")))</f>
        <v>PASS</v>
      </c>
    </row>
    <row r="184" spans="4:5" x14ac:dyDescent="0.25">
      <c r="D184" s="355" t="s">
        <v>1422</v>
      </c>
      <c r="E184" s="355" t="str">
        <f>IF('AUP Test Results - Table 1'!D183&gt;SUM('AUP Test Results - Table 1'!F183,'AUP Test Results - Table 1'!O183,'AUP Test Results - Table 1'!L183),"PASS",IF('AUP Test Results - Table 1'!D183=SUM('AUP Test Results - Table 1'!F183,'AUP Test Results - Table 1'!O183,'AUP Test Results - Table 1'!L183),"PASS",IF(SUM('AUP Test Results - Table 1'!F183,'AUP Test Results - Table 1'!O183,'AUP Test Results - Table 1'!L183)=0,"PASS","FAIL")))</f>
        <v>PASS</v>
      </c>
    </row>
    <row r="185" spans="4:5" x14ac:dyDescent="0.25">
      <c r="D185" s="355" t="s">
        <v>1423</v>
      </c>
      <c r="E185" s="355" t="str">
        <f>IF('AUP Test Results - Table 1'!D184&gt;SUM('AUP Test Results - Table 1'!F184,'AUP Test Results - Table 1'!O184,'AUP Test Results - Table 1'!L184),"PASS",IF('AUP Test Results - Table 1'!D184=SUM('AUP Test Results - Table 1'!F184,'AUP Test Results - Table 1'!O184,'AUP Test Results - Table 1'!L184),"PASS",IF(SUM('AUP Test Results - Table 1'!F184,'AUP Test Results - Table 1'!O184,'AUP Test Results - Table 1'!L184)=0,"PASS","FAIL")))</f>
        <v>PASS</v>
      </c>
    </row>
    <row r="186" spans="4:5" x14ac:dyDescent="0.25">
      <c r="D186" s="355" t="s">
        <v>1424</v>
      </c>
      <c r="E186" s="355" t="str">
        <f>IF('AUP Test Results - Table 1'!D185&gt;SUM('AUP Test Results - Table 1'!F185,'AUP Test Results - Table 1'!O185,'AUP Test Results - Table 1'!L185),"PASS",IF('AUP Test Results - Table 1'!D185=SUM('AUP Test Results - Table 1'!F185,'AUP Test Results - Table 1'!O185,'AUP Test Results - Table 1'!L185),"PASS",IF(SUM('AUP Test Results - Table 1'!F185,'AUP Test Results - Table 1'!O185,'AUP Test Results - Table 1'!L185)=0,"PASS","FAIL")))</f>
        <v>PASS</v>
      </c>
    </row>
    <row r="187" spans="4:5" x14ac:dyDescent="0.25">
      <c r="D187" s="355" t="s">
        <v>1425</v>
      </c>
      <c r="E187" s="355" t="str">
        <f>IF('AUP Test Results - Table 1'!D186&gt;SUM('AUP Test Results - Table 1'!F186,'AUP Test Results - Table 1'!O186,'AUP Test Results - Table 1'!L186),"PASS",IF('AUP Test Results - Table 1'!D186=SUM('AUP Test Results - Table 1'!F186,'AUP Test Results - Table 1'!O186,'AUP Test Results - Table 1'!L186),"PASS",IF(SUM('AUP Test Results - Table 1'!F186,'AUP Test Results - Table 1'!O186,'AUP Test Results - Table 1'!L186)=0,"PASS","FAIL")))</f>
        <v>PASS</v>
      </c>
    </row>
    <row r="188" spans="4:5" x14ac:dyDescent="0.25">
      <c r="D188" s="355" t="s">
        <v>1426</v>
      </c>
      <c r="E188" s="355" t="str">
        <f>IF('AUP Test Results - Table 1'!D187&gt;SUM('AUP Test Results - Table 1'!F187,'AUP Test Results - Table 1'!O187,'AUP Test Results - Table 1'!L187),"PASS",IF('AUP Test Results - Table 1'!D187=SUM('AUP Test Results - Table 1'!F187,'AUP Test Results - Table 1'!O187,'AUP Test Results - Table 1'!L187),"PASS",IF(SUM('AUP Test Results - Table 1'!F187,'AUP Test Results - Table 1'!O187,'AUP Test Results - Table 1'!L187)=0,"PASS","FAIL")))</f>
        <v>PASS</v>
      </c>
    </row>
    <row r="189" spans="4:5" x14ac:dyDescent="0.25">
      <c r="D189" s="355" t="s">
        <v>1427</v>
      </c>
      <c r="E189" s="355" t="str">
        <f>IF('AUP Test Results - Table 1'!D188&gt;SUM('AUP Test Results - Table 1'!F188,'AUP Test Results - Table 1'!O188,'AUP Test Results - Table 1'!L188),"PASS",IF('AUP Test Results - Table 1'!D188=SUM('AUP Test Results - Table 1'!F188,'AUP Test Results - Table 1'!O188,'AUP Test Results - Table 1'!L188),"PASS",IF(SUM('AUP Test Results - Table 1'!F188,'AUP Test Results - Table 1'!O188,'AUP Test Results - Table 1'!L188)=0,"PASS","FAIL")))</f>
        <v>PASS</v>
      </c>
    </row>
    <row r="190" spans="4:5" x14ac:dyDescent="0.25">
      <c r="D190" s="355" t="s">
        <v>1428</v>
      </c>
      <c r="E190" s="355" t="str">
        <f>IF('AUP Test Results - Table 1'!D189&gt;SUM('AUP Test Results - Table 1'!F189,'AUP Test Results - Table 1'!O189,'AUP Test Results - Table 1'!L189),"PASS",IF('AUP Test Results - Table 1'!D189=SUM('AUP Test Results - Table 1'!F189,'AUP Test Results - Table 1'!O189,'AUP Test Results - Table 1'!L189),"PASS",IF(SUM('AUP Test Results - Table 1'!F189,'AUP Test Results - Table 1'!O189,'AUP Test Results - Table 1'!L189)=0,"PASS","FAIL")))</f>
        <v>PASS</v>
      </c>
    </row>
    <row r="191" spans="4:5" x14ac:dyDescent="0.25">
      <c r="D191" s="355" t="s">
        <v>1429</v>
      </c>
      <c r="E191" s="355" t="str">
        <f>IF('AUP Test Results - Table 1'!D190&gt;SUM('AUP Test Results - Table 1'!F190,'AUP Test Results - Table 1'!O190,'AUP Test Results - Table 1'!L190),"PASS",IF('AUP Test Results - Table 1'!D190=SUM('AUP Test Results - Table 1'!F190,'AUP Test Results - Table 1'!O190,'AUP Test Results - Table 1'!L190),"PASS",IF(SUM('AUP Test Results - Table 1'!F190,'AUP Test Results - Table 1'!O190,'AUP Test Results - Table 1'!L190)=0,"PASS","FAIL")))</f>
        <v>PASS</v>
      </c>
    </row>
    <row r="192" spans="4:5" x14ac:dyDescent="0.25">
      <c r="D192" s="355" t="s">
        <v>1430</v>
      </c>
      <c r="E192" s="355" t="str">
        <f>IF('AUP Test Results - Table 1'!D191&gt;SUM('AUP Test Results - Table 1'!F191,'AUP Test Results - Table 1'!O191,'AUP Test Results - Table 1'!L191),"PASS",IF('AUP Test Results - Table 1'!D191=SUM('AUP Test Results - Table 1'!F191,'AUP Test Results - Table 1'!O191,'AUP Test Results - Table 1'!L191),"PASS",IF(SUM('AUP Test Results - Table 1'!F191,'AUP Test Results - Table 1'!O191,'AUP Test Results - Table 1'!L191)=0,"PASS","FAIL")))</f>
        <v>PASS</v>
      </c>
    </row>
    <row r="193" spans="4:5" x14ac:dyDescent="0.25">
      <c r="D193" s="355" t="s">
        <v>1431</v>
      </c>
      <c r="E193" s="355" t="str">
        <f>IF('AUP Test Results - Table 1'!D192&gt;SUM('AUP Test Results - Table 1'!F192,'AUP Test Results - Table 1'!O192,'AUP Test Results - Table 1'!L192),"PASS",IF('AUP Test Results - Table 1'!D192=SUM('AUP Test Results - Table 1'!F192,'AUP Test Results - Table 1'!O192,'AUP Test Results - Table 1'!L192),"PASS",IF(SUM('AUP Test Results - Table 1'!F192,'AUP Test Results - Table 1'!O192,'AUP Test Results - Table 1'!L192)=0,"PASS","FAIL")))</f>
        <v>PASS</v>
      </c>
    </row>
    <row r="194" spans="4:5" x14ac:dyDescent="0.25">
      <c r="D194" s="355" t="s">
        <v>1432</v>
      </c>
      <c r="E194" s="355" t="str">
        <f>IF('AUP Test Results - Table 1'!D193&gt;SUM('AUP Test Results - Table 1'!F193,'AUP Test Results - Table 1'!O193,'AUP Test Results - Table 1'!L193),"PASS",IF('AUP Test Results - Table 1'!D193=SUM('AUP Test Results - Table 1'!F193,'AUP Test Results - Table 1'!O193,'AUP Test Results - Table 1'!L193),"PASS",IF(SUM('AUP Test Results - Table 1'!F193,'AUP Test Results - Table 1'!O193,'AUP Test Results - Table 1'!L193)=0,"PASS","FAIL")))</f>
        <v>PASS</v>
      </c>
    </row>
    <row r="195" spans="4:5" x14ac:dyDescent="0.25">
      <c r="D195" s="355" t="s">
        <v>1433</v>
      </c>
      <c r="E195" s="355" t="str">
        <f>IF('AUP Test Results - Table 1'!D194&gt;SUM('AUP Test Results - Table 1'!F194,'AUP Test Results - Table 1'!O194,'AUP Test Results - Table 1'!L194),"PASS",IF('AUP Test Results - Table 1'!D194=SUM('AUP Test Results - Table 1'!F194,'AUP Test Results - Table 1'!O194,'AUP Test Results - Table 1'!L194),"PASS",IF(SUM('AUP Test Results - Table 1'!F194,'AUP Test Results - Table 1'!O194,'AUP Test Results - Table 1'!L194)=0,"PASS","FAIL")))</f>
        <v>PASS</v>
      </c>
    </row>
    <row r="196" spans="4:5" x14ac:dyDescent="0.25">
      <c r="D196" s="355" t="s">
        <v>1434</v>
      </c>
      <c r="E196" s="355" t="str">
        <f>IF('AUP Test Results - Table 1'!D195&gt;SUM('AUP Test Results - Table 1'!F195,'AUP Test Results - Table 1'!O195,'AUP Test Results - Table 1'!L195),"PASS",IF('AUP Test Results - Table 1'!D195=SUM('AUP Test Results - Table 1'!F195,'AUP Test Results - Table 1'!O195,'AUP Test Results - Table 1'!L195),"PASS",IF(SUM('AUP Test Results - Table 1'!F195,'AUP Test Results - Table 1'!O195,'AUP Test Results - Table 1'!L195)=0,"PASS","FAIL")))</f>
        <v>PASS</v>
      </c>
    </row>
    <row r="197" spans="4:5" x14ac:dyDescent="0.25">
      <c r="D197" s="355" t="s">
        <v>1435</v>
      </c>
      <c r="E197" s="355" t="str">
        <f>IF('AUP Test Results - Table 1'!D196&gt;SUM('AUP Test Results - Table 1'!F196,'AUP Test Results - Table 1'!O196,'AUP Test Results - Table 1'!L196),"PASS",IF('AUP Test Results - Table 1'!D196=SUM('AUP Test Results - Table 1'!F196,'AUP Test Results - Table 1'!O196,'AUP Test Results - Table 1'!L196),"PASS",IF(SUM('AUP Test Results - Table 1'!F196,'AUP Test Results - Table 1'!O196,'AUP Test Results - Table 1'!L196)=0,"PASS","FAIL")))</f>
        <v>PASS</v>
      </c>
    </row>
    <row r="198" spans="4:5" x14ac:dyDescent="0.25">
      <c r="D198" s="355" t="s">
        <v>1436</v>
      </c>
      <c r="E198" s="355" t="str">
        <f>IF('AUP Test Results - Table 1'!D197&gt;SUM('AUP Test Results - Table 1'!F197,'AUP Test Results - Table 1'!O197,'AUP Test Results - Table 1'!L197),"PASS",IF('AUP Test Results - Table 1'!D197=SUM('AUP Test Results - Table 1'!F197,'AUP Test Results - Table 1'!O197,'AUP Test Results - Table 1'!L197),"PASS",IF(SUM('AUP Test Results - Table 1'!F197,'AUP Test Results - Table 1'!O197,'AUP Test Results - Table 1'!L197)=0,"PASS","FAIL")))</f>
        <v>PASS</v>
      </c>
    </row>
    <row r="199" spans="4:5" x14ac:dyDescent="0.25">
      <c r="D199" s="355" t="s">
        <v>1437</v>
      </c>
      <c r="E199" s="355" t="str">
        <f>IF('AUP Test Results - Table 1'!D198&gt;SUM('AUP Test Results - Table 1'!F198,'AUP Test Results - Table 1'!O198,'AUP Test Results - Table 1'!L198),"PASS",IF('AUP Test Results - Table 1'!D198=SUM('AUP Test Results - Table 1'!F198,'AUP Test Results - Table 1'!O198,'AUP Test Results - Table 1'!L198),"PASS",IF(SUM('AUP Test Results - Table 1'!F198,'AUP Test Results - Table 1'!O198,'AUP Test Results - Table 1'!L198)=0,"PASS","FAIL")))</f>
        <v>PASS</v>
      </c>
    </row>
    <row r="200" spans="4:5" x14ac:dyDescent="0.25">
      <c r="D200" s="355" t="s">
        <v>1438</v>
      </c>
      <c r="E200" s="355" t="str">
        <f>IF('AUP Test Results - Table 1'!D199&gt;SUM('AUP Test Results - Table 1'!F199,'AUP Test Results - Table 1'!O199,'AUP Test Results - Table 1'!L199),"PASS",IF('AUP Test Results - Table 1'!D199=SUM('AUP Test Results - Table 1'!F199,'AUP Test Results - Table 1'!O199,'AUP Test Results - Table 1'!L199),"PASS",IF(SUM('AUP Test Results - Table 1'!F199,'AUP Test Results - Table 1'!O199,'AUP Test Results - Table 1'!L199)=0,"PASS","FAIL")))</f>
        <v>PASS</v>
      </c>
    </row>
    <row r="201" spans="4:5" x14ac:dyDescent="0.25">
      <c r="D201" s="355" t="s">
        <v>1439</v>
      </c>
      <c r="E201" s="355" t="str">
        <f>IF('AUP Test Results - Table 1'!D200&gt;SUM('AUP Test Results - Table 1'!F200,'AUP Test Results - Table 1'!O200,'AUP Test Results - Table 1'!L200),"PASS",IF('AUP Test Results - Table 1'!D200=SUM('AUP Test Results - Table 1'!F200,'AUP Test Results - Table 1'!O200,'AUP Test Results - Table 1'!L200),"PASS",IF(SUM('AUP Test Results - Table 1'!F200,'AUP Test Results - Table 1'!O200,'AUP Test Results - Table 1'!L200)=0,"PASS","FAIL")))</f>
        <v>PASS</v>
      </c>
    </row>
    <row r="202" spans="4:5" x14ac:dyDescent="0.25">
      <c r="D202" s="355" t="s">
        <v>1440</v>
      </c>
      <c r="E202" s="355" t="str">
        <f>IF('AUP Test Results - Table 1'!D201&gt;SUM('AUP Test Results - Table 1'!F201,'AUP Test Results - Table 1'!O201,'AUP Test Results - Table 1'!L201),"PASS",IF('AUP Test Results - Table 1'!D201=SUM('AUP Test Results - Table 1'!F201,'AUP Test Results - Table 1'!O201,'AUP Test Results - Table 1'!L201),"PASS",IF(SUM('AUP Test Results - Table 1'!F201,'AUP Test Results - Table 1'!O201,'AUP Test Results - Table 1'!L201)=0,"PASS","FAIL")))</f>
        <v>PASS</v>
      </c>
    </row>
    <row r="203" spans="4:5" x14ac:dyDescent="0.25">
      <c r="D203" s="355" t="s">
        <v>1441</v>
      </c>
      <c r="E203" s="355" t="str">
        <f>IF('AUP Test Results - Table 1'!D202&gt;SUM('AUP Test Results - Table 1'!F202,'AUP Test Results - Table 1'!O202,'AUP Test Results - Table 1'!L202),"PASS",IF('AUP Test Results - Table 1'!D202=SUM('AUP Test Results - Table 1'!F202,'AUP Test Results - Table 1'!O202,'AUP Test Results - Table 1'!L202),"PASS",IF(SUM('AUP Test Results - Table 1'!F202,'AUP Test Results - Table 1'!O202,'AUP Test Results - Table 1'!L202)=0,"PASS","FAIL")))</f>
        <v>PASS</v>
      </c>
    </row>
    <row r="204" spans="4:5" x14ac:dyDescent="0.25">
      <c r="D204" s="355" t="s">
        <v>1442</v>
      </c>
      <c r="E204" s="355" t="str">
        <f>IF('AUP Test Results - Table 1'!D203&gt;SUM('AUP Test Results - Table 1'!F203,'AUP Test Results - Table 1'!O203,'AUP Test Results - Table 1'!L203),"PASS",IF('AUP Test Results - Table 1'!D203=SUM('AUP Test Results - Table 1'!F203,'AUP Test Results - Table 1'!O203,'AUP Test Results - Table 1'!L203),"PASS",IF(SUM('AUP Test Results - Table 1'!F203,'AUP Test Results - Table 1'!O203,'AUP Test Results - Table 1'!L203)=0,"PASS","FAIL")))</f>
        <v>PASS</v>
      </c>
    </row>
    <row r="205" spans="4:5" x14ac:dyDescent="0.25">
      <c r="D205" s="355" t="s">
        <v>1443</v>
      </c>
      <c r="E205" s="355" t="str">
        <f>IF('AUP Test Results - Table 1'!D204&gt;SUM('AUP Test Results - Table 1'!F204,'AUP Test Results - Table 1'!O204,'AUP Test Results - Table 1'!L204),"PASS",IF('AUP Test Results - Table 1'!D204=SUM('AUP Test Results - Table 1'!F204,'AUP Test Results - Table 1'!O204,'AUP Test Results - Table 1'!L204),"PASS",IF(SUM('AUP Test Results - Table 1'!F204,'AUP Test Results - Table 1'!O204,'AUP Test Results - Table 1'!L204)=0,"PASS","FAIL")))</f>
        <v>PASS</v>
      </c>
    </row>
    <row r="206" spans="4:5" x14ac:dyDescent="0.25">
      <c r="D206" s="355" t="s">
        <v>1444</v>
      </c>
      <c r="E206" s="355" t="str">
        <f>IF('AUP Test Results - Table 1'!D205&gt;SUM('AUP Test Results - Table 1'!F205,'AUP Test Results - Table 1'!O205,'AUP Test Results - Table 1'!L205),"PASS",IF('AUP Test Results - Table 1'!D205=SUM('AUP Test Results - Table 1'!F205,'AUP Test Results - Table 1'!O205,'AUP Test Results - Table 1'!L205),"PASS",IF(SUM('AUP Test Results - Table 1'!F205,'AUP Test Results - Table 1'!O205,'AUP Test Results - Table 1'!L205)=0,"PASS","FAIL")))</f>
        <v>PASS</v>
      </c>
    </row>
    <row r="207" spans="4:5" x14ac:dyDescent="0.25">
      <c r="D207" s="355" t="s">
        <v>1445</v>
      </c>
      <c r="E207" s="355" t="str">
        <f>IF('AUP Test Results - Table 1'!D206&gt;SUM('AUP Test Results - Table 1'!F206,'AUP Test Results - Table 1'!O206,'AUP Test Results - Table 1'!L206),"PASS",IF('AUP Test Results - Table 1'!D206=SUM('AUP Test Results - Table 1'!F206,'AUP Test Results - Table 1'!O206,'AUP Test Results - Table 1'!L206),"PASS",IF(SUM('AUP Test Results - Table 1'!F206,'AUP Test Results - Table 1'!O206,'AUP Test Results - Table 1'!L206)=0,"PASS","FAIL")))</f>
        <v>PASS</v>
      </c>
    </row>
    <row r="208" spans="4:5" x14ac:dyDescent="0.25">
      <c r="D208" s="355" t="s">
        <v>1446</v>
      </c>
      <c r="E208" s="355" t="str">
        <f>IF('AUP Test Results - Table 1'!D207&gt;SUM('AUP Test Results - Table 1'!F207,'AUP Test Results - Table 1'!O207,'AUP Test Results - Table 1'!L207),"PASS",IF('AUP Test Results - Table 1'!D207=SUM('AUP Test Results - Table 1'!F207,'AUP Test Results - Table 1'!O207,'AUP Test Results - Table 1'!L207),"PASS",IF(SUM('AUP Test Results - Table 1'!F207,'AUP Test Results - Table 1'!O207,'AUP Test Results - Table 1'!L207)=0,"PASS","FAIL")))</f>
        <v>PASS</v>
      </c>
    </row>
    <row r="209" spans="4:5" x14ac:dyDescent="0.25">
      <c r="D209" s="355" t="s">
        <v>1447</v>
      </c>
      <c r="E209" s="355" t="str">
        <f>IF('AUP Test Results - Table 1'!D208&gt;SUM('AUP Test Results - Table 1'!F208,'AUP Test Results - Table 1'!O208,'AUP Test Results - Table 1'!L208),"PASS",IF('AUP Test Results - Table 1'!D208=SUM('AUP Test Results - Table 1'!F208,'AUP Test Results - Table 1'!O208,'AUP Test Results - Table 1'!L208),"PASS",IF(SUM('AUP Test Results - Table 1'!F208,'AUP Test Results - Table 1'!O208,'AUP Test Results - Table 1'!L208)=0,"PASS","FAIL")))</f>
        <v>PASS</v>
      </c>
    </row>
    <row r="210" spans="4:5" x14ac:dyDescent="0.25">
      <c r="D210" s="355" t="s">
        <v>1448</v>
      </c>
      <c r="E210" s="355" t="str">
        <f>IF('AUP Test Results - Table 1'!D209&gt;SUM('AUP Test Results - Table 1'!F209,'AUP Test Results - Table 1'!O209,'AUP Test Results - Table 1'!L209),"PASS",IF('AUP Test Results - Table 1'!D209=SUM('AUP Test Results - Table 1'!F209,'AUP Test Results - Table 1'!O209,'AUP Test Results - Table 1'!L209),"PASS",IF(SUM('AUP Test Results - Table 1'!F209,'AUP Test Results - Table 1'!O209,'AUP Test Results - Table 1'!L209)=0,"PASS","FAIL")))</f>
        <v>PASS</v>
      </c>
    </row>
    <row r="211" spans="4:5" x14ac:dyDescent="0.25">
      <c r="D211" s="355" t="s">
        <v>1449</v>
      </c>
      <c r="E211" s="355" t="str">
        <f>IF('AUP Test Results - Table 1'!D210&gt;SUM('AUP Test Results - Table 1'!F210,'AUP Test Results - Table 1'!O210,'AUP Test Results - Table 1'!L210),"PASS",IF('AUP Test Results - Table 1'!D210=SUM('AUP Test Results - Table 1'!F210,'AUP Test Results - Table 1'!O210,'AUP Test Results - Table 1'!L210),"PASS",IF(SUM('AUP Test Results - Table 1'!F210,'AUP Test Results - Table 1'!O210,'AUP Test Results - Table 1'!L210)=0,"PASS","FAIL")))</f>
        <v>PASS</v>
      </c>
    </row>
    <row r="212" spans="4:5" x14ac:dyDescent="0.25">
      <c r="D212" s="355" t="s">
        <v>1450</v>
      </c>
      <c r="E212" s="355" t="str">
        <f>IF('AUP Test Results - Table 1'!D211&gt;SUM('AUP Test Results - Table 1'!F211,'AUP Test Results - Table 1'!O211,'AUP Test Results - Table 1'!L211),"PASS",IF('AUP Test Results - Table 1'!D211=SUM('AUP Test Results - Table 1'!F211,'AUP Test Results - Table 1'!O211,'AUP Test Results - Table 1'!L211),"PASS",IF(SUM('AUP Test Results - Table 1'!F211,'AUP Test Results - Table 1'!O211,'AUP Test Results - Table 1'!L211)=0,"PASS","FAIL")))</f>
        <v>PASS</v>
      </c>
    </row>
    <row r="213" spans="4:5" x14ac:dyDescent="0.25">
      <c r="D213" s="355" t="s">
        <v>1451</v>
      </c>
      <c r="E213" s="355" t="str">
        <f>IF('AUP Test Results - Table 1'!D212&gt;SUM('AUP Test Results - Table 1'!F212,'AUP Test Results - Table 1'!O212,'AUP Test Results - Table 1'!L212),"PASS",IF('AUP Test Results - Table 1'!D212=SUM('AUP Test Results - Table 1'!F212,'AUP Test Results - Table 1'!O212,'AUP Test Results - Table 1'!L212),"PASS",IF(SUM('AUP Test Results - Table 1'!F212,'AUP Test Results - Table 1'!O212,'AUP Test Results - Table 1'!L212)=0,"PASS","FAIL")))</f>
        <v>PASS</v>
      </c>
    </row>
    <row r="214" spans="4:5" x14ac:dyDescent="0.25">
      <c r="D214" s="355" t="s">
        <v>1452</v>
      </c>
      <c r="E214" s="355" t="str">
        <f>IF('AUP Test Results - Table 1'!D213&gt;SUM('AUP Test Results - Table 1'!F213,'AUP Test Results - Table 1'!O213,'AUP Test Results - Table 1'!L213),"PASS",IF('AUP Test Results - Table 1'!D213=SUM('AUP Test Results - Table 1'!F213,'AUP Test Results - Table 1'!O213,'AUP Test Results - Table 1'!L213),"PASS",IF(SUM('AUP Test Results - Table 1'!F213,'AUP Test Results - Table 1'!O213,'AUP Test Results - Table 1'!L213)=0,"PASS","FAIL")))</f>
        <v>PASS</v>
      </c>
    </row>
    <row r="215" spans="4:5" x14ac:dyDescent="0.25">
      <c r="D215" s="355" t="s">
        <v>1453</v>
      </c>
      <c r="E215" s="355" t="str">
        <f>IF('AUP Test Results - Table 1'!D214&gt;SUM('AUP Test Results - Table 1'!F214,'AUP Test Results - Table 1'!O214,'AUP Test Results - Table 1'!L214),"PASS",IF('AUP Test Results - Table 1'!D214=SUM('AUP Test Results - Table 1'!F214,'AUP Test Results - Table 1'!O214,'AUP Test Results - Table 1'!L214),"PASS",IF(SUM('AUP Test Results - Table 1'!F214,'AUP Test Results - Table 1'!O214,'AUP Test Results - Table 1'!L214)=0,"PASS","FAIL")))</f>
        <v>PASS</v>
      </c>
    </row>
    <row r="216" spans="4:5" x14ac:dyDescent="0.25">
      <c r="D216" s="355" t="s">
        <v>1454</v>
      </c>
      <c r="E216" s="355" t="str">
        <f>IF('AUP Test Results - Table 1'!D215&gt;SUM('AUP Test Results - Table 1'!F215,'AUP Test Results - Table 1'!O215,'AUP Test Results - Table 1'!L215),"PASS",IF('AUP Test Results - Table 1'!D215=SUM('AUP Test Results - Table 1'!F215,'AUP Test Results - Table 1'!O215,'AUP Test Results - Table 1'!L215),"PASS",IF(SUM('AUP Test Results - Table 1'!F215,'AUP Test Results - Table 1'!O215,'AUP Test Results - Table 1'!L215)=0,"PASS","FAIL")))</f>
        <v>PASS</v>
      </c>
    </row>
    <row r="217" spans="4:5" x14ac:dyDescent="0.25">
      <c r="D217" s="355" t="s">
        <v>1455</v>
      </c>
      <c r="E217" s="355" t="str">
        <f>IF('AUP Test Results - Table 1'!D216&gt;SUM('AUP Test Results - Table 1'!F216,'AUP Test Results - Table 1'!O216,'AUP Test Results - Table 1'!L216),"PASS",IF('AUP Test Results - Table 1'!D216=SUM('AUP Test Results - Table 1'!F216,'AUP Test Results - Table 1'!O216,'AUP Test Results - Table 1'!L216),"PASS",IF(SUM('AUP Test Results - Table 1'!F216,'AUP Test Results - Table 1'!O216,'AUP Test Results - Table 1'!L216)=0,"PASS","FAIL")))</f>
        <v>PASS</v>
      </c>
    </row>
    <row r="218" spans="4:5" x14ac:dyDescent="0.25">
      <c r="D218" s="355" t="s">
        <v>1456</v>
      </c>
      <c r="E218" s="355" t="str">
        <f>IF('AUP Test Results - Table 1'!D217&gt;SUM('AUP Test Results - Table 1'!F217,'AUP Test Results - Table 1'!O217,'AUP Test Results - Table 1'!L217),"PASS",IF('AUP Test Results - Table 1'!D217=SUM('AUP Test Results - Table 1'!F217,'AUP Test Results - Table 1'!O217,'AUP Test Results - Table 1'!L217),"PASS",IF(SUM('AUP Test Results - Table 1'!F217,'AUP Test Results - Table 1'!O217,'AUP Test Results - Table 1'!L217)=0,"PASS","FAIL")))</f>
        <v>PASS</v>
      </c>
    </row>
    <row r="219" spans="4:5" x14ac:dyDescent="0.25">
      <c r="D219" s="355" t="s">
        <v>1457</v>
      </c>
      <c r="E219" s="355" t="str">
        <f>IF('AUP Test Results - Table 1'!D218&gt;SUM('AUP Test Results - Table 1'!F218,'AUP Test Results - Table 1'!O218,'AUP Test Results - Table 1'!L218),"PASS",IF('AUP Test Results - Table 1'!D218=SUM('AUP Test Results - Table 1'!F218,'AUP Test Results - Table 1'!O218,'AUP Test Results - Table 1'!L218),"PASS",IF(SUM('AUP Test Results - Table 1'!F218,'AUP Test Results - Table 1'!O218,'AUP Test Results - Table 1'!L218)=0,"PASS","FAIL")))</f>
        <v>PASS</v>
      </c>
    </row>
    <row r="220" spans="4:5" x14ac:dyDescent="0.25">
      <c r="D220" s="355" t="s">
        <v>1458</v>
      </c>
      <c r="E220" s="355" t="str">
        <f>IF('AUP Test Results - Table 1'!D219&gt;SUM('AUP Test Results - Table 1'!F219,'AUP Test Results - Table 1'!O219,'AUP Test Results - Table 1'!L219),"PASS",IF('AUP Test Results - Table 1'!D219=SUM('AUP Test Results - Table 1'!F219,'AUP Test Results - Table 1'!O219,'AUP Test Results - Table 1'!L219),"PASS",IF(SUM('AUP Test Results - Table 1'!F219,'AUP Test Results - Table 1'!O219,'AUP Test Results - Table 1'!L219)=0,"PASS","FAIL")))</f>
        <v>PASS</v>
      </c>
    </row>
    <row r="221" spans="4:5" x14ac:dyDescent="0.25">
      <c r="D221" s="355" t="s">
        <v>1459</v>
      </c>
      <c r="E221" s="355" t="str">
        <f>IF('AUP Test Results - Table 1'!D220&gt;SUM('AUP Test Results - Table 1'!F220,'AUP Test Results - Table 1'!O220,'AUP Test Results - Table 1'!L220),"PASS",IF('AUP Test Results - Table 1'!D220=SUM('AUP Test Results - Table 1'!F220,'AUP Test Results - Table 1'!O220,'AUP Test Results - Table 1'!L220),"PASS",IF(SUM('AUP Test Results - Table 1'!F220,'AUP Test Results - Table 1'!O220,'AUP Test Results - Table 1'!L220)=0,"PASS","FAIL")))</f>
        <v>PASS</v>
      </c>
    </row>
    <row r="222" spans="4:5" x14ac:dyDescent="0.25">
      <c r="D222" s="355" t="s">
        <v>1460</v>
      </c>
      <c r="E222" s="355" t="str">
        <f>IF('AUP Test Results - Table 1'!D221&gt;SUM('AUP Test Results - Table 1'!F221,'AUP Test Results - Table 1'!O221,'AUP Test Results - Table 1'!L221),"PASS",IF('AUP Test Results - Table 1'!D221=SUM('AUP Test Results - Table 1'!F221,'AUP Test Results - Table 1'!O221,'AUP Test Results - Table 1'!L221),"PASS",IF(SUM('AUP Test Results - Table 1'!F221,'AUP Test Results - Table 1'!O221,'AUP Test Results - Table 1'!L221)=0,"PASS","FAIL")))</f>
        <v>PASS</v>
      </c>
    </row>
    <row r="223" spans="4:5" x14ac:dyDescent="0.25">
      <c r="D223" s="355" t="s">
        <v>1461</v>
      </c>
      <c r="E223" s="355" t="str">
        <f>IF('AUP Test Results - Table 1'!D222&gt;SUM('AUP Test Results - Table 1'!F222,'AUP Test Results - Table 1'!O222,'AUP Test Results - Table 1'!L222),"PASS",IF('AUP Test Results - Table 1'!D222=SUM('AUP Test Results - Table 1'!F222,'AUP Test Results - Table 1'!O222,'AUP Test Results - Table 1'!L222),"PASS",IF(SUM('AUP Test Results - Table 1'!F222,'AUP Test Results - Table 1'!O222,'AUP Test Results - Table 1'!L222)=0,"PASS","FAIL")))</f>
        <v>PASS</v>
      </c>
    </row>
    <row r="224" spans="4:5" x14ac:dyDescent="0.25">
      <c r="D224" s="355" t="s">
        <v>1462</v>
      </c>
      <c r="E224" s="355" t="str">
        <f>IF('AUP Test Results - Table 1'!D223&gt;SUM('AUP Test Results - Table 1'!F223,'AUP Test Results - Table 1'!O223,'AUP Test Results - Table 1'!L223),"PASS",IF('AUP Test Results - Table 1'!D223=SUM('AUP Test Results - Table 1'!F223,'AUP Test Results - Table 1'!O223,'AUP Test Results - Table 1'!L223),"PASS",IF(SUM('AUP Test Results - Table 1'!F223,'AUP Test Results - Table 1'!O223,'AUP Test Results - Table 1'!L223)=0,"PASS","FAIL")))</f>
        <v>PASS</v>
      </c>
    </row>
    <row r="225" spans="4:5" x14ac:dyDescent="0.25">
      <c r="D225" s="355" t="s">
        <v>1463</v>
      </c>
      <c r="E225" s="355" t="str">
        <f>IF('AUP Test Results - Table 1'!D224&gt;SUM('AUP Test Results - Table 1'!F224,'AUP Test Results - Table 1'!O224,'AUP Test Results - Table 1'!L224),"PASS",IF('AUP Test Results - Table 1'!D224=SUM('AUP Test Results - Table 1'!F224,'AUP Test Results - Table 1'!O224,'AUP Test Results - Table 1'!L224),"PASS",IF(SUM('AUP Test Results - Table 1'!F224,'AUP Test Results - Table 1'!O224,'AUP Test Results - Table 1'!L224)=0,"PASS","FAIL")))</f>
        <v>PASS</v>
      </c>
    </row>
    <row r="226" spans="4:5" x14ac:dyDescent="0.25">
      <c r="D226" s="355" t="s">
        <v>1464</v>
      </c>
      <c r="E226" s="355" t="str">
        <f>IF('AUP Test Results - Table 1'!D225&gt;SUM('AUP Test Results - Table 1'!F225,'AUP Test Results - Table 1'!O225,'AUP Test Results - Table 1'!L225),"PASS",IF('AUP Test Results - Table 1'!D225=SUM('AUP Test Results - Table 1'!F225,'AUP Test Results - Table 1'!O225,'AUP Test Results - Table 1'!L225),"PASS",IF(SUM('AUP Test Results - Table 1'!F225,'AUP Test Results - Table 1'!O225,'AUP Test Results - Table 1'!L225)=0,"PASS","FAIL")))</f>
        <v>PASS</v>
      </c>
    </row>
    <row r="227" spans="4:5" x14ac:dyDescent="0.25">
      <c r="D227" s="355" t="s">
        <v>1465</v>
      </c>
      <c r="E227" s="355" t="str">
        <f>IF('AUP Test Results - Table 1'!D226&gt;SUM('AUP Test Results - Table 1'!F226,'AUP Test Results - Table 1'!O226,'AUP Test Results - Table 1'!L226),"PASS",IF('AUP Test Results - Table 1'!D226=SUM('AUP Test Results - Table 1'!F226,'AUP Test Results - Table 1'!O226,'AUP Test Results - Table 1'!L226),"PASS",IF(SUM('AUP Test Results - Table 1'!F226,'AUP Test Results - Table 1'!O226,'AUP Test Results - Table 1'!L226)=0,"PASS","FAIL")))</f>
        <v>PASS</v>
      </c>
    </row>
    <row r="228" spans="4:5" x14ac:dyDescent="0.25">
      <c r="D228" s="355" t="s">
        <v>1466</v>
      </c>
      <c r="E228" s="355" t="str">
        <f>IF('AUP Test Results - Table 1'!D227&gt;SUM('AUP Test Results - Table 1'!F227,'AUP Test Results - Table 1'!O227,'AUP Test Results - Table 1'!L227),"PASS",IF('AUP Test Results - Table 1'!D227=SUM('AUP Test Results - Table 1'!F227,'AUP Test Results - Table 1'!O227,'AUP Test Results - Table 1'!L227),"PASS",IF(SUM('AUP Test Results - Table 1'!F227,'AUP Test Results - Table 1'!O227,'AUP Test Results - Table 1'!L227)=0,"PASS","FAIL")))</f>
        <v>PASS</v>
      </c>
    </row>
    <row r="229" spans="4:5" x14ac:dyDescent="0.25">
      <c r="D229" s="355" t="s">
        <v>1467</v>
      </c>
      <c r="E229" s="355" t="str">
        <f>IF('AUP Test Results - Table 1'!D228&gt;SUM('AUP Test Results - Table 1'!F228,'AUP Test Results - Table 1'!O228,'AUP Test Results - Table 1'!L228),"PASS",IF('AUP Test Results - Table 1'!D228=SUM('AUP Test Results - Table 1'!F228,'AUP Test Results - Table 1'!O228,'AUP Test Results - Table 1'!L228),"PASS",IF(SUM('AUP Test Results - Table 1'!F228,'AUP Test Results - Table 1'!O228,'AUP Test Results - Table 1'!L228)=0,"PASS","FAIL")))</f>
        <v>PASS</v>
      </c>
    </row>
    <row r="230" spans="4:5" x14ac:dyDescent="0.25">
      <c r="D230" s="355" t="s">
        <v>1468</v>
      </c>
      <c r="E230" s="355" t="str">
        <f>IF('AUP Test Results - Table 1'!D229&gt;SUM('AUP Test Results - Table 1'!F229,'AUP Test Results - Table 1'!O229,'AUP Test Results - Table 1'!L229),"PASS",IF('AUP Test Results - Table 1'!D229=SUM('AUP Test Results - Table 1'!F229,'AUP Test Results - Table 1'!O229,'AUP Test Results - Table 1'!L229),"PASS",IF(SUM('AUP Test Results - Table 1'!F229,'AUP Test Results - Table 1'!O229,'AUP Test Results - Table 1'!L229)=0,"PASS","FAIL")))</f>
        <v>PASS</v>
      </c>
    </row>
    <row r="231" spans="4:5" x14ac:dyDescent="0.25">
      <c r="D231" s="355" t="s">
        <v>1469</v>
      </c>
      <c r="E231" s="355" t="str">
        <f>IF('AUP Test Results - Table 1'!D230&gt;SUM('AUP Test Results - Table 1'!F230,'AUP Test Results - Table 1'!O230,'AUP Test Results - Table 1'!L230),"PASS",IF('AUP Test Results - Table 1'!D230=SUM('AUP Test Results - Table 1'!F230,'AUP Test Results - Table 1'!O230,'AUP Test Results - Table 1'!L230),"PASS",IF(SUM('AUP Test Results - Table 1'!F230,'AUP Test Results - Table 1'!O230,'AUP Test Results - Table 1'!L230)=0,"PASS","FAIL")))</f>
        <v>PASS</v>
      </c>
    </row>
    <row r="232" spans="4:5" x14ac:dyDescent="0.25">
      <c r="D232" s="355" t="s">
        <v>1470</v>
      </c>
      <c r="E232" s="355" t="str">
        <f>IF('AUP Test Results - Table 1'!D231&gt;SUM('AUP Test Results - Table 1'!F231,'AUP Test Results - Table 1'!O231,'AUP Test Results - Table 1'!L231),"PASS",IF('AUP Test Results - Table 1'!D231=SUM('AUP Test Results - Table 1'!F231,'AUP Test Results - Table 1'!O231,'AUP Test Results - Table 1'!L231),"PASS",IF(SUM('AUP Test Results - Table 1'!F231,'AUP Test Results - Table 1'!O231,'AUP Test Results - Table 1'!L231)=0,"PASS","FAIL")))</f>
        <v>PASS</v>
      </c>
    </row>
    <row r="233" spans="4:5" x14ac:dyDescent="0.25">
      <c r="D233" s="355" t="s">
        <v>1471</v>
      </c>
      <c r="E233" s="355" t="str">
        <f>IF('AUP Test Results - Table 1'!D232&gt;SUM('AUP Test Results - Table 1'!F232,'AUP Test Results - Table 1'!O232,'AUP Test Results - Table 1'!L232),"PASS",IF('AUP Test Results - Table 1'!D232=SUM('AUP Test Results - Table 1'!F232,'AUP Test Results - Table 1'!O232,'AUP Test Results - Table 1'!L232),"PASS",IF(SUM('AUP Test Results - Table 1'!F232,'AUP Test Results - Table 1'!O232,'AUP Test Results - Table 1'!L232)=0,"PASS","FAIL")))</f>
        <v>PASS</v>
      </c>
    </row>
    <row r="234" spans="4:5" x14ac:dyDescent="0.25">
      <c r="D234" s="355" t="s">
        <v>1472</v>
      </c>
      <c r="E234" s="355" t="str">
        <f>IF('AUP Test Results - Table 1'!D233&gt;SUM('AUP Test Results - Table 1'!F233,'AUP Test Results - Table 1'!O233,'AUP Test Results - Table 1'!L233),"PASS",IF('AUP Test Results - Table 1'!D233=SUM('AUP Test Results - Table 1'!F233,'AUP Test Results - Table 1'!O233,'AUP Test Results - Table 1'!L233),"PASS",IF(SUM('AUP Test Results - Table 1'!F233,'AUP Test Results - Table 1'!O233,'AUP Test Results - Table 1'!L233)=0,"PASS","FAIL")))</f>
        <v>PASS</v>
      </c>
    </row>
    <row r="235" spans="4:5" x14ac:dyDescent="0.25">
      <c r="D235" s="355" t="s">
        <v>1473</v>
      </c>
      <c r="E235" s="355" t="str">
        <f>IF('AUP Test Results - Table 1'!D234&gt;SUM('AUP Test Results - Table 1'!F234,'AUP Test Results - Table 1'!O234,'AUP Test Results - Table 1'!L234),"PASS",IF('AUP Test Results - Table 1'!D234=SUM('AUP Test Results - Table 1'!F234,'AUP Test Results - Table 1'!O234,'AUP Test Results - Table 1'!L234),"PASS",IF(SUM('AUP Test Results - Table 1'!F234,'AUP Test Results - Table 1'!O234,'AUP Test Results - Table 1'!L234)=0,"PASS","FAIL")))</f>
        <v>PASS</v>
      </c>
    </row>
    <row r="236" spans="4:5" x14ac:dyDescent="0.25">
      <c r="D236" s="355" t="s">
        <v>1474</v>
      </c>
      <c r="E236" s="355" t="str">
        <f>IF('AUP Test Results - Table 1'!D235&gt;SUM('AUP Test Results - Table 1'!F235,'AUP Test Results - Table 1'!O235,'AUP Test Results - Table 1'!L235),"PASS",IF('AUP Test Results - Table 1'!D235=SUM('AUP Test Results - Table 1'!F235,'AUP Test Results - Table 1'!O235,'AUP Test Results - Table 1'!L235),"PASS",IF(SUM('AUP Test Results - Table 1'!F235,'AUP Test Results - Table 1'!O235,'AUP Test Results - Table 1'!L235)=0,"PASS","FAIL")))</f>
        <v>PASS</v>
      </c>
    </row>
    <row r="237" spans="4:5" x14ac:dyDescent="0.25">
      <c r="D237" s="355" t="s">
        <v>1475</v>
      </c>
      <c r="E237" s="355" t="str">
        <f>IF('AUP Test Results - Table 1'!D236&gt;SUM('AUP Test Results - Table 1'!F236,'AUP Test Results - Table 1'!O236,'AUP Test Results - Table 1'!L236),"PASS",IF('AUP Test Results - Table 1'!D236=SUM('AUP Test Results - Table 1'!F236,'AUP Test Results - Table 1'!O236,'AUP Test Results - Table 1'!L236),"PASS",IF(SUM('AUP Test Results - Table 1'!F236,'AUP Test Results - Table 1'!O236,'AUP Test Results - Table 1'!L236)=0,"PASS","FAIL")))</f>
        <v>PASS</v>
      </c>
    </row>
    <row r="238" spans="4:5" x14ac:dyDescent="0.25">
      <c r="D238" s="355" t="s">
        <v>1476</v>
      </c>
      <c r="E238" s="355" t="str">
        <f>IF('AUP Test Results - Table 1'!D237&gt;SUM('AUP Test Results - Table 1'!F237,'AUP Test Results - Table 1'!O237,'AUP Test Results - Table 1'!L237),"PASS",IF('AUP Test Results - Table 1'!D237=SUM('AUP Test Results - Table 1'!F237,'AUP Test Results - Table 1'!O237,'AUP Test Results - Table 1'!L237),"PASS",IF(SUM('AUP Test Results - Table 1'!F237,'AUP Test Results - Table 1'!O237,'AUP Test Results - Table 1'!L237)=0,"PASS","FAIL")))</f>
        <v>PASS</v>
      </c>
    </row>
    <row r="239" spans="4:5" x14ac:dyDescent="0.25">
      <c r="D239" s="355" t="s">
        <v>1477</v>
      </c>
      <c r="E239" s="355" t="str">
        <f>IF('AUP Test Results - Table 1'!D238&gt;SUM('AUP Test Results - Table 1'!F238,'AUP Test Results - Table 1'!O238,'AUP Test Results - Table 1'!L238),"PASS",IF('AUP Test Results - Table 1'!D238=SUM('AUP Test Results - Table 1'!F238,'AUP Test Results - Table 1'!O238,'AUP Test Results - Table 1'!L238),"PASS",IF(SUM('AUP Test Results - Table 1'!F238,'AUP Test Results - Table 1'!O238,'AUP Test Results - Table 1'!L238)=0,"PASS","FAIL")))</f>
        <v>PASS</v>
      </c>
    </row>
    <row r="240" spans="4:5" x14ac:dyDescent="0.25">
      <c r="D240" s="355" t="s">
        <v>1478</v>
      </c>
      <c r="E240" s="355" t="str">
        <f>IF('AUP Test Results - Table 1'!D239&gt;SUM('AUP Test Results - Table 1'!F239,'AUP Test Results - Table 1'!O239,'AUP Test Results - Table 1'!L239),"PASS",IF('AUP Test Results - Table 1'!D239=SUM('AUP Test Results - Table 1'!F239,'AUP Test Results - Table 1'!O239,'AUP Test Results - Table 1'!L239),"PASS",IF(SUM('AUP Test Results - Table 1'!F239,'AUP Test Results - Table 1'!O239,'AUP Test Results - Table 1'!L239)=0,"PASS","FAIL")))</f>
        <v>PASS</v>
      </c>
    </row>
    <row r="241" spans="4:5" x14ac:dyDescent="0.25">
      <c r="D241" s="355" t="s">
        <v>1479</v>
      </c>
      <c r="E241" s="355" t="str">
        <f>IF('AUP Test Results - Table 1'!D240&gt;SUM('AUP Test Results - Table 1'!F240,'AUP Test Results - Table 1'!O240,'AUP Test Results - Table 1'!L240),"PASS",IF('AUP Test Results - Table 1'!D240=SUM('AUP Test Results - Table 1'!F240,'AUP Test Results - Table 1'!O240,'AUP Test Results - Table 1'!L240),"PASS",IF(SUM('AUP Test Results - Table 1'!F240,'AUP Test Results - Table 1'!O240,'AUP Test Results - Table 1'!L240)=0,"PASS","FAIL")))</f>
        <v>PASS</v>
      </c>
    </row>
    <row r="242" spans="4:5" x14ac:dyDescent="0.25">
      <c r="D242" s="355" t="s">
        <v>1480</v>
      </c>
      <c r="E242" s="355" t="str">
        <f>IF('AUP Test Results - Table 1'!D241&gt;SUM('AUP Test Results - Table 1'!F241,'AUP Test Results - Table 1'!O241,'AUP Test Results - Table 1'!L241),"PASS",IF('AUP Test Results - Table 1'!D241=SUM('AUP Test Results - Table 1'!F241,'AUP Test Results - Table 1'!O241,'AUP Test Results - Table 1'!L241),"PASS",IF(SUM('AUP Test Results - Table 1'!F241,'AUP Test Results - Table 1'!O241,'AUP Test Results - Table 1'!L241)=0,"PASS","FAIL")))</f>
        <v>PASS</v>
      </c>
    </row>
    <row r="243" spans="4:5" x14ac:dyDescent="0.25">
      <c r="D243" s="355" t="s">
        <v>1481</v>
      </c>
      <c r="E243" s="355" t="str">
        <f>IF('AUP Test Results - Table 1'!D242&gt;SUM('AUP Test Results - Table 1'!F242,'AUP Test Results - Table 1'!O242,'AUP Test Results - Table 1'!L242),"PASS",IF('AUP Test Results - Table 1'!D242=SUM('AUP Test Results - Table 1'!F242,'AUP Test Results - Table 1'!O242,'AUP Test Results - Table 1'!L242),"PASS",IF(SUM('AUP Test Results - Table 1'!F242,'AUP Test Results - Table 1'!O242,'AUP Test Results - Table 1'!L242)=0,"PASS","FAIL")))</f>
        <v>PASS</v>
      </c>
    </row>
    <row r="244" spans="4:5" x14ac:dyDescent="0.25">
      <c r="D244" s="355" t="s">
        <v>1482</v>
      </c>
      <c r="E244" s="355" t="str">
        <f>IF('AUP Test Results - Table 1'!D243&gt;SUM('AUP Test Results - Table 1'!F243,'AUP Test Results - Table 1'!O243,'AUP Test Results - Table 1'!L243),"PASS",IF('AUP Test Results - Table 1'!D243=SUM('AUP Test Results - Table 1'!F243,'AUP Test Results - Table 1'!O243,'AUP Test Results - Table 1'!L243),"PASS",IF(SUM('AUP Test Results - Table 1'!F243,'AUP Test Results - Table 1'!O243,'AUP Test Results - Table 1'!L243)=0,"PASS","FAIL")))</f>
        <v>PASS</v>
      </c>
    </row>
    <row r="245" spans="4:5" x14ac:dyDescent="0.25">
      <c r="D245" s="355" t="s">
        <v>1483</v>
      </c>
      <c r="E245" s="355" t="str">
        <f>IF('AUP Test Results - Table 1'!D244&gt;SUM('AUP Test Results - Table 1'!F244,'AUP Test Results - Table 1'!O244,'AUP Test Results - Table 1'!L244),"PASS",IF('AUP Test Results - Table 1'!D244=SUM('AUP Test Results - Table 1'!F244,'AUP Test Results - Table 1'!O244,'AUP Test Results - Table 1'!L244),"PASS",IF(SUM('AUP Test Results - Table 1'!F244,'AUP Test Results - Table 1'!O244,'AUP Test Results - Table 1'!L244)=0,"PASS","FAIL")))</f>
        <v>PASS</v>
      </c>
    </row>
    <row r="246" spans="4:5" x14ac:dyDescent="0.25">
      <c r="D246" s="355" t="s">
        <v>1484</v>
      </c>
      <c r="E246" s="355" t="str">
        <f>IF('AUP Test Results - Table 1'!D245&gt;SUM('AUP Test Results - Table 1'!F245,'AUP Test Results - Table 1'!O245,'AUP Test Results - Table 1'!L245),"PASS",IF('AUP Test Results - Table 1'!D245=SUM('AUP Test Results - Table 1'!F245,'AUP Test Results - Table 1'!O245,'AUP Test Results - Table 1'!L245),"PASS",IF(SUM('AUP Test Results - Table 1'!F245,'AUP Test Results - Table 1'!O245,'AUP Test Results - Table 1'!L245)=0,"PASS","FAIL")))</f>
        <v>PASS</v>
      </c>
    </row>
    <row r="247" spans="4:5" x14ac:dyDescent="0.25">
      <c r="D247" s="355" t="s">
        <v>1485</v>
      </c>
      <c r="E247" s="355" t="str">
        <f>IF('AUP Test Results - Table 1'!D246&gt;SUM('AUP Test Results - Table 1'!F246,'AUP Test Results - Table 1'!O246,'AUP Test Results - Table 1'!L246),"PASS",IF('AUP Test Results - Table 1'!D246=SUM('AUP Test Results - Table 1'!F246,'AUP Test Results - Table 1'!O246,'AUP Test Results - Table 1'!L246),"PASS",IF(SUM('AUP Test Results - Table 1'!F246,'AUP Test Results - Table 1'!O246,'AUP Test Results - Table 1'!L246)=0,"PASS","FAIL")))</f>
        <v>PASS</v>
      </c>
    </row>
    <row r="248" spans="4:5" x14ac:dyDescent="0.25">
      <c r="D248" s="355" t="s">
        <v>1486</v>
      </c>
      <c r="E248" s="355" t="str">
        <f>IF('AUP Test Results - Table 1'!D247&gt;SUM('AUP Test Results - Table 1'!F247,'AUP Test Results - Table 1'!O247,'AUP Test Results - Table 1'!L247),"PASS",IF('AUP Test Results - Table 1'!D247=SUM('AUP Test Results - Table 1'!F247,'AUP Test Results - Table 1'!O247,'AUP Test Results - Table 1'!L247),"PASS",IF(SUM('AUP Test Results - Table 1'!F247,'AUP Test Results - Table 1'!O247,'AUP Test Results - Table 1'!L247)=0,"PASS","FAIL")))</f>
        <v>PASS</v>
      </c>
    </row>
    <row r="249" spans="4:5" x14ac:dyDescent="0.25">
      <c r="D249" s="355" t="s">
        <v>1487</v>
      </c>
      <c r="E249" s="355" t="str">
        <f>IF('AUP Test Results - Table 1'!D248&gt;SUM('AUP Test Results - Table 1'!F248,'AUP Test Results - Table 1'!O248,'AUP Test Results - Table 1'!L248),"PASS",IF('AUP Test Results - Table 1'!D248=SUM('AUP Test Results - Table 1'!F248,'AUP Test Results - Table 1'!O248,'AUP Test Results - Table 1'!L248),"PASS",IF(SUM('AUP Test Results - Table 1'!F248,'AUP Test Results - Table 1'!O248,'AUP Test Results - Table 1'!L248)=0,"PASS","FAIL")))</f>
        <v>PASS</v>
      </c>
    </row>
    <row r="250" spans="4:5" x14ac:dyDescent="0.25">
      <c r="D250" s="355" t="s">
        <v>1488</v>
      </c>
      <c r="E250" s="355" t="str">
        <f>IF('AUP Test Results - Table 1'!D249&gt;SUM('AUP Test Results - Table 1'!F249,'AUP Test Results - Table 1'!O249,'AUP Test Results - Table 1'!L249),"PASS",IF('AUP Test Results - Table 1'!D249=SUM('AUP Test Results - Table 1'!F249,'AUP Test Results - Table 1'!O249,'AUP Test Results - Table 1'!L249),"PASS",IF(SUM('AUP Test Results - Table 1'!F249,'AUP Test Results - Table 1'!O249,'AUP Test Results - Table 1'!L249)=0,"PASS","FAIL")))</f>
        <v>PASS</v>
      </c>
    </row>
    <row r="251" spans="4:5" x14ac:dyDescent="0.25">
      <c r="D251" s="355" t="s">
        <v>1489</v>
      </c>
      <c r="E251" s="355" t="str">
        <f>IF('AUP Test Results - Table 1'!D250&gt;SUM('AUP Test Results - Table 1'!F250,'AUP Test Results - Table 1'!O250,'AUP Test Results - Table 1'!L250),"PASS",IF('AUP Test Results - Table 1'!D250=SUM('AUP Test Results - Table 1'!F250,'AUP Test Results - Table 1'!O250,'AUP Test Results - Table 1'!L250),"PASS",IF(SUM('AUP Test Results - Table 1'!F250,'AUP Test Results - Table 1'!O250,'AUP Test Results - Table 1'!L250)=0,"PASS","FAIL")))</f>
        <v>PASS</v>
      </c>
    </row>
    <row r="252" spans="4:5" x14ac:dyDescent="0.25">
      <c r="D252" s="355" t="s">
        <v>1490</v>
      </c>
      <c r="E252" s="355" t="str">
        <f>IF('AUP Test Results - Table 1'!D251&gt;SUM('AUP Test Results - Table 1'!F251,'AUP Test Results - Table 1'!O251,'AUP Test Results - Table 1'!L251),"PASS",IF('AUP Test Results - Table 1'!D251=SUM('AUP Test Results - Table 1'!F251,'AUP Test Results - Table 1'!O251,'AUP Test Results - Table 1'!L251),"PASS",IF(SUM('AUP Test Results - Table 1'!F251,'AUP Test Results - Table 1'!O251,'AUP Test Results - Table 1'!L251)=0,"PASS","FAIL")))</f>
        <v>PASS</v>
      </c>
    </row>
    <row r="253" spans="4:5" x14ac:dyDescent="0.25">
      <c r="D253" s="355" t="s">
        <v>1491</v>
      </c>
      <c r="E253" s="355" t="str">
        <f>IF('AUP Test Results - Table 1'!D252&gt;SUM('AUP Test Results - Table 1'!F252,'AUP Test Results - Table 1'!O252,'AUP Test Results - Table 1'!L252),"PASS",IF('AUP Test Results - Table 1'!D252=SUM('AUP Test Results - Table 1'!F252,'AUP Test Results - Table 1'!O252,'AUP Test Results - Table 1'!L252),"PASS",IF(SUM('AUP Test Results - Table 1'!F252,'AUP Test Results - Table 1'!O252,'AUP Test Results - Table 1'!L252)=0,"PASS","FAIL")))</f>
        <v>PASS</v>
      </c>
    </row>
    <row r="254" spans="4:5" x14ac:dyDescent="0.25">
      <c r="D254" s="355" t="s">
        <v>1492</v>
      </c>
      <c r="E254" s="355" t="str">
        <f>IF('AUP Test Results - Table 1'!D253&gt;SUM('AUP Test Results - Table 1'!F253,'AUP Test Results - Table 1'!O253,'AUP Test Results - Table 1'!L253),"PASS",IF('AUP Test Results - Table 1'!D253=SUM('AUP Test Results - Table 1'!F253,'AUP Test Results - Table 1'!O253,'AUP Test Results - Table 1'!L253),"PASS",IF(SUM('AUP Test Results - Table 1'!F253,'AUP Test Results - Table 1'!O253,'AUP Test Results - Table 1'!L253)=0,"PASS","FAIL")))</f>
        <v>PASS</v>
      </c>
    </row>
    <row r="255" spans="4:5" x14ac:dyDescent="0.25">
      <c r="D255" s="355" t="s">
        <v>1493</v>
      </c>
      <c r="E255" s="355" t="str">
        <f>IF('AUP Test Results - Table 1'!D254&gt;SUM('AUP Test Results - Table 1'!F254,'AUP Test Results - Table 1'!O254,'AUP Test Results - Table 1'!L254),"PASS",IF('AUP Test Results - Table 1'!D254=SUM('AUP Test Results - Table 1'!F254,'AUP Test Results - Table 1'!O254,'AUP Test Results - Table 1'!L254),"PASS",IF(SUM('AUP Test Results - Table 1'!F254,'AUP Test Results - Table 1'!O254,'AUP Test Results - Table 1'!L254)=0,"PASS","FAIL")))</f>
        <v>PASS</v>
      </c>
    </row>
    <row r="256" spans="4:5" x14ac:dyDescent="0.25">
      <c r="D256" s="355" t="s">
        <v>1494</v>
      </c>
      <c r="E256" s="355" t="str">
        <f>IF('AUP Test Results - Table 1'!D255&gt;SUM('AUP Test Results - Table 1'!F255,'AUP Test Results - Table 1'!O255,'AUP Test Results - Table 1'!L255),"PASS",IF('AUP Test Results - Table 1'!D255=SUM('AUP Test Results - Table 1'!F255,'AUP Test Results - Table 1'!O255,'AUP Test Results - Table 1'!L255),"PASS",IF(SUM('AUP Test Results - Table 1'!F255,'AUP Test Results - Table 1'!O255,'AUP Test Results - Table 1'!L255)=0,"PASS","FAIL")))</f>
        <v>PASS</v>
      </c>
    </row>
    <row r="257" spans="4:5" x14ac:dyDescent="0.25">
      <c r="D257" s="355" t="s">
        <v>1495</v>
      </c>
      <c r="E257" s="355" t="str">
        <f>IF('AUP Test Results - Table 1'!D256&gt;SUM('AUP Test Results - Table 1'!F256,'AUP Test Results - Table 1'!O256,'AUP Test Results - Table 1'!L256),"PASS",IF('AUP Test Results - Table 1'!D256=SUM('AUP Test Results - Table 1'!F256,'AUP Test Results - Table 1'!O256,'AUP Test Results - Table 1'!L256),"PASS",IF(SUM('AUP Test Results - Table 1'!F256,'AUP Test Results - Table 1'!O256,'AUP Test Results - Table 1'!L256)=0,"PASS","FAIL")))</f>
        <v>PASS</v>
      </c>
    </row>
    <row r="258" spans="4:5" x14ac:dyDescent="0.25">
      <c r="D258" s="355" t="s">
        <v>1496</v>
      </c>
      <c r="E258" s="355" t="str">
        <f>IF('AUP Test Results - Table 1'!D257&gt;SUM('AUP Test Results - Table 1'!F257,'AUP Test Results - Table 1'!O257,'AUP Test Results - Table 1'!L257),"PASS",IF('AUP Test Results - Table 1'!D257=SUM('AUP Test Results - Table 1'!F257,'AUP Test Results - Table 1'!O257,'AUP Test Results - Table 1'!L257),"PASS",IF(SUM('AUP Test Results - Table 1'!F257,'AUP Test Results - Table 1'!O257,'AUP Test Results - Table 1'!L257)=0,"PASS","FAIL")))</f>
        <v>PASS</v>
      </c>
    </row>
    <row r="259" spans="4:5" x14ac:dyDescent="0.25">
      <c r="D259" s="355" t="s">
        <v>1497</v>
      </c>
      <c r="E259" s="355" t="str">
        <f>IF('AUP Test Results - Table 1'!D258&gt;SUM('AUP Test Results - Table 1'!F258,'AUP Test Results - Table 1'!O258,'AUP Test Results - Table 1'!L258),"PASS",IF('AUP Test Results - Table 1'!D258=SUM('AUP Test Results - Table 1'!F258,'AUP Test Results - Table 1'!O258,'AUP Test Results - Table 1'!L258),"PASS",IF(SUM('AUP Test Results - Table 1'!F258,'AUP Test Results - Table 1'!O258,'AUP Test Results - Table 1'!L258)=0,"PASS","FAIL")))</f>
        <v>PASS</v>
      </c>
    </row>
    <row r="260" spans="4:5" x14ac:dyDescent="0.25">
      <c r="D260" s="355" t="s">
        <v>1498</v>
      </c>
      <c r="E260" s="355" t="str">
        <f>IF('AUP Test Results - Table 1'!D259&gt;SUM('AUP Test Results - Table 1'!F259,'AUP Test Results - Table 1'!O259,'AUP Test Results - Table 1'!L259),"PASS",IF('AUP Test Results - Table 1'!D259=SUM('AUP Test Results - Table 1'!F259,'AUP Test Results - Table 1'!O259,'AUP Test Results - Table 1'!L259),"PASS",IF(SUM('AUP Test Results - Table 1'!F259,'AUP Test Results - Table 1'!O259,'AUP Test Results - Table 1'!L259)=0,"PASS","FAIL")))</f>
        <v>PASS</v>
      </c>
    </row>
    <row r="261" spans="4:5" x14ac:dyDescent="0.25">
      <c r="D261" s="355" t="s">
        <v>1499</v>
      </c>
      <c r="E261" s="355" t="str">
        <f>IF('AUP Test Results - Table 1'!D260&gt;SUM('AUP Test Results - Table 1'!F260,'AUP Test Results - Table 1'!O260,'AUP Test Results - Table 1'!L260),"PASS",IF('AUP Test Results - Table 1'!D260=SUM('AUP Test Results - Table 1'!F260,'AUP Test Results - Table 1'!O260,'AUP Test Results - Table 1'!L260),"PASS",IF(SUM('AUP Test Results - Table 1'!F260,'AUP Test Results - Table 1'!O260,'AUP Test Results - Table 1'!L260)=0,"PASS","FAIL")))</f>
        <v>PASS</v>
      </c>
    </row>
    <row r="262" spans="4:5" x14ac:dyDescent="0.25">
      <c r="D262" s="355" t="s">
        <v>1500</v>
      </c>
      <c r="E262" s="355" t="str">
        <f>IF('AUP Test Results - Table 1'!D261&gt;SUM('AUP Test Results - Table 1'!F261,'AUP Test Results - Table 1'!O261,'AUP Test Results - Table 1'!L261),"PASS",IF('AUP Test Results - Table 1'!D261=SUM('AUP Test Results - Table 1'!F261,'AUP Test Results - Table 1'!O261,'AUP Test Results - Table 1'!L261),"PASS",IF(SUM('AUP Test Results - Table 1'!F261,'AUP Test Results - Table 1'!O261,'AUP Test Results - Table 1'!L261)=0,"PASS","FAIL")))</f>
        <v>PASS</v>
      </c>
    </row>
    <row r="263" spans="4:5" x14ac:dyDescent="0.25">
      <c r="D263" s="355" t="s">
        <v>1501</v>
      </c>
      <c r="E263" s="355" t="str">
        <f>IF('AUP Test Results - Table 1'!D262&gt;SUM('AUP Test Results - Table 1'!F262,'AUP Test Results - Table 1'!O262,'AUP Test Results - Table 1'!L262),"PASS",IF('AUP Test Results - Table 1'!D262=SUM('AUP Test Results - Table 1'!F262,'AUP Test Results - Table 1'!O262,'AUP Test Results - Table 1'!L262),"PASS",IF(SUM('AUP Test Results - Table 1'!F262,'AUP Test Results - Table 1'!O262,'AUP Test Results - Table 1'!L262)=0,"PASS","FAIL")))</f>
        <v>PASS</v>
      </c>
    </row>
    <row r="264" spans="4:5" x14ac:dyDescent="0.25">
      <c r="D264" s="355" t="s">
        <v>1502</v>
      </c>
      <c r="E264" s="355" t="str">
        <f>IF('AUP Test Results - Table 1'!D263&gt;SUM('AUP Test Results - Table 1'!F263,'AUP Test Results - Table 1'!O263,'AUP Test Results - Table 1'!L263),"PASS",IF('AUP Test Results - Table 1'!D263=SUM('AUP Test Results - Table 1'!F263,'AUP Test Results - Table 1'!O263,'AUP Test Results - Table 1'!L263),"PASS",IF(SUM('AUP Test Results - Table 1'!F263,'AUP Test Results - Table 1'!O263,'AUP Test Results - Table 1'!L263)=0,"PASS","FAIL")))</f>
        <v>PASS</v>
      </c>
    </row>
    <row r="265" spans="4:5" x14ac:dyDescent="0.25">
      <c r="D265" s="355" t="s">
        <v>1503</v>
      </c>
      <c r="E265" s="355" t="str">
        <f>IF('AUP Test Results - Table 1'!D264&gt;SUM('AUP Test Results - Table 1'!F264,'AUP Test Results - Table 1'!O264,'AUP Test Results - Table 1'!L264),"PASS",IF('AUP Test Results - Table 1'!D264=SUM('AUP Test Results - Table 1'!F264,'AUP Test Results - Table 1'!O264,'AUP Test Results - Table 1'!L264),"PASS",IF(SUM('AUP Test Results - Table 1'!F264,'AUP Test Results - Table 1'!O264,'AUP Test Results - Table 1'!L264)=0,"PASS","FAIL")))</f>
        <v>PASS</v>
      </c>
    </row>
    <row r="266" spans="4:5" x14ac:dyDescent="0.25">
      <c r="D266" s="355" t="s">
        <v>1504</v>
      </c>
      <c r="E266" s="355" t="str">
        <f>IF('AUP Test Results - Table 1'!D265&gt;SUM('AUP Test Results - Table 1'!F265,'AUP Test Results - Table 1'!O265,'AUP Test Results - Table 1'!L265),"PASS",IF('AUP Test Results - Table 1'!D265=SUM('AUP Test Results - Table 1'!F265,'AUP Test Results - Table 1'!O265,'AUP Test Results - Table 1'!L265),"PASS",IF(SUM('AUP Test Results - Table 1'!F265,'AUP Test Results - Table 1'!O265,'AUP Test Results - Table 1'!L265)=0,"PASS","FAIL")))</f>
        <v>PASS</v>
      </c>
    </row>
    <row r="267" spans="4:5" x14ac:dyDescent="0.25">
      <c r="D267" s="355" t="s">
        <v>1505</v>
      </c>
      <c r="E267" s="355" t="str">
        <f>IF('AUP Test Results - Table 1'!D266&gt;SUM('AUP Test Results - Table 1'!F266,'AUP Test Results - Table 1'!O266,'AUP Test Results - Table 1'!L266),"PASS",IF('AUP Test Results - Table 1'!D266=SUM('AUP Test Results - Table 1'!F266,'AUP Test Results - Table 1'!O266,'AUP Test Results - Table 1'!L266),"PASS",IF(SUM('AUP Test Results - Table 1'!F266,'AUP Test Results - Table 1'!O266,'AUP Test Results - Table 1'!L266)=0,"PASS","FAIL")))</f>
        <v>PASS</v>
      </c>
    </row>
    <row r="268" spans="4:5" x14ac:dyDescent="0.25">
      <c r="D268" s="355" t="s">
        <v>1506</v>
      </c>
      <c r="E268" s="355" t="str">
        <f>IF('AUP Test Results - Table 1'!D267&gt;SUM('AUP Test Results - Table 1'!F267,'AUP Test Results - Table 1'!O267,'AUP Test Results - Table 1'!L267),"PASS",IF('AUP Test Results - Table 1'!D267=SUM('AUP Test Results - Table 1'!F267,'AUP Test Results - Table 1'!O267,'AUP Test Results - Table 1'!L267),"PASS",IF(SUM('AUP Test Results - Table 1'!F267,'AUP Test Results - Table 1'!O267,'AUP Test Results - Table 1'!L267)=0,"PASS","FAIL")))</f>
        <v>PASS</v>
      </c>
    </row>
    <row r="269" spans="4:5" x14ac:dyDescent="0.25">
      <c r="D269" s="355" t="s">
        <v>1507</v>
      </c>
      <c r="E269" s="355" t="str">
        <f>IF('AUP Test Results - Table 1'!D268&gt;SUM('AUP Test Results - Table 1'!F268,'AUP Test Results - Table 1'!O268,'AUP Test Results - Table 1'!L268),"PASS",IF('AUP Test Results - Table 1'!D268=SUM('AUP Test Results - Table 1'!F268,'AUP Test Results - Table 1'!O268,'AUP Test Results - Table 1'!L268),"PASS",IF(SUM('AUP Test Results - Table 1'!F268,'AUP Test Results - Table 1'!O268,'AUP Test Results - Table 1'!L268)=0,"PASS","FAIL")))</f>
        <v>PASS</v>
      </c>
    </row>
    <row r="270" spans="4:5" x14ac:dyDescent="0.25">
      <c r="D270" s="355" t="s">
        <v>1508</v>
      </c>
      <c r="E270" s="355" t="str">
        <f>IF('AUP Test Results - Table 1'!D269&gt;SUM('AUP Test Results - Table 1'!F269,'AUP Test Results - Table 1'!O269,'AUP Test Results - Table 1'!L269),"PASS",IF('AUP Test Results - Table 1'!D269=SUM('AUP Test Results - Table 1'!F269,'AUP Test Results - Table 1'!O269,'AUP Test Results - Table 1'!L269),"PASS",IF(SUM('AUP Test Results - Table 1'!F269,'AUP Test Results - Table 1'!O269,'AUP Test Results - Table 1'!L269)=0,"PASS","FAIL")))</f>
        <v>PASS</v>
      </c>
    </row>
    <row r="271" spans="4:5" x14ac:dyDescent="0.25">
      <c r="D271" s="355" t="s">
        <v>1509</v>
      </c>
      <c r="E271" s="355" t="str">
        <f>IF('AUP Test Results - Table 1'!D270&gt;SUM('AUP Test Results - Table 1'!F270,'AUP Test Results - Table 1'!O270,'AUP Test Results - Table 1'!L270),"PASS",IF('AUP Test Results - Table 1'!D270=SUM('AUP Test Results - Table 1'!F270,'AUP Test Results - Table 1'!O270,'AUP Test Results - Table 1'!L270),"PASS",IF(SUM('AUP Test Results - Table 1'!F270,'AUP Test Results - Table 1'!O270,'AUP Test Results - Table 1'!L270)=0,"PASS","FAIL")))</f>
        <v>PASS</v>
      </c>
    </row>
    <row r="272" spans="4:5" x14ac:dyDescent="0.25">
      <c r="D272" s="355" t="s">
        <v>1510</v>
      </c>
      <c r="E272" s="355" t="str">
        <f>IF('AUP Test Results - Table 1'!D271&gt;SUM('AUP Test Results - Table 1'!F271,'AUP Test Results - Table 1'!O271,'AUP Test Results - Table 1'!L271),"PASS",IF('AUP Test Results - Table 1'!D271=SUM('AUP Test Results - Table 1'!F271,'AUP Test Results - Table 1'!O271,'AUP Test Results - Table 1'!L271),"PASS",IF(SUM('AUP Test Results - Table 1'!F271,'AUP Test Results - Table 1'!O271,'AUP Test Results - Table 1'!L271)=0,"PASS","FAIL")))</f>
        <v>PASS</v>
      </c>
    </row>
    <row r="273" spans="4:5" x14ac:dyDescent="0.25">
      <c r="D273" s="355" t="s">
        <v>1511</v>
      </c>
      <c r="E273" s="355" t="str">
        <f>IF('AUP Test Results - Table 1'!D272&gt;SUM('AUP Test Results - Table 1'!F272,'AUP Test Results - Table 1'!O272,'AUP Test Results - Table 1'!L272),"PASS",IF('AUP Test Results - Table 1'!D272=SUM('AUP Test Results - Table 1'!F272,'AUP Test Results - Table 1'!O272,'AUP Test Results - Table 1'!L272),"PASS",IF(SUM('AUP Test Results - Table 1'!F272,'AUP Test Results - Table 1'!O272,'AUP Test Results - Table 1'!L272)=0,"PASS","FAIL")))</f>
        <v>PASS</v>
      </c>
    </row>
    <row r="274" spans="4:5" x14ac:dyDescent="0.25">
      <c r="D274" s="355" t="s">
        <v>1512</v>
      </c>
      <c r="E274" s="355" t="str">
        <f>IF('AUP Test Results - Table 1'!D273&gt;SUM('AUP Test Results - Table 1'!F273,'AUP Test Results - Table 1'!O273,'AUP Test Results - Table 1'!L273),"PASS",IF('AUP Test Results - Table 1'!D273=SUM('AUP Test Results - Table 1'!F273,'AUP Test Results - Table 1'!O273,'AUP Test Results - Table 1'!L273),"PASS",IF(SUM('AUP Test Results - Table 1'!F273,'AUP Test Results - Table 1'!O273,'AUP Test Results - Table 1'!L273)=0,"PASS","FAIL")))</f>
        <v>PASS</v>
      </c>
    </row>
    <row r="275" spans="4:5" x14ac:dyDescent="0.25">
      <c r="D275" s="355" t="s">
        <v>1513</v>
      </c>
      <c r="E275" s="355" t="str">
        <f>IF('AUP Test Results - Table 1'!D274&gt;SUM('AUP Test Results - Table 1'!F274,'AUP Test Results - Table 1'!O274,'AUP Test Results - Table 1'!L274),"PASS",IF('AUP Test Results - Table 1'!D274=SUM('AUP Test Results - Table 1'!F274,'AUP Test Results - Table 1'!O274,'AUP Test Results - Table 1'!L274),"PASS",IF(SUM('AUP Test Results - Table 1'!F274,'AUP Test Results - Table 1'!O274,'AUP Test Results - Table 1'!L274)=0,"PASS","FAIL")))</f>
        <v>PASS</v>
      </c>
    </row>
    <row r="276" spans="4:5" x14ac:dyDescent="0.25">
      <c r="D276" s="355" t="s">
        <v>1514</v>
      </c>
      <c r="E276" s="355" t="str">
        <f>IF('AUP Test Results - Table 1'!D275&gt;SUM('AUP Test Results - Table 1'!F275,'AUP Test Results - Table 1'!O275,'AUP Test Results - Table 1'!L275),"PASS",IF('AUP Test Results - Table 1'!D275=SUM('AUP Test Results - Table 1'!F275,'AUP Test Results - Table 1'!O275,'AUP Test Results - Table 1'!L275),"PASS",IF(SUM('AUP Test Results - Table 1'!F275,'AUP Test Results - Table 1'!O275,'AUP Test Results - Table 1'!L275)=0,"PASS","FAIL")))</f>
        <v>PASS</v>
      </c>
    </row>
    <row r="277" spans="4:5" x14ac:dyDescent="0.25">
      <c r="D277" s="355" t="s">
        <v>1515</v>
      </c>
      <c r="E277" s="355" t="str">
        <f>IF('AUP Test Results - Table 1'!D276&gt;SUM('AUP Test Results - Table 1'!F276,'AUP Test Results - Table 1'!O276,'AUP Test Results - Table 1'!L276),"PASS",IF('AUP Test Results - Table 1'!D276=SUM('AUP Test Results - Table 1'!F276,'AUP Test Results - Table 1'!O276,'AUP Test Results - Table 1'!L276),"PASS",IF(SUM('AUP Test Results - Table 1'!F276,'AUP Test Results - Table 1'!O276,'AUP Test Results - Table 1'!L276)=0,"PASS","FAIL")))</f>
        <v>PASS</v>
      </c>
    </row>
    <row r="278" spans="4:5" x14ac:dyDescent="0.25">
      <c r="D278" s="355" t="s">
        <v>1516</v>
      </c>
      <c r="E278" s="355" t="str">
        <f>IF('AUP Test Results - Table 1'!D277&gt;SUM('AUP Test Results - Table 1'!F277,'AUP Test Results - Table 1'!O277,'AUP Test Results - Table 1'!L277),"PASS",IF('AUP Test Results - Table 1'!D277=SUM('AUP Test Results - Table 1'!F277,'AUP Test Results - Table 1'!O277,'AUP Test Results - Table 1'!L277),"PASS",IF(SUM('AUP Test Results - Table 1'!F277,'AUP Test Results - Table 1'!O277,'AUP Test Results - Table 1'!L277)=0,"PASS","FAIL")))</f>
        <v>PASS</v>
      </c>
    </row>
    <row r="279" spans="4:5" x14ac:dyDescent="0.25">
      <c r="D279" s="355" t="s">
        <v>1517</v>
      </c>
      <c r="E279" s="355" t="str">
        <f>IF('AUP Test Results - Table 1'!D278&gt;SUM('AUP Test Results - Table 1'!F278,'AUP Test Results - Table 1'!O278,'AUP Test Results - Table 1'!L278),"PASS",IF('AUP Test Results - Table 1'!D278=SUM('AUP Test Results - Table 1'!F278,'AUP Test Results - Table 1'!O278,'AUP Test Results - Table 1'!L278),"PASS",IF(SUM('AUP Test Results - Table 1'!F278,'AUP Test Results - Table 1'!O278,'AUP Test Results - Table 1'!L278)=0,"PASS","FAIL")))</f>
        <v>PASS</v>
      </c>
    </row>
    <row r="280" spans="4:5" x14ac:dyDescent="0.25">
      <c r="D280" s="355" t="s">
        <v>1518</v>
      </c>
      <c r="E280" s="355" t="str">
        <f>IF('AUP Test Results - Table 1'!D279&gt;SUM('AUP Test Results - Table 1'!F279,'AUP Test Results - Table 1'!O279,'AUP Test Results - Table 1'!L279),"PASS",IF('AUP Test Results - Table 1'!D279=SUM('AUP Test Results - Table 1'!F279,'AUP Test Results - Table 1'!O279,'AUP Test Results - Table 1'!L279),"PASS",IF(SUM('AUP Test Results - Table 1'!F279,'AUP Test Results - Table 1'!O279,'AUP Test Results - Table 1'!L279)=0,"PASS","FAIL")))</f>
        <v>PASS</v>
      </c>
    </row>
    <row r="281" spans="4:5" x14ac:dyDescent="0.25">
      <c r="D281" s="355" t="s">
        <v>1519</v>
      </c>
      <c r="E281" s="355" t="str">
        <f>IF('AUP Test Results - Table 1'!D280&gt;SUM('AUP Test Results - Table 1'!F280,'AUP Test Results - Table 1'!O280,'AUP Test Results - Table 1'!L280),"PASS",IF('AUP Test Results - Table 1'!D280=SUM('AUP Test Results - Table 1'!F280,'AUP Test Results - Table 1'!O280,'AUP Test Results - Table 1'!L280),"PASS",IF(SUM('AUP Test Results - Table 1'!F280,'AUP Test Results - Table 1'!O280,'AUP Test Results - Table 1'!L280)=0,"PASS","FAIL")))</f>
        <v>PASS</v>
      </c>
    </row>
    <row r="282" spans="4:5" x14ac:dyDescent="0.25">
      <c r="D282" s="355" t="s">
        <v>1520</v>
      </c>
      <c r="E282" s="355" t="str">
        <f>IF('AUP Test Results - Table 1'!D281&gt;SUM('AUP Test Results - Table 1'!F281,'AUP Test Results - Table 1'!O281,'AUP Test Results - Table 1'!L281),"PASS",IF('AUP Test Results - Table 1'!D281=SUM('AUP Test Results - Table 1'!F281,'AUP Test Results - Table 1'!O281,'AUP Test Results - Table 1'!L281),"PASS",IF(SUM('AUP Test Results - Table 1'!F281,'AUP Test Results - Table 1'!O281,'AUP Test Results - Table 1'!L281)=0,"PASS","FAIL")))</f>
        <v>PASS</v>
      </c>
    </row>
    <row r="283" spans="4:5" x14ac:dyDescent="0.25">
      <c r="D283" s="355" t="s">
        <v>1521</v>
      </c>
      <c r="E283" s="355" t="str">
        <f>IF('AUP Test Results - Table 1'!D282&gt;SUM('AUP Test Results - Table 1'!F282,'AUP Test Results - Table 1'!O282,'AUP Test Results - Table 1'!L282),"PASS",IF('AUP Test Results - Table 1'!D282=SUM('AUP Test Results - Table 1'!F282,'AUP Test Results - Table 1'!O282,'AUP Test Results - Table 1'!L282),"PASS",IF(SUM('AUP Test Results - Table 1'!F282,'AUP Test Results - Table 1'!O282,'AUP Test Results - Table 1'!L282)=0,"PASS","FAIL")))</f>
        <v>PASS</v>
      </c>
    </row>
    <row r="284" spans="4:5" x14ac:dyDescent="0.25">
      <c r="D284" s="355" t="s">
        <v>1522</v>
      </c>
      <c r="E284" s="355" t="str">
        <f>IF('AUP Test Results - Table 1'!D283&gt;SUM('AUP Test Results - Table 1'!F283,'AUP Test Results - Table 1'!O283,'AUP Test Results - Table 1'!L283),"PASS",IF('AUP Test Results - Table 1'!D283=SUM('AUP Test Results - Table 1'!F283,'AUP Test Results - Table 1'!O283,'AUP Test Results - Table 1'!L283),"PASS",IF(SUM('AUP Test Results - Table 1'!F283,'AUP Test Results - Table 1'!O283,'AUP Test Results - Table 1'!L283)=0,"PASS","FAIL")))</f>
        <v>PASS</v>
      </c>
    </row>
    <row r="285" spans="4:5" x14ac:dyDescent="0.25">
      <c r="D285" s="355" t="s">
        <v>1523</v>
      </c>
      <c r="E285" s="355" t="str">
        <f>IF('AUP Test Results - Table 1'!D284&gt;SUM('AUP Test Results - Table 1'!F284,'AUP Test Results - Table 1'!O284,'AUP Test Results - Table 1'!L284),"PASS",IF('AUP Test Results - Table 1'!D284=SUM('AUP Test Results - Table 1'!F284,'AUP Test Results - Table 1'!O284,'AUP Test Results - Table 1'!L284),"PASS",IF(SUM('AUP Test Results - Table 1'!F284,'AUP Test Results - Table 1'!O284,'AUP Test Results - Table 1'!L284)=0,"PASS","FAIL")))</f>
        <v>PASS</v>
      </c>
    </row>
    <row r="286" spans="4:5" x14ac:dyDescent="0.25">
      <c r="D286" s="355" t="s">
        <v>1524</v>
      </c>
      <c r="E286" s="355" t="str">
        <f>IF('AUP Test Results - Table 1'!D285&gt;SUM('AUP Test Results - Table 1'!F285,'AUP Test Results - Table 1'!O285,'AUP Test Results - Table 1'!L285),"PASS",IF('AUP Test Results - Table 1'!D285=SUM('AUP Test Results - Table 1'!F285,'AUP Test Results - Table 1'!O285,'AUP Test Results - Table 1'!L285),"PASS",IF(SUM('AUP Test Results - Table 1'!F285,'AUP Test Results - Table 1'!O285,'AUP Test Results - Table 1'!L285)=0,"PASS","FAIL")))</f>
        <v>PASS</v>
      </c>
    </row>
    <row r="287" spans="4:5" x14ac:dyDescent="0.25">
      <c r="D287" s="355" t="s">
        <v>1525</v>
      </c>
      <c r="E287" s="355" t="str">
        <f>IF('AUP Test Results - Table 1'!D286&gt;SUM('AUP Test Results - Table 1'!F286,'AUP Test Results - Table 1'!O286,'AUP Test Results - Table 1'!L286),"PASS",IF('AUP Test Results - Table 1'!D286=SUM('AUP Test Results - Table 1'!F286,'AUP Test Results - Table 1'!O286,'AUP Test Results - Table 1'!L286),"PASS",IF(SUM('AUP Test Results - Table 1'!F286,'AUP Test Results - Table 1'!O286,'AUP Test Results - Table 1'!L286)=0,"PASS","FAIL")))</f>
        <v>PASS</v>
      </c>
    </row>
    <row r="288" spans="4:5" x14ac:dyDescent="0.25">
      <c r="D288" s="355" t="s">
        <v>1526</v>
      </c>
      <c r="E288" s="355" t="str">
        <f>IF('AUP Test Results - Table 1'!D287&gt;SUM('AUP Test Results - Table 1'!F287,'AUP Test Results - Table 1'!O287,'AUP Test Results - Table 1'!L287),"PASS",IF('AUP Test Results - Table 1'!D287=SUM('AUP Test Results - Table 1'!F287,'AUP Test Results - Table 1'!O287,'AUP Test Results - Table 1'!L287),"PASS",IF(SUM('AUP Test Results - Table 1'!F287,'AUP Test Results - Table 1'!O287,'AUP Test Results - Table 1'!L287)=0,"PASS","FAIL")))</f>
        <v>PASS</v>
      </c>
    </row>
    <row r="289" spans="4:5" x14ac:dyDescent="0.25">
      <c r="D289" s="355" t="s">
        <v>1527</v>
      </c>
      <c r="E289" s="355" t="str">
        <f>IF('AUP Test Results - Table 1'!D288&gt;SUM('AUP Test Results - Table 1'!F288,'AUP Test Results - Table 1'!O288,'AUP Test Results - Table 1'!L288),"PASS",IF('AUP Test Results - Table 1'!D288=SUM('AUP Test Results - Table 1'!F288,'AUP Test Results - Table 1'!O288,'AUP Test Results - Table 1'!L288),"PASS",IF(SUM('AUP Test Results - Table 1'!F288,'AUP Test Results - Table 1'!O288,'AUP Test Results - Table 1'!L288)=0,"PASS","FAIL")))</f>
        <v>PASS</v>
      </c>
    </row>
    <row r="290" spans="4:5" x14ac:dyDescent="0.25">
      <c r="D290" s="355" t="s">
        <v>1528</v>
      </c>
      <c r="E290" s="355" t="str">
        <f>IF('AUP Test Results - Table 1'!D289&gt;SUM('AUP Test Results - Table 1'!F289,'AUP Test Results - Table 1'!O289,'AUP Test Results - Table 1'!L289),"PASS",IF('AUP Test Results - Table 1'!D289=SUM('AUP Test Results - Table 1'!F289,'AUP Test Results - Table 1'!O289,'AUP Test Results - Table 1'!L289),"PASS",IF(SUM('AUP Test Results - Table 1'!F289,'AUP Test Results - Table 1'!O289,'AUP Test Results - Table 1'!L289)=0,"PASS","FAIL")))</f>
        <v>PASS</v>
      </c>
    </row>
    <row r="291" spans="4:5" x14ac:dyDescent="0.25">
      <c r="D291" s="355" t="s">
        <v>1529</v>
      </c>
      <c r="E291" s="355" t="str">
        <f>IF('AUP Test Results - Table 1'!D290&gt;SUM('AUP Test Results - Table 1'!F290,'AUP Test Results - Table 1'!O290,'AUP Test Results - Table 1'!L290),"PASS",IF('AUP Test Results - Table 1'!D290=SUM('AUP Test Results - Table 1'!F290,'AUP Test Results - Table 1'!O290,'AUP Test Results - Table 1'!L290),"PASS",IF(SUM('AUP Test Results - Table 1'!F290,'AUP Test Results - Table 1'!O290,'AUP Test Results - Table 1'!L290)=0,"PASS","FAIL")))</f>
        <v>PASS</v>
      </c>
    </row>
    <row r="292" spans="4:5" x14ac:dyDescent="0.25">
      <c r="D292" s="355" t="s">
        <v>1530</v>
      </c>
      <c r="E292" s="355" t="str">
        <f>IF('AUP Test Results - Table 1'!D291&gt;SUM('AUP Test Results - Table 1'!F291,'AUP Test Results - Table 1'!O291,'AUP Test Results - Table 1'!L291),"PASS",IF('AUP Test Results - Table 1'!D291=SUM('AUP Test Results - Table 1'!F291,'AUP Test Results - Table 1'!O291,'AUP Test Results - Table 1'!L291),"PASS",IF(SUM('AUP Test Results - Table 1'!F291,'AUP Test Results - Table 1'!O291,'AUP Test Results - Table 1'!L291)=0,"PASS","FAIL")))</f>
        <v>PASS</v>
      </c>
    </row>
    <row r="293" spans="4:5" x14ac:dyDescent="0.25">
      <c r="D293" s="355" t="s">
        <v>1531</v>
      </c>
      <c r="E293" s="355" t="str">
        <f>IF('AUP Test Results - Table 1'!D292&gt;SUM('AUP Test Results - Table 1'!F292,'AUP Test Results - Table 1'!O292,'AUP Test Results - Table 1'!L292),"PASS",IF('AUP Test Results - Table 1'!D292=SUM('AUP Test Results - Table 1'!F292,'AUP Test Results - Table 1'!O292,'AUP Test Results - Table 1'!L292),"PASS",IF(SUM('AUP Test Results - Table 1'!F292,'AUP Test Results - Table 1'!O292,'AUP Test Results - Table 1'!L292)=0,"PASS","FAIL")))</f>
        <v>PASS</v>
      </c>
    </row>
    <row r="294" spans="4:5" x14ac:dyDescent="0.25">
      <c r="D294" s="355" t="s">
        <v>1532</v>
      </c>
      <c r="E294" s="355" t="str">
        <f>IF('AUP Test Results - Table 1'!D293&gt;SUM('AUP Test Results - Table 1'!F293,'AUP Test Results - Table 1'!O293,'AUP Test Results - Table 1'!L293),"PASS",IF('AUP Test Results - Table 1'!D293=SUM('AUP Test Results - Table 1'!F293,'AUP Test Results - Table 1'!O293,'AUP Test Results - Table 1'!L293),"PASS",IF(SUM('AUP Test Results - Table 1'!F293,'AUP Test Results - Table 1'!O293,'AUP Test Results - Table 1'!L293)=0,"PASS","FAIL")))</f>
        <v>PASS</v>
      </c>
    </row>
    <row r="295" spans="4:5" x14ac:dyDescent="0.25">
      <c r="D295" s="355" t="s">
        <v>1533</v>
      </c>
      <c r="E295" s="355" t="str">
        <f>IF('AUP Test Results - Table 1'!D294&gt;SUM('AUP Test Results - Table 1'!F294,'AUP Test Results - Table 1'!O294,'AUP Test Results - Table 1'!L294),"PASS",IF('AUP Test Results - Table 1'!D294=SUM('AUP Test Results - Table 1'!F294,'AUP Test Results - Table 1'!O294,'AUP Test Results - Table 1'!L294),"PASS",IF(SUM('AUP Test Results - Table 1'!F294,'AUP Test Results - Table 1'!O294,'AUP Test Results - Table 1'!L294)=0,"PASS","FAIL")))</f>
        <v>PASS</v>
      </c>
    </row>
    <row r="296" spans="4:5" x14ac:dyDescent="0.25">
      <c r="D296" s="355" t="s">
        <v>1534</v>
      </c>
      <c r="E296" s="355" t="str">
        <f>IF('AUP Test Results - Table 1'!D295&gt;SUM('AUP Test Results - Table 1'!F295,'AUP Test Results - Table 1'!O295,'AUP Test Results - Table 1'!L295),"PASS",IF('AUP Test Results - Table 1'!D295=SUM('AUP Test Results - Table 1'!F295,'AUP Test Results - Table 1'!O295,'AUP Test Results - Table 1'!L295),"PASS",IF(SUM('AUP Test Results - Table 1'!F295,'AUP Test Results - Table 1'!O295,'AUP Test Results - Table 1'!L295)=0,"PASS","FAIL")))</f>
        <v>PASS</v>
      </c>
    </row>
    <row r="297" spans="4:5" x14ac:dyDescent="0.25">
      <c r="D297" s="355" t="s">
        <v>1535</v>
      </c>
      <c r="E297" s="355" t="str">
        <f>IF('AUP Test Results - Table 1'!D296&gt;SUM('AUP Test Results - Table 1'!F296,'AUP Test Results - Table 1'!O296,'AUP Test Results - Table 1'!L296),"PASS",IF('AUP Test Results - Table 1'!D296=SUM('AUP Test Results - Table 1'!F296,'AUP Test Results - Table 1'!O296,'AUP Test Results - Table 1'!L296),"PASS",IF(SUM('AUP Test Results - Table 1'!F296,'AUP Test Results - Table 1'!O296,'AUP Test Results - Table 1'!L296)=0,"PASS","FAIL")))</f>
        <v>PASS</v>
      </c>
    </row>
    <row r="298" spans="4:5" x14ac:dyDescent="0.25">
      <c r="D298" s="355" t="s">
        <v>1536</v>
      </c>
      <c r="E298" s="355" t="str">
        <f>IF('AUP Test Results - Table 1'!D297&gt;SUM('AUP Test Results - Table 1'!F297,'AUP Test Results - Table 1'!O297,'AUP Test Results - Table 1'!L297),"PASS",IF('AUP Test Results - Table 1'!D297=SUM('AUP Test Results - Table 1'!F297,'AUP Test Results - Table 1'!O297,'AUP Test Results - Table 1'!L297),"PASS",IF(SUM('AUP Test Results - Table 1'!F297,'AUP Test Results - Table 1'!O297,'AUP Test Results - Table 1'!L297)=0,"PASS","FAIL")))</f>
        <v>PASS</v>
      </c>
    </row>
    <row r="299" spans="4:5" x14ac:dyDescent="0.25">
      <c r="D299" s="355" t="s">
        <v>1537</v>
      </c>
      <c r="E299" s="355" t="str">
        <f>IF('AUP Test Results - Table 1'!D298&gt;SUM('AUP Test Results - Table 1'!F298,'AUP Test Results - Table 1'!O298,'AUP Test Results - Table 1'!L298),"PASS",IF('AUP Test Results - Table 1'!D298=SUM('AUP Test Results - Table 1'!F298,'AUP Test Results - Table 1'!O298,'AUP Test Results - Table 1'!L298),"PASS",IF(SUM('AUP Test Results - Table 1'!F298,'AUP Test Results - Table 1'!O298,'AUP Test Results - Table 1'!L298)=0,"PASS","FAIL")))</f>
        <v>PASS</v>
      </c>
    </row>
    <row r="300" spans="4:5" x14ac:dyDescent="0.25">
      <c r="D300" s="355" t="s">
        <v>1538</v>
      </c>
      <c r="E300" s="355" t="str">
        <f>IF('AUP Test Results - Table 1'!D299&gt;SUM('AUP Test Results - Table 1'!F299,'AUP Test Results - Table 1'!O299,'AUP Test Results - Table 1'!L299),"PASS",IF('AUP Test Results - Table 1'!D299=SUM('AUP Test Results - Table 1'!F299,'AUP Test Results - Table 1'!O299,'AUP Test Results - Table 1'!L299),"PASS",IF(SUM('AUP Test Results - Table 1'!F299,'AUP Test Results - Table 1'!O299,'AUP Test Results - Table 1'!L299)=0,"PASS","FAIL")))</f>
        <v>PASS</v>
      </c>
    </row>
    <row r="301" spans="4:5" x14ac:dyDescent="0.25">
      <c r="D301" s="355" t="s">
        <v>1539</v>
      </c>
      <c r="E301" s="355" t="str">
        <f>IF('AUP Test Results - Table 1'!D300&gt;SUM('AUP Test Results - Table 1'!F300,'AUP Test Results - Table 1'!O300,'AUP Test Results - Table 1'!L300),"PASS",IF('AUP Test Results - Table 1'!D300=SUM('AUP Test Results - Table 1'!F300,'AUP Test Results - Table 1'!O300,'AUP Test Results - Table 1'!L300),"PASS",IF(SUM('AUP Test Results - Table 1'!F300,'AUP Test Results - Table 1'!O300,'AUP Test Results - Table 1'!L300)=0,"PASS","FAIL")))</f>
        <v>PASS</v>
      </c>
    </row>
    <row r="302" spans="4:5" x14ac:dyDescent="0.25">
      <c r="D302" s="355" t="s">
        <v>1540</v>
      </c>
      <c r="E302" s="355" t="str">
        <f>IF('AUP Test Results - Table 1'!D301&gt;SUM('AUP Test Results - Table 1'!F301,'AUP Test Results - Table 1'!O301,'AUP Test Results - Table 1'!L301),"PASS",IF('AUP Test Results - Table 1'!D301=SUM('AUP Test Results - Table 1'!F301,'AUP Test Results - Table 1'!O301,'AUP Test Results - Table 1'!L301),"PASS",IF(SUM('AUP Test Results - Table 1'!F301,'AUP Test Results - Table 1'!O301,'AUP Test Results - Table 1'!L301)=0,"PASS","FAIL")))</f>
        <v>PASS</v>
      </c>
    </row>
    <row r="303" spans="4:5" x14ac:dyDescent="0.25">
      <c r="D303" s="355" t="s">
        <v>1541</v>
      </c>
      <c r="E303" s="355" t="str">
        <f>IF('AUP Test Results - Table 1'!D302&gt;SUM('AUP Test Results - Table 1'!F302,'AUP Test Results - Table 1'!O302,'AUP Test Results - Table 1'!L302),"PASS",IF('AUP Test Results - Table 1'!D302=SUM('AUP Test Results - Table 1'!F302,'AUP Test Results - Table 1'!O302,'AUP Test Results - Table 1'!L302),"PASS",IF(SUM('AUP Test Results - Table 1'!F302,'AUP Test Results - Table 1'!O302,'AUP Test Results - Table 1'!L302)=0,"PASS","FAIL")))</f>
        <v>PASS</v>
      </c>
    </row>
    <row r="304" spans="4:5" x14ac:dyDescent="0.25">
      <c r="D304" s="355" t="s">
        <v>1542</v>
      </c>
      <c r="E304" s="355" t="str">
        <f>IF('AUP Test Results - Table 1'!D303&gt;SUM('AUP Test Results - Table 1'!F303,'AUP Test Results - Table 1'!O303,'AUP Test Results - Table 1'!L303),"PASS",IF('AUP Test Results - Table 1'!D303=SUM('AUP Test Results - Table 1'!F303,'AUP Test Results - Table 1'!O303,'AUP Test Results - Table 1'!L303),"PASS",IF(SUM('AUP Test Results - Table 1'!F303,'AUP Test Results - Table 1'!O303,'AUP Test Results - Table 1'!L303)=0,"PASS","FAIL")))</f>
        <v>PASS</v>
      </c>
    </row>
    <row r="305" spans="4:5" x14ac:dyDescent="0.25">
      <c r="D305" s="355" t="s">
        <v>1543</v>
      </c>
      <c r="E305" s="355" t="str">
        <f>IF('AUP Test Results - Table 1'!D304&gt;SUM('AUP Test Results - Table 1'!F304,'AUP Test Results - Table 1'!O304,'AUP Test Results - Table 1'!L304),"PASS",IF('AUP Test Results - Table 1'!D304=SUM('AUP Test Results - Table 1'!F304,'AUP Test Results - Table 1'!O304,'AUP Test Results - Table 1'!L304),"PASS",IF(SUM('AUP Test Results - Table 1'!F304,'AUP Test Results - Table 1'!O304,'AUP Test Results - Table 1'!L304)=0,"PASS","FAIL")))</f>
        <v>PASS</v>
      </c>
    </row>
    <row r="306" spans="4:5" x14ac:dyDescent="0.25">
      <c r="D306" s="355" t="s">
        <v>1544</v>
      </c>
      <c r="E306" s="355" t="str">
        <f>IF('AUP Test Results - Table 1'!D305&gt;SUM('AUP Test Results - Table 1'!F305,'AUP Test Results - Table 1'!O305,'AUP Test Results - Table 1'!L305),"PASS",IF('AUP Test Results - Table 1'!D305=SUM('AUP Test Results - Table 1'!F305,'AUP Test Results - Table 1'!O305,'AUP Test Results - Table 1'!L305),"PASS",IF(SUM('AUP Test Results - Table 1'!F305,'AUP Test Results - Table 1'!O305,'AUP Test Results - Table 1'!L305)=0,"PASS","FAIL")))</f>
        <v>PASS</v>
      </c>
    </row>
    <row r="307" spans="4:5" x14ac:dyDescent="0.25">
      <c r="D307" s="355" t="s">
        <v>1545</v>
      </c>
      <c r="E307" s="355" t="str">
        <f>IF('AUP Test Results - Table 1'!D306&gt;SUM('AUP Test Results - Table 1'!F306,'AUP Test Results - Table 1'!O306,'AUP Test Results - Table 1'!L306),"PASS",IF('AUP Test Results - Table 1'!D306=SUM('AUP Test Results - Table 1'!F306,'AUP Test Results - Table 1'!O306,'AUP Test Results - Table 1'!L306),"PASS",IF(SUM('AUP Test Results - Table 1'!F306,'AUP Test Results - Table 1'!O306,'AUP Test Results - Table 1'!L306)=0,"PASS","FAIL")))</f>
        <v>PASS</v>
      </c>
    </row>
    <row r="308" spans="4:5" x14ac:dyDescent="0.25">
      <c r="D308" s="355" t="s">
        <v>1546</v>
      </c>
      <c r="E308" s="355" t="str">
        <f>IF('AUP Test Results - Table 1'!D307&gt;SUM('AUP Test Results - Table 1'!F307,'AUP Test Results - Table 1'!O307,'AUP Test Results - Table 1'!L307),"PASS",IF('AUP Test Results - Table 1'!D307=SUM('AUP Test Results - Table 1'!F307,'AUP Test Results - Table 1'!O307,'AUP Test Results - Table 1'!L307),"PASS",IF(SUM('AUP Test Results - Table 1'!F307,'AUP Test Results - Table 1'!O307,'AUP Test Results - Table 1'!L307)=0,"PASS","FAIL")))</f>
        <v>PASS</v>
      </c>
    </row>
    <row r="309" spans="4:5" x14ac:dyDescent="0.25">
      <c r="D309" s="355" t="s">
        <v>1547</v>
      </c>
      <c r="E309" s="355" t="str">
        <f>IF('AUP Test Results - Table 1'!D308&gt;SUM('AUP Test Results - Table 1'!F308,'AUP Test Results - Table 1'!O308,'AUP Test Results - Table 1'!L308),"PASS",IF('AUP Test Results - Table 1'!D308=SUM('AUP Test Results - Table 1'!F308,'AUP Test Results - Table 1'!O308,'AUP Test Results - Table 1'!L308),"PASS",IF(SUM('AUP Test Results - Table 1'!F308,'AUP Test Results - Table 1'!O308,'AUP Test Results - Table 1'!L308)=0,"PASS","FAIL")))</f>
        <v>PASS</v>
      </c>
    </row>
    <row r="310" spans="4:5" x14ac:dyDescent="0.25">
      <c r="D310" s="355" t="s">
        <v>1548</v>
      </c>
      <c r="E310" s="355" t="str">
        <f>IF('AUP Test Results - Table 1'!D309&gt;SUM('AUP Test Results - Table 1'!F309,'AUP Test Results - Table 1'!O309,'AUP Test Results - Table 1'!L309),"PASS",IF('AUP Test Results - Table 1'!D309=SUM('AUP Test Results - Table 1'!F309,'AUP Test Results - Table 1'!O309,'AUP Test Results - Table 1'!L309),"PASS",IF(SUM('AUP Test Results - Table 1'!F309,'AUP Test Results - Table 1'!O309,'AUP Test Results - Table 1'!L309)=0,"PASS","FAIL")))</f>
        <v>PASS</v>
      </c>
    </row>
    <row r="311" spans="4:5" x14ac:dyDescent="0.25">
      <c r="D311" s="355" t="s">
        <v>1549</v>
      </c>
      <c r="E311" s="355" t="str">
        <f>IF('AUP Test Results - Table 1'!D310&gt;SUM('AUP Test Results - Table 1'!F310,'AUP Test Results - Table 1'!O310,'AUP Test Results - Table 1'!L310),"PASS",IF('AUP Test Results - Table 1'!D310=SUM('AUP Test Results - Table 1'!F310,'AUP Test Results - Table 1'!O310,'AUP Test Results - Table 1'!L310),"PASS",IF(SUM('AUP Test Results - Table 1'!F310,'AUP Test Results - Table 1'!O310,'AUP Test Results - Table 1'!L310)=0,"PASS","FAIL")))</f>
        <v>PASS</v>
      </c>
    </row>
    <row r="312" spans="4:5" x14ac:dyDescent="0.25">
      <c r="D312" s="355" t="s">
        <v>1550</v>
      </c>
      <c r="E312" s="355" t="str">
        <f>IF('AUP Test Results - Table 1'!D311&gt;SUM('AUP Test Results - Table 1'!F311,'AUP Test Results - Table 1'!O311,'AUP Test Results - Table 1'!L311),"PASS",IF('AUP Test Results - Table 1'!D311=SUM('AUP Test Results - Table 1'!F311,'AUP Test Results - Table 1'!O311,'AUP Test Results - Table 1'!L311),"PASS",IF(SUM('AUP Test Results - Table 1'!F311,'AUP Test Results - Table 1'!O311,'AUP Test Results - Table 1'!L311)=0,"PASS","FAIL")))</f>
        <v>PASS</v>
      </c>
    </row>
    <row r="313" spans="4:5" x14ac:dyDescent="0.25">
      <c r="D313" s="355" t="s">
        <v>1551</v>
      </c>
      <c r="E313" s="355" t="str">
        <f>IF('AUP Test Results - Table 1'!D312&gt;SUM('AUP Test Results - Table 1'!F312,'AUP Test Results - Table 1'!O312,'AUP Test Results - Table 1'!L312),"PASS",IF('AUP Test Results - Table 1'!D312=SUM('AUP Test Results - Table 1'!F312,'AUP Test Results - Table 1'!O312,'AUP Test Results - Table 1'!L312),"PASS",IF(SUM('AUP Test Results - Table 1'!F312,'AUP Test Results - Table 1'!O312,'AUP Test Results - Table 1'!L312)=0,"PASS","FAIL")))</f>
        <v>PASS</v>
      </c>
    </row>
    <row r="314" spans="4:5" x14ac:dyDescent="0.25">
      <c r="D314" s="355" t="s">
        <v>1552</v>
      </c>
      <c r="E314" s="355" t="str">
        <f>IF('AUP Test Results - Table 1'!D313&gt;SUM('AUP Test Results - Table 1'!F313,'AUP Test Results - Table 1'!O313,'AUP Test Results - Table 1'!L313),"PASS",IF('AUP Test Results - Table 1'!D313=SUM('AUP Test Results - Table 1'!F313,'AUP Test Results - Table 1'!O313,'AUP Test Results - Table 1'!L313),"PASS",IF(SUM('AUP Test Results - Table 1'!F313,'AUP Test Results - Table 1'!O313,'AUP Test Results - Table 1'!L313)=0,"PASS","FAIL")))</f>
        <v>PASS</v>
      </c>
    </row>
    <row r="315" spans="4:5" x14ac:dyDescent="0.25">
      <c r="D315" s="355" t="s">
        <v>1553</v>
      </c>
      <c r="E315" s="355" t="str">
        <f>IF('AUP Test Results - Table 1'!D314&gt;SUM('AUP Test Results - Table 1'!F314,'AUP Test Results - Table 1'!O314,'AUP Test Results - Table 1'!L314),"PASS",IF('AUP Test Results - Table 1'!D314=SUM('AUP Test Results - Table 1'!F314,'AUP Test Results - Table 1'!O314,'AUP Test Results - Table 1'!L314),"PASS",IF(SUM('AUP Test Results - Table 1'!F314,'AUP Test Results - Table 1'!O314,'AUP Test Results - Table 1'!L314)=0,"PASS","FAIL")))</f>
        <v>PASS</v>
      </c>
    </row>
    <row r="316" spans="4:5" x14ac:dyDescent="0.25">
      <c r="D316" s="355" t="s">
        <v>1554</v>
      </c>
      <c r="E316" s="355" t="str">
        <f>IF('AUP Test Results - Table 1'!D315&gt;SUM('AUP Test Results - Table 1'!F315,'AUP Test Results - Table 1'!O315,'AUP Test Results - Table 1'!L315),"PASS",IF('AUP Test Results - Table 1'!D315=SUM('AUP Test Results - Table 1'!F315,'AUP Test Results - Table 1'!O315,'AUP Test Results - Table 1'!L315),"PASS",IF(SUM('AUP Test Results - Table 1'!F315,'AUP Test Results - Table 1'!O315,'AUP Test Results - Table 1'!L315)=0,"PASS","FAIL")))</f>
        <v>PASS</v>
      </c>
    </row>
    <row r="317" spans="4:5" x14ac:dyDescent="0.25">
      <c r="D317" s="355" t="s">
        <v>1555</v>
      </c>
      <c r="E317" s="355" t="str">
        <f>IF('AUP Test Results - Table 1'!D316&gt;SUM('AUP Test Results - Table 1'!F316,'AUP Test Results - Table 1'!O316,'AUP Test Results - Table 1'!L316),"PASS",IF('AUP Test Results - Table 1'!D316=SUM('AUP Test Results - Table 1'!F316,'AUP Test Results - Table 1'!O316,'AUP Test Results - Table 1'!L316),"PASS",IF(SUM('AUP Test Results - Table 1'!F316,'AUP Test Results - Table 1'!O316,'AUP Test Results - Table 1'!L316)=0,"PASS","FAIL")))</f>
        <v>PASS</v>
      </c>
    </row>
    <row r="318" spans="4:5" x14ac:dyDescent="0.25">
      <c r="D318" s="355" t="s">
        <v>1556</v>
      </c>
      <c r="E318" s="355" t="str">
        <f>IF('AUP Test Results - Table 1'!D317&gt;SUM('AUP Test Results - Table 1'!F317,'AUP Test Results - Table 1'!O317,'AUP Test Results - Table 1'!L317),"PASS",IF('AUP Test Results - Table 1'!D317=SUM('AUP Test Results - Table 1'!F317,'AUP Test Results - Table 1'!O317,'AUP Test Results - Table 1'!L317),"PASS",IF(SUM('AUP Test Results - Table 1'!F317,'AUP Test Results - Table 1'!O317,'AUP Test Results - Table 1'!L317)=0,"PASS","FAIL")))</f>
        <v>PASS</v>
      </c>
    </row>
    <row r="319" spans="4:5" x14ac:dyDescent="0.25">
      <c r="D319" s="355" t="s">
        <v>1557</v>
      </c>
      <c r="E319" s="355" t="str">
        <f>IF('AUP Test Results - Table 1'!D318&gt;SUM('AUP Test Results - Table 1'!F318,'AUP Test Results - Table 1'!O318,'AUP Test Results - Table 1'!L318),"PASS",IF('AUP Test Results - Table 1'!D318=SUM('AUP Test Results - Table 1'!F318,'AUP Test Results - Table 1'!O318,'AUP Test Results - Table 1'!L318),"PASS",IF(SUM('AUP Test Results - Table 1'!F318,'AUP Test Results - Table 1'!O318,'AUP Test Results - Table 1'!L318)=0,"PASS","FAIL")))</f>
        <v>PASS</v>
      </c>
    </row>
    <row r="320" spans="4:5" x14ac:dyDescent="0.25">
      <c r="D320" s="355" t="s">
        <v>1558</v>
      </c>
      <c r="E320" s="355" t="str">
        <f>IF('AUP Test Results - Table 1'!D319&gt;SUM('AUP Test Results - Table 1'!F319,'AUP Test Results - Table 1'!O319,'AUP Test Results - Table 1'!L319),"PASS",IF('AUP Test Results - Table 1'!D319=SUM('AUP Test Results - Table 1'!F319,'AUP Test Results - Table 1'!O319,'AUP Test Results - Table 1'!L319),"PASS",IF(SUM('AUP Test Results - Table 1'!F319,'AUP Test Results - Table 1'!O319,'AUP Test Results - Table 1'!L319)=0,"PASS","FAIL")))</f>
        <v>PASS</v>
      </c>
    </row>
    <row r="321" spans="4:5" x14ac:dyDescent="0.25">
      <c r="D321" s="355" t="s">
        <v>1559</v>
      </c>
      <c r="E321" s="355" t="str">
        <f>IF('AUP Test Results - Table 1'!D320&gt;SUM('AUP Test Results - Table 1'!F320,'AUP Test Results - Table 1'!O320,'AUP Test Results - Table 1'!L320),"PASS",IF('AUP Test Results - Table 1'!D320=SUM('AUP Test Results - Table 1'!F320,'AUP Test Results - Table 1'!O320,'AUP Test Results - Table 1'!L320),"PASS",IF(SUM('AUP Test Results - Table 1'!F320,'AUP Test Results - Table 1'!O320,'AUP Test Results - Table 1'!L320)=0,"PASS","FAIL")))</f>
        <v>PASS</v>
      </c>
    </row>
    <row r="322" spans="4:5" x14ac:dyDescent="0.25">
      <c r="D322" s="355" t="s">
        <v>1560</v>
      </c>
      <c r="E322" s="355" t="str">
        <f>IF('AUP Test Results - Table 1'!D321&gt;SUM('AUP Test Results - Table 1'!F321,'AUP Test Results - Table 1'!O321,'AUP Test Results - Table 1'!L321),"PASS",IF('AUP Test Results - Table 1'!D321=SUM('AUP Test Results - Table 1'!F321,'AUP Test Results - Table 1'!O321,'AUP Test Results - Table 1'!L321),"PASS",IF(SUM('AUP Test Results - Table 1'!F321,'AUP Test Results - Table 1'!O321,'AUP Test Results - Table 1'!L321)=0,"PASS","FAIL")))</f>
        <v>PASS</v>
      </c>
    </row>
    <row r="323" spans="4:5" x14ac:dyDescent="0.25">
      <c r="D323" s="355" t="s">
        <v>1561</v>
      </c>
      <c r="E323" s="355" t="str">
        <f>IF('AUP Test Results - Table 1'!D322&gt;SUM('AUP Test Results - Table 1'!F322,'AUP Test Results - Table 1'!O322,'AUP Test Results - Table 1'!L322),"PASS",IF('AUP Test Results - Table 1'!D322=SUM('AUP Test Results - Table 1'!F322,'AUP Test Results - Table 1'!O322,'AUP Test Results - Table 1'!L322),"PASS",IF(SUM('AUP Test Results - Table 1'!F322,'AUP Test Results - Table 1'!O322,'AUP Test Results - Table 1'!L322)=0,"PASS","FAIL")))</f>
        <v>PASS</v>
      </c>
    </row>
    <row r="324" spans="4:5" x14ac:dyDescent="0.25">
      <c r="D324" s="355" t="s">
        <v>1562</v>
      </c>
      <c r="E324" s="355" t="str">
        <f>IF('AUP Test Results - Table 1'!D323&gt;SUM('AUP Test Results - Table 1'!F323,'AUP Test Results - Table 1'!O323,'AUP Test Results - Table 1'!L323),"PASS",IF('AUP Test Results - Table 1'!D323=SUM('AUP Test Results - Table 1'!F323,'AUP Test Results - Table 1'!O323,'AUP Test Results - Table 1'!L323),"PASS",IF(SUM('AUP Test Results - Table 1'!F323,'AUP Test Results - Table 1'!O323,'AUP Test Results - Table 1'!L323)=0,"PASS","FAIL")))</f>
        <v>PASS</v>
      </c>
    </row>
    <row r="325" spans="4:5" x14ac:dyDescent="0.25">
      <c r="D325" s="355" t="s">
        <v>1563</v>
      </c>
      <c r="E325" s="355" t="str">
        <f>IF('AUP Test Results - Table 1'!D324&gt;SUM('AUP Test Results - Table 1'!F324,'AUP Test Results - Table 1'!O324,'AUP Test Results - Table 1'!L324),"PASS",IF('AUP Test Results - Table 1'!D324=SUM('AUP Test Results - Table 1'!F324,'AUP Test Results - Table 1'!O324,'AUP Test Results - Table 1'!L324),"PASS",IF(SUM('AUP Test Results - Table 1'!F324,'AUP Test Results - Table 1'!O324,'AUP Test Results - Table 1'!L324)=0,"PASS","FAIL")))</f>
        <v>PASS</v>
      </c>
    </row>
    <row r="326" spans="4:5" x14ac:dyDescent="0.25">
      <c r="D326" s="355" t="s">
        <v>1564</v>
      </c>
      <c r="E326" s="355" t="str">
        <f>IF('AUP Test Results - Table 1'!D325&gt;SUM('AUP Test Results - Table 1'!F325,'AUP Test Results - Table 1'!O325,'AUP Test Results - Table 1'!L325),"PASS",IF('AUP Test Results - Table 1'!D325=SUM('AUP Test Results - Table 1'!F325,'AUP Test Results - Table 1'!O325,'AUP Test Results - Table 1'!L325),"PASS",IF(SUM('AUP Test Results - Table 1'!F325,'AUP Test Results - Table 1'!O325,'AUP Test Results - Table 1'!L325)=0,"PASS","FAIL")))</f>
        <v>PASS</v>
      </c>
    </row>
    <row r="327" spans="4:5" x14ac:dyDescent="0.25">
      <c r="D327" s="355" t="s">
        <v>1565</v>
      </c>
      <c r="E327" s="355" t="str">
        <f>IF('AUP Test Results - Table 1'!D326&gt;SUM('AUP Test Results - Table 1'!F326,'AUP Test Results - Table 1'!O326,'AUP Test Results - Table 1'!L326),"PASS",IF('AUP Test Results - Table 1'!D326=SUM('AUP Test Results - Table 1'!F326,'AUP Test Results - Table 1'!O326,'AUP Test Results - Table 1'!L326),"PASS",IF(SUM('AUP Test Results - Table 1'!F326,'AUP Test Results - Table 1'!O326,'AUP Test Results - Table 1'!L326)=0,"PASS","FAIL")))</f>
        <v>PASS</v>
      </c>
    </row>
    <row r="328" spans="4:5" x14ac:dyDescent="0.25">
      <c r="D328" s="355" t="s">
        <v>1566</v>
      </c>
      <c r="E328" s="355" t="str">
        <f>IF('AUP Test Results - Table 1'!D327&gt;SUM('AUP Test Results - Table 1'!F327,'AUP Test Results - Table 1'!O327,'AUP Test Results - Table 1'!L327),"PASS",IF('AUP Test Results - Table 1'!D327=SUM('AUP Test Results - Table 1'!F327,'AUP Test Results - Table 1'!O327,'AUP Test Results - Table 1'!L327),"PASS",IF(SUM('AUP Test Results - Table 1'!F327,'AUP Test Results - Table 1'!O327,'AUP Test Results - Table 1'!L327)=0,"PASS","FAIL")))</f>
        <v>PASS</v>
      </c>
    </row>
    <row r="329" spans="4:5" x14ac:dyDescent="0.25">
      <c r="D329" s="355" t="s">
        <v>1567</v>
      </c>
      <c r="E329" s="355" t="str">
        <f>IF('AUP Test Results - Table 1'!D328&gt;SUM('AUP Test Results - Table 1'!F328,'AUP Test Results - Table 1'!O328,'AUP Test Results - Table 1'!L328),"PASS",IF('AUP Test Results - Table 1'!D328=SUM('AUP Test Results - Table 1'!F328,'AUP Test Results - Table 1'!O328,'AUP Test Results - Table 1'!L328),"PASS",IF(SUM('AUP Test Results - Table 1'!F328,'AUP Test Results - Table 1'!O328,'AUP Test Results - Table 1'!L328)=0,"PASS","FAIL")))</f>
        <v>PASS</v>
      </c>
    </row>
    <row r="330" spans="4:5" x14ac:dyDescent="0.25">
      <c r="D330" s="355" t="s">
        <v>1568</v>
      </c>
      <c r="E330" s="355" t="str">
        <f>IF('AUP Test Results - Table 1'!D329&gt;SUM('AUP Test Results - Table 1'!F329,'AUP Test Results - Table 1'!O329,'AUP Test Results - Table 1'!L329),"PASS",IF('AUP Test Results - Table 1'!D329=SUM('AUP Test Results - Table 1'!F329,'AUP Test Results - Table 1'!O329,'AUP Test Results - Table 1'!L329),"PASS",IF(SUM('AUP Test Results - Table 1'!F329,'AUP Test Results - Table 1'!O329,'AUP Test Results - Table 1'!L329)=0,"PASS","FAIL")))</f>
        <v>PASS</v>
      </c>
    </row>
    <row r="331" spans="4:5" x14ac:dyDescent="0.25">
      <c r="D331" s="355" t="s">
        <v>1569</v>
      </c>
      <c r="E331" s="355" t="str">
        <f>IF('AUP Test Results - Table 1'!D330&gt;SUM('AUP Test Results - Table 1'!F330,'AUP Test Results - Table 1'!O330,'AUP Test Results - Table 1'!L330),"PASS",IF('AUP Test Results - Table 1'!D330=SUM('AUP Test Results - Table 1'!F330,'AUP Test Results - Table 1'!O330,'AUP Test Results - Table 1'!L330),"PASS",IF(SUM('AUP Test Results - Table 1'!F330,'AUP Test Results - Table 1'!O330,'AUP Test Results - Table 1'!L330)=0,"PASS","FAIL")))</f>
        <v>PASS</v>
      </c>
    </row>
    <row r="332" spans="4:5" x14ac:dyDescent="0.25">
      <c r="D332" s="355" t="s">
        <v>1570</v>
      </c>
      <c r="E332" s="355" t="str">
        <f>IF('AUP Test Results - Table 1'!D331&gt;SUM('AUP Test Results - Table 1'!F331,'AUP Test Results - Table 1'!O331,'AUP Test Results - Table 1'!L331),"PASS",IF('AUP Test Results - Table 1'!D331=SUM('AUP Test Results - Table 1'!F331,'AUP Test Results - Table 1'!O331,'AUP Test Results - Table 1'!L331),"PASS",IF(SUM('AUP Test Results - Table 1'!F331,'AUP Test Results - Table 1'!O331,'AUP Test Results - Table 1'!L331)=0,"PASS","FAIL")))</f>
        <v>PASS</v>
      </c>
    </row>
    <row r="333" spans="4:5" x14ac:dyDescent="0.25">
      <c r="D333" s="355" t="s">
        <v>1571</v>
      </c>
      <c r="E333" s="355" t="str">
        <f>IF('AUP Test Results - Table 1'!D332&gt;SUM('AUP Test Results - Table 1'!F332,'AUP Test Results - Table 1'!O332,'AUP Test Results - Table 1'!L332),"PASS",IF('AUP Test Results - Table 1'!D332=SUM('AUP Test Results - Table 1'!F332,'AUP Test Results - Table 1'!O332,'AUP Test Results - Table 1'!L332),"PASS",IF(SUM('AUP Test Results - Table 1'!F332,'AUP Test Results - Table 1'!O332,'AUP Test Results - Table 1'!L332)=0,"PASS","FAIL")))</f>
        <v>PASS</v>
      </c>
    </row>
    <row r="334" spans="4:5" x14ac:dyDescent="0.25">
      <c r="D334" s="355" t="s">
        <v>1572</v>
      </c>
      <c r="E334" s="355" t="str">
        <f>IF('AUP Test Results - Table 1'!D333&gt;SUM('AUP Test Results - Table 1'!F333,'AUP Test Results - Table 1'!O333,'AUP Test Results - Table 1'!L333),"PASS",IF('AUP Test Results - Table 1'!D333=SUM('AUP Test Results - Table 1'!F333,'AUP Test Results - Table 1'!O333,'AUP Test Results - Table 1'!L333),"PASS",IF(SUM('AUP Test Results - Table 1'!F333,'AUP Test Results - Table 1'!O333,'AUP Test Results - Table 1'!L333)=0,"PASS","FAIL")))</f>
        <v>PASS</v>
      </c>
    </row>
    <row r="335" spans="4:5" x14ac:dyDescent="0.25">
      <c r="D335" s="355" t="s">
        <v>1573</v>
      </c>
      <c r="E335" s="355" t="str">
        <f>IF('AUP Test Results - Table 1'!D334&gt;SUM('AUP Test Results - Table 1'!F334,'AUP Test Results - Table 1'!O334,'AUP Test Results - Table 1'!L334),"PASS",IF('AUP Test Results - Table 1'!D334=SUM('AUP Test Results - Table 1'!F334,'AUP Test Results - Table 1'!O334,'AUP Test Results - Table 1'!L334),"PASS",IF(SUM('AUP Test Results - Table 1'!F334,'AUP Test Results - Table 1'!O334,'AUP Test Results - Table 1'!L334)=0,"PASS","FAIL")))</f>
        <v>PASS</v>
      </c>
    </row>
    <row r="336" spans="4:5" x14ac:dyDescent="0.25">
      <c r="D336" s="355" t="s">
        <v>1574</v>
      </c>
      <c r="E336" s="355" t="str">
        <f>IF('AUP Test Results - Table 1'!D335&gt;SUM('AUP Test Results - Table 1'!F335,'AUP Test Results - Table 1'!O335,'AUP Test Results - Table 1'!L335),"PASS",IF('AUP Test Results - Table 1'!D335=SUM('AUP Test Results - Table 1'!F335,'AUP Test Results - Table 1'!O335,'AUP Test Results - Table 1'!L335),"PASS",IF(SUM('AUP Test Results - Table 1'!F335,'AUP Test Results - Table 1'!O335,'AUP Test Results - Table 1'!L335)=0,"PASS","FAIL")))</f>
        <v>PASS</v>
      </c>
    </row>
    <row r="337" spans="4:5" x14ac:dyDescent="0.25">
      <c r="D337" s="355" t="s">
        <v>1575</v>
      </c>
      <c r="E337" s="355" t="str">
        <f>IF('AUP Test Results - Table 1'!D336&gt;SUM('AUP Test Results - Table 1'!F336,'AUP Test Results - Table 1'!O336,'AUP Test Results - Table 1'!L336),"PASS",IF('AUP Test Results - Table 1'!D336=SUM('AUP Test Results - Table 1'!F336,'AUP Test Results - Table 1'!O336,'AUP Test Results - Table 1'!L336),"PASS",IF(SUM('AUP Test Results - Table 1'!F336,'AUP Test Results - Table 1'!O336,'AUP Test Results - Table 1'!L336)=0,"PASS","FAIL")))</f>
        <v>PASS</v>
      </c>
    </row>
    <row r="338" spans="4:5" x14ac:dyDescent="0.25">
      <c r="D338" s="355" t="s">
        <v>1576</v>
      </c>
      <c r="E338" s="355" t="str">
        <f>IF('AUP Test Results - Table 1'!D337&gt;SUM('AUP Test Results - Table 1'!F337,'AUP Test Results - Table 1'!O337,'AUP Test Results - Table 1'!L337),"PASS",IF('AUP Test Results - Table 1'!D337=SUM('AUP Test Results - Table 1'!F337,'AUP Test Results - Table 1'!O337,'AUP Test Results - Table 1'!L337),"PASS",IF(SUM('AUP Test Results - Table 1'!F337,'AUP Test Results - Table 1'!O337,'AUP Test Results - Table 1'!L337)=0,"PASS","FAIL")))</f>
        <v>PASS</v>
      </c>
    </row>
    <row r="339" spans="4:5" x14ac:dyDescent="0.25">
      <c r="D339" s="355" t="s">
        <v>1577</v>
      </c>
      <c r="E339" s="355" t="str">
        <f>IF('AUP Test Results - Table 1'!D338&gt;SUM('AUP Test Results - Table 1'!F338,'AUP Test Results - Table 1'!O338,'AUP Test Results - Table 1'!L338),"PASS",IF('AUP Test Results - Table 1'!D338=SUM('AUP Test Results - Table 1'!F338,'AUP Test Results - Table 1'!O338,'AUP Test Results - Table 1'!L338),"PASS",IF(SUM('AUP Test Results - Table 1'!F338,'AUP Test Results - Table 1'!O338,'AUP Test Results - Table 1'!L338)=0,"PASS","FAIL")))</f>
        <v>PASS</v>
      </c>
    </row>
    <row r="340" spans="4:5" x14ac:dyDescent="0.25">
      <c r="D340" s="355" t="s">
        <v>1578</v>
      </c>
      <c r="E340" s="355" t="str">
        <f>IF('AUP Test Results - Table 1'!D339&gt;SUM('AUP Test Results - Table 1'!F339,'AUP Test Results - Table 1'!O339,'AUP Test Results - Table 1'!L339),"PASS",IF('AUP Test Results - Table 1'!D339=SUM('AUP Test Results - Table 1'!F339,'AUP Test Results - Table 1'!O339,'AUP Test Results - Table 1'!L339),"PASS",IF(SUM('AUP Test Results - Table 1'!F339,'AUP Test Results - Table 1'!O339,'AUP Test Results - Table 1'!L339)=0,"PASS","FAIL")))</f>
        <v>PASS</v>
      </c>
    </row>
    <row r="341" spans="4:5" x14ac:dyDescent="0.25">
      <c r="D341" s="355" t="s">
        <v>1579</v>
      </c>
      <c r="E341" s="355" t="str">
        <f>IF('AUP Test Results - Table 1'!D340&gt;SUM('AUP Test Results - Table 1'!F340,'AUP Test Results - Table 1'!O340,'AUP Test Results - Table 1'!L340),"PASS",IF('AUP Test Results - Table 1'!D340=SUM('AUP Test Results - Table 1'!F340,'AUP Test Results - Table 1'!O340,'AUP Test Results - Table 1'!L340),"PASS",IF(SUM('AUP Test Results - Table 1'!F340,'AUP Test Results - Table 1'!O340,'AUP Test Results - Table 1'!L340)=0,"PASS","FAIL")))</f>
        <v>PASS</v>
      </c>
    </row>
    <row r="342" spans="4:5" x14ac:dyDescent="0.25">
      <c r="D342" s="355" t="s">
        <v>1580</v>
      </c>
      <c r="E342" s="355" t="str">
        <f>IF('AUP Test Results - Table 1'!D341&gt;SUM('AUP Test Results - Table 1'!F341,'AUP Test Results - Table 1'!O341,'AUP Test Results - Table 1'!L341),"PASS",IF('AUP Test Results - Table 1'!D341=SUM('AUP Test Results - Table 1'!F341,'AUP Test Results - Table 1'!O341,'AUP Test Results - Table 1'!L341),"PASS",IF(SUM('AUP Test Results - Table 1'!F341,'AUP Test Results - Table 1'!O341,'AUP Test Results - Table 1'!L341)=0,"PASS","FAIL")))</f>
        <v>PASS</v>
      </c>
    </row>
    <row r="343" spans="4:5" x14ac:dyDescent="0.25">
      <c r="D343" s="355" t="s">
        <v>1581</v>
      </c>
      <c r="E343" s="355" t="str">
        <f>IF('AUP Test Results - Table 1'!D342&gt;SUM('AUP Test Results - Table 1'!F342,'AUP Test Results - Table 1'!O342,'AUP Test Results - Table 1'!L342),"PASS",IF('AUP Test Results - Table 1'!D342=SUM('AUP Test Results - Table 1'!F342,'AUP Test Results - Table 1'!O342,'AUP Test Results - Table 1'!L342),"PASS",IF(SUM('AUP Test Results - Table 1'!F342,'AUP Test Results - Table 1'!O342,'AUP Test Results - Table 1'!L342)=0,"PASS","FAIL")))</f>
        <v>PASS</v>
      </c>
    </row>
    <row r="344" spans="4:5" x14ac:dyDescent="0.25">
      <c r="D344" s="355" t="s">
        <v>1582</v>
      </c>
      <c r="E344" s="355" t="str">
        <f>IF('AUP Test Results - Table 1'!D343&gt;SUM('AUP Test Results - Table 1'!F343,'AUP Test Results - Table 1'!O343,'AUP Test Results - Table 1'!L343),"PASS",IF('AUP Test Results - Table 1'!D343=SUM('AUP Test Results - Table 1'!F343,'AUP Test Results - Table 1'!O343,'AUP Test Results - Table 1'!L343),"PASS",IF(SUM('AUP Test Results - Table 1'!F343,'AUP Test Results - Table 1'!O343,'AUP Test Results - Table 1'!L343)=0,"PASS","FAIL")))</f>
        <v>PASS</v>
      </c>
    </row>
    <row r="345" spans="4:5" x14ac:dyDescent="0.25">
      <c r="D345" s="355" t="s">
        <v>1583</v>
      </c>
      <c r="E345" s="355" t="str">
        <f>IF('AUP Test Results - Table 1'!D344&gt;SUM('AUP Test Results - Table 1'!F344,'AUP Test Results - Table 1'!O344,'AUP Test Results - Table 1'!L344),"PASS",IF('AUP Test Results - Table 1'!D344=SUM('AUP Test Results - Table 1'!F344,'AUP Test Results - Table 1'!O344,'AUP Test Results - Table 1'!L344),"PASS",IF(SUM('AUP Test Results - Table 1'!F344,'AUP Test Results - Table 1'!O344,'AUP Test Results - Table 1'!L344)=0,"PASS","FAIL")))</f>
        <v>PASS</v>
      </c>
    </row>
    <row r="346" spans="4:5" x14ac:dyDescent="0.25">
      <c r="D346" s="355" t="s">
        <v>1584</v>
      </c>
      <c r="E346" s="355" t="str">
        <f>IF('AUP Test Results - Table 1'!D345&gt;SUM('AUP Test Results - Table 1'!F345,'AUP Test Results - Table 1'!O345,'AUP Test Results - Table 1'!L345),"PASS",IF('AUP Test Results - Table 1'!D345=SUM('AUP Test Results - Table 1'!F345,'AUP Test Results - Table 1'!O345,'AUP Test Results - Table 1'!L345),"PASS",IF(SUM('AUP Test Results - Table 1'!F345,'AUP Test Results - Table 1'!O345,'AUP Test Results - Table 1'!L345)=0,"PASS","FAIL")))</f>
        <v>PASS</v>
      </c>
    </row>
    <row r="347" spans="4:5" x14ac:dyDescent="0.25">
      <c r="D347" s="355" t="s">
        <v>1585</v>
      </c>
      <c r="E347" s="355" t="str">
        <f>IF('AUP Test Results - Table 1'!D346&gt;SUM('AUP Test Results - Table 1'!F346,'AUP Test Results - Table 1'!O346,'AUP Test Results - Table 1'!L346),"PASS",IF('AUP Test Results - Table 1'!D346=SUM('AUP Test Results - Table 1'!F346,'AUP Test Results - Table 1'!O346,'AUP Test Results - Table 1'!L346),"PASS",IF(SUM('AUP Test Results - Table 1'!F346,'AUP Test Results - Table 1'!O346,'AUP Test Results - Table 1'!L346)=0,"PASS","FAIL")))</f>
        <v>PASS</v>
      </c>
    </row>
    <row r="348" spans="4:5" x14ac:dyDescent="0.25">
      <c r="D348" s="355" t="s">
        <v>1586</v>
      </c>
      <c r="E348" s="355" t="str">
        <f>IF('AUP Test Results - Table 1'!D347&gt;SUM('AUP Test Results - Table 1'!F347,'AUP Test Results - Table 1'!O347,'AUP Test Results - Table 1'!L347),"PASS",IF('AUP Test Results - Table 1'!D347=SUM('AUP Test Results - Table 1'!F347,'AUP Test Results - Table 1'!O347,'AUP Test Results - Table 1'!L347),"PASS",IF(SUM('AUP Test Results - Table 1'!F347,'AUP Test Results - Table 1'!O347,'AUP Test Results - Table 1'!L347)=0,"PASS","FAIL")))</f>
        <v>PASS</v>
      </c>
    </row>
    <row r="349" spans="4:5" x14ac:dyDescent="0.25">
      <c r="D349" s="355" t="s">
        <v>1587</v>
      </c>
      <c r="E349" s="355" t="str">
        <f>IF('AUP Test Results - Table 1'!D348&gt;SUM('AUP Test Results - Table 1'!F348,'AUP Test Results - Table 1'!O348,'AUP Test Results - Table 1'!L348),"PASS",IF('AUP Test Results - Table 1'!D348=SUM('AUP Test Results - Table 1'!F348,'AUP Test Results - Table 1'!O348,'AUP Test Results - Table 1'!L348),"PASS",IF(SUM('AUP Test Results - Table 1'!F348,'AUP Test Results - Table 1'!O348,'AUP Test Results - Table 1'!L348)=0,"PASS","FAIL")))</f>
        <v>PASS</v>
      </c>
    </row>
    <row r="350" spans="4:5" x14ac:dyDescent="0.25">
      <c r="D350" s="355" t="s">
        <v>1588</v>
      </c>
      <c r="E350" s="355" t="str">
        <f>IF('AUP Test Results - Table 1'!D349&gt;SUM('AUP Test Results - Table 1'!F349,'AUP Test Results - Table 1'!O349,'AUP Test Results - Table 1'!L349),"PASS",IF('AUP Test Results - Table 1'!D349=SUM('AUP Test Results - Table 1'!F349,'AUP Test Results - Table 1'!O349,'AUP Test Results - Table 1'!L349),"PASS",IF(SUM('AUP Test Results - Table 1'!F349,'AUP Test Results - Table 1'!O349,'AUP Test Results - Table 1'!L349)=0,"PASS","FAIL")))</f>
        <v>PASS</v>
      </c>
    </row>
    <row r="351" spans="4:5" x14ac:dyDescent="0.25">
      <c r="D351" s="355" t="s">
        <v>1589</v>
      </c>
      <c r="E351" s="355" t="str">
        <f>IF('AUP Test Results - Table 1'!D350&gt;SUM('AUP Test Results - Table 1'!F350,'AUP Test Results - Table 1'!O350,'AUP Test Results - Table 1'!L350),"PASS",IF('AUP Test Results - Table 1'!D350=SUM('AUP Test Results - Table 1'!F350,'AUP Test Results - Table 1'!O350,'AUP Test Results - Table 1'!L350),"PASS",IF(SUM('AUP Test Results - Table 1'!F350,'AUP Test Results - Table 1'!O350,'AUP Test Results - Table 1'!L350)=0,"PASS","FAIL")))</f>
        <v>PASS</v>
      </c>
    </row>
    <row r="352" spans="4:5" x14ac:dyDescent="0.25">
      <c r="D352" s="355" t="s">
        <v>1590</v>
      </c>
      <c r="E352" s="355" t="str">
        <f>IF('AUP Test Results - Table 1'!D351&gt;SUM('AUP Test Results - Table 1'!F351,'AUP Test Results - Table 1'!O351,'AUP Test Results - Table 1'!L351),"PASS",IF('AUP Test Results - Table 1'!D351=SUM('AUP Test Results - Table 1'!F351,'AUP Test Results - Table 1'!O351,'AUP Test Results - Table 1'!L351),"PASS",IF(SUM('AUP Test Results - Table 1'!F351,'AUP Test Results - Table 1'!O351,'AUP Test Results - Table 1'!L351)=0,"PASS","FAIL")))</f>
        <v>PASS</v>
      </c>
    </row>
    <row r="353" spans="4:5" x14ac:dyDescent="0.25">
      <c r="D353" s="355" t="s">
        <v>1591</v>
      </c>
      <c r="E353" s="355" t="str">
        <f>IF('AUP Test Results - Table 1'!D352&gt;SUM('AUP Test Results - Table 1'!F352,'AUP Test Results - Table 1'!O352,'AUP Test Results - Table 1'!L352),"PASS",IF('AUP Test Results - Table 1'!D352=SUM('AUP Test Results - Table 1'!F352,'AUP Test Results - Table 1'!O352,'AUP Test Results - Table 1'!L352),"PASS",IF(SUM('AUP Test Results - Table 1'!F352,'AUP Test Results - Table 1'!O352,'AUP Test Results - Table 1'!L352)=0,"PASS","FAIL")))</f>
        <v>PASS</v>
      </c>
    </row>
    <row r="354" spans="4:5" x14ac:dyDescent="0.25">
      <c r="D354" s="355" t="s">
        <v>1592</v>
      </c>
      <c r="E354" s="355" t="str">
        <f>IF('AUP Test Results - Table 1'!D353&gt;SUM('AUP Test Results - Table 1'!F353,'AUP Test Results - Table 1'!O353,'AUP Test Results - Table 1'!L353),"PASS",IF('AUP Test Results - Table 1'!D353=SUM('AUP Test Results - Table 1'!F353,'AUP Test Results - Table 1'!O353,'AUP Test Results - Table 1'!L353),"PASS",IF(SUM('AUP Test Results - Table 1'!F353,'AUP Test Results - Table 1'!O353,'AUP Test Results - Table 1'!L353)=0,"PASS","FAIL")))</f>
        <v>PASS</v>
      </c>
    </row>
    <row r="355" spans="4:5" x14ac:dyDescent="0.25">
      <c r="D355" s="355" t="s">
        <v>1593</v>
      </c>
      <c r="E355" s="355" t="str">
        <f>IF('AUP Test Results - Table 1'!D354&gt;SUM('AUP Test Results - Table 1'!F354,'AUP Test Results - Table 1'!O354,'AUP Test Results - Table 1'!L354),"PASS",IF('AUP Test Results - Table 1'!D354=SUM('AUP Test Results - Table 1'!F354,'AUP Test Results - Table 1'!O354,'AUP Test Results - Table 1'!L354),"PASS",IF(SUM('AUP Test Results - Table 1'!F354,'AUP Test Results - Table 1'!O354,'AUP Test Results - Table 1'!L354)=0,"PASS","FAIL")))</f>
        <v>PASS</v>
      </c>
    </row>
    <row r="356" spans="4:5" x14ac:dyDescent="0.25">
      <c r="D356" s="355" t="s">
        <v>1594</v>
      </c>
      <c r="E356" s="355" t="str">
        <f>IF('AUP Test Results - Table 1'!D355&gt;SUM('AUP Test Results - Table 1'!F355,'AUP Test Results - Table 1'!O355,'AUP Test Results - Table 1'!L355),"PASS",IF('AUP Test Results - Table 1'!D355=SUM('AUP Test Results - Table 1'!F355,'AUP Test Results - Table 1'!O355,'AUP Test Results - Table 1'!L355),"PASS",IF(SUM('AUP Test Results - Table 1'!F355,'AUP Test Results - Table 1'!O355,'AUP Test Results - Table 1'!L355)=0,"PASS","FAIL")))</f>
        <v>PASS</v>
      </c>
    </row>
    <row r="357" spans="4:5" x14ac:dyDescent="0.25">
      <c r="D357" s="355" t="s">
        <v>1595</v>
      </c>
      <c r="E357" s="355" t="str">
        <f>IF('AUP Test Results - Table 1'!D356&gt;SUM('AUP Test Results - Table 1'!F356,'AUP Test Results - Table 1'!O356,'AUP Test Results - Table 1'!L356),"PASS",IF('AUP Test Results - Table 1'!D356=SUM('AUP Test Results - Table 1'!F356,'AUP Test Results - Table 1'!O356,'AUP Test Results - Table 1'!L356),"PASS",IF(SUM('AUP Test Results - Table 1'!F356,'AUP Test Results - Table 1'!O356,'AUP Test Results - Table 1'!L356)=0,"PASS","FAIL")))</f>
        <v>PASS</v>
      </c>
    </row>
    <row r="358" spans="4:5" x14ac:dyDescent="0.25">
      <c r="D358" s="355" t="s">
        <v>1596</v>
      </c>
      <c r="E358" s="355" t="str">
        <f>IF('AUP Test Results - Table 1'!D357&gt;SUM('AUP Test Results - Table 1'!F357,'AUP Test Results - Table 1'!O357,'AUP Test Results - Table 1'!L357),"PASS",IF('AUP Test Results - Table 1'!D357=SUM('AUP Test Results - Table 1'!F357,'AUP Test Results - Table 1'!O357,'AUP Test Results - Table 1'!L357),"PASS",IF(SUM('AUP Test Results - Table 1'!F357,'AUP Test Results - Table 1'!O357,'AUP Test Results - Table 1'!L357)=0,"PASS","FAIL")))</f>
        <v>PASS</v>
      </c>
    </row>
    <row r="359" spans="4:5" x14ac:dyDescent="0.25">
      <c r="D359" s="355" t="s">
        <v>1597</v>
      </c>
      <c r="E359" s="355" t="str">
        <f>IF('AUP Test Results - Table 1'!D358&gt;SUM('AUP Test Results - Table 1'!F358,'AUP Test Results - Table 1'!O358,'AUP Test Results - Table 1'!L358),"PASS",IF('AUP Test Results - Table 1'!D358=SUM('AUP Test Results - Table 1'!F358,'AUP Test Results - Table 1'!O358,'AUP Test Results - Table 1'!L358),"PASS",IF(SUM('AUP Test Results - Table 1'!F358,'AUP Test Results - Table 1'!O358,'AUP Test Results - Table 1'!L358)=0,"PASS","FAIL")))</f>
        <v>PASS</v>
      </c>
    </row>
    <row r="360" spans="4:5" x14ac:dyDescent="0.25">
      <c r="D360" s="355" t="s">
        <v>1598</v>
      </c>
      <c r="E360" s="355" t="str">
        <f>IF('AUP Test Results - Table 1'!D359&gt;SUM('AUP Test Results - Table 1'!F359,'AUP Test Results - Table 1'!O359,'AUP Test Results - Table 1'!L359),"PASS",IF('AUP Test Results - Table 1'!D359=SUM('AUP Test Results - Table 1'!F359,'AUP Test Results - Table 1'!O359,'AUP Test Results - Table 1'!L359),"PASS",IF(SUM('AUP Test Results - Table 1'!F359,'AUP Test Results - Table 1'!O359,'AUP Test Results - Table 1'!L359)=0,"PASS","FAIL")))</f>
        <v>PASS</v>
      </c>
    </row>
    <row r="361" spans="4:5" x14ac:dyDescent="0.25">
      <c r="D361" s="355" t="s">
        <v>1599</v>
      </c>
      <c r="E361" s="355" t="str">
        <f>IF('AUP Test Results - Table 1'!D360&gt;SUM('AUP Test Results - Table 1'!F360,'AUP Test Results - Table 1'!O360,'AUP Test Results - Table 1'!L360),"PASS",IF('AUP Test Results - Table 1'!D360=SUM('AUP Test Results - Table 1'!F360,'AUP Test Results - Table 1'!O360,'AUP Test Results - Table 1'!L360),"PASS",IF(SUM('AUP Test Results - Table 1'!F360,'AUP Test Results - Table 1'!O360,'AUP Test Results - Table 1'!L360)=0,"PASS","FAIL")))</f>
        <v>PASS</v>
      </c>
    </row>
    <row r="362" spans="4:5" x14ac:dyDescent="0.25">
      <c r="D362" s="355" t="s">
        <v>1600</v>
      </c>
      <c r="E362" s="355" t="str">
        <f>IF('AUP Test Results - Table 1'!D361&gt;SUM('AUP Test Results - Table 1'!F361,'AUP Test Results - Table 1'!O361,'AUP Test Results - Table 1'!L361),"PASS",IF('AUP Test Results - Table 1'!D361=SUM('AUP Test Results - Table 1'!F361,'AUP Test Results - Table 1'!O361,'AUP Test Results - Table 1'!L361),"PASS",IF(SUM('AUP Test Results - Table 1'!F361,'AUP Test Results - Table 1'!O361,'AUP Test Results - Table 1'!L361)=0,"PASS","FAIL")))</f>
        <v>PASS</v>
      </c>
    </row>
    <row r="363" spans="4:5" x14ac:dyDescent="0.25">
      <c r="D363" s="355" t="s">
        <v>1601</v>
      </c>
      <c r="E363" s="355" t="str">
        <f>IF('AUP Test Results - Table 1'!D362&gt;SUM('AUP Test Results - Table 1'!F362,'AUP Test Results - Table 1'!O362,'AUP Test Results - Table 1'!L362),"PASS",IF('AUP Test Results - Table 1'!D362=SUM('AUP Test Results - Table 1'!F362,'AUP Test Results - Table 1'!O362,'AUP Test Results - Table 1'!L362),"PASS",IF(SUM('AUP Test Results - Table 1'!F362,'AUP Test Results - Table 1'!O362,'AUP Test Results - Table 1'!L362)=0,"PASS","FAIL")))</f>
        <v>PASS</v>
      </c>
    </row>
    <row r="364" spans="4:5" x14ac:dyDescent="0.25">
      <c r="D364" s="355" t="s">
        <v>1602</v>
      </c>
      <c r="E364" s="355" t="str">
        <f>IF('AUP Test Results - Table 1'!D363&gt;SUM('AUP Test Results - Table 1'!F363,'AUP Test Results - Table 1'!O363,'AUP Test Results - Table 1'!L363),"PASS",IF('AUP Test Results - Table 1'!D363=SUM('AUP Test Results - Table 1'!F363,'AUP Test Results - Table 1'!O363,'AUP Test Results - Table 1'!L363),"PASS",IF(SUM('AUP Test Results - Table 1'!F363,'AUP Test Results - Table 1'!O363,'AUP Test Results - Table 1'!L363)=0,"PASS","FAIL")))</f>
        <v>PASS</v>
      </c>
    </row>
    <row r="365" spans="4:5" x14ac:dyDescent="0.25">
      <c r="D365" s="355" t="s">
        <v>1603</v>
      </c>
      <c r="E365" s="355" t="str">
        <f>IF('AUP Test Results - Table 1'!D364&gt;SUM('AUP Test Results - Table 1'!F364,'AUP Test Results - Table 1'!O364,'AUP Test Results - Table 1'!L364),"PASS",IF('AUP Test Results - Table 1'!D364=SUM('AUP Test Results - Table 1'!F364,'AUP Test Results - Table 1'!O364,'AUP Test Results - Table 1'!L364),"PASS",IF(SUM('AUP Test Results - Table 1'!F364,'AUP Test Results - Table 1'!O364,'AUP Test Results - Table 1'!L364)=0,"PASS","FAIL")))</f>
        <v>PASS</v>
      </c>
    </row>
    <row r="366" spans="4:5" x14ac:dyDescent="0.25">
      <c r="D366" s="355" t="s">
        <v>1604</v>
      </c>
      <c r="E366" s="355" t="str">
        <f>IF('AUP Test Results - Table 1'!D365&gt;SUM('AUP Test Results - Table 1'!F365,'AUP Test Results - Table 1'!O365,'AUP Test Results - Table 1'!L365),"PASS",IF('AUP Test Results - Table 1'!D365=SUM('AUP Test Results - Table 1'!F365,'AUP Test Results - Table 1'!O365,'AUP Test Results - Table 1'!L365),"PASS",IF(SUM('AUP Test Results - Table 1'!F365,'AUP Test Results - Table 1'!O365,'AUP Test Results - Table 1'!L365)=0,"PASS","FAIL")))</f>
        <v>PASS</v>
      </c>
    </row>
    <row r="367" spans="4:5" x14ac:dyDescent="0.25">
      <c r="D367" s="355" t="s">
        <v>1605</v>
      </c>
      <c r="E367" s="355" t="str">
        <f>IF('AUP Test Results - Table 1'!D366&gt;SUM('AUP Test Results - Table 1'!F366,'AUP Test Results - Table 1'!O366,'AUP Test Results - Table 1'!L366),"PASS",IF('AUP Test Results - Table 1'!D366=SUM('AUP Test Results - Table 1'!F366,'AUP Test Results - Table 1'!O366,'AUP Test Results - Table 1'!L366),"PASS",IF(SUM('AUP Test Results - Table 1'!F366,'AUP Test Results - Table 1'!O366,'AUP Test Results - Table 1'!L366)=0,"PASS","FAIL")))</f>
        <v>PASS</v>
      </c>
    </row>
    <row r="368" spans="4:5" x14ac:dyDescent="0.25">
      <c r="D368" s="355" t="s">
        <v>1606</v>
      </c>
      <c r="E368" s="355" t="str">
        <f>IF('AUP Test Results - Table 1'!D367&gt;SUM('AUP Test Results - Table 1'!F367,'AUP Test Results - Table 1'!O367,'AUP Test Results - Table 1'!L367),"PASS",IF('AUP Test Results - Table 1'!D367=SUM('AUP Test Results - Table 1'!F367,'AUP Test Results - Table 1'!O367,'AUP Test Results - Table 1'!L367),"PASS",IF(SUM('AUP Test Results - Table 1'!F367,'AUP Test Results - Table 1'!O367,'AUP Test Results - Table 1'!L367)=0,"PASS","FAIL")))</f>
        <v>PASS</v>
      </c>
    </row>
    <row r="369" spans="4:5" x14ac:dyDescent="0.25">
      <c r="D369" s="355" t="s">
        <v>1607</v>
      </c>
      <c r="E369" s="355" t="str">
        <f>IF('AUP Test Results - Table 1'!D368&gt;SUM('AUP Test Results - Table 1'!F368,'AUP Test Results - Table 1'!O368,'AUP Test Results - Table 1'!L368),"PASS",IF('AUP Test Results - Table 1'!D368=SUM('AUP Test Results - Table 1'!F368,'AUP Test Results - Table 1'!O368,'AUP Test Results - Table 1'!L368),"PASS",IF(SUM('AUP Test Results - Table 1'!F368,'AUP Test Results - Table 1'!O368,'AUP Test Results - Table 1'!L368)=0,"PASS","FAIL")))</f>
        <v>PASS</v>
      </c>
    </row>
    <row r="370" spans="4:5" x14ac:dyDescent="0.25">
      <c r="D370" s="355" t="s">
        <v>1608</v>
      </c>
      <c r="E370" s="355" t="str">
        <f>IF('AUP Test Results - Table 1'!D369&gt;SUM('AUP Test Results - Table 1'!F369,'AUP Test Results - Table 1'!O369,'AUP Test Results - Table 1'!L369),"PASS",IF('AUP Test Results - Table 1'!D369=SUM('AUP Test Results - Table 1'!F369,'AUP Test Results - Table 1'!O369,'AUP Test Results - Table 1'!L369),"PASS",IF(SUM('AUP Test Results - Table 1'!F369,'AUP Test Results - Table 1'!O369,'AUP Test Results - Table 1'!L369)=0,"PASS","FAIL")))</f>
        <v>PASS</v>
      </c>
    </row>
    <row r="371" spans="4:5" x14ac:dyDescent="0.25">
      <c r="D371" s="355" t="s">
        <v>1609</v>
      </c>
      <c r="E371" s="355" t="str">
        <f>IF('AUP Test Results - Table 1'!D370&gt;SUM('AUP Test Results - Table 1'!F370,'AUP Test Results - Table 1'!O370,'AUP Test Results - Table 1'!L370),"PASS",IF('AUP Test Results - Table 1'!D370=SUM('AUP Test Results - Table 1'!F370,'AUP Test Results - Table 1'!O370,'AUP Test Results - Table 1'!L370),"PASS",IF(SUM('AUP Test Results - Table 1'!F370,'AUP Test Results - Table 1'!O370,'AUP Test Results - Table 1'!L370)=0,"PASS","FAIL")))</f>
        <v>PASS</v>
      </c>
    </row>
    <row r="372" spans="4:5" x14ac:dyDescent="0.25">
      <c r="D372" s="355" t="s">
        <v>1610</v>
      </c>
      <c r="E372" s="355" t="str">
        <f>IF('AUP Test Results - Table 1'!D371&gt;SUM('AUP Test Results - Table 1'!F371,'AUP Test Results - Table 1'!O371,'AUP Test Results - Table 1'!L371),"PASS",IF('AUP Test Results - Table 1'!D371=SUM('AUP Test Results - Table 1'!F371,'AUP Test Results - Table 1'!O371,'AUP Test Results - Table 1'!L371),"PASS",IF(SUM('AUP Test Results - Table 1'!F371,'AUP Test Results - Table 1'!O371,'AUP Test Results - Table 1'!L371)=0,"PASS","FAIL")))</f>
        <v>PASS</v>
      </c>
    </row>
    <row r="373" spans="4:5" x14ac:dyDescent="0.25">
      <c r="D373" s="355" t="s">
        <v>1611</v>
      </c>
      <c r="E373" s="355" t="str">
        <f>IF('AUP Test Results - Table 1'!D372&gt;SUM('AUP Test Results - Table 1'!F372,'AUP Test Results - Table 1'!O372,'AUP Test Results - Table 1'!L372),"PASS",IF('AUP Test Results - Table 1'!D372=SUM('AUP Test Results - Table 1'!F372,'AUP Test Results - Table 1'!O372,'AUP Test Results - Table 1'!L372),"PASS",IF(SUM('AUP Test Results - Table 1'!F372,'AUP Test Results - Table 1'!O372,'AUP Test Results - Table 1'!L372)=0,"PASS","FAIL")))</f>
        <v>PASS</v>
      </c>
    </row>
    <row r="374" spans="4:5" x14ac:dyDescent="0.25">
      <c r="D374" s="355" t="s">
        <v>1612</v>
      </c>
      <c r="E374" s="355" t="str">
        <f>IF('AUP Test Results - Table 1'!D373&gt;SUM('AUP Test Results - Table 1'!F373,'AUP Test Results - Table 1'!O373,'AUP Test Results - Table 1'!L373),"PASS",IF('AUP Test Results - Table 1'!D373=SUM('AUP Test Results - Table 1'!F373,'AUP Test Results - Table 1'!O373,'AUP Test Results - Table 1'!L373),"PASS",IF(SUM('AUP Test Results - Table 1'!F373,'AUP Test Results - Table 1'!O373,'AUP Test Results - Table 1'!L373)=0,"PASS","FAIL")))</f>
        <v>PASS</v>
      </c>
    </row>
    <row r="375" spans="4:5" x14ac:dyDescent="0.25">
      <c r="D375" s="355" t="s">
        <v>1613</v>
      </c>
      <c r="E375" s="355" t="str">
        <f>IF('AUP Test Results - Table 1'!D374&gt;SUM('AUP Test Results - Table 1'!F374,'AUP Test Results - Table 1'!O374,'AUP Test Results - Table 1'!L374),"PASS",IF('AUP Test Results - Table 1'!D374=SUM('AUP Test Results - Table 1'!F374,'AUP Test Results - Table 1'!O374,'AUP Test Results - Table 1'!L374),"PASS",IF(SUM('AUP Test Results - Table 1'!F374,'AUP Test Results - Table 1'!O374,'AUP Test Results - Table 1'!L374)=0,"PASS","FAIL")))</f>
        <v>PASS</v>
      </c>
    </row>
    <row r="376" spans="4:5" x14ac:dyDescent="0.25">
      <c r="D376" s="355" t="s">
        <v>1614</v>
      </c>
      <c r="E376" s="355" t="str">
        <f>IF('AUP Test Results - Table 1'!D375&gt;SUM('AUP Test Results - Table 1'!F375,'AUP Test Results - Table 1'!O375,'AUP Test Results - Table 1'!L375),"PASS",IF('AUP Test Results - Table 1'!D375=SUM('AUP Test Results - Table 1'!F375,'AUP Test Results - Table 1'!O375,'AUP Test Results - Table 1'!L375),"PASS",IF(SUM('AUP Test Results - Table 1'!F375,'AUP Test Results - Table 1'!O375,'AUP Test Results - Table 1'!L375)=0,"PASS","FAIL")))</f>
        <v>PASS</v>
      </c>
    </row>
    <row r="377" spans="4:5" x14ac:dyDescent="0.25">
      <c r="D377" s="355" t="s">
        <v>1615</v>
      </c>
      <c r="E377" s="355" t="str">
        <f>IF('AUP Test Results - Table 1'!D376&gt;SUM('AUP Test Results - Table 1'!F376,'AUP Test Results - Table 1'!O376,'AUP Test Results - Table 1'!L376),"PASS",IF('AUP Test Results - Table 1'!D376=SUM('AUP Test Results - Table 1'!F376,'AUP Test Results - Table 1'!O376,'AUP Test Results - Table 1'!L376),"PASS",IF(SUM('AUP Test Results - Table 1'!F376,'AUP Test Results - Table 1'!O376,'AUP Test Results - Table 1'!L376)=0,"PASS","FAIL")))</f>
        <v>PASS</v>
      </c>
    </row>
    <row r="378" spans="4:5" x14ac:dyDescent="0.25">
      <c r="D378" s="355" t="s">
        <v>1616</v>
      </c>
      <c r="E378" s="355" t="str">
        <f>IF('AUP Test Results - Table 1'!D377&gt;SUM('AUP Test Results - Table 1'!F377,'AUP Test Results - Table 1'!O377,'AUP Test Results - Table 1'!L377),"PASS",IF('AUP Test Results - Table 1'!D377=SUM('AUP Test Results - Table 1'!F377,'AUP Test Results - Table 1'!O377,'AUP Test Results - Table 1'!L377),"PASS",IF(SUM('AUP Test Results - Table 1'!F377,'AUP Test Results - Table 1'!O377,'AUP Test Results - Table 1'!L377)=0,"PASS","FAIL")))</f>
        <v>PASS</v>
      </c>
    </row>
    <row r="379" spans="4:5" x14ac:dyDescent="0.25">
      <c r="D379" s="355" t="s">
        <v>1617</v>
      </c>
      <c r="E379" s="355" t="str">
        <f>IF('AUP Test Results - Table 1'!D378&gt;SUM('AUP Test Results - Table 1'!F378,'AUP Test Results - Table 1'!O378,'AUP Test Results - Table 1'!L378),"PASS",IF('AUP Test Results - Table 1'!D378=SUM('AUP Test Results - Table 1'!F378,'AUP Test Results - Table 1'!O378,'AUP Test Results - Table 1'!L378),"PASS",IF(SUM('AUP Test Results - Table 1'!F378,'AUP Test Results - Table 1'!O378,'AUP Test Results - Table 1'!L378)=0,"PASS","FAIL")))</f>
        <v>PASS</v>
      </c>
    </row>
    <row r="380" spans="4:5" x14ac:dyDescent="0.25">
      <c r="D380" s="355" t="s">
        <v>1618</v>
      </c>
      <c r="E380" s="355" t="str">
        <f>IF('AUP Test Results - Table 1'!D379&gt;SUM('AUP Test Results - Table 1'!F379,'AUP Test Results - Table 1'!O379,'AUP Test Results - Table 1'!L379),"PASS",IF('AUP Test Results - Table 1'!D379=SUM('AUP Test Results - Table 1'!F379,'AUP Test Results - Table 1'!O379,'AUP Test Results - Table 1'!L379),"PASS",IF(SUM('AUP Test Results - Table 1'!F379,'AUP Test Results - Table 1'!O379,'AUP Test Results - Table 1'!L379)=0,"PASS","FAIL")))</f>
        <v>PASS</v>
      </c>
    </row>
    <row r="381" spans="4:5" x14ac:dyDescent="0.25">
      <c r="D381" s="355" t="s">
        <v>1619</v>
      </c>
      <c r="E381" s="355" t="str">
        <f>IF('AUP Test Results - Table 1'!D380&gt;SUM('AUP Test Results - Table 1'!F380,'AUP Test Results - Table 1'!O380,'AUP Test Results - Table 1'!L380),"PASS",IF('AUP Test Results - Table 1'!D380=SUM('AUP Test Results - Table 1'!F380,'AUP Test Results - Table 1'!O380,'AUP Test Results - Table 1'!L380),"PASS",IF(SUM('AUP Test Results - Table 1'!F380,'AUP Test Results - Table 1'!O380,'AUP Test Results - Table 1'!L380)=0,"PASS","FAIL")))</f>
        <v>PASS</v>
      </c>
    </row>
    <row r="382" spans="4:5" x14ac:dyDescent="0.25">
      <c r="D382" s="355" t="s">
        <v>1620</v>
      </c>
      <c r="E382" s="355" t="str">
        <f>IF('AUP Test Results - Table 1'!D381&gt;SUM('AUP Test Results - Table 1'!F381,'AUP Test Results - Table 1'!O381,'AUP Test Results - Table 1'!L381),"PASS",IF('AUP Test Results - Table 1'!D381=SUM('AUP Test Results - Table 1'!F381,'AUP Test Results - Table 1'!O381,'AUP Test Results - Table 1'!L381),"PASS",IF(SUM('AUP Test Results - Table 1'!F381,'AUP Test Results - Table 1'!O381,'AUP Test Results - Table 1'!L381)=0,"PASS","FAIL")))</f>
        <v>PASS</v>
      </c>
    </row>
    <row r="383" spans="4:5" x14ac:dyDescent="0.25">
      <c r="D383" s="355" t="s">
        <v>1621</v>
      </c>
      <c r="E383" s="355" t="str">
        <f>IF('AUP Test Results - Table 1'!D382&gt;SUM('AUP Test Results - Table 1'!F382,'AUP Test Results - Table 1'!O382,'AUP Test Results - Table 1'!L382),"PASS",IF('AUP Test Results - Table 1'!D382=SUM('AUP Test Results - Table 1'!F382,'AUP Test Results - Table 1'!O382,'AUP Test Results - Table 1'!L382),"PASS",IF(SUM('AUP Test Results - Table 1'!F382,'AUP Test Results - Table 1'!O382,'AUP Test Results - Table 1'!L382)=0,"PASS","FAIL")))</f>
        <v>PASS</v>
      </c>
    </row>
    <row r="384" spans="4:5" x14ac:dyDescent="0.25">
      <c r="D384" s="355" t="s">
        <v>1622</v>
      </c>
      <c r="E384" s="355" t="str">
        <f>IF('AUP Test Results - Table 1'!D383&gt;SUM('AUP Test Results - Table 1'!F383,'AUP Test Results - Table 1'!O383,'AUP Test Results - Table 1'!L383),"PASS",IF('AUP Test Results - Table 1'!D383=SUM('AUP Test Results - Table 1'!F383,'AUP Test Results - Table 1'!O383,'AUP Test Results - Table 1'!L383),"PASS",IF(SUM('AUP Test Results - Table 1'!F383,'AUP Test Results - Table 1'!O383,'AUP Test Results - Table 1'!L383)=0,"PASS","FAIL")))</f>
        <v>PASS</v>
      </c>
    </row>
    <row r="385" spans="4:5" x14ac:dyDescent="0.25">
      <c r="D385" s="355" t="s">
        <v>1623</v>
      </c>
      <c r="E385" s="355" t="str">
        <f>IF('AUP Test Results - Table 1'!D384&gt;SUM('AUP Test Results - Table 1'!F384,'AUP Test Results - Table 1'!O384,'AUP Test Results - Table 1'!L384),"PASS",IF('AUP Test Results - Table 1'!D384=SUM('AUP Test Results - Table 1'!F384,'AUP Test Results - Table 1'!O384,'AUP Test Results - Table 1'!L384),"PASS",IF(SUM('AUP Test Results - Table 1'!F384,'AUP Test Results - Table 1'!O384,'AUP Test Results - Table 1'!L384)=0,"PASS","FAIL")))</f>
        <v>PASS</v>
      </c>
    </row>
    <row r="386" spans="4:5" x14ac:dyDescent="0.25">
      <c r="D386" s="355" t="s">
        <v>1624</v>
      </c>
      <c r="E386" s="355" t="str">
        <f>IF('AUP Test Results - Table 1'!D385&gt;SUM('AUP Test Results - Table 1'!F385,'AUP Test Results - Table 1'!O385,'AUP Test Results - Table 1'!L385),"PASS",IF('AUP Test Results - Table 1'!D385=SUM('AUP Test Results - Table 1'!F385,'AUP Test Results - Table 1'!O385,'AUP Test Results - Table 1'!L385),"PASS",IF(SUM('AUP Test Results - Table 1'!F385,'AUP Test Results - Table 1'!O385,'AUP Test Results - Table 1'!L385)=0,"PASS","FAIL")))</f>
        <v>PASS</v>
      </c>
    </row>
    <row r="387" spans="4:5" x14ac:dyDescent="0.25">
      <c r="D387" s="355" t="s">
        <v>1625</v>
      </c>
      <c r="E387" s="355" t="str">
        <f>IF('AUP Test Results - Table 1'!D386&gt;SUM('AUP Test Results - Table 1'!F386,'AUP Test Results - Table 1'!O386,'AUP Test Results - Table 1'!L386),"PASS",IF('AUP Test Results - Table 1'!D386=SUM('AUP Test Results - Table 1'!F386,'AUP Test Results - Table 1'!O386,'AUP Test Results - Table 1'!L386),"PASS",IF(SUM('AUP Test Results - Table 1'!F386,'AUP Test Results - Table 1'!O386,'AUP Test Results - Table 1'!L386)=0,"PASS","FAIL")))</f>
        <v>PASS</v>
      </c>
    </row>
    <row r="388" spans="4:5" x14ac:dyDescent="0.25">
      <c r="D388" s="355" t="s">
        <v>1626</v>
      </c>
      <c r="E388" s="355" t="str">
        <f>IF('AUP Test Results - Table 1'!D387&gt;SUM('AUP Test Results - Table 1'!F387,'AUP Test Results - Table 1'!O387,'AUP Test Results - Table 1'!L387),"PASS",IF('AUP Test Results - Table 1'!D387=SUM('AUP Test Results - Table 1'!F387,'AUP Test Results - Table 1'!O387,'AUP Test Results - Table 1'!L387),"PASS",IF(SUM('AUP Test Results - Table 1'!F387,'AUP Test Results - Table 1'!O387,'AUP Test Results - Table 1'!L387)=0,"PASS","FAIL")))</f>
        <v>PASS</v>
      </c>
    </row>
    <row r="389" spans="4:5" x14ac:dyDescent="0.25">
      <c r="D389" s="355" t="s">
        <v>1627</v>
      </c>
      <c r="E389" s="355" t="str">
        <f>IF('AUP Test Results - Table 1'!D388&gt;SUM('AUP Test Results - Table 1'!F388,'AUP Test Results - Table 1'!O388,'AUP Test Results - Table 1'!L388),"PASS",IF('AUP Test Results - Table 1'!D388=SUM('AUP Test Results - Table 1'!F388,'AUP Test Results - Table 1'!O388,'AUP Test Results - Table 1'!L388),"PASS",IF(SUM('AUP Test Results - Table 1'!F388,'AUP Test Results - Table 1'!O388,'AUP Test Results - Table 1'!L388)=0,"PASS","FAIL")))</f>
        <v>PASS</v>
      </c>
    </row>
    <row r="390" spans="4:5" x14ac:dyDescent="0.25">
      <c r="D390" s="355" t="s">
        <v>1628</v>
      </c>
      <c r="E390" s="355" t="str">
        <f>IF('AUP Test Results - Table 1'!D389&gt;SUM('AUP Test Results - Table 1'!F389,'AUP Test Results - Table 1'!O389,'AUP Test Results - Table 1'!L389),"PASS",IF('AUP Test Results - Table 1'!D389=SUM('AUP Test Results - Table 1'!F389,'AUP Test Results - Table 1'!O389,'AUP Test Results - Table 1'!L389),"PASS",IF(SUM('AUP Test Results - Table 1'!F389,'AUP Test Results - Table 1'!O389,'AUP Test Results - Table 1'!L389)=0,"PASS","FAIL")))</f>
        <v>PASS</v>
      </c>
    </row>
    <row r="391" spans="4:5" x14ac:dyDescent="0.25">
      <c r="D391" s="355" t="s">
        <v>1629</v>
      </c>
      <c r="E391" s="355" t="str">
        <f>IF('AUP Test Results - Table 1'!D390&gt;SUM('AUP Test Results - Table 1'!F390,'AUP Test Results - Table 1'!O390,'AUP Test Results - Table 1'!L390),"PASS",IF('AUP Test Results - Table 1'!D390=SUM('AUP Test Results - Table 1'!F390,'AUP Test Results - Table 1'!O390,'AUP Test Results - Table 1'!L390),"PASS",IF(SUM('AUP Test Results - Table 1'!F390,'AUP Test Results - Table 1'!O390,'AUP Test Results - Table 1'!L390)=0,"PASS","FAIL")))</f>
        <v>PASS</v>
      </c>
    </row>
    <row r="392" spans="4:5" x14ac:dyDescent="0.25">
      <c r="D392" s="355" t="s">
        <v>1630</v>
      </c>
      <c r="E392" s="355" t="str">
        <f>IF('AUP Test Results - Table 1'!D391&gt;SUM('AUP Test Results - Table 1'!F391,'AUP Test Results - Table 1'!O391,'AUP Test Results - Table 1'!L391),"PASS",IF('AUP Test Results - Table 1'!D391=SUM('AUP Test Results - Table 1'!F391,'AUP Test Results - Table 1'!O391,'AUP Test Results - Table 1'!L391),"PASS",IF(SUM('AUP Test Results - Table 1'!F391,'AUP Test Results - Table 1'!O391,'AUP Test Results - Table 1'!L391)=0,"PASS","FAIL")))</f>
        <v>PASS</v>
      </c>
    </row>
    <row r="393" spans="4:5" x14ac:dyDescent="0.25">
      <c r="D393" s="355" t="s">
        <v>1631</v>
      </c>
      <c r="E393" s="355" t="str">
        <f>IF('AUP Test Results - Table 1'!D392&gt;SUM('AUP Test Results - Table 1'!F392,'AUP Test Results - Table 1'!O392,'AUP Test Results - Table 1'!L392),"PASS",IF('AUP Test Results - Table 1'!D392=SUM('AUP Test Results - Table 1'!F392,'AUP Test Results - Table 1'!O392,'AUP Test Results - Table 1'!L392),"PASS",IF(SUM('AUP Test Results - Table 1'!F392,'AUP Test Results - Table 1'!O392,'AUP Test Results - Table 1'!L392)=0,"PASS","FAIL")))</f>
        <v>PASS</v>
      </c>
    </row>
    <row r="394" spans="4:5" x14ac:dyDescent="0.25">
      <c r="D394" s="355" t="s">
        <v>1632</v>
      </c>
      <c r="E394" s="355" t="str">
        <f>IF('AUP Test Results - Table 1'!D393&gt;SUM('AUP Test Results - Table 1'!F393,'AUP Test Results - Table 1'!O393,'AUP Test Results - Table 1'!L393),"PASS",IF('AUP Test Results - Table 1'!D393=SUM('AUP Test Results - Table 1'!F393,'AUP Test Results - Table 1'!O393,'AUP Test Results - Table 1'!L393),"PASS",IF(SUM('AUP Test Results - Table 1'!F393,'AUP Test Results - Table 1'!O393,'AUP Test Results - Table 1'!L393)=0,"PASS","FAIL")))</f>
        <v>PASS</v>
      </c>
    </row>
    <row r="395" spans="4:5" x14ac:dyDescent="0.25">
      <c r="D395" s="355" t="s">
        <v>1633</v>
      </c>
      <c r="E395" s="355" t="str">
        <f>IF('AUP Test Results - Table 1'!D394&gt;SUM('AUP Test Results - Table 1'!F394,'AUP Test Results - Table 1'!O394,'AUP Test Results - Table 1'!L394),"PASS",IF('AUP Test Results - Table 1'!D394=SUM('AUP Test Results - Table 1'!F394,'AUP Test Results - Table 1'!O394,'AUP Test Results - Table 1'!L394),"PASS",IF(SUM('AUP Test Results - Table 1'!F394,'AUP Test Results - Table 1'!O394,'AUP Test Results - Table 1'!L394)=0,"PASS","FAIL")))</f>
        <v>PASS</v>
      </c>
    </row>
    <row r="396" spans="4:5" x14ac:dyDescent="0.25">
      <c r="D396" s="355" t="s">
        <v>1634</v>
      </c>
      <c r="E396" s="355" t="str">
        <f>IF('AUP Test Results - Table 1'!D395&gt;SUM('AUP Test Results - Table 1'!F395,'AUP Test Results - Table 1'!O395,'AUP Test Results - Table 1'!L395),"PASS",IF('AUP Test Results - Table 1'!D395=SUM('AUP Test Results - Table 1'!F395,'AUP Test Results - Table 1'!O395,'AUP Test Results - Table 1'!L395),"PASS",IF(SUM('AUP Test Results - Table 1'!F395,'AUP Test Results - Table 1'!O395,'AUP Test Results - Table 1'!L395)=0,"PASS","FAIL")))</f>
        <v>PASS</v>
      </c>
    </row>
    <row r="397" spans="4:5" x14ac:dyDescent="0.25">
      <c r="D397" s="355" t="s">
        <v>1635</v>
      </c>
      <c r="E397" s="355" t="str">
        <f>IF('AUP Test Results - Table 1'!D396&gt;SUM('AUP Test Results - Table 1'!F396,'AUP Test Results - Table 1'!O396,'AUP Test Results - Table 1'!L396),"PASS",IF('AUP Test Results - Table 1'!D396=SUM('AUP Test Results - Table 1'!F396,'AUP Test Results - Table 1'!O396,'AUP Test Results - Table 1'!L396),"PASS",IF(SUM('AUP Test Results - Table 1'!F396,'AUP Test Results - Table 1'!O396,'AUP Test Results - Table 1'!L396)=0,"PASS","FAIL")))</f>
        <v>PASS</v>
      </c>
    </row>
    <row r="398" spans="4:5" x14ac:dyDescent="0.25">
      <c r="D398" s="355" t="s">
        <v>1636</v>
      </c>
      <c r="E398" s="355" t="str">
        <f>IF('AUP Test Results - Table 1'!D397&gt;SUM('AUP Test Results - Table 1'!F397,'AUP Test Results - Table 1'!O397,'AUP Test Results - Table 1'!L397),"PASS",IF('AUP Test Results - Table 1'!D397=SUM('AUP Test Results - Table 1'!F397,'AUP Test Results - Table 1'!O397,'AUP Test Results - Table 1'!L397),"PASS",IF(SUM('AUP Test Results - Table 1'!F397,'AUP Test Results - Table 1'!O397,'AUP Test Results - Table 1'!L397)=0,"PASS","FAIL")))</f>
        <v>PASS</v>
      </c>
    </row>
    <row r="399" spans="4:5" x14ac:dyDescent="0.25">
      <c r="D399" s="355" t="s">
        <v>1637</v>
      </c>
      <c r="E399" s="355" t="str">
        <f>IF('AUP Test Results - Table 1'!D398&gt;SUM('AUP Test Results - Table 1'!F398,'AUP Test Results - Table 1'!O398,'AUP Test Results - Table 1'!L398),"PASS",IF('AUP Test Results - Table 1'!D398=SUM('AUP Test Results - Table 1'!F398,'AUP Test Results - Table 1'!O398,'AUP Test Results - Table 1'!L398),"PASS",IF(SUM('AUP Test Results - Table 1'!F398,'AUP Test Results - Table 1'!O398,'AUP Test Results - Table 1'!L398)=0,"PASS","FAIL")))</f>
        <v>PASS</v>
      </c>
    </row>
    <row r="400" spans="4:5" x14ac:dyDescent="0.25">
      <c r="D400" s="355" t="s">
        <v>1638</v>
      </c>
      <c r="E400" s="355" t="str">
        <f>IF('AUP Test Results - Table 1'!D399&gt;SUM('AUP Test Results - Table 1'!F399,'AUP Test Results - Table 1'!O399,'AUP Test Results - Table 1'!L399),"PASS",IF('AUP Test Results - Table 1'!D399=SUM('AUP Test Results - Table 1'!F399,'AUP Test Results - Table 1'!O399,'AUP Test Results - Table 1'!L399),"PASS",IF(SUM('AUP Test Results - Table 1'!F399,'AUP Test Results - Table 1'!O399,'AUP Test Results - Table 1'!L399)=0,"PASS","FAIL")))</f>
        <v>PASS</v>
      </c>
    </row>
    <row r="401" spans="4:5" x14ac:dyDescent="0.25">
      <c r="D401" s="355" t="s">
        <v>1639</v>
      </c>
      <c r="E401" s="355" t="str">
        <f>IF('AUP Test Results - Table 1'!D400&gt;SUM('AUP Test Results - Table 1'!F400,'AUP Test Results - Table 1'!O400,'AUP Test Results - Table 1'!L400),"PASS",IF('AUP Test Results - Table 1'!D400=SUM('AUP Test Results - Table 1'!F400,'AUP Test Results - Table 1'!O400,'AUP Test Results - Table 1'!L400),"PASS",IF(SUM('AUP Test Results - Table 1'!F400,'AUP Test Results - Table 1'!O400,'AUP Test Results - Table 1'!L400)=0,"PASS","FAIL")))</f>
        <v>PASS</v>
      </c>
    </row>
    <row r="402" spans="4:5" x14ac:dyDescent="0.25">
      <c r="D402" s="355" t="s">
        <v>1640</v>
      </c>
      <c r="E402" s="355" t="str">
        <f>IF('AUP Test Results - Table 1'!D401&gt;SUM('AUP Test Results - Table 1'!F401,'AUP Test Results - Table 1'!O401,'AUP Test Results - Table 1'!L401),"PASS",IF('AUP Test Results - Table 1'!D401=SUM('AUP Test Results - Table 1'!F401,'AUP Test Results - Table 1'!O401,'AUP Test Results - Table 1'!L401),"PASS",IF(SUM('AUP Test Results - Table 1'!F401,'AUP Test Results - Table 1'!O401,'AUP Test Results - Table 1'!L401)=0,"PASS","FAIL")))</f>
        <v>PASS</v>
      </c>
    </row>
    <row r="403" spans="4:5" x14ac:dyDescent="0.25">
      <c r="D403" s="355" t="s">
        <v>1641</v>
      </c>
      <c r="E403" s="355" t="str">
        <f>IF('AUP Test Results - Table 1'!D402&gt;SUM('AUP Test Results - Table 1'!F402,'AUP Test Results - Table 1'!O402,'AUP Test Results - Table 1'!L402),"PASS",IF('AUP Test Results - Table 1'!D402=SUM('AUP Test Results - Table 1'!F402,'AUP Test Results - Table 1'!O402,'AUP Test Results - Table 1'!L402),"PASS",IF(SUM('AUP Test Results - Table 1'!F402,'AUP Test Results - Table 1'!O402,'AUP Test Results - Table 1'!L402)=0,"PASS","FAIL")))</f>
        <v>PASS</v>
      </c>
    </row>
    <row r="404" spans="4:5" x14ac:dyDescent="0.25">
      <c r="D404" s="355" t="s">
        <v>1642</v>
      </c>
      <c r="E404" s="355" t="str">
        <f>IF('AUP Test Results - Table 1'!D403&gt;SUM('AUP Test Results - Table 1'!F403,'AUP Test Results - Table 1'!O403,'AUP Test Results - Table 1'!L403),"PASS",IF('AUP Test Results - Table 1'!D403=SUM('AUP Test Results - Table 1'!F403,'AUP Test Results - Table 1'!O403,'AUP Test Results - Table 1'!L403),"PASS",IF(SUM('AUP Test Results - Table 1'!F403,'AUP Test Results - Table 1'!O403,'AUP Test Results - Table 1'!L403)=0,"PASS","FAIL")))</f>
        <v>PASS</v>
      </c>
    </row>
    <row r="405" spans="4:5" x14ac:dyDescent="0.25">
      <c r="D405" s="355" t="s">
        <v>1643</v>
      </c>
      <c r="E405" s="355" t="str">
        <f>IF('AUP Test Results - Table 1'!D404&gt;SUM('AUP Test Results - Table 1'!F404,'AUP Test Results - Table 1'!O404,'AUP Test Results - Table 1'!L404),"PASS",IF('AUP Test Results - Table 1'!D404=SUM('AUP Test Results - Table 1'!F404,'AUP Test Results - Table 1'!O404,'AUP Test Results - Table 1'!L404),"PASS",IF(SUM('AUP Test Results - Table 1'!F404,'AUP Test Results - Table 1'!O404,'AUP Test Results - Table 1'!L404)=0,"PASS","FAIL")))</f>
        <v>PASS</v>
      </c>
    </row>
    <row r="406" spans="4:5" x14ac:dyDescent="0.25">
      <c r="D406" s="355" t="s">
        <v>1644</v>
      </c>
      <c r="E406" s="355" t="str">
        <f>IF('AUP Test Results - Table 1'!D405&gt;SUM('AUP Test Results - Table 1'!F405,'AUP Test Results - Table 1'!O405,'AUP Test Results - Table 1'!L405),"PASS",IF('AUP Test Results - Table 1'!D405=SUM('AUP Test Results - Table 1'!F405,'AUP Test Results - Table 1'!O405,'AUP Test Results - Table 1'!L405),"PASS",IF(SUM('AUP Test Results - Table 1'!F405,'AUP Test Results - Table 1'!O405,'AUP Test Results - Table 1'!L405)=0,"PASS","FAIL")))</f>
        <v>PASS</v>
      </c>
    </row>
    <row r="407" spans="4:5" x14ac:dyDescent="0.25">
      <c r="D407" s="355" t="s">
        <v>1645</v>
      </c>
      <c r="E407" s="355" t="str">
        <f>IF('AUP Test Results - Table 1'!D406&gt;SUM('AUP Test Results - Table 1'!F406,'AUP Test Results - Table 1'!O406,'AUP Test Results - Table 1'!L406),"PASS",IF('AUP Test Results - Table 1'!D406=SUM('AUP Test Results - Table 1'!F406,'AUP Test Results - Table 1'!O406,'AUP Test Results - Table 1'!L406),"PASS",IF(SUM('AUP Test Results - Table 1'!F406,'AUP Test Results - Table 1'!O406,'AUP Test Results - Table 1'!L406)=0,"PASS","FAIL")))</f>
        <v>PASS</v>
      </c>
    </row>
    <row r="408" spans="4:5" x14ac:dyDescent="0.25">
      <c r="D408" s="355" t="s">
        <v>1646</v>
      </c>
      <c r="E408" s="355" t="str">
        <f>IF('AUP Test Results - Table 1'!D407&gt;SUM('AUP Test Results - Table 1'!F407,'AUP Test Results - Table 1'!O407,'AUP Test Results - Table 1'!L407),"PASS",IF('AUP Test Results - Table 1'!D407=SUM('AUP Test Results - Table 1'!F407,'AUP Test Results - Table 1'!O407,'AUP Test Results - Table 1'!L407),"PASS",IF(SUM('AUP Test Results - Table 1'!F407,'AUP Test Results - Table 1'!O407,'AUP Test Results - Table 1'!L407)=0,"PASS","FAIL")))</f>
        <v>PASS</v>
      </c>
    </row>
    <row r="409" spans="4:5" x14ac:dyDescent="0.25">
      <c r="D409" s="355" t="s">
        <v>1647</v>
      </c>
      <c r="E409" s="355" t="str">
        <f>IF('AUP Test Results - Table 1'!D408&gt;SUM('AUP Test Results - Table 1'!F408,'AUP Test Results - Table 1'!O408,'AUP Test Results - Table 1'!L408),"PASS",IF('AUP Test Results - Table 1'!D408=SUM('AUP Test Results - Table 1'!F408,'AUP Test Results - Table 1'!O408,'AUP Test Results - Table 1'!L408),"PASS",IF(SUM('AUP Test Results - Table 1'!F408,'AUP Test Results - Table 1'!O408,'AUP Test Results - Table 1'!L408)=0,"PASS","FAIL")))</f>
        <v>PASS</v>
      </c>
    </row>
    <row r="410" spans="4:5" x14ac:dyDescent="0.25">
      <c r="D410" s="355" t="s">
        <v>1648</v>
      </c>
      <c r="E410" s="355" t="str">
        <f>IF('AUP Test Results - Table 1'!D409&gt;SUM('AUP Test Results - Table 1'!F409,'AUP Test Results - Table 1'!O409,'AUP Test Results - Table 1'!L409),"PASS",IF('AUP Test Results - Table 1'!D409=SUM('AUP Test Results - Table 1'!F409,'AUP Test Results - Table 1'!O409,'AUP Test Results - Table 1'!L409),"PASS",IF(SUM('AUP Test Results - Table 1'!F409,'AUP Test Results - Table 1'!O409,'AUP Test Results - Table 1'!L409)=0,"PASS","FAIL")))</f>
        <v>PASS</v>
      </c>
    </row>
    <row r="411" spans="4:5" x14ac:dyDescent="0.25">
      <c r="D411" s="355" t="s">
        <v>1649</v>
      </c>
      <c r="E411" s="355" t="str">
        <f>IF('AUP Test Results - Table 1'!D410&gt;SUM('AUP Test Results - Table 1'!F410,'AUP Test Results - Table 1'!O410,'AUP Test Results - Table 1'!L410),"PASS",IF('AUP Test Results - Table 1'!D410=SUM('AUP Test Results - Table 1'!F410,'AUP Test Results - Table 1'!O410,'AUP Test Results - Table 1'!L410),"PASS",IF(SUM('AUP Test Results - Table 1'!F410,'AUP Test Results - Table 1'!O410,'AUP Test Results - Table 1'!L410)=0,"PASS","FAIL")))</f>
        <v>PASS</v>
      </c>
    </row>
    <row r="412" spans="4:5" x14ac:dyDescent="0.25">
      <c r="D412" s="355" t="s">
        <v>1650</v>
      </c>
      <c r="E412" s="355" t="str">
        <f>IF('AUP Test Results - Table 1'!D411&gt;SUM('AUP Test Results - Table 1'!F411,'AUP Test Results - Table 1'!O411,'AUP Test Results - Table 1'!L411),"PASS",IF('AUP Test Results - Table 1'!D411=SUM('AUP Test Results - Table 1'!F411,'AUP Test Results - Table 1'!O411,'AUP Test Results - Table 1'!L411),"PASS",IF(SUM('AUP Test Results - Table 1'!F411,'AUP Test Results - Table 1'!O411,'AUP Test Results - Table 1'!L411)=0,"PASS","FAIL")))</f>
        <v>PASS</v>
      </c>
    </row>
    <row r="413" spans="4:5" x14ac:dyDescent="0.25">
      <c r="D413" s="355" t="s">
        <v>1651</v>
      </c>
      <c r="E413" s="355" t="str">
        <f>IF('AUP Test Results - Table 1'!D412&gt;SUM('AUP Test Results - Table 1'!F412,'AUP Test Results - Table 1'!O412,'AUP Test Results - Table 1'!L412),"PASS",IF('AUP Test Results - Table 1'!D412=SUM('AUP Test Results - Table 1'!F412,'AUP Test Results - Table 1'!O412,'AUP Test Results - Table 1'!L412),"PASS",IF(SUM('AUP Test Results - Table 1'!F412,'AUP Test Results - Table 1'!O412,'AUP Test Results - Table 1'!L412)=0,"PASS","FAIL")))</f>
        <v>PASS</v>
      </c>
    </row>
    <row r="414" spans="4:5" x14ac:dyDescent="0.25">
      <c r="D414" s="355" t="s">
        <v>1652</v>
      </c>
      <c r="E414" s="355" t="str">
        <f>IF('AUP Test Results - Table 1'!D413&gt;SUM('AUP Test Results - Table 1'!F413,'AUP Test Results - Table 1'!O413,'AUP Test Results - Table 1'!L413),"PASS",IF('AUP Test Results - Table 1'!D413=SUM('AUP Test Results - Table 1'!F413,'AUP Test Results - Table 1'!O413,'AUP Test Results - Table 1'!L413),"PASS",IF(SUM('AUP Test Results - Table 1'!F413,'AUP Test Results - Table 1'!O413,'AUP Test Results - Table 1'!L413)=0,"PASS","FAIL")))</f>
        <v>PASS</v>
      </c>
    </row>
    <row r="415" spans="4:5" x14ac:dyDescent="0.25">
      <c r="D415" s="355" t="s">
        <v>1653</v>
      </c>
      <c r="E415" s="355" t="str">
        <f>IF('AUP Test Results - Table 1'!D414&gt;SUM('AUP Test Results - Table 1'!F414,'AUP Test Results - Table 1'!O414,'AUP Test Results - Table 1'!L414),"PASS",IF('AUP Test Results - Table 1'!D414=SUM('AUP Test Results - Table 1'!F414,'AUP Test Results - Table 1'!O414,'AUP Test Results - Table 1'!L414),"PASS",IF(SUM('AUP Test Results - Table 1'!F414,'AUP Test Results - Table 1'!O414,'AUP Test Results - Table 1'!L414)=0,"PASS","FAIL")))</f>
        <v>PASS</v>
      </c>
    </row>
    <row r="416" spans="4:5" x14ac:dyDescent="0.25">
      <c r="D416" s="355" t="s">
        <v>1654</v>
      </c>
      <c r="E416" s="355" t="str">
        <f>IF('AUP Test Results - Table 1'!D415&gt;SUM('AUP Test Results - Table 1'!F415,'AUP Test Results - Table 1'!O415,'AUP Test Results - Table 1'!L415),"PASS",IF('AUP Test Results - Table 1'!D415=SUM('AUP Test Results - Table 1'!F415,'AUP Test Results - Table 1'!O415,'AUP Test Results - Table 1'!L415),"PASS",IF(SUM('AUP Test Results - Table 1'!F415,'AUP Test Results - Table 1'!O415,'AUP Test Results - Table 1'!L415)=0,"PASS","FAIL")))</f>
        <v>PASS</v>
      </c>
    </row>
    <row r="417" spans="4:5" x14ac:dyDescent="0.25">
      <c r="D417" s="355" t="s">
        <v>1655</v>
      </c>
      <c r="E417" s="355" t="str">
        <f>IF('AUP Test Results - Table 1'!D416&gt;SUM('AUP Test Results - Table 1'!F416,'AUP Test Results - Table 1'!O416,'AUP Test Results - Table 1'!L416),"PASS",IF('AUP Test Results - Table 1'!D416=SUM('AUP Test Results - Table 1'!F416,'AUP Test Results - Table 1'!O416,'AUP Test Results - Table 1'!L416),"PASS",IF(SUM('AUP Test Results - Table 1'!F416,'AUP Test Results - Table 1'!O416,'AUP Test Results - Table 1'!L416)=0,"PASS","FAIL")))</f>
        <v>PASS</v>
      </c>
    </row>
    <row r="418" spans="4:5" x14ac:dyDescent="0.25">
      <c r="D418" s="355" t="s">
        <v>1656</v>
      </c>
      <c r="E418" s="355" t="str">
        <f>IF('AUP Test Results - Table 1'!D417&gt;SUM('AUP Test Results - Table 1'!F417,'AUP Test Results - Table 1'!O417,'AUP Test Results - Table 1'!L417),"PASS",IF('AUP Test Results - Table 1'!D417=SUM('AUP Test Results - Table 1'!F417,'AUP Test Results - Table 1'!O417,'AUP Test Results - Table 1'!L417),"PASS",IF(SUM('AUP Test Results - Table 1'!F417,'AUP Test Results - Table 1'!O417,'AUP Test Results - Table 1'!L417)=0,"PASS","FAIL")))</f>
        <v>PASS</v>
      </c>
    </row>
    <row r="419" spans="4:5" x14ac:dyDescent="0.25">
      <c r="D419" s="355" t="s">
        <v>1657</v>
      </c>
      <c r="E419" s="355" t="str">
        <f>IF('AUP Test Results - Table 1'!D418&gt;SUM('AUP Test Results - Table 1'!F418,'AUP Test Results - Table 1'!O418,'AUP Test Results - Table 1'!L418),"PASS",IF('AUP Test Results - Table 1'!D418=SUM('AUP Test Results - Table 1'!F418,'AUP Test Results - Table 1'!O418,'AUP Test Results - Table 1'!L418),"PASS",IF(SUM('AUP Test Results - Table 1'!F418,'AUP Test Results - Table 1'!O418,'AUP Test Results - Table 1'!L418)=0,"PASS","FAIL")))</f>
        <v>PASS</v>
      </c>
    </row>
    <row r="420" spans="4:5" x14ac:dyDescent="0.25">
      <c r="D420" s="355" t="s">
        <v>1658</v>
      </c>
      <c r="E420" s="355" t="str">
        <f>IF('AUP Test Results - Table 1'!D419&gt;SUM('AUP Test Results - Table 1'!F419,'AUP Test Results - Table 1'!O419,'AUP Test Results - Table 1'!L419),"PASS",IF('AUP Test Results - Table 1'!D419=SUM('AUP Test Results - Table 1'!F419,'AUP Test Results - Table 1'!O419,'AUP Test Results - Table 1'!L419),"PASS",IF(SUM('AUP Test Results - Table 1'!F419,'AUP Test Results - Table 1'!O419,'AUP Test Results - Table 1'!L419)=0,"PASS","FAIL")))</f>
        <v>PASS</v>
      </c>
    </row>
    <row r="421" spans="4:5" x14ac:dyDescent="0.25">
      <c r="D421" s="355" t="s">
        <v>1659</v>
      </c>
      <c r="E421" s="355" t="str">
        <f>IF('AUP Test Results - Table 1'!D420&gt;SUM('AUP Test Results - Table 1'!F420,'AUP Test Results - Table 1'!O420,'AUP Test Results - Table 1'!L420),"PASS",IF('AUP Test Results - Table 1'!D420=SUM('AUP Test Results - Table 1'!F420,'AUP Test Results - Table 1'!O420,'AUP Test Results - Table 1'!L420),"PASS",IF(SUM('AUP Test Results - Table 1'!F420,'AUP Test Results - Table 1'!O420,'AUP Test Results - Table 1'!L420)=0,"PASS","FAIL")))</f>
        <v>PASS</v>
      </c>
    </row>
    <row r="422" spans="4:5" x14ac:dyDescent="0.25">
      <c r="D422" s="355" t="s">
        <v>1660</v>
      </c>
      <c r="E422" s="355" t="str">
        <f>IF('AUP Test Results - Table 1'!D421&gt;SUM('AUP Test Results - Table 1'!F421,'AUP Test Results - Table 1'!O421,'AUP Test Results - Table 1'!L421),"PASS",IF('AUP Test Results - Table 1'!D421=SUM('AUP Test Results - Table 1'!F421,'AUP Test Results - Table 1'!O421,'AUP Test Results - Table 1'!L421),"PASS",IF(SUM('AUP Test Results - Table 1'!F421,'AUP Test Results - Table 1'!O421,'AUP Test Results - Table 1'!L421)=0,"PASS","FAIL")))</f>
        <v>PASS</v>
      </c>
    </row>
    <row r="423" spans="4:5" x14ac:dyDescent="0.25">
      <c r="D423" s="355" t="s">
        <v>1661</v>
      </c>
      <c r="E423" s="355" t="str">
        <f>IF('AUP Test Results - Table 1'!D422&gt;SUM('AUP Test Results - Table 1'!F422,'AUP Test Results - Table 1'!O422,'AUP Test Results - Table 1'!L422),"PASS",IF('AUP Test Results - Table 1'!D422=SUM('AUP Test Results - Table 1'!F422,'AUP Test Results - Table 1'!O422,'AUP Test Results - Table 1'!L422),"PASS",IF(SUM('AUP Test Results - Table 1'!F422,'AUP Test Results - Table 1'!O422,'AUP Test Results - Table 1'!L422)=0,"PASS","FAIL")))</f>
        <v>PASS</v>
      </c>
    </row>
    <row r="424" spans="4:5" x14ac:dyDescent="0.25">
      <c r="D424" s="355" t="s">
        <v>1662</v>
      </c>
      <c r="E424" s="355" t="str">
        <f>IF('AUP Test Results - Table 1'!D423&gt;SUM('AUP Test Results - Table 1'!F423,'AUP Test Results - Table 1'!O423,'AUP Test Results - Table 1'!L423),"PASS",IF('AUP Test Results - Table 1'!D423=SUM('AUP Test Results - Table 1'!F423,'AUP Test Results - Table 1'!O423,'AUP Test Results - Table 1'!L423),"PASS",IF(SUM('AUP Test Results - Table 1'!F423,'AUP Test Results - Table 1'!O423,'AUP Test Results - Table 1'!L423)=0,"PASS","FAIL")))</f>
        <v>PASS</v>
      </c>
    </row>
    <row r="425" spans="4:5" x14ac:dyDescent="0.25">
      <c r="D425" s="355" t="s">
        <v>1663</v>
      </c>
      <c r="E425" s="355" t="str">
        <f>IF('AUP Test Results - Table 1'!D424&gt;SUM('AUP Test Results - Table 1'!F424,'AUP Test Results - Table 1'!O424,'AUP Test Results - Table 1'!L424),"PASS",IF('AUP Test Results - Table 1'!D424=SUM('AUP Test Results - Table 1'!F424,'AUP Test Results - Table 1'!O424,'AUP Test Results - Table 1'!L424),"PASS",IF(SUM('AUP Test Results - Table 1'!F424,'AUP Test Results - Table 1'!O424,'AUP Test Results - Table 1'!L424)=0,"PASS","FAIL")))</f>
        <v>PASS</v>
      </c>
    </row>
    <row r="426" spans="4:5" x14ac:dyDescent="0.25">
      <c r="D426" s="355" t="s">
        <v>1664</v>
      </c>
      <c r="E426" s="355" t="str">
        <f>IF('AUP Test Results - Table 1'!D425&gt;SUM('AUP Test Results - Table 1'!F425,'AUP Test Results - Table 1'!O425,'AUP Test Results - Table 1'!L425),"PASS",IF('AUP Test Results - Table 1'!D425=SUM('AUP Test Results - Table 1'!F425,'AUP Test Results - Table 1'!O425,'AUP Test Results - Table 1'!L425),"PASS",IF(SUM('AUP Test Results - Table 1'!F425,'AUP Test Results - Table 1'!O425,'AUP Test Results - Table 1'!L425)=0,"PASS","FAIL")))</f>
        <v>PASS</v>
      </c>
    </row>
    <row r="427" spans="4:5" x14ac:dyDescent="0.25">
      <c r="D427" s="355" t="s">
        <v>1665</v>
      </c>
      <c r="E427" s="355" t="str">
        <f>IF('AUP Test Results - Table 1'!D426&gt;SUM('AUP Test Results - Table 1'!F426,'AUP Test Results - Table 1'!O426,'AUP Test Results - Table 1'!L426),"PASS",IF('AUP Test Results - Table 1'!D426=SUM('AUP Test Results - Table 1'!F426,'AUP Test Results - Table 1'!O426,'AUP Test Results - Table 1'!L426),"PASS",IF(SUM('AUP Test Results - Table 1'!F426,'AUP Test Results - Table 1'!O426,'AUP Test Results - Table 1'!L426)=0,"PASS","FAIL")))</f>
        <v>PASS</v>
      </c>
    </row>
    <row r="428" spans="4:5" x14ac:dyDescent="0.25">
      <c r="D428" s="355" t="s">
        <v>1666</v>
      </c>
      <c r="E428" s="355" t="str">
        <f>IF('AUP Test Results - Table 1'!D427&gt;SUM('AUP Test Results - Table 1'!F427,'AUP Test Results - Table 1'!O427,'AUP Test Results - Table 1'!L427),"PASS",IF('AUP Test Results - Table 1'!D427=SUM('AUP Test Results - Table 1'!F427,'AUP Test Results - Table 1'!O427,'AUP Test Results - Table 1'!L427),"PASS",IF(SUM('AUP Test Results - Table 1'!F427,'AUP Test Results - Table 1'!O427,'AUP Test Results - Table 1'!L427)=0,"PASS","FAIL")))</f>
        <v>PASS</v>
      </c>
    </row>
    <row r="429" spans="4:5" x14ac:dyDescent="0.25">
      <c r="D429" s="355" t="s">
        <v>1667</v>
      </c>
      <c r="E429" s="355" t="str">
        <f>IF('AUP Test Results - Table 1'!D428&gt;SUM('AUP Test Results - Table 1'!F428,'AUP Test Results - Table 1'!O428,'AUP Test Results - Table 1'!L428),"PASS",IF('AUP Test Results - Table 1'!D428=SUM('AUP Test Results - Table 1'!F428,'AUP Test Results - Table 1'!O428,'AUP Test Results - Table 1'!L428),"PASS",IF(SUM('AUP Test Results - Table 1'!F428,'AUP Test Results - Table 1'!O428,'AUP Test Results - Table 1'!L428)=0,"PASS","FAIL")))</f>
        <v>PASS</v>
      </c>
    </row>
    <row r="430" spans="4:5" x14ac:dyDescent="0.25">
      <c r="D430" s="355" t="s">
        <v>1668</v>
      </c>
      <c r="E430" s="355" t="str">
        <f>IF('AUP Test Results - Table 1'!D429&gt;SUM('AUP Test Results - Table 1'!F429,'AUP Test Results - Table 1'!O429,'AUP Test Results - Table 1'!L429),"PASS",IF('AUP Test Results - Table 1'!D429=SUM('AUP Test Results - Table 1'!F429,'AUP Test Results - Table 1'!O429,'AUP Test Results - Table 1'!L429),"PASS",IF(SUM('AUP Test Results - Table 1'!F429,'AUP Test Results - Table 1'!O429,'AUP Test Results - Table 1'!L429)=0,"PASS","FAIL")))</f>
        <v>PASS</v>
      </c>
    </row>
    <row r="431" spans="4:5" x14ac:dyDescent="0.25">
      <c r="D431" s="355" t="s">
        <v>1669</v>
      </c>
      <c r="E431" s="355" t="str">
        <f>IF('AUP Test Results - Table 1'!D430&gt;SUM('AUP Test Results - Table 1'!F430,'AUP Test Results - Table 1'!O430,'AUP Test Results - Table 1'!L430),"PASS",IF('AUP Test Results - Table 1'!D430=SUM('AUP Test Results - Table 1'!F430,'AUP Test Results - Table 1'!O430,'AUP Test Results - Table 1'!L430),"PASS",IF(SUM('AUP Test Results - Table 1'!F430,'AUP Test Results - Table 1'!O430,'AUP Test Results - Table 1'!L430)=0,"PASS","FAIL")))</f>
        <v>PASS</v>
      </c>
    </row>
    <row r="432" spans="4:5" x14ac:dyDescent="0.25">
      <c r="D432" s="355" t="s">
        <v>1670</v>
      </c>
      <c r="E432" s="355" t="str">
        <f>IF('AUP Test Results - Table 1'!D431&gt;SUM('AUP Test Results - Table 1'!F431,'AUP Test Results - Table 1'!O431,'AUP Test Results - Table 1'!L431),"PASS",IF('AUP Test Results - Table 1'!D431=SUM('AUP Test Results - Table 1'!F431,'AUP Test Results - Table 1'!O431,'AUP Test Results - Table 1'!L431),"PASS",IF(SUM('AUP Test Results - Table 1'!F431,'AUP Test Results - Table 1'!O431,'AUP Test Results - Table 1'!L431)=0,"PASS","FAIL")))</f>
        <v>PASS</v>
      </c>
    </row>
    <row r="433" spans="4:5" x14ac:dyDescent="0.25">
      <c r="D433" s="355" t="s">
        <v>1671</v>
      </c>
      <c r="E433" s="355" t="str">
        <f>IF('AUP Test Results - Table 1'!D432&gt;SUM('AUP Test Results - Table 1'!F432,'AUP Test Results - Table 1'!O432,'AUP Test Results - Table 1'!L432),"PASS",IF('AUP Test Results - Table 1'!D432=SUM('AUP Test Results - Table 1'!F432,'AUP Test Results - Table 1'!O432,'AUP Test Results - Table 1'!L432),"PASS",IF(SUM('AUP Test Results - Table 1'!F432,'AUP Test Results - Table 1'!O432,'AUP Test Results - Table 1'!L432)=0,"PASS","FAIL")))</f>
        <v>PASS</v>
      </c>
    </row>
    <row r="434" spans="4:5" x14ac:dyDescent="0.25">
      <c r="D434" s="355" t="s">
        <v>1672</v>
      </c>
      <c r="E434" s="355" t="str">
        <f>IF('AUP Test Results - Table 1'!D433&gt;SUM('AUP Test Results - Table 1'!F433,'AUP Test Results - Table 1'!O433,'AUP Test Results - Table 1'!L433),"PASS",IF('AUP Test Results - Table 1'!D433=SUM('AUP Test Results - Table 1'!F433,'AUP Test Results - Table 1'!O433,'AUP Test Results - Table 1'!L433),"PASS",IF(SUM('AUP Test Results - Table 1'!F433,'AUP Test Results - Table 1'!O433,'AUP Test Results - Table 1'!L433)=0,"PASS","FAIL")))</f>
        <v>PASS</v>
      </c>
    </row>
    <row r="435" spans="4:5" x14ac:dyDescent="0.25">
      <c r="D435" s="355" t="s">
        <v>1673</v>
      </c>
      <c r="E435" s="355" t="str">
        <f>IF('AUP Test Results - Table 1'!D434&gt;SUM('AUP Test Results - Table 1'!F434,'AUP Test Results - Table 1'!O434,'AUP Test Results - Table 1'!L434),"PASS",IF('AUP Test Results - Table 1'!D434=SUM('AUP Test Results - Table 1'!F434,'AUP Test Results - Table 1'!O434,'AUP Test Results - Table 1'!L434),"PASS",IF(SUM('AUP Test Results - Table 1'!F434,'AUP Test Results - Table 1'!O434,'AUP Test Results - Table 1'!L434)=0,"PASS","FAIL")))</f>
        <v>PASS</v>
      </c>
    </row>
    <row r="436" spans="4:5" x14ac:dyDescent="0.25">
      <c r="D436" s="355" t="s">
        <v>1674</v>
      </c>
      <c r="E436" s="355" t="str">
        <f>IF('AUP Test Results - Table 1'!D435&gt;SUM('AUP Test Results - Table 1'!F435,'AUP Test Results - Table 1'!O435,'AUP Test Results - Table 1'!L435),"PASS",IF('AUP Test Results - Table 1'!D435=SUM('AUP Test Results - Table 1'!F435,'AUP Test Results - Table 1'!O435,'AUP Test Results - Table 1'!L435),"PASS",IF(SUM('AUP Test Results - Table 1'!F435,'AUP Test Results - Table 1'!O435,'AUP Test Results - Table 1'!L435)=0,"PASS","FAIL")))</f>
        <v>PASS</v>
      </c>
    </row>
    <row r="437" spans="4:5" x14ac:dyDescent="0.25">
      <c r="D437" s="355" t="s">
        <v>1675</v>
      </c>
      <c r="E437" s="355" t="str">
        <f>IF('AUP Test Results - Table 1'!D436&gt;SUM('AUP Test Results - Table 1'!F436,'AUP Test Results - Table 1'!O436,'AUP Test Results - Table 1'!L436),"PASS",IF('AUP Test Results - Table 1'!D436=SUM('AUP Test Results - Table 1'!F436,'AUP Test Results - Table 1'!O436,'AUP Test Results - Table 1'!L436),"PASS",IF(SUM('AUP Test Results - Table 1'!F436,'AUP Test Results - Table 1'!O436,'AUP Test Results - Table 1'!L436)=0,"PASS","FAIL")))</f>
        <v>PASS</v>
      </c>
    </row>
    <row r="438" spans="4:5" x14ac:dyDescent="0.25">
      <c r="D438" s="355" t="s">
        <v>1676</v>
      </c>
      <c r="E438" s="355" t="str">
        <f>IF('AUP Test Results - Table 1'!D437&gt;SUM('AUP Test Results - Table 1'!F437,'AUP Test Results - Table 1'!O437,'AUP Test Results - Table 1'!L437),"PASS",IF('AUP Test Results - Table 1'!D437=SUM('AUP Test Results - Table 1'!F437,'AUP Test Results - Table 1'!O437,'AUP Test Results - Table 1'!L437),"PASS",IF(SUM('AUP Test Results - Table 1'!F437,'AUP Test Results - Table 1'!O437,'AUP Test Results - Table 1'!L437)=0,"PASS","FAIL")))</f>
        <v>PASS</v>
      </c>
    </row>
    <row r="439" spans="4:5" x14ac:dyDescent="0.25">
      <c r="D439" s="355" t="s">
        <v>1677</v>
      </c>
      <c r="E439" s="355" t="str">
        <f>IF('AUP Test Results - Table 1'!D438&gt;SUM('AUP Test Results - Table 1'!F438,'AUP Test Results - Table 1'!O438,'AUP Test Results - Table 1'!L438),"PASS",IF('AUP Test Results - Table 1'!D438=SUM('AUP Test Results - Table 1'!F438,'AUP Test Results - Table 1'!O438,'AUP Test Results - Table 1'!L438),"PASS",IF(SUM('AUP Test Results - Table 1'!F438,'AUP Test Results - Table 1'!O438,'AUP Test Results - Table 1'!L438)=0,"PASS","FAIL")))</f>
        <v>PASS</v>
      </c>
    </row>
    <row r="440" spans="4:5" x14ac:dyDescent="0.25">
      <c r="D440" s="355" t="s">
        <v>1678</v>
      </c>
      <c r="E440" s="355" t="str">
        <f>IF('AUP Test Results - Table 1'!D439&gt;SUM('AUP Test Results - Table 1'!F439,'AUP Test Results - Table 1'!O439,'AUP Test Results - Table 1'!L439),"PASS",IF('AUP Test Results - Table 1'!D439=SUM('AUP Test Results - Table 1'!F439,'AUP Test Results - Table 1'!O439,'AUP Test Results - Table 1'!L439),"PASS",IF(SUM('AUP Test Results - Table 1'!F439,'AUP Test Results - Table 1'!O439,'AUP Test Results - Table 1'!L439)=0,"PASS","FAIL")))</f>
        <v>PASS</v>
      </c>
    </row>
    <row r="441" spans="4:5" x14ac:dyDescent="0.25">
      <c r="D441" s="355" t="s">
        <v>1679</v>
      </c>
      <c r="E441" s="355" t="str">
        <f>IF('AUP Test Results - Table 1'!D440&gt;SUM('AUP Test Results - Table 1'!F440,'AUP Test Results - Table 1'!O440,'AUP Test Results - Table 1'!L440),"PASS",IF('AUP Test Results - Table 1'!D440=SUM('AUP Test Results - Table 1'!F440,'AUP Test Results - Table 1'!O440,'AUP Test Results - Table 1'!L440),"PASS",IF(SUM('AUP Test Results - Table 1'!F440,'AUP Test Results - Table 1'!O440,'AUP Test Results - Table 1'!L440)=0,"PASS","FAIL")))</f>
        <v>PASS</v>
      </c>
    </row>
    <row r="442" spans="4:5" x14ac:dyDescent="0.25">
      <c r="D442" s="355" t="s">
        <v>1680</v>
      </c>
      <c r="E442" s="355" t="str">
        <f>IF('AUP Test Results - Table 1'!D441&gt;SUM('AUP Test Results - Table 1'!F441,'AUP Test Results - Table 1'!O441,'AUP Test Results - Table 1'!L441),"PASS",IF('AUP Test Results - Table 1'!D441=SUM('AUP Test Results - Table 1'!F441,'AUP Test Results - Table 1'!O441,'AUP Test Results - Table 1'!L441),"PASS",IF(SUM('AUP Test Results - Table 1'!F441,'AUP Test Results - Table 1'!O441,'AUP Test Results - Table 1'!L441)=0,"PASS","FAIL")))</f>
        <v>PASS</v>
      </c>
    </row>
    <row r="443" spans="4:5" x14ac:dyDescent="0.25">
      <c r="D443" s="355" t="s">
        <v>1681</v>
      </c>
      <c r="E443" s="355" t="str">
        <f>IF('AUP Test Results - Table 1'!D442&gt;SUM('AUP Test Results - Table 1'!F442,'AUP Test Results - Table 1'!O442,'AUP Test Results - Table 1'!L442),"PASS",IF('AUP Test Results - Table 1'!D442=SUM('AUP Test Results - Table 1'!F442,'AUP Test Results - Table 1'!O442,'AUP Test Results - Table 1'!L442),"PASS",IF(SUM('AUP Test Results - Table 1'!F442,'AUP Test Results - Table 1'!O442,'AUP Test Results - Table 1'!L442)=0,"PASS","FAIL")))</f>
        <v>PASS</v>
      </c>
    </row>
    <row r="444" spans="4:5" x14ac:dyDescent="0.25">
      <c r="D444" s="355" t="s">
        <v>1682</v>
      </c>
      <c r="E444" s="355" t="str">
        <f>IF('AUP Test Results - Table 1'!D443&gt;SUM('AUP Test Results - Table 1'!F443,'AUP Test Results - Table 1'!O443,'AUP Test Results - Table 1'!L443),"PASS",IF('AUP Test Results - Table 1'!D443=SUM('AUP Test Results - Table 1'!F443,'AUP Test Results - Table 1'!O443,'AUP Test Results - Table 1'!L443),"PASS",IF(SUM('AUP Test Results - Table 1'!F443,'AUP Test Results - Table 1'!O443,'AUP Test Results - Table 1'!L443)=0,"PASS","FAIL")))</f>
        <v>PASS</v>
      </c>
    </row>
    <row r="445" spans="4:5" x14ac:dyDescent="0.25">
      <c r="D445" s="355" t="s">
        <v>1683</v>
      </c>
      <c r="E445" s="355" t="str">
        <f>IF('AUP Test Results - Table 1'!D444&gt;SUM('AUP Test Results - Table 1'!F444,'AUP Test Results - Table 1'!O444,'AUP Test Results - Table 1'!L444),"PASS",IF('AUP Test Results - Table 1'!D444=SUM('AUP Test Results - Table 1'!F444,'AUP Test Results - Table 1'!O444,'AUP Test Results - Table 1'!L444),"PASS",IF(SUM('AUP Test Results - Table 1'!F444,'AUP Test Results - Table 1'!O444,'AUP Test Results - Table 1'!L444)=0,"PASS","FAIL")))</f>
        <v>PASS</v>
      </c>
    </row>
    <row r="446" spans="4:5" x14ac:dyDescent="0.25">
      <c r="D446" s="355" t="s">
        <v>1684</v>
      </c>
      <c r="E446" s="355" t="str">
        <f>IF('AUP Test Results - Table 1'!D445&gt;SUM('AUP Test Results - Table 1'!F445,'AUP Test Results - Table 1'!O445,'AUP Test Results - Table 1'!L445),"PASS",IF('AUP Test Results - Table 1'!D445=SUM('AUP Test Results - Table 1'!F445,'AUP Test Results - Table 1'!O445,'AUP Test Results - Table 1'!L445),"PASS",IF(SUM('AUP Test Results - Table 1'!F445,'AUP Test Results - Table 1'!O445,'AUP Test Results - Table 1'!L445)=0,"PASS","FAIL")))</f>
        <v>PASS</v>
      </c>
    </row>
    <row r="447" spans="4:5" x14ac:dyDescent="0.25">
      <c r="D447" s="355" t="s">
        <v>1685</v>
      </c>
      <c r="E447" s="355" t="str">
        <f>IF('AUP Test Results - Table 1'!D446&gt;SUM('AUP Test Results - Table 1'!F446,'AUP Test Results - Table 1'!O446,'AUP Test Results - Table 1'!L446),"PASS",IF('AUP Test Results - Table 1'!D446=SUM('AUP Test Results - Table 1'!F446,'AUP Test Results - Table 1'!O446,'AUP Test Results - Table 1'!L446),"PASS",IF(SUM('AUP Test Results - Table 1'!F446,'AUP Test Results - Table 1'!O446,'AUP Test Results - Table 1'!L446)=0,"PASS","FAIL")))</f>
        <v>PASS</v>
      </c>
    </row>
    <row r="448" spans="4:5" x14ac:dyDescent="0.25">
      <c r="D448" s="355" t="s">
        <v>1686</v>
      </c>
      <c r="E448" s="355" t="str">
        <f>IF('AUP Test Results - Table 1'!D447&gt;SUM('AUP Test Results - Table 1'!F447,'AUP Test Results - Table 1'!O447,'AUP Test Results - Table 1'!L447),"PASS",IF('AUP Test Results - Table 1'!D447=SUM('AUP Test Results - Table 1'!F447,'AUP Test Results - Table 1'!O447,'AUP Test Results - Table 1'!L447),"PASS",IF(SUM('AUP Test Results - Table 1'!F447,'AUP Test Results - Table 1'!O447,'AUP Test Results - Table 1'!L447)=0,"PASS","FAIL")))</f>
        <v>PASS</v>
      </c>
    </row>
    <row r="449" spans="4:5" x14ac:dyDescent="0.25">
      <c r="D449" s="355" t="s">
        <v>1687</v>
      </c>
      <c r="E449" s="355" t="str">
        <f>IF('AUP Test Results - Table 1'!D448&gt;SUM('AUP Test Results - Table 1'!F448,'AUP Test Results - Table 1'!O448,'AUP Test Results - Table 1'!L448),"PASS",IF('AUP Test Results - Table 1'!D448=SUM('AUP Test Results - Table 1'!F448,'AUP Test Results - Table 1'!O448,'AUP Test Results - Table 1'!L448),"PASS",IF(SUM('AUP Test Results - Table 1'!F448,'AUP Test Results - Table 1'!O448,'AUP Test Results - Table 1'!L448)=0,"PASS","FAIL")))</f>
        <v>PASS</v>
      </c>
    </row>
    <row r="450" spans="4:5" x14ac:dyDescent="0.25">
      <c r="D450" s="355" t="s">
        <v>1688</v>
      </c>
      <c r="E450" s="355" t="str">
        <f>IF('AUP Test Results - Table 1'!D449&gt;SUM('AUP Test Results - Table 1'!F449,'AUP Test Results - Table 1'!O449,'AUP Test Results - Table 1'!L449),"PASS",IF('AUP Test Results - Table 1'!D449=SUM('AUP Test Results - Table 1'!F449,'AUP Test Results - Table 1'!O449,'AUP Test Results - Table 1'!L449),"PASS",IF(SUM('AUP Test Results - Table 1'!F449,'AUP Test Results - Table 1'!O449,'AUP Test Results - Table 1'!L449)=0,"PASS","FAIL")))</f>
        <v>PASS</v>
      </c>
    </row>
    <row r="451" spans="4:5" x14ac:dyDescent="0.25">
      <c r="D451" s="355" t="s">
        <v>1689</v>
      </c>
      <c r="E451" s="355" t="str">
        <f>IF('AUP Test Results - Table 1'!D450&gt;SUM('AUP Test Results - Table 1'!F450,'AUP Test Results - Table 1'!O450,'AUP Test Results - Table 1'!L450),"PASS",IF('AUP Test Results - Table 1'!D450=SUM('AUP Test Results - Table 1'!F450,'AUP Test Results - Table 1'!O450,'AUP Test Results - Table 1'!L450),"PASS",IF(SUM('AUP Test Results - Table 1'!F450,'AUP Test Results - Table 1'!O450,'AUP Test Results - Table 1'!L450)=0,"PASS","FAIL")))</f>
        <v>PASS</v>
      </c>
    </row>
    <row r="452" spans="4:5" x14ac:dyDescent="0.25">
      <c r="D452" s="355" t="s">
        <v>1690</v>
      </c>
      <c r="E452" s="355" t="str">
        <f>IF('AUP Test Results - Table 1'!D451&gt;SUM('AUP Test Results - Table 1'!F451,'AUP Test Results - Table 1'!O451,'AUP Test Results - Table 1'!L451),"PASS",IF('AUP Test Results - Table 1'!D451=SUM('AUP Test Results - Table 1'!F451,'AUP Test Results - Table 1'!O451,'AUP Test Results - Table 1'!L451),"PASS",IF(SUM('AUP Test Results - Table 1'!F451,'AUP Test Results - Table 1'!O451,'AUP Test Results - Table 1'!L451)=0,"PASS","FAIL")))</f>
        <v>PASS</v>
      </c>
    </row>
    <row r="453" spans="4:5" x14ac:dyDescent="0.25">
      <c r="D453" s="355" t="s">
        <v>1691</v>
      </c>
      <c r="E453" s="355" t="str">
        <f>IF('AUP Test Results - Table 1'!D452&gt;SUM('AUP Test Results - Table 1'!F452,'AUP Test Results - Table 1'!O452,'AUP Test Results - Table 1'!L452),"PASS",IF('AUP Test Results - Table 1'!D452=SUM('AUP Test Results - Table 1'!F452,'AUP Test Results - Table 1'!O452,'AUP Test Results - Table 1'!L452),"PASS",IF(SUM('AUP Test Results - Table 1'!F452,'AUP Test Results - Table 1'!O452,'AUP Test Results - Table 1'!L452)=0,"PASS","FAIL")))</f>
        <v>PASS</v>
      </c>
    </row>
    <row r="454" spans="4:5" x14ac:dyDescent="0.25">
      <c r="D454" s="355" t="s">
        <v>1692</v>
      </c>
      <c r="E454" s="355" t="str">
        <f>IF('AUP Test Results - Table 1'!D453&gt;SUM('AUP Test Results - Table 1'!F453,'AUP Test Results - Table 1'!O453,'AUP Test Results - Table 1'!L453),"PASS",IF('AUP Test Results - Table 1'!D453=SUM('AUP Test Results - Table 1'!F453,'AUP Test Results - Table 1'!O453,'AUP Test Results - Table 1'!L453),"PASS",IF(SUM('AUP Test Results - Table 1'!F453,'AUP Test Results - Table 1'!O453,'AUP Test Results - Table 1'!L453)=0,"PASS","FAIL")))</f>
        <v>PASS</v>
      </c>
    </row>
    <row r="455" spans="4:5" x14ac:dyDescent="0.25">
      <c r="D455" s="355" t="s">
        <v>1693</v>
      </c>
      <c r="E455" s="355" t="str">
        <f>IF('AUP Test Results - Table 1'!D454&gt;SUM('AUP Test Results - Table 1'!F454,'AUP Test Results - Table 1'!O454,'AUP Test Results - Table 1'!L454),"PASS",IF('AUP Test Results - Table 1'!D454=SUM('AUP Test Results - Table 1'!F454,'AUP Test Results - Table 1'!O454,'AUP Test Results - Table 1'!L454),"PASS",IF(SUM('AUP Test Results - Table 1'!F454,'AUP Test Results - Table 1'!O454,'AUP Test Results - Table 1'!L454)=0,"PASS","FAIL")))</f>
        <v>PASS</v>
      </c>
    </row>
    <row r="456" spans="4:5" x14ac:dyDescent="0.25">
      <c r="D456" s="355" t="s">
        <v>1694</v>
      </c>
      <c r="E456" s="355" t="str">
        <f>IF('AUP Test Results - Table 1'!D455&gt;SUM('AUP Test Results - Table 1'!F455,'AUP Test Results - Table 1'!O455,'AUP Test Results - Table 1'!L455),"PASS",IF('AUP Test Results - Table 1'!D455=SUM('AUP Test Results - Table 1'!F455,'AUP Test Results - Table 1'!O455,'AUP Test Results - Table 1'!L455),"PASS",IF(SUM('AUP Test Results - Table 1'!F455,'AUP Test Results - Table 1'!O455,'AUP Test Results - Table 1'!L455)=0,"PASS","FAIL")))</f>
        <v>PASS</v>
      </c>
    </row>
    <row r="457" spans="4:5" x14ac:dyDescent="0.25">
      <c r="D457" s="355" t="s">
        <v>1695</v>
      </c>
      <c r="E457" s="355" t="str">
        <f>IF('AUP Test Results - Table 1'!D456&gt;SUM('AUP Test Results - Table 1'!F456,'AUP Test Results - Table 1'!O456,'AUP Test Results - Table 1'!L456),"PASS",IF('AUP Test Results - Table 1'!D456=SUM('AUP Test Results - Table 1'!F456,'AUP Test Results - Table 1'!O456,'AUP Test Results - Table 1'!L456),"PASS",IF(SUM('AUP Test Results - Table 1'!F456,'AUP Test Results - Table 1'!O456,'AUP Test Results - Table 1'!L456)=0,"PASS","FAIL")))</f>
        <v>PASS</v>
      </c>
    </row>
    <row r="458" spans="4:5" x14ac:dyDescent="0.25">
      <c r="D458" s="355" t="s">
        <v>1696</v>
      </c>
      <c r="E458" s="355" t="str">
        <f>IF('AUP Test Results - Table 1'!D457&gt;SUM('AUP Test Results - Table 1'!F457,'AUP Test Results - Table 1'!O457,'AUP Test Results - Table 1'!L457),"PASS",IF('AUP Test Results - Table 1'!D457=SUM('AUP Test Results - Table 1'!F457,'AUP Test Results - Table 1'!O457,'AUP Test Results - Table 1'!L457),"PASS",IF(SUM('AUP Test Results - Table 1'!F457,'AUP Test Results - Table 1'!O457,'AUP Test Results - Table 1'!L457)=0,"PASS","FAIL")))</f>
        <v>PASS</v>
      </c>
    </row>
    <row r="459" spans="4:5" x14ac:dyDescent="0.25">
      <c r="D459" s="355" t="s">
        <v>1697</v>
      </c>
      <c r="E459" s="355" t="str">
        <f>IF('AUP Test Results - Table 1'!D458&gt;SUM('AUP Test Results - Table 1'!F458,'AUP Test Results - Table 1'!O458,'AUP Test Results - Table 1'!L458),"PASS",IF('AUP Test Results - Table 1'!D458=SUM('AUP Test Results - Table 1'!F458,'AUP Test Results - Table 1'!O458,'AUP Test Results - Table 1'!L458),"PASS",IF(SUM('AUP Test Results - Table 1'!F458,'AUP Test Results - Table 1'!O458,'AUP Test Results - Table 1'!L458)=0,"PASS","FAIL")))</f>
        <v>PASS</v>
      </c>
    </row>
    <row r="460" spans="4:5" x14ac:dyDescent="0.25">
      <c r="D460" s="355" t="s">
        <v>1698</v>
      </c>
      <c r="E460" s="355" t="str">
        <f>IF('AUP Test Results - Table 1'!D459&gt;SUM('AUP Test Results - Table 1'!F459,'AUP Test Results - Table 1'!O459,'AUP Test Results - Table 1'!L459),"PASS",IF('AUP Test Results - Table 1'!D459=SUM('AUP Test Results - Table 1'!F459,'AUP Test Results - Table 1'!O459,'AUP Test Results - Table 1'!L459),"PASS",IF(SUM('AUP Test Results - Table 1'!F459,'AUP Test Results - Table 1'!O459,'AUP Test Results - Table 1'!L459)=0,"PASS","FAIL")))</f>
        <v>PASS</v>
      </c>
    </row>
    <row r="461" spans="4:5" x14ac:dyDescent="0.25">
      <c r="D461" s="355" t="s">
        <v>1699</v>
      </c>
      <c r="E461" s="355" t="str">
        <f>IF('AUP Test Results - Table 1'!D460&gt;SUM('AUP Test Results - Table 1'!F460,'AUP Test Results - Table 1'!O460,'AUP Test Results - Table 1'!L460),"PASS",IF('AUP Test Results - Table 1'!D460=SUM('AUP Test Results - Table 1'!F460,'AUP Test Results - Table 1'!O460,'AUP Test Results - Table 1'!L460),"PASS",IF(SUM('AUP Test Results - Table 1'!F460,'AUP Test Results - Table 1'!O460,'AUP Test Results - Table 1'!L460)=0,"PASS","FAIL")))</f>
        <v>PASS</v>
      </c>
    </row>
    <row r="462" spans="4:5" x14ac:dyDescent="0.25">
      <c r="D462" s="355" t="s">
        <v>1700</v>
      </c>
      <c r="E462" s="355" t="str">
        <f>IF('AUP Test Results - Table 1'!D461&gt;SUM('AUP Test Results - Table 1'!F461,'AUP Test Results - Table 1'!O461,'AUP Test Results - Table 1'!L461),"PASS",IF('AUP Test Results - Table 1'!D461=SUM('AUP Test Results - Table 1'!F461,'AUP Test Results - Table 1'!O461,'AUP Test Results - Table 1'!L461),"PASS",IF(SUM('AUP Test Results - Table 1'!F461,'AUP Test Results - Table 1'!O461,'AUP Test Results - Table 1'!L461)=0,"PASS","FAIL")))</f>
        <v>PASS</v>
      </c>
    </row>
    <row r="463" spans="4:5" x14ac:dyDescent="0.25">
      <c r="D463" s="355" t="s">
        <v>1701</v>
      </c>
      <c r="E463" s="355" t="str">
        <f>IF('AUP Test Results - Table 1'!D462&gt;SUM('AUP Test Results - Table 1'!F462,'AUP Test Results - Table 1'!O462,'AUP Test Results - Table 1'!L462),"PASS",IF('AUP Test Results - Table 1'!D462=SUM('AUP Test Results - Table 1'!F462,'AUP Test Results - Table 1'!O462,'AUP Test Results - Table 1'!L462),"PASS",IF(SUM('AUP Test Results - Table 1'!F462,'AUP Test Results - Table 1'!O462,'AUP Test Results - Table 1'!L462)=0,"PASS","FAIL")))</f>
        <v>PASS</v>
      </c>
    </row>
    <row r="464" spans="4:5" x14ac:dyDescent="0.25">
      <c r="D464" s="355" t="s">
        <v>1702</v>
      </c>
      <c r="E464" s="355" t="str">
        <f>IF('AUP Test Results - Table 1'!D463&gt;SUM('AUP Test Results - Table 1'!F463,'AUP Test Results - Table 1'!O463,'AUP Test Results - Table 1'!L463),"PASS",IF('AUP Test Results - Table 1'!D463=SUM('AUP Test Results - Table 1'!F463,'AUP Test Results - Table 1'!O463,'AUP Test Results - Table 1'!L463),"PASS",IF(SUM('AUP Test Results - Table 1'!F463,'AUP Test Results - Table 1'!O463,'AUP Test Results - Table 1'!L463)=0,"PASS","FAIL")))</f>
        <v>PASS</v>
      </c>
    </row>
    <row r="465" spans="4:5" x14ac:dyDescent="0.25">
      <c r="D465" s="355" t="s">
        <v>1703</v>
      </c>
      <c r="E465" s="355" t="str">
        <f>IF('AUP Test Results - Table 1'!D464&gt;SUM('AUP Test Results - Table 1'!F464,'AUP Test Results - Table 1'!O464,'AUP Test Results - Table 1'!L464),"PASS",IF('AUP Test Results - Table 1'!D464=SUM('AUP Test Results - Table 1'!F464,'AUP Test Results - Table 1'!O464,'AUP Test Results - Table 1'!L464),"PASS",IF(SUM('AUP Test Results - Table 1'!F464,'AUP Test Results - Table 1'!O464,'AUP Test Results - Table 1'!L464)=0,"PASS","FAIL")))</f>
        <v>PASS</v>
      </c>
    </row>
    <row r="466" spans="4:5" x14ac:dyDescent="0.25">
      <c r="D466" s="355" t="s">
        <v>1704</v>
      </c>
      <c r="E466" s="355" t="str">
        <f>IF('AUP Test Results - Table 1'!D465&gt;SUM('AUP Test Results - Table 1'!F465,'AUP Test Results - Table 1'!O465,'AUP Test Results - Table 1'!L465),"PASS",IF('AUP Test Results - Table 1'!D465=SUM('AUP Test Results - Table 1'!F465,'AUP Test Results - Table 1'!O465,'AUP Test Results - Table 1'!L465),"PASS",IF(SUM('AUP Test Results - Table 1'!F465,'AUP Test Results - Table 1'!O465,'AUP Test Results - Table 1'!L465)=0,"PASS","FAIL")))</f>
        <v>PASS</v>
      </c>
    </row>
    <row r="467" spans="4:5" x14ac:dyDescent="0.25">
      <c r="D467" s="355" t="s">
        <v>1705</v>
      </c>
      <c r="E467" s="355" t="str">
        <f>IF('AUP Test Results - Table 1'!D466&gt;SUM('AUP Test Results - Table 1'!F466,'AUP Test Results - Table 1'!O466,'AUP Test Results - Table 1'!L466),"PASS",IF('AUP Test Results - Table 1'!D466=SUM('AUP Test Results - Table 1'!F466,'AUP Test Results - Table 1'!O466,'AUP Test Results - Table 1'!L466),"PASS",IF(SUM('AUP Test Results - Table 1'!F466,'AUP Test Results - Table 1'!O466,'AUP Test Results - Table 1'!L466)=0,"PASS","FAIL")))</f>
        <v>PASS</v>
      </c>
    </row>
    <row r="468" spans="4:5" x14ac:dyDescent="0.25">
      <c r="D468" s="355" t="s">
        <v>1706</v>
      </c>
      <c r="E468" s="355" t="str">
        <f>IF('AUP Test Results - Table 1'!D467&gt;SUM('AUP Test Results - Table 1'!F467,'AUP Test Results - Table 1'!O467,'AUP Test Results - Table 1'!L467),"PASS",IF('AUP Test Results - Table 1'!D467=SUM('AUP Test Results - Table 1'!F467,'AUP Test Results - Table 1'!O467,'AUP Test Results - Table 1'!L467),"PASS",IF(SUM('AUP Test Results - Table 1'!F467,'AUP Test Results - Table 1'!O467,'AUP Test Results - Table 1'!L467)=0,"PASS","FAIL")))</f>
        <v>PASS</v>
      </c>
    </row>
    <row r="469" spans="4:5" x14ac:dyDescent="0.25">
      <c r="D469" s="355" t="s">
        <v>1707</v>
      </c>
      <c r="E469" s="355" t="str">
        <f>IF('AUP Test Results - Table 1'!D468&gt;SUM('AUP Test Results - Table 1'!F468,'AUP Test Results - Table 1'!O468,'AUP Test Results - Table 1'!L468),"PASS",IF('AUP Test Results - Table 1'!D468=SUM('AUP Test Results - Table 1'!F468,'AUP Test Results - Table 1'!O468,'AUP Test Results - Table 1'!L468),"PASS",IF(SUM('AUP Test Results - Table 1'!F468,'AUP Test Results - Table 1'!O468,'AUP Test Results - Table 1'!L468)=0,"PASS","FAIL")))</f>
        <v>PASS</v>
      </c>
    </row>
    <row r="470" spans="4:5" x14ac:dyDescent="0.25">
      <c r="D470" s="355" t="s">
        <v>1708</v>
      </c>
      <c r="E470" s="355" t="str">
        <f>IF('AUP Test Results - Table 1'!D469&gt;SUM('AUP Test Results - Table 1'!F469,'AUP Test Results - Table 1'!O469,'AUP Test Results - Table 1'!L469),"PASS",IF('AUP Test Results - Table 1'!D469=SUM('AUP Test Results - Table 1'!F469,'AUP Test Results - Table 1'!O469,'AUP Test Results - Table 1'!L469),"PASS",IF(SUM('AUP Test Results - Table 1'!F469,'AUP Test Results - Table 1'!O469,'AUP Test Results - Table 1'!L469)=0,"PASS","FAIL")))</f>
        <v>PASS</v>
      </c>
    </row>
    <row r="471" spans="4:5" x14ac:dyDescent="0.25">
      <c r="D471" s="355" t="s">
        <v>1709</v>
      </c>
      <c r="E471" s="355" t="str">
        <f>IF('AUP Test Results - Table 1'!D470&gt;SUM('AUP Test Results - Table 1'!F470,'AUP Test Results - Table 1'!O470,'AUP Test Results - Table 1'!L470),"PASS",IF('AUP Test Results - Table 1'!D470=SUM('AUP Test Results - Table 1'!F470,'AUP Test Results - Table 1'!O470,'AUP Test Results - Table 1'!L470),"PASS",IF(SUM('AUP Test Results - Table 1'!F470,'AUP Test Results - Table 1'!O470,'AUP Test Results - Table 1'!L470)=0,"PASS","FAIL")))</f>
        <v>PASS</v>
      </c>
    </row>
    <row r="472" spans="4:5" x14ac:dyDescent="0.25">
      <c r="D472" s="355" t="s">
        <v>1710</v>
      </c>
      <c r="E472" s="355" t="str">
        <f>IF('AUP Test Results - Table 1'!D471&gt;SUM('AUP Test Results - Table 1'!F471,'AUP Test Results - Table 1'!O471,'AUP Test Results - Table 1'!L471),"PASS",IF('AUP Test Results - Table 1'!D471=SUM('AUP Test Results - Table 1'!F471,'AUP Test Results - Table 1'!O471,'AUP Test Results - Table 1'!L471),"PASS",IF(SUM('AUP Test Results - Table 1'!F471,'AUP Test Results - Table 1'!O471,'AUP Test Results - Table 1'!L471)=0,"PASS","FAIL")))</f>
        <v>PASS</v>
      </c>
    </row>
    <row r="473" spans="4:5" x14ac:dyDescent="0.25">
      <c r="D473" s="355" t="s">
        <v>1711</v>
      </c>
      <c r="E473" s="355" t="str">
        <f>IF('AUP Test Results - Table 1'!D472&gt;SUM('AUP Test Results - Table 1'!F472,'AUP Test Results - Table 1'!O472,'AUP Test Results - Table 1'!L472),"PASS",IF('AUP Test Results - Table 1'!D472=SUM('AUP Test Results - Table 1'!F472,'AUP Test Results - Table 1'!O472,'AUP Test Results - Table 1'!L472),"PASS",IF(SUM('AUP Test Results - Table 1'!F472,'AUP Test Results - Table 1'!O472,'AUP Test Results - Table 1'!L472)=0,"PASS","FAIL")))</f>
        <v>PASS</v>
      </c>
    </row>
    <row r="474" spans="4:5" x14ac:dyDescent="0.25">
      <c r="D474" s="355" t="s">
        <v>1712</v>
      </c>
      <c r="E474" s="355" t="str">
        <f>IF('AUP Test Results - Table 1'!D473&gt;SUM('AUP Test Results - Table 1'!F473,'AUP Test Results - Table 1'!O473,'AUP Test Results - Table 1'!L473),"PASS",IF('AUP Test Results - Table 1'!D473=SUM('AUP Test Results - Table 1'!F473,'AUP Test Results - Table 1'!O473,'AUP Test Results - Table 1'!L473),"PASS",IF(SUM('AUP Test Results - Table 1'!F473,'AUP Test Results - Table 1'!O473,'AUP Test Results - Table 1'!L473)=0,"PASS","FAIL")))</f>
        <v>PASS</v>
      </c>
    </row>
    <row r="475" spans="4:5" x14ac:dyDescent="0.25">
      <c r="D475" s="355" t="s">
        <v>1713</v>
      </c>
      <c r="E475" s="355" t="str">
        <f>IF('AUP Test Results - Table 1'!D474&gt;SUM('AUP Test Results - Table 1'!F474,'AUP Test Results - Table 1'!O474,'AUP Test Results - Table 1'!L474),"PASS",IF('AUP Test Results - Table 1'!D474=SUM('AUP Test Results - Table 1'!F474,'AUP Test Results - Table 1'!O474,'AUP Test Results - Table 1'!L474),"PASS",IF(SUM('AUP Test Results - Table 1'!F474,'AUP Test Results - Table 1'!O474,'AUP Test Results - Table 1'!L474)=0,"PASS","FAIL")))</f>
        <v>PASS</v>
      </c>
    </row>
    <row r="476" spans="4:5" x14ac:dyDescent="0.25">
      <c r="D476" s="355" t="s">
        <v>1714</v>
      </c>
      <c r="E476" s="355" t="str">
        <f>IF('AUP Test Results - Table 1'!D475&gt;SUM('AUP Test Results - Table 1'!F475,'AUP Test Results - Table 1'!O475,'AUP Test Results - Table 1'!L475),"PASS",IF('AUP Test Results - Table 1'!D475=SUM('AUP Test Results - Table 1'!F475,'AUP Test Results - Table 1'!O475,'AUP Test Results - Table 1'!L475),"PASS",IF(SUM('AUP Test Results - Table 1'!F475,'AUP Test Results - Table 1'!O475,'AUP Test Results - Table 1'!L475)=0,"PASS","FAIL")))</f>
        <v>PASS</v>
      </c>
    </row>
    <row r="477" spans="4:5" x14ac:dyDescent="0.25">
      <c r="D477" s="355" t="s">
        <v>1715</v>
      </c>
      <c r="E477" s="355" t="str">
        <f>IF('AUP Test Results - Table 1'!D476&gt;SUM('AUP Test Results - Table 1'!F476,'AUP Test Results - Table 1'!O476,'AUP Test Results - Table 1'!L476),"PASS",IF('AUP Test Results - Table 1'!D476=SUM('AUP Test Results - Table 1'!F476,'AUP Test Results - Table 1'!O476,'AUP Test Results - Table 1'!L476),"PASS",IF(SUM('AUP Test Results - Table 1'!F476,'AUP Test Results - Table 1'!O476,'AUP Test Results - Table 1'!L476)=0,"PASS","FAIL")))</f>
        <v>PASS</v>
      </c>
    </row>
    <row r="478" spans="4:5" x14ac:dyDescent="0.25">
      <c r="D478" s="355" t="s">
        <v>1716</v>
      </c>
      <c r="E478" s="355" t="str">
        <f>IF('AUP Test Results - Table 1'!D477&gt;SUM('AUP Test Results - Table 1'!F477,'AUP Test Results - Table 1'!O477,'AUP Test Results - Table 1'!L477),"PASS",IF('AUP Test Results - Table 1'!D477=SUM('AUP Test Results - Table 1'!F477,'AUP Test Results - Table 1'!O477,'AUP Test Results - Table 1'!L477),"PASS",IF(SUM('AUP Test Results - Table 1'!F477,'AUP Test Results - Table 1'!O477,'AUP Test Results - Table 1'!L477)=0,"PASS","FAIL")))</f>
        <v>PASS</v>
      </c>
    </row>
    <row r="479" spans="4:5" x14ac:dyDescent="0.25">
      <c r="D479" s="355" t="s">
        <v>1717</v>
      </c>
      <c r="E479" s="355" t="str">
        <f>IF('AUP Test Results - Table 1'!D478&gt;SUM('AUP Test Results - Table 1'!F478,'AUP Test Results - Table 1'!O478,'AUP Test Results - Table 1'!L478),"PASS",IF('AUP Test Results - Table 1'!D478=SUM('AUP Test Results - Table 1'!F478,'AUP Test Results - Table 1'!O478,'AUP Test Results - Table 1'!L478),"PASS",IF(SUM('AUP Test Results - Table 1'!F478,'AUP Test Results - Table 1'!O478,'AUP Test Results - Table 1'!L478)=0,"PASS","FAIL")))</f>
        <v>PASS</v>
      </c>
    </row>
    <row r="480" spans="4:5" x14ac:dyDescent="0.25">
      <c r="D480" s="355" t="s">
        <v>1718</v>
      </c>
      <c r="E480" s="355" t="str">
        <f>IF('AUP Test Results - Table 1'!D479&gt;SUM('AUP Test Results - Table 1'!F479,'AUP Test Results - Table 1'!O479,'AUP Test Results - Table 1'!L479),"PASS",IF('AUP Test Results - Table 1'!D479=SUM('AUP Test Results - Table 1'!F479,'AUP Test Results - Table 1'!O479,'AUP Test Results - Table 1'!L479),"PASS",IF(SUM('AUP Test Results - Table 1'!F479,'AUP Test Results - Table 1'!O479,'AUP Test Results - Table 1'!L479)=0,"PASS","FAIL")))</f>
        <v>PASS</v>
      </c>
    </row>
    <row r="481" spans="4:5" x14ac:dyDescent="0.25">
      <c r="D481" s="355" t="s">
        <v>1719</v>
      </c>
      <c r="E481" s="355" t="str">
        <f>IF('AUP Test Results - Table 1'!D480&gt;SUM('AUP Test Results - Table 1'!F480,'AUP Test Results - Table 1'!O480,'AUP Test Results - Table 1'!L480),"PASS",IF('AUP Test Results - Table 1'!D480=SUM('AUP Test Results - Table 1'!F480,'AUP Test Results - Table 1'!O480,'AUP Test Results - Table 1'!L480),"PASS",IF(SUM('AUP Test Results - Table 1'!F480,'AUP Test Results - Table 1'!O480,'AUP Test Results - Table 1'!L480)=0,"PASS","FAIL")))</f>
        <v>PASS</v>
      </c>
    </row>
    <row r="482" spans="4:5" x14ac:dyDescent="0.25">
      <c r="D482" s="355" t="s">
        <v>1720</v>
      </c>
      <c r="E482" s="355" t="str">
        <f>IF('AUP Test Results - Table 1'!D481&gt;SUM('AUP Test Results - Table 1'!F481,'AUP Test Results - Table 1'!O481,'AUP Test Results - Table 1'!L481),"PASS",IF('AUP Test Results - Table 1'!D481=SUM('AUP Test Results - Table 1'!F481,'AUP Test Results - Table 1'!O481,'AUP Test Results - Table 1'!L481),"PASS",IF(SUM('AUP Test Results - Table 1'!F481,'AUP Test Results - Table 1'!O481,'AUP Test Results - Table 1'!L481)=0,"PASS","FAIL")))</f>
        <v>PASS</v>
      </c>
    </row>
    <row r="483" spans="4:5" x14ac:dyDescent="0.25">
      <c r="D483" s="355" t="s">
        <v>1721</v>
      </c>
      <c r="E483" s="355" t="str">
        <f>IF('AUP Test Results - Table 1'!D482&gt;SUM('AUP Test Results - Table 1'!F482,'AUP Test Results - Table 1'!O482,'AUP Test Results - Table 1'!L482),"PASS",IF('AUP Test Results - Table 1'!D482=SUM('AUP Test Results - Table 1'!F482,'AUP Test Results - Table 1'!O482,'AUP Test Results - Table 1'!L482),"PASS",IF(SUM('AUP Test Results - Table 1'!F482,'AUP Test Results - Table 1'!O482,'AUP Test Results - Table 1'!L482)=0,"PASS","FAIL")))</f>
        <v>PASS</v>
      </c>
    </row>
    <row r="484" spans="4:5" x14ac:dyDescent="0.25">
      <c r="D484" s="355" t="s">
        <v>1722</v>
      </c>
      <c r="E484" s="355" t="str">
        <f>IF('AUP Test Results - Table 1'!D483&gt;SUM('AUP Test Results - Table 1'!F483,'AUP Test Results - Table 1'!O483,'AUP Test Results - Table 1'!L483),"PASS",IF('AUP Test Results - Table 1'!D483=SUM('AUP Test Results - Table 1'!F483,'AUP Test Results - Table 1'!O483,'AUP Test Results - Table 1'!L483),"PASS",IF(SUM('AUP Test Results - Table 1'!F483,'AUP Test Results - Table 1'!O483,'AUP Test Results - Table 1'!L483)=0,"PASS","FAIL")))</f>
        <v>PASS</v>
      </c>
    </row>
    <row r="485" spans="4:5" x14ac:dyDescent="0.25">
      <c r="D485" s="355" t="s">
        <v>1723</v>
      </c>
      <c r="E485" s="355" t="str">
        <f>IF('AUP Test Results - Table 1'!D484&gt;SUM('AUP Test Results - Table 1'!F484,'AUP Test Results - Table 1'!O484,'AUP Test Results - Table 1'!L484),"PASS",IF('AUP Test Results - Table 1'!D484=SUM('AUP Test Results - Table 1'!F484,'AUP Test Results - Table 1'!O484,'AUP Test Results - Table 1'!L484),"PASS",IF(SUM('AUP Test Results - Table 1'!F484,'AUP Test Results - Table 1'!O484,'AUP Test Results - Table 1'!L484)=0,"PASS","FAIL")))</f>
        <v>PASS</v>
      </c>
    </row>
    <row r="486" spans="4:5" x14ac:dyDescent="0.25">
      <c r="D486" s="355" t="s">
        <v>1724</v>
      </c>
      <c r="E486" s="355" t="str">
        <f>IF('AUP Test Results - Table 1'!D485&gt;SUM('AUP Test Results - Table 1'!F485,'AUP Test Results - Table 1'!O485,'AUP Test Results - Table 1'!L485),"PASS",IF('AUP Test Results - Table 1'!D485=SUM('AUP Test Results - Table 1'!F485,'AUP Test Results - Table 1'!O485,'AUP Test Results - Table 1'!L485),"PASS",IF(SUM('AUP Test Results - Table 1'!F485,'AUP Test Results - Table 1'!O485,'AUP Test Results - Table 1'!L485)=0,"PASS","FAIL")))</f>
        <v>PASS</v>
      </c>
    </row>
    <row r="487" spans="4:5" x14ac:dyDescent="0.25">
      <c r="D487" s="355" t="s">
        <v>1725</v>
      </c>
      <c r="E487" s="355" t="str">
        <f>IF('AUP Test Results - Table 1'!D486&gt;SUM('AUP Test Results - Table 1'!F486,'AUP Test Results - Table 1'!O486,'AUP Test Results - Table 1'!L486),"PASS",IF('AUP Test Results - Table 1'!D486=SUM('AUP Test Results - Table 1'!F486,'AUP Test Results - Table 1'!O486,'AUP Test Results - Table 1'!L486),"PASS",IF(SUM('AUP Test Results - Table 1'!F486,'AUP Test Results - Table 1'!O486,'AUP Test Results - Table 1'!L486)=0,"PASS","FAIL")))</f>
        <v>PASS</v>
      </c>
    </row>
    <row r="488" spans="4:5" x14ac:dyDescent="0.25">
      <c r="D488" s="355" t="s">
        <v>1726</v>
      </c>
      <c r="E488" s="355" t="str">
        <f>IF('AUP Test Results - Table 1'!D487&gt;SUM('AUP Test Results - Table 1'!F487,'AUP Test Results - Table 1'!O487,'AUP Test Results - Table 1'!L487),"PASS",IF('AUP Test Results - Table 1'!D487=SUM('AUP Test Results - Table 1'!F487,'AUP Test Results - Table 1'!O487,'AUP Test Results - Table 1'!L487),"PASS",IF(SUM('AUP Test Results - Table 1'!F487,'AUP Test Results - Table 1'!O487,'AUP Test Results - Table 1'!L487)=0,"PASS","FAIL")))</f>
        <v>PASS</v>
      </c>
    </row>
    <row r="489" spans="4:5" x14ac:dyDescent="0.25">
      <c r="D489" s="355" t="s">
        <v>1727</v>
      </c>
      <c r="E489" s="355" t="str">
        <f>IF('AUP Test Results - Table 1'!D488&gt;SUM('AUP Test Results - Table 1'!F488,'AUP Test Results - Table 1'!O488,'AUP Test Results - Table 1'!L488),"PASS",IF('AUP Test Results - Table 1'!D488=SUM('AUP Test Results - Table 1'!F488,'AUP Test Results - Table 1'!O488,'AUP Test Results - Table 1'!L488),"PASS",IF(SUM('AUP Test Results - Table 1'!F488,'AUP Test Results - Table 1'!O488,'AUP Test Results - Table 1'!L488)=0,"PASS","FAIL")))</f>
        <v>PASS</v>
      </c>
    </row>
    <row r="490" spans="4:5" x14ac:dyDescent="0.25">
      <c r="D490" s="355" t="s">
        <v>1728</v>
      </c>
      <c r="E490" s="355" t="str">
        <f>IF('AUP Test Results - Table 1'!D489&gt;SUM('AUP Test Results - Table 1'!F489,'AUP Test Results - Table 1'!O489,'AUP Test Results - Table 1'!L489),"PASS",IF('AUP Test Results - Table 1'!D489=SUM('AUP Test Results - Table 1'!F489,'AUP Test Results - Table 1'!O489,'AUP Test Results - Table 1'!L489),"PASS",IF(SUM('AUP Test Results - Table 1'!F489,'AUP Test Results - Table 1'!O489,'AUP Test Results - Table 1'!L489)=0,"PASS","FAIL")))</f>
        <v>PASS</v>
      </c>
    </row>
    <row r="491" spans="4:5" x14ac:dyDescent="0.25">
      <c r="D491" s="355" t="s">
        <v>1729</v>
      </c>
      <c r="E491" s="355" t="str">
        <f>IF('AUP Test Results - Table 1'!D490&gt;SUM('AUP Test Results - Table 1'!F490,'AUP Test Results - Table 1'!O490,'AUP Test Results - Table 1'!L490),"PASS",IF('AUP Test Results - Table 1'!D490=SUM('AUP Test Results - Table 1'!F490,'AUP Test Results - Table 1'!O490,'AUP Test Results - Table 1'!L490),"PASS",IF(SUM('AUP Test Results - Table 1'!F490,'AUP Test Results - Table 1'!O490,'AUP Test Results - Table 1'!L490)=0,"PASS","FAIL")))</f>
        <v>PASS</v>
      </c>
    </row>
    <row r="492" spans="4:5" x14ac:dyDescent="0.25">
      <c r="D492" s="355" t="s">
        <v>1730</v>
      </c>
      <c r="E492" s="355" t="str">
        <f>IF('AUP Test Results - Table 1'!D491&gt;SUM('AUP Test Results - Table 1'!F491,'AUP Test Results - Table 1'!O491,'AUP Test Results - Table 1'!L491),"PASS",IF('AUP Test Results - Table 1'!D491=SUM('AUP Test Results - Table 1'!F491,'AUP Test Results - Table 1'!O491,'AUP Test Results - Table 1'!L491),"PASS",IF(SUM('AUP Test Results - Table 1'!F491,'AUP Test Results - Table 1'!O491,'AUP Test Results - Table 1'!L491)=0,"PASS","FAIL")))</f>
        <v>PASS</v>
      </c>
    </row>
    <row r="493" spans="4:5" x14ac:dyDescent="0.25">
      <c r="D493" s="355" t="s">
        <v>1731</v>
      </c>
      <c r="E493" s="355" t="str">
        <f>IF('AUP Test Results - Table 1'!D492&gt;SUM('AUP Test Results - Table 1'!F492,'AUP Test Results - Table 1'!O492,'AUP Test Results - Table 1'!L492),"PASS",IF('AUP Test Results - Table 1'!D492=SUM('AUP Test Results - Table 1'!F492,'AUP Test Results - Table 1'!O492,'AUP Test Results - Table 1'!L492),"PASS",IF(SUM('AUP Test Results - Table 1'!F492,'AUP Test Results - Table 1'!O492,'AUP Test Results - Table 1'!L492)=0,"PASS","FAIL")))</f>
        <v>PASS</v>
      </c>
    </row>
    <row r="494" spans="4:5" x14ac:dyDescent="0.25">
      <c r="D494" s="355" t="s">
        <v>1732</v>
      </c>
      <c r="E494" s="355" t="str">
        <f>IF('AUP Test Results - Table 1'!D493&gt;SUM('AUP Test Results - Table 1'!F493,'AUP Test Results - Table 1'!O493,'AUP Test Results - Table 1'!L493),"PASS",IF('AUP Test Results - Table 1'!D493=SUM('AUP Test Results - Table 1'!F493,'AUP Test Results - Table 1'!O493,'AUP Test Results - Table 1'!L493),"PASS",IF(SUM('AUP Test Results - Table 1'!F493,'AUP Test Results - Table 1'!O493,'AUP Test Results - Table 1'!L493)=0,"PASS","FAIL")))</f>
        <v>PASS</v>
      </c>
    </row>
    <row r="495" spans="4:5" x14ac:dyDescent="0.25">
      <c r="D495" s="355" t="s">
        <v>1733</v>
      </c>
      <c r="E495" s="355" t="str">
        <f>IF('AUP Test Results - Table 1'!D494&gt;SUM('AUP Test Results - Table 1'!F494,'AUP Test Results - Table 1'!O494,'AUP Test Results - Table 1'!L494),"PASS",IF('AUP Test Results - Table 1'!D494=SUM('AUP Test Results - Table 1'!F494,'AUP Test Results - Table 1'!O494,'AUP Test Results - Table 1'!L494),"PASS",IF(SUM('AUP Test Results - Table 1'!F494,'AUP Test Results - Table 1'!O494,'AUP Test Results - Table 1'!L494)=0,"PASS","FAIL")))</f>
        <v>PASS</v>
      </c>
    </row>
    <row r="496" spans="4:5" x14ac:dyDescent="0.25">
      <c r="D496" s="355" t="s">
        <v>1734</v>
      </c>
      <c r="E496" s="355" t="str">
        <f>IF('AUP Test Results - Table 1'!D495&gt;SUM('AUP Test Results - Table 1'!F495,'AUP Test Results - Table 1'!O495,'AUP Test Results - Table 1'!L495),"PASS",IF('AUP Test Results - Table 1'!D495=SUM('AUP Test Results - Table 1'!F495,'AUP Test Results - Table 1'!O495,'AUP Test Results - Table 1'!L495),"PASS",IF(SUM('AUP Test Results - Table 1'!F495,'AUP Test Results - Table 1'!O495,'AUP Test Results - Table 1'!L495)=0,"PASS","FAIL")))</f>
        <v>PASS</v>
      </c>
    </row>
    <row r="497" spans="4:5" x14ac:dyDescent="0.25">
      <c r="D497" s="355" t="s">
        <v>1735</v>
      </c>
      <c r="E497" s="355" t="str">
        <f>IF('AUP Test Results - Table 1'!D496&gt;SUM('AUP Test Results - Table 1'!F496,'AUP Test Results - Table 1'!O496,'AUP Test Results - Table 1'!L496),"PASS",IF('AUP Test Results - Table 1'!D496=SUM('AUP Test Results - Table 1'!F496,'AUP Test Results - Table 1'!O496,'AUP Test Results - Table 1'!L496),"PASS",IF(SUM('AUP Test Results - Table 1'!F496,'AUP Test Results - Table 1'!O496,'AUP Test Results - Table 1'!L496)=0,"PASS","FAIL")))</f>
        <v>PASS</v>
      </c>
    </row>
    <row r="498" spans="4:5" x14ac:dyDescent="0.25">
      <c r="D498" s="355" t="s">
        <v>1736</v>
      </c>
      <c r="E498" s="355" t="str">
        <f>IF('AUP Test Results - Table 1'!D497&gt;SUM('AUP Test Results - Table 1'!F497,'AUP Test Results - Table 1'!O497,'AUP Test Results - Table 1'!L497),"PASS",IF('AUP Test Results - Table 1'!D497=SUM('AUP Test Results - Table 1'!F497,'AUP Test Results - Table 1'!O497,'AUP Test Results - Table 1'!L497),"PASS",IF(SUM('AUP Test Results - Table 1'!F497,'AUP Test Results - Table 1'!O497,'AUP Test Results - Table 1'!L497)=0,"PASS","FAIL")))</f>
        <v>PASS</v>
      </c>
    </row>
    <row r="499" spans="4:5" x14ac:dyDescent="0.25">
      <c r="D499" s="355" t="s">
        <v>1737</v>
      </c>
      <c r="E499" s="355" t="str">
        <f>IF('AUP Test Results - Table 1'!D498&gt;SUM('AUP Test Results - Table 1'!F498,'AUP Test Results - Table 1'!O498,'AUP Test Results - Table 1'!L498),"PASS",IF('AUP Test Results - Table 1'!D498=SUM('AUP Test Results - Table 1'!F498,'AUP Test Results - Table 1'!O498,'AUP Test Results - Table 1'!L498),"PASS",IF(SUM('AUP Test Results - Table 1'!F498,'AUP Test Results - Table 1'!O498,'AUP Test Results - Table 1'!L498)=0,"PASS","FAIL")))</f>
        <v>PASS</v>
      </c>
    </row>
    <row r="500" spans="4:5" x14ac:dyDescent="0.25">
      <c r="D500" s="355" t="s">
        <v>1738</v>
      </c>
      <c r="E500" s="355" t="str">
        <f>IF('AUP Test Results - Table 1'!D499&gt;SUM('AUP Test Results - Table 1'!F499,'AUP Test Results - Table 1'!O499,'AUP Test Results - Table 1'!L499),"PASS",IF('AUP Test Results - Table 1'!D499=SUM('AUP Test Results - Table 1'!F499,'AUP Test Results - Table 1'!O499,'AUP Test Results - Table 1'!L499),"PASS",IF(SUM('AUP Test Results - Table 1'!F499,'AUP Test Results - Table 1'!O499,'AUP Test Results - Table 1'!L499)=0,"PASS","FAIL")))</f>
        <v>PASS</v>
      </c>
    </row>
    <row r="501" spans="4:5" x14ac:dyDescent="0.25">
      <c r="D501" s="355" t="s">
        <v>1739</v>
      </c>
      <c r="E501" s="355" t="str">
        <f>IF('AUP Test Results - Table 1'!D500&gt;SUM('AUP Test Results - Table 1'!F500,'AUP Test Results - Table 1'!O500,'AUP Test Results - Table 1'!L500),"PASS",IF('AUP Test Results - Table 1'!D500=SUM('AUP Test Results - Table 1'!F500,'AUP Test Results - Table 1'!O500,'AUP Test Results - Table 1'!L500),"PASS",IF(SUM('AUP Test Results - Table 1'!F500,'AUP Test Results - Table 1'!O500,'AUP Test Results - Table 1'!L500)=0,"PASS","FAIL")))</f>
        <v>PASS</v>
      </c>
    </row>
    <row r="502" spans="4:5" x14ac:dyDescent="0.25">
      <c r="D502" s="355" t="s">
        <v>1740</v>
      </c>
      <c r="E502" s="355" t="str">
        <f>IF('AUP Test Results - Table 1'!D501&gt;SUM('AUP Test Results - Table 1'!F501,'AUP Test Results - Table 1'!O501,'AUP Test Results - Table 1'!L501),"PASS",IF('AUP Test Results - Table 1'!D501=SUM('AUP Test Results - Table 1'!F501,'AUP Test Results - Table 1'!O501,'AUP Test Results - Table 1'!L501),"PASS",IF(SUM('AUP Test Results - Table 1'!F501,'AUP Test Results - Table 1'!O501,'AUP Test Results - Table 1'!L501)=0,"PASS","FAIL")))</f>
        <v>PASS</v>
      </c>
    </row>
    <row r="503" spans="4:5" x14ac:dyDescent="0.25">
      <c r="D503" s="355" t="s">
        <v>1741</v>
      </c>
      <c r="E503" s="355" t="str">
        <f>IF('AUP Test Results - Table 1'!D502&gt;SUM('AUP Test Results - Table 1'!F502,'AUP Test Results - Table 1'!O502,'AUP Test Results - Table 1'!L502),"PASS",IF('AUP Test Results - Table 1'!D502=SUM('AUP Test Results - Table 1'!F502,'AUP Test Results - Table 1'!O502,'AUP Test Results - Table 1'!L502),"PASS",IF(SUM('AUP Test Results - Table 1'!F502,'AUP Test Results - Table 1'!O502,'AUP Test Results - Table 1'!L502)=0,"PASS","FAIL")))</f>
        <v>PASS</v>
      </c>
    </row>
    <row r="504" spans="4:5" x14ac:dyDescent="0.25">
      <c r="D504" s="355" t="s">
        <v>1742</v>
      </c>
      <c r="E504" s="355" t="str">
        <f>IF('AUP Test Results - Table 1'!D503&gt;SUM('AUP Test Results - Table 1'!F503,'AUP Test Results - Table 1'!O503,'AUP Test Results - Table 1'!L503),"PASS",IF('AUP Test Results - Table 1'!D503=SUM('AUP Test Results - Table 1'!F503,'AUP Test Results - Table 1'!O503,'AUP Test Results - Table 1'!L503),"PASS",IF(SUM('AUP Test Results - Table 1'!F503,'AUP Test Results - Table 1'!O503,'AUP Test Results - Table 1'!L503)=0,"PASS","FAIL")))</f>
        <v>PASS</v>
      </c>
    </row>
    <row r="505" spans="4:5" x14ac:dyDescent="0.25">
      <c r="D505" s="355" t="s">
        <v>1743</v>
      </c>
      <c r="E505" s="355" t="str">
        <f>IF('AUP Test Results - Table 1'!D504&gt;SUM('AUP Test Results - Table 1'!F504,'AUP Test Results - Table 1'!O504,'AUP Test Results - Table 1'!L504),"PASS",IF('AUP Test Results - Table 1'!D504=SUM('AUP Test Results - Table 1'!F504,'AUP Test Results - Table 1'!O504,'AUP Test Results - Table 1'!L504),"PASS",IF(SUM('AUP Test Results - Table 1'!F504,'AUP Test Results - Table 1'!O504,'AUP Test Results - Table 1'!L504)=0,"PASS","FAIL")))</f>
        <v>PASS</v>
      </c>
    </row>
    <row r="506" spans="4:5" x14ac:dyDescent="0.25">
      <c r="D506" s="355" t="s">
        <v>1744</v>
      </c>
      <c r="E506" s="355" t="str">
        <f>IF('AUP Test Results - Table 1'!D505&gt;SUM('AUP Test Results - Table 1'!F505,'AUP Test Results - Table 1'!O505,'AUP Test Results - Table 1'!L505),"PASS",IF('AUP Test Results - Table 1'!D505=SUM('AUP Test Results - Table 1'!F505,'AUP Test Results - Table 1'!O505,'AUP Test Results - Table 1'!L505),"PASS",IF(SUM('AUP Test Results - Table 1'!F505,'AUP Test Results - Table 1'!O505,'AUP Test Results - Table 1'!L505)=0,"PASS","FAIL")))</f>
        <v>PASS</v>
      </c>
    </row>
    <row r="507" spans="4:5" x14ac:dyDescent="0.25">
      <c r="D507" s="355" t="s">
        <v>1745</v>
      </c>
      <c r="E507" s="355" t="str">
        <f>IF('AUP Test Results - Table 1'!D506&gt;SUM('AUP Test Results - Table 1'!F506,'AUP Test Results - Table 1'!O506,'AUP Test Results - Table 1'!L506),"PASS",IF('AUP Test Results - Table 1'!D506=SUM('AUP Test Results - Table 1'!F506,'AUP Test Results - Table 1'!O506,'AUP Test Results - Table 1'!L506),"PASS",IF(SUM('AUP Test Results - Table 1'!F506,'AUP Test Results - Table 1'!O506,'AUP Test Results - Table 1'!L506)=0,"PASS","FAIL")))</f>
        <v>PASS</v>
      </c>
    </row>
    <row r="508" spans="4:5" x14ac:dyDescent="0.25">
      <c r="D508" s="355" t="s">
        <v>1746</v>
      </c>
      <c r="E508" s="355" t="str">
        <f>IF('AUP Test Results - Table 1'!D507&gt;SUM('AUP Test Results - Table 1'!F507,'AUP Test Results - Table 1'!O507,'AUP Test Results - Table 1'!L507),"PASS",IF('AUP Test Results - Table 1'!D507=SUM('AUP Test Results - Table 1'!F507,'AUP Test Results - Table 1'!O507,'AUP Test Results - Table 1'!L507),"PASS",IF(SUM('AUP Test Results - Table 1'!F507,'AUP Test Results - Table 1'!O507,'AUP Test Results - Table 1'!L507)=0,"PASS","FAIL")))</f>
        <v>PASS</v>
      </c>
    </row>
    <row r="509" spans="4:5" x14ac:dyDescent="0.25">
      <c r="D509" s="355" t="s">
        <v>1747</v>
      </c>
      <c r="E509" s="355" t="str">
        <f>IF('AUP Test Results - Table 1'!D508&gt;SUM('AUP Test Results - Table 1'!F508,'AUP Test Results - Table 1'!O508,'AUP Test Results - Table 1'!L508),"PASS",IF('AUP Test Results - Table 1'!D508=SUM('AUP Test Results - Table 1'!F508,'AUP Test Results - Table 1'!O508,'AUP Test Results - Table 1'!L508),"PASS",IF(SUM('AUP Test Results - Table 1'!F508,'AUP Test Results - Table 1'!O508,'AUP Test Results - Table 1'!L508)=0,"PASS","FAIL")))</f>
        <v>PASS</v>
      </c>
    </row>
    <row r="510" spans="4:5" x14ac:dyDescent="0.25">
      <c r="D510" s="355" t="s">
        <v>1748</v>
      </c>
      <c r="E510" s="355" t="str">
        <f>IF('AUP Test Results - Table 1'!D509&gt;SUM('AUP Test Results - Table 1'!F509,'AUP Test Results - Table 1'!O509,'AUP Test Results - Table 1'!L509),"PASS",IF('AUP Test Results - Table 1'!D509=SUM('AUP Test Results - Table 1'!F509,'AUP Test Results - Table 1'!O509,'AUP Test Results - Table 1'!L509),"PASS",IF(SUM('AUP Test Results - Table 1'!F509,'AUP Test Results - Table 1'!O509,'AUP Test Results - Table 1'!L509)=0,"PASS","FAIL")))</f>
        <v>PASS</v>
      </c>
    </row>
    <row r="511" spans="4:5" x14ac:dyDescent="0.25">
      <c r="D511" s="355" t="s">
        <v>1749</v>
      </c>
      <c r="E511" s="355" t="str">
        <f>IF('AUP Test Results - Table 1'!D510&gt;SUM('AUP Test Results - Table 1'!F510,'AUP Test Results - Table 1'!O510,'AUP Test Results - Table 1'!L510),"PASS",IF('AUP Test Results - Table 1'!D510=SUM('AUP Test Results - Table 1'!F510,'AUP Test Results - Table 1'!O510,'AUP Test Results - Table 1'!L510),"PASS",IF(SUM('AUP Test Results - Table 1'!F510,'AUP Test Results - Table 1'!O510,'AUP Test Results - Table 1'!L510)=0,"PASS","FAIL")))</f>
        <v>PASS</v>
      </c>
    </row>
    <row r="512" spans="4:5" x14ac:dyDescent="0.25">
      <c r="D512" s="355" t="s">
        <v>1750</v>
      </c>
      <c r="E512" s="355" t="str">
        <f>IF('AUP Test Results - Table 1'!D511&gt;SUM('AUP Test Results - Table 1'!F511,'AUP Test Results - Table 1'!O511,'AUP Test Results - Table 1'!L511),"PASS",IF('AUP Test Results - Table 1'!D511=SUM('AUP Test Results - Table 1'!F511,'AUP Test Results - Table 1'!O511,'AUP Test Results - Table 1'!L511),"PASS",IF(SUM('AUP Test Results - Table 1'!F511,'AUP Test Results - Table 1'!O511,'AUP Test Results - Table 1'!L511)=0,"PASS","FAIL")))</f>
        <v>PASS</v>
      </c>
    </row>
    <row r="513" spans="4:5" x14ac:dyDescent="0.25">
      <c r="D513" s="355" t="s">
        <v>1751</v>
      </c>
      <c r="E513" s="355" t="str">
        <f>IF('AUP Test Results - Table 1'!D512&gt;SUM('AUP Test Results - Table 1'!F512,'AUP Test Results - Table 1'!O512,'AUP Test Results - Table 1'!L512),"PASS",IF('AUP Test Results - Table 1'!D512=SUM('AUP Test Results - Table 1'!F512,'AUP Test Results - Table 1'!O512,'AUP Test Results - Table 1'!L512),"PASS",IF(SUM('AUP Test Results - Table 1'!F512,'AUP Test Results - Table 1'!O512,'AUP Test Results - Table 1'!L512)=0,"PASS","FAIL")))</f>
        <v>PASS</v>
      </c>
    </row>
    <row r="514" spans="4:5" x14ac:dyDescent="0.25">
      <c r="D514" s="355" t="s">
        <v>1752</v>
      </c>
      <c r="E514" s="355" t="str">
        <f>IF('AUP Test Results - Table 1'!D513&gt;SUM('AUP Test Results - Table 1'!F513,'AUP Test Results - Table 1'!O513,'AUP Test Results - Table 1'!L513),"PASS",IF('AUP Test Results - Table 1'!D513=SUM('AUP Test Results - Table 1'!F513,'AUP Test Results - Table 1'!O513,'AUP Test Results - Table 1'!L513),"PASS",IF(SUM('AUP Test Results - Table 1'!F513,'AUP Test Results - Table 1'!O513,'AUP Test Results - Table 1'!L513)=0,"PASS","FAIL")))</f>
        <v>PASS</v>
      </c>
    </row>
    <row r="515" spans="4:5" x14ac:dyDescent="0.25">
      <c r="D515" s="355" t="s">
        <v>1753</v>
      </c>
      <c r="E515" s="355" t="str">
        <f>IF('AUP Test Results - Table 1'!D514&gt;SUM('AUP Test Results - Table 1'!F514,'AUP Test Results - Table 1'!O514,'AUP Test Results - Table 1'!L514),"PASS",IF('AUP Test Results - Table 1'!D514=SUM('AUP Test Results - Table 1'!F514,'AUP Test Results - Table 1'!O514,'AUP Test Results - Table 1'!L514),"PASS",IF(SUM('AUP Test Results - Table 1'!F514,'AUP Test Results - Table 1'!O514,'AUP Test Results - Table 1'!L514)=0,"PASS","FAIL")))</f>
        <v>PASS</v>
      </c>
    </row>
    <row r="516" spans="4:5" x14ac:dyDescent="0.25">
      <c r="D516" s="355" t="s">
        <v>1754</v>
      </c>
      <c r="E516" s="355" t="str">
        <f>IF('AUP Test Results - Table 1'!D515&gt;SUM('AUP Test Results - Table 1'!F515,'AUP Test Results - Table 1'!O515,'AUP Test Results - Table 1'!L515),"PASS",IF('AUP Test Results - Table 1'!D515=SUM('AUP Test Results - Table 1'!F515,'AUP Test Results - Table 1'!O515,'AUP Test Results - Table 1'!L515),"PASS",IF(SUM('AUP Test Results - Table 1'!F515,'AUP Test Results - Table 1'!O515,'AUP Test Results - Table 1'!L515)=0,"PASS","FAIL")))</f>
        <v>PASS</v>
      </c>
    </row>
    <row r="517" spans="4:5" x14ac:dyDescent="0.25">
      <c r="D517" s="355" t="s">
        <v>1755</v>
      </c>
      <c r="E517" s="355" t="str">
        <f>IF('AUP Test Results - Table 1'!D516&gt;SUM('AUP Test Results - Table 1'!F516,'AUP Test Results - Table 1'!O516,'AUP Test Results - Table 1'!L516),"PASS",IF('AUP Test Results - Table 1'!D516=SUM('AUP Test Results - Table 1'!F516,'AUP Test Results - Table 1'!O516,'AUP Test Results - Table 1'!L516),"PASS",IF(SUM('AUP Test Results - Table 1'!F516,'AUP Test Results - Table 1'!O516,'AUP Test Results - Table 1'!L516)=0,"PASS","FAIL")))</f>
        <v>PASS</v>
      </c>
    </row>
    <row r="518" spans="4:5" x14ac:dyDescent="0.25">
      <c r="D518" s="355" t="s">
        <v>1756</v>
      </c>
      <c r="E518" s="355" t="str">
        <f>IF('AUP Test Results - Table 1'!D517&gt;SUM('AUP Test Results - Table 1'!F517,'AUP Test Results - Table 1'!O517,'AUP Test Results - Table 1'!L517),"PASS",IF('AUP Test Results - Table 1'!D517=SUM('AUP Test Results - Table 1'!F517,'AUP Test Results - Table 1'!O517,'AUP Test Results - Table 1'!L517),"PASS",IF(SUM('AUP Test Results - Table 1'!F517,'AUP Test Results - Table 1'!O517,'AUP Test Results - Table 1'!L517)=0,"PASS","FAIL")))</f>
        <v>PASS</v>
      </c>
    </row>
    <row r="519" spans="4:5" x14ac:dyDescent="0.25">
      <c r="D519" s="355" t="s">
        <v>1757</v>
      </c>
      <c r="E519" s="355" t="str">
        <f>IF('AUP Test Results - Table 1'!D518&gt;SUM('AUP Test Results - Table 1'!F518,'AUP Test Results - Table 1'!O518,'AUP Test Results - Table 1'!L518),"PASS",IF('AUP Test Results - Table 1'!D518=SUM('AUP Test Results - Table 1'!F518,'AUP Test Results - Table 1'!O518,'AUP Test Results - Table 1'!L518),"PASS",IF(SUM('AUP Test Results - Table 1'!F518,'AUP Test Results - Table 1'!O518,'AUP Test Results - Table 1'!L518)=0,"PASS","FAIL")))</f>
        <v>PASS</v>
      </c>
    </row>
    <row r="520" spans="4:5" x14ac:dyDescent="0.25">
      <c r="D520" s="355" t="s">
        <v>1758</v>
      </c>
      <c r="E520" s="355" t="str">
        <f>IF('AUP Test Results - Table 1'!D519&gt;SUM('AUP Test Results - Table 1'!F519,'AUP Test Results - Table 1'!O519,'AUP Test Results - Table 1'!L519),"PASS",IF('AUP Test Results - Table 1'!D519=SUM('AUP Test Results - Table 1'!F519,'AUP Test Results - Table 1'!O519,'AUP Test Results - Table 1'!L519),"PASS",IF(SUM('AUP Test Results - Table 1'!F519,'AUP Test Results - Table 1'!O519,'AUP Test Results - Table 1'!L519)=0,"PASS","FAIL")))</f>
        <v>PASS</v>
      </c>
    </row>
    <row r="521" spans="4:5" x14ac:dyDescent="0.25">
      <c r="D521" s="355" t="s">
        <v>1759</v>
      </c>
      <c r="E521" s="355" t="str">
        <f>IF('AUP Test Results - Table 1'!D520&gt;SUM('AUP Test Results - Table 1'!F520,'AUP Test Results - Table 1'!O520,'AUP Test Results - Table 1'!L520),"PASS",IF('AUP Test Results - Table 1'!D520=SUM('AUP Test Results - Table 1'!F520,'AUP Test Results - Table 1'!O520,'AUP Test Results - Table 1'!L520),"PASS",IF(SUM('AUP Test Results - Table 1'!F520,'AUP Test Results - Table 1'!O520,'AUP Test Results - Table 1'!L520)=0,"PASS","FAIL")))</f>
        <v>PASS</v>
      </c>
    </row>
    <row r="522" spans="4:5" x14ac:dyDescent="0.25">
      <c r="D522" s="355" t="s">
        <v>1760</v>
      </c>
      <c r="E522" s="355" t="str">
        <f>IF('AUP Test Results - Table 1'!D521&gt;SUM('AUP Test Results - Table 1'!F521,'AUP Test Results - Table 1'!O521,'AUP Test Results - Table 1'!L521),"PASS",IF('AUP Test Results - Table 1'!D521=SUM('AUP Test Results - Table 1'!F521,'AUP Test Results - Table 1'!O521,'AUP Test Results - Table 1'!L521),"PASS",IF(SUM('AUP Test Results - Table 1'!F521,'AUP Test Results - Table 1'!O521,'AUP Test Results - Table 1'!L521)=0,"PASS","FAIL")))</f>
        <v>PASS</v>
      </c>
    </row>
    <row r="523" spans="4:5" x14ac:dyDescent="0.25">
      <c r="D523" s="355" t="s">
        <v>1761</v>
      </c>
      <c r="E523" s="355" t="str">
        <f>IF('AUP Test Results - Table 1'!D522&gt;SUM('AUP Test Results - Table 1'!F522,'AUP Test Results - Table 1'!O522,'AUP Test Results - Table 1'!L522),"PASS",IF('AUP Test Results - Table 1'!D522=SUM('AUP Test Results - Table 1'!F522,'AUP Test Results - Table 1'!O522,'AUP Test Results - Table 1'!L522),"PASS",IF(SUM('AUP Test Results - Table 1'!F522,'AUP Test Results - Table 1'!O522,'AUP Test Results - Table 1'!L522)=0,"PASS","FAIL")))</f>
        <v>PASS</v>
      </c>
    </row>
    <row r="524" spans="4:5" x14ac:dyDescent="0.25">
      <c r="D524" s="355" t="s">
        <v>1762</v>
      </c>
      <c r="E524" s="355" t="str">
        <f>IF('AUP Test Results - Table 1'!D523&gt;SUM('AUP Test Results - Table 1'!F523,'AUP Test Results - Table 1'!O523,'AUP Test Results - Table 1'!L523),"PASS",IF('AUP Test Results - Table 1'!D523=SUM('AUP Test Results - Table 1'!F523,'AUP Test Results - Table 1'!O523,'AUP Test Results - Table 1'!L523),"PASS",IF(SUM('AUP Test Results - Table 1'!F523,'AUP Test Results - Table 1'!O523,'AUP Test Results - Table 1'!L523)=0,"PASS","FAIL")))</f>
        <v>PASS</v>
      </c>
    </row>
    <row r="525" spans="4:5" x14ac:dyDescent="0.25">
      <c r="D525" s="355" t="s">
        <v>1763</v>
      </c>
      <c r="E525" s="355" t="str">
        <f>IF('AUP Test Results - Table 1'!D524&gt;SUM('AUP Test Results - Table 1'!F524,'AUP Test Results - Table 1'!O524,'AUP Test Results - Table 1'!L524),"PASS",IF('AUP Test Results - Table 1'!D524=SUM('AUP Test Results - Table 1'!F524,'AUP Test Results - Table 1'!O524,'AUP Test Results - Table 1'!L524),"PASS",IF(SUM('AUP Test Results - Table 1'!F524,'AUP Test Results - Table 1'!O524,'AUP Test Results - Table 1'!L524)=0,"PASS","FAIL")))</f>
        <v>PASS</v>
      </c>
    </row>
    <row r="526" spans="4:5" x14ac:dyDescent="0.25">
      <c r="D526" s="355" t="s">
        <v>1764</v>
      </c>
      <c r="E526" s="355" t="str">
        <f>IF('AUP Test Results - Table 1'!D525&gt;SUM('AUP Test Results - Table 1'!F525,'AUP Test Results - Table 1'!O525,'AUP Test Results - Table 1'!L525),"PASS",IF('AUP Test Results - Table 1'!D525=SUM('AUP Test Results - Table 1'!F525,'AUP Test Results - Table 1'!O525,'AUP Test Results - Table 1'!L525),"PASS",IF(SUM('AUP Test Results - Table 1'!F525,'AUP Test Results - Table 1'!O525,'AUP Test Results - Table 1'!L525)=0,"PASS","FAIL")))</f>
        <v>PASS</v>
      </c>
    </row>
    <row r="527" spans="4:5" x14ac:dyDescent="0.25">
      <c r="D527" s="355" t="s">
        <v>1765</v>
      </c>
      <c r="E527" s="355" t="str">
        <f>IF('AUP Test Results - Table 1'!D526&gt;SUM('AUP Test Results - Table 1'!F526,'AUP Test Results - Table 1'!O526,'AUP Test Results - Table 1'!L526),"PASS",IF('AUP Test Results - Table 1'!D526=SUM('AUP Test Results - Table 1'!F526,'AUP Test Results - Table 1'!O526,'AUP Test Results - Table 1'!L526),"PASS",IF(SUM('AUP Test Results - Table 1'!F526,'AUP Test Results - Table 1'!O526,'AUP Test Results - Table 1'!L526)=0,"PASS","FAIL")))</f>
        <v>PASS</v>
      </c>
    </row>
    <row r="528" spans="4:5" x14ac:dyDescent="0.25">
      <c r="D528" s="355" t="s">
        <v>1766</v>
      </c>
      <c r="E528" s="355" t="str">
        <f>IF('AUP Test Results - Table 1'!D527&gt;SUM('AUP Test Results - Table 1'!F527,'AUP Test Results - Table 1'!O527,'AUP Test Results - Table 1'!L527),"PASS",IF('AUP Test Results - Table 1'!D527=SUM('AUP Test Results - Table 1'!F527,'AUP Test Results - Table 1'!O527,'AUP Test Results - Table 1'!L527),"PASS",IF(SUM('AUP Test Results - Table 1'!F527,'AUP Test Results - Table 1'!O527,'AUP Test Results - Table 1'!L527)=0,"PASS","FAIL")))</f>
        <v>PASS</v>
      </c>
    </row>
    <row r="529" spans="4:5" x14ac:dyDescent="0.25">
      <c r="D529" s="355" t="s">
        <v>1767</v>
      </c>
      <c r="E529" s="355" t="str">
        <f>IF('AUP Test Results - Table 1'!D528&gt;SUM('AUP Test Results - Table 1'!F528,'AUP Test Results - Table 1'!O528,'AUP Test Results - Table 1'!L528),"PASS",IF('AUP Test Results - Table 1'!D528=SUM('AUP Test Results - Table 1'!F528,'AUP Test Results - Table 1'!O528,'AUP Test Results - Table 1'!L528),"PASS",IF(SUM('AUP Test Results - Table 1'!F528,'AUP Test Results - Table 1'!O528,'AUP Test Results - Table 1'!L528)=0,"PASS","FAIL")))</f>
        <v>PASS</v>
      </c>
    </row>
    <row r="530" spans="4:5" x14ac:dyDescent="0.25">
      <c r="D530" s="355" t="s">
        <v>1768</v>
      </c>
      <c r="E530" s="355" t="str">
        <f>IF('AUP Test Results - Table 1'!D529&gt;SUM('AUP Test Results - Table 1'!F529,'AUP Test Results - Table 1'!O529,'AUP Test Results - Table 1'!L529),"PASS",IF('AUP Test Results - Table 1'!D529=SUM('AUP Test Results - Table 1'!F529,'AUP Test Results - Table 1'!O529,'AUP Test Results - Table 1'!L529),"PASS",IF(SUM('AUP Test Results - Table 1'!F529,'AUP Test Results - Table 1'!O529,'AUP Test Results - Table 1'!L529)=0,"PASS","FAIL")))</f>
        <v>PASS</v>
      </c>
    </row>
    <row r="531" spans="4:5" x14ac:dyDescent="0.25">
      <c r="D531" s="355" t="s">
        <v>1769</v>
      </c>
      <c r="E531" s="355" t="str">
        <f>IF('AUP Test Results - Table 1'!D530&gt;SUM('AUP Test Results - Table 1'!F530,'AUP Test Results - Table 1'!O530,'AUP Test Results - Table 1'!L530),"PASS",IF('AUP Test Results - Table 1'!D530=SUM('AUP Test Results - Table 1'!F530,'AUP Test Results - Table 1'!O530,'AUP Test Results - Table 1'!L530),"PASS",IF(SUM('AUP Test Results - Table 1'!F530,'AUP Test Results - Table 1'!O530,'AUP Test Results - Table 1'!L530)=0,"PASS","FAIL")))</f>
        <v>PASS</v>
      </c>
    </row>
    <row r="532" spans="4:5" x14ac:dyDescent="0.25">
      <c r="D532" s="355" t="s">
        <v>1770</v>
      </c>
      <c r="E532" s="355" t="str">
        <f>IF('AUP Test Results - Table 1'!D531&gt;SUM('AUP Test Results - Table 1'!F531,'AUP Test Results - Table 1'!O531,'AUP Test Results - Table 1'!L531),"PASS",IF('AUP Test Results - Table 1'!D531=SUM('AUP Test Results - Table 1'!F531,'AUP Test Results - Table 1'!O531,'AUP Test Results - Table 1'!L531),"PASS",IF(SUM('AUP Test Results - Table 1'!F531,'AUP Test Results - Table 1'!O531,'AUP Test Results - Table 1'!L531)=0,"PASS","FAIL")))</f>
        <v>PASS</v>
      </c>
    </row>
    <row r="533" spans="4:5" x14ac:dyDescent="0.25">
      <c r="D533" s="355" t="s">
        <v>1771</v>
      </c>
      <c r="E533" s="355" t="str">
        <f>IF('AUP Test Results - Table 1'!D532&gt;SUM('AUP Test Results - Table 1'!F532,'AUP Test Results - Table 1'!O532,'AUP Test Results - Table 1'!L532),"PASS",IF('AUP Test Results - Table 1'!D532=SUM('AUP Test Results - Table 1'!F532,'AUP Test Results - Table 1'!O532,'AUP Test Results - Table 1'!L532),"PASS",IF(SUM('AUP Test Results - Table 1'!F532,'AUP Test Results - Table 1'!O532,'AUP Test Results - Table 1'!L532)=0,"PASS","FAIL")))</f>
        <v>PASS</v>
      </c>
    </row>
    <row r="534" spans="4:5" x14ac:dyDescent="0.25">
      <c r="D534" s="355" t="s">
        <v>1772</v>
      </c>
      <c r="E534" s="355" t="str">
        <f>IF('AUP Test Results - Table 1'!D533&gt;SUM('AUP Test Results - Table 1'!F533,'AUP Test Results - Table 1'!O533,'AUP Test Results - Table 1'!L533),"PASS",IF('AUP Test Results - Table 1'!D533=SUM('AUP Test Results - Table 1'!F533,'AUP Test Results - Table 1'!O533,'AUP Test Results - Table 1'!L533),"PASS",IF(SUM('AUP Test Results - Table 1'!F533,'AUP Test Results - Table 1'!O533,'AUP Test Results - Table 1'!L533)=0,"PASS","FAIL")))</f>
        <v>PASS</v>
      </c>
    </row>
    <row r="535" spans="4:5" x14ac:dyDescent="0.25">
      <c r="D535" s="355" t="s">
        <v>1773</v>
      </c>
      <c r="E535" s="355" t="str">
        <f>IF('AUP Test Results - Table 1'!D534&gt;SUM('AUP Test Results - Table 1'!F534,'AUP Test Results - Table 1'!O534,'AUP Test Results - Table 1'!L534),"PASS",IF('AUP Test Results - Table 1'!D534=SUM('AUP Test Results - Table 1'!F534,'AUP Test Results - Table 1'!O534,'AUP Test Results - Table 1'!L534),"PASS",IF(SUM('AUP Test Results - Table 1'!F534,'AUP Test Results - Table 1'!O534,'AUP Test Results - Table 1'!L534)=0,"PASS","FAIL")))</f>
        <v>PASS</v>
      </c>
    </row>
    <row r="536" spans="4:5" x14ac:dyDescent="0.25">
      <c r="D536" s="355" t="s">
        <v>1774</v>
      </c>
      <c r="E536" s="355" t="str">
        <f>IF('AUP Test Results - Table 1'!D535&gt;SUM('AUP Test Results - Table 1'!F535,'AUP Test Results - Table 1'!O535,'AUP Test Results - Table 1'!L535),"PASS",IF('AUP Test Results - Table 1'!D535=SUM('AUP Test Results - Table 1'!F535,'AUP Test Results - Table 1'!O535,'AUP Test Results - Table 1'!L535),"PASS",IF(SUM('AUP Test Results - Table 1'!F535,'AUP Test Results - Table 1'!O535,'AUP Test Results - Table 1'!L535)=0,"PASS","FAIL")))</f>
        <v>PASS</v>
      </c>
    </row>
    <row r="537" spans="4:5" x14ac:dyDescent="0.25">
      <c r="D537" s="355" t="s">
        <v>1775</v>
      </c>
      <c r="E537" s="355" t="str">
        <f>IF('AUP Test Results - Table 1'!D536&gt;SUM('AUP Test Results - Table 1'!F536,'AUP Test Results - Table 1'!O536,'AUP Test Results - Table 1'!L536),"PASS",IF('AUP Test Results - Table 1'!D536=SUM('AUP Test Results - Table 1'!F536,'AUP Test Results - Table 1'!O536,'AUP Test Results - Table 1'!L536),"PASS",IF(SUM('AUP Test Results - Table 1'!F536,'AUP Test Results - Table 1'!O536,'AUP Test Results - Table 1'!L536)=0,"PASS","FAIL")))</f>
        <v>PASS</v>
      </c>
    </row>
    <row r="538" spans="4:5" x14ac:dyDescent="0.25">
      <c r="D538" s="355" t="s">
        <v>1776</v>
      </c>
      <c r="E538" s="355" t="str">
        <f>IF('AUP Test Results - Table 1'!D537&gt;SUM('AUP Test Results - Table 1'!F537,'AUP Test Results - Table 1'!O537,'AUP Test Results - Table 1'!L537),"PASS",IF('AUP Test Results - Table 1'!D537=SUM('AUP Test Results - Table 1'!F537,'AUP Test Results - Table 1'!O537,'AUP Test Results - Table 1'!L537),"PASS",IF(SUM('AUP Test Results - Table 1'!F537,'AUP Test Results - Table 1'!O537,'AUP Test Results - Table 1'!L537)=0,"PASS","FAIL")))</f>
        <v>PASS</v>
      </c>
    </row>
    <row r="539" spans="4:5" x14ac:dyDescent="0.25">
      <c r="D539" s="355" t="s">
        <v>1777</v>
      </c>
      <c r="E539" s="355" t="str">
        <f>IF('AUP Test Results - Table 1'!D538&gt;SUM('AUP Test Results - Table 1'!F538,'AUP Test Results - Table 1'!O538,'AUP Test Results - Table 1'!L538),"PASS",IF('AUP Test Results - Table 1'!D538=SUM('AUP Test Results - Table 1'!F538,'AUP Test Results - Table 1'!O538,'AUP Test Results - Table 1'!L538),"PASS",IF(SUM('AUP Test Results - Table 1'!F538,'AUP Test Results - Table 1'!O538,'AUP Test Results - Table 1'!L538)=0,"PASS","FAIL")))</f>
        <v>PASS</v>
      </c>
    </row>
    <row r="540" spans="4:5" x14ac:dyDescent="0.25">
      <c r="D540" s="355" t="s">
        <v>1778</v>
      </c>
      <c r="E540" s="355" t="str">
        <f>IF('AUP Test Results - Table 1'!D539&gt;SUM('AUP Test Results - Table 1'!F539,'AUP Test Results - Table 1'!O539,'AUP Test Results - Table 1'!L539),"PASS",IF('AUP Test Results - Table 1'!D539=SUM('AUP Test Results - Table 1'!F539,'AUP Test Results - Table 1'!O539,'AUP Test Results - Table 1'!L539),"PASS",IF(SUM('AUP Test Results - Table 1'!F539,'AUP Test Results - Table 1'!O539,'AUP Test Results - Table 1'!L539)=0,"PASS","FAIL")))</f>
        <v>PASS</v>
      </c>
    </row>
    <row r="541" spans="4:5" x14ac:dyDescent="0.25">
      <c r="D541" s="355" t="s">
        <v>1779</v>
      </c>
      <c r="E541" s="355" t="str">
        <f>IF('AUP Test Results - Table 1'!D540&gt;SUM('AUP Test Results - Table 1'!F540,'AUP Test Results - Table 1'!O540,'AUP Test Results - Table 1'!L540),"PASS",IF('AUP Test Results - Table 1'!D540=SUM('AUP Test Results - Table 1'!F540,'AUP Test Results - Table 1'!O540,'AUP Test Results - Table 1'!L540),"PASS",IF(SUM('AUP Test Results - Table 1'!F540,'AUP Test Results - Table 1'!O540,'AUP Test Results - Table 1'!L540)=0,"PASS","FAIL")))</f>
        <v>PASS</v>
      </c>
    </row>
    <row r="542" spans="4:5" x14ac:dyDescent="0.25">
      <c r="D542" s="355" t="s">
        <v>1780</v>
      </c>
      <c r="E542" s="355" t="str">
        <f>IF('AUP Test Results - Table 1'!D541&gt;SUM('AUP Test Results - Table 1'!F541,'AUP Test Results - Table 1'!O541,'AUP Test Results - Table 1'!L541),"PASS",IF('AUP Test Results - Table 1'!D541=SUM('AUP Test Results - Table 1'!F541,'AUP Test Results - Table 1'!O541,'AUP Test Results - Table 1'!L541),"PASS",IF(SUM('AUP Test Results - Table 1'!F541,'AUP Test Results - Table 1'!O541,'AUP Test Results - Table 1'!L541)=0,"PASS","FAIL")))</f>
        <v>PASS</v>
      </c>
    </row>
    <row r="543" spans="4:5" x14ac:dyDescent="0.25">
      <c r="D543" s="355" t="s">
        <v>1781</v>
      </c>
      <c r="E543" s="355" t="str">
        <f>IF('AUP Test Results - Table 1'!D542&gt;SUM('AUP Test Results - Table 1'!F542,'AUP Test Results - Table 1'!O542,'AUP Test Results - Table 1'!L542),"PASS",IF('AUP Test Results - Table 1'!D542=SUM('AUP Test Results - Table 1'!F542,'AUP Test Results - Table 1'!O542,'AUP Test Results - Table 1'!L542),"PASS",IF(SUM('AUP Test Results - Table 1'!F542,'AUP Test Results - Table 1'!O542,'AUP Test Results - Table 1'!L542)=0,"PASS","FAIL")))</f>
        <v>PASS</v>
      </c>
    </row>
    <row r="544" spans="4:5" x14ac:dyDescent="0.25">
      <c r="D544" s="355" t="s">
        <v>1782</v>
      </c>
      <c r="E544" s="355" t="str">
        <f>IF('AUP Test Results - Table 1'!D543&gt;SUM('AUP Test Results - Table 1'!F543,'AUP Test Results - Table 1'!O543,'AUP Test Results - Table 1'!L543),"PASS",IF('AUP Test Results - Table 1'!D543=SUM('AUP Test Results - Table 1'!F543,'AUP Test Results - Table 1'!O543,'AUP Test Results - Table 1'!L543),"PASS",IF(SUM('AUP Test Results - Table 1'!F543,'AUP Test Results - Table 1'!O543,'AUP Test Results - Table 1'!L543)=0,"PASS","FAIL")))</f>
        <v>PASS</v>
      </c>
    </row>
    <row r="545" spans="4:5" x14ac:dyDescent="0.25">
      <c r="D545" s="355" t="s">
        <v>1783</v>
      </c>
      <c r="E545" s="355" t="str">
        <f>IF('AUP Test Results - Table 1'!D544&gt;SUM('AUP Test Results - Table 1'!F544,'AUP Test Results - Table 1'!O544,'AUP Test Results - Table 1'!L544),"PASS",IF('AUP Test Results - Table 1'!D544=SUM('AUP Test Results - Table 1'!F544,'AUP Test Results - Table 1'!O544,'AUP Test Results - Table 1'!L544),"PASS",IF(SUM('AUP Test Results - Table 1'!F544,'AUP Test Results - Table 1'!O544,'AUP Test Results - Table 1'!L544)=0,"PASS","FAIL")))</f>
        <v>PASS</v>
      </c>
    </row>
    <row r="546" spans="4:5" x14ac:dyDescent="0.25">
      <c r="D546" s="355" t="s">
        <v>1784</v>
      </c>
      <c r="E546" s="355" t="str">
        <f>IF('AUP Test Results - Table 1'!D545&gt;SUM('AUP Test Results - Table 1'!F545,'AUP Test Results - Table 1'!O545,'AUP Test Results - Table 1'!L545),"PASS",IF('AUP Test Results - Table 1'!D545=SUM('AUP Test Results - Table 1'!F545,'AUP Test Results - Table 1'!O545,'AUP Test Results - Table 1'!L545),"PASS",IF(SUM('AUP Test Results - Table 1'!F545,'AUP Test Results - Table 1'!O545,'AUP Test Results - Table 1'!L545)=0,"PASS","FAIL")))</f>
        <v>PASS</v>
      </c>
    </row>
    <row r="547" spans="4:5" x14ac:dyDescent="0.25">
      <c r="D547" s="355" t="s">
        <v>1785</v>
      </c>
      <c r="E547" s="355" t="str">
        <f>IF('AUP Test Results - Table 1'!D546&gt;SUM('AUP Test Results - Table 1'!F546,'AUP Test Results - Table 1'!O546,'AUP Test Results - Table 1'!L546),"PASS",IF('AUP Test Results - Table 1'!D546=SUM('AUP Test Results - Table 1'!F546,'AUP Test Results - Table 1'!O546,'AUP Test Results - Table 1'!L546),"PASS",IF(SUM('AUP Test Results - Table 1'!F546,'AUP Test Results - Table 1'!O546,'AUP Test Results - Table 1'!L546)=0,"PASS","FAIL")))</f>
        <v>PASS</v>
      </c>
    </row>
    <row r="548" spans="4:5" x14ac:dyDescent="0.25">
      <c r="D548" s="355" t="s">
        <v>1786</v>
      </c>
      <c r="E548" s="355" t="str">
        <f>IF('AUP Test Results - Table 1'!D547&gt;SUM('AUP Test Results - Table 1'!F547,'AUP Test Results - Table 1'!O547,'AUP Test Results - Table 1'!L547),"PASS",IF('AUP Test Results - Table 1'!D547=SUM('AUP Test Results - Table 1'!F547,'AUP Test Results - Table 1'!O547,'AUP Test Results - Table 1'!L547),"PASS",IF(SUM('AUP Test Results - Table 1'!F547,'AUP Test Results - Table 1'!O547,'AUP Test Results - Table 1'!L547)=0,"PASS","FAIL")))</f>
        <v>PASS</v>
      </c>
    </row>
    <row r="549" spans="4:5" x14ac:dyDescent="0.25">
      <c r="D549" s="355" t="s">
        <v>1787</v>
      </c>
      <c r="E549" s="355" t="str">
        <f>IF('AUP Test Results - Table 1'!D548&gt;SUM('AUP Test Results - Table 1'!F548,'AUP Test Results - Table 1'!O548,'AUP Test Results - Table 1'!L548),"PASS",IF('AUP Test Results - Table 1'!D548=SUM('AUP Test Results - Table 1'!F548,'AUP Test Results - Table 1'!O548,'AUP Test Results - Table 1'!L548),"PASS",IF(SUM('AUP Test Results - Table 1'!F548,'AUP Test Results - Table 1'!O548,'AUP Test Results - Table 1'!L548)=0,"PASS","FAIL")))</f>
        <v>PASS</v>
      </c>
    </row>
    <row r="550" spans="4:5" x14ac:dyDescent="0.25">
      <c r="D550" s="355" t="s">
        <v>1788</v>
      </c>
      <c r="E550" s="355" t="str">
        <f>IF('AUP Test Results - Table 1'!D549&gt;SUM('AUP Test Results - Table 1'!F549,'AUP Test Results - Table 1'!O549,'AUP Test Results - Table 1'!L549),"PASS",IF('AUP Test Results - Table 1'!D549=SUM('AUP Test Results - Table 1'!F549,'AUP Test Results - Table 1'!O549,'AUP Test Results - Table 1'!L549),"PASS",IF(SUM('AUP Test Results - Table 1'!F549,'AUP Test Results - Table 1'!O549,'AUP Test Results - Table 1'!L549)=0,"PASS","FAIL")))</f>
        <v>PASS</v>
      </c>
    </row>
    <row r="551" spans="4:5" x14ac:dyDescent="0.25">
      <c r="D551" s="355" t="s">
        <v>1789</v>
      </c>
      <c r="E551" s="355" t="str">
        <f>IF('AUP Test Results - Table 1'!D550&gt;SUM('AUP Test Results - Table 1'!F550,'AUP Test Results - Table 1'!O550,'AUP Test Results - Table 1'!L550),"PASS",IF('AUP Test Results - Table 1'!D550=SUM('AUP Test Results - Table 1'!F550,'AUP Test Results - Table 1'!O550,'AUP Test Results - Table 1'!L550),"PASS",IF(SUM('AUP Test Results - Table 1'!F550,'AUP Test Results - Table 1'!O550,'AUP Test Results - Table 1'!L550)=0,"PASS","FAIL")))</f>
        <v>PASS</v>
      </c>
    </row>
    <row r="552" spans="4:5" x14ac:dyDescent="0.25">
      <c r="D552" s="355" t="s">
        <v>1790</v>
      </c>
      <c r="E552" s="355" t="str">
        <f>IF('AUP Test Results - Table 1'!D551&gt;SUM('AUP Test Results - Table 1'!F551,'AUP Test Results - Table 1'!O551,'AUP Test Results - Table 1'!L551),"PASS",IF('AUP Test Results - Table 1'!D551=SUM('AUP Test Results - Table 1'!F551,'AUP Test Results - Table 1'!O551,'AUP Test Results - Table 1'!L551),"PASS",IF(SUM('AUP Test Results - Table 1'!F551,'AUP Test Results - Table 1'!O551,'AUP Test Results - Table 1'!L551)=0,"PASS","FAIL")))</f>
        <v>PASS</v>
      </c>
    </row>
    <row r="553" spans="4:5" x14ac:dyDescent="0.25">
      <c r="D553" s="355" t="s">
        <v>1791</v>
      </c>
      <c r="E553" s="355" t="str">
        <f>IF('AUP Test Results - Table 1'!D552&gt;SUM('AUP Test Results - Table 1'!F552,'AUP Test Results - Table 1'!O552,'AUP Test Results - Table 1'!L552),"PASS",IF('AUP Test Results - Table 1'!D552=SUM('AUP Test Results - Table 1'!F552,'AUP Test Results - Table 1'!O552,'AUP Test Results - Table 1'!L552),"PASS",IF(SUM('AUP Test Results - Table 1'!F552,'AUP Test Results - Table 1'!O552,'AUP Test Results - Table 1'!L552)=0,"PASS","FAIL")))</f>
        <v>PASS</v>
      </c>
    </row>
    <row r="554" spans="4:5" x14ac:dyDescent="0.25">
      <c r="D554" s="355" t="s">
        <v>1792</v>
      </c>
      <c r="E554" s="355" t="str">
        <f>IF('AUP Test Results - Table 1'!D553&gt;SUM('AUP Test Results - Table 1'!F553,'AUP Test Results - Table 1'!O553,'AUP Test Results - Table 1'!L553),"PASS",IF('AUP Test Results - Table 1'!D553=SUM('AUP Test Results - Table 1'!F553,'AUP Test Results - Table 1'!O553,'AUP Test Results - Table 1'!L553),"PASS",IF(SUM('AUP Test Results - Table 1'!F553,'AUP Test Results - Table 1'!O553,'AUP Test Results - Table 1'!L553)=0,"PASS","FAIL")))</f>
        <v>PASS</v>
      </c>
    </row>
    <row r="555" spans="4:5" x14ac:dyDescent="0.25">
      <c r="D555" s="355" t="s">
        <v>1793</v>
      </c>
      <c r="E555" s="355" t="str">
        <f>IF('AUP Test Results - Table 1'!D554&gt;SUM('AUP Test Results - Table 1'!F554,'AUP Test Results - Table 1'!O554,'AUP Test Results - Table 1'!L554),"PASS",IF('AUP Test Results - Table 1'!D554=SUM('AUP Test Results - Table 1'!F554,'AUP Test Results - Table 1'!O554,'AUP Test Results - Table 1'!L554),"PASS",IF(SUM('AUP Test Results - Table 1'!F554,'AUP Test Results - Table 1'!O554,'AUP Test Results - Table 1'!L554)=0,"PASS","FAIL")))</f>
        <v>PASS</v>
      </c>
    </row>
    <row r="556" spans="4:5" x14ac:dyDescent="0.25">
      <c r="D556" s="355" t="s">
        <v>1794</v>
      </c>
      <c r="E556" s="355" t="str">
        <f>IF('AUP Test Results - Table 1'!D555&gt;SUM('AUP Test Results - Table 1'!F555,'AUP Test Results - Table 1'!O555,'AUP Test Results - Table 1'!L555),"PASS",IF('AUP Test Results - Table 1'!D555=SUM('AUP Test Results - Table 1'!F555,'AUP Test Results - Table 1'!O555,'AUP Test Results - Table 1'!L555),"PASS",IF(SUM('AUP Test Results - Table 1'!F555,'AUP Test Results - Table 1'!O555,'AUP Test Results - Table 1'!L555)=0,"PASS","FAIL")))</f>
        <v>PASS</v>
      </c>
    </row>
    <row r="557" spans="4:5" x14ac:dyDescent="0.25">
      <c r="D557" s="355" t="s">
        <v>1795</v>
      </c>
      <c r="E557" s="355" t="str">
        <f>IF('AUP Test Results - Table 1'!D556&gt;SUM('AUP Test Results - Table 1'!F556,'AUP Test Results - Table 1'!O556,'AUP Test Results - Table 1'!L556),"PASS",IF('AUP Test Results - Table 1'!D556=SUM('AUP Test Results - Table 1'!F556,'AUP Test Results - Table 1'!O556,'AUP Test Results - Table 1'!L556),"PASS",IF(SUM('AUP Test Results - Table 1'!F556,'AUP Test Results - Table 1'!O556,'AUP Test Results - Table 1'!L556)=0,"PASS","FAIL")))</f>
        <v>PASS</v>
      </c>
    </row>
    <row r="558" spans="4:5" x14ac:dyDescent="0.25">
      <c r="D558" s="355" t="s">
        <v>1796</v>
      </c>
      <c r="E558" s="355" t="str">
        <f>IF('AUP Test Results - Table 1'!D557&gt;SUM('AUP Test Results - Table 1'!F557,'AUP Test Results - Table 1'!O557,'AUP Test Results - Table 1'!L557),"PASS",IF('AUP Test Results - Table 1'!D557=SUM('AUP Test Results - Table 1'!F557,'AUP Test Results - Table 1'!O557,'AUP Test Results - Table 1'!L557),"PASS",IF(SUM('AUP Test Results - Table 1'!F557,'AUP Test Results - Table 1'!O557,'AUP Test Results - Table 1'!L557)=0,"PASS","FAIL")))</f>
        <v>PASS</v>
      </c>
    </row>
    <row r="559" spans="4:5" x14ac:dyDescent="0.25">
      <c r="D559" s="355" t="s">
        <v>1797</v>
      </c>
      <c r="E559" s="355" t="str">
        <f>IF('AUP Test Results - Table 1'!D558&gt;SUM('AUP Test Results - Table 1'!F558,'AUP Test Results - Table 1'!O558,'AUP Test Results - Table 1'!L558),"PASS",IF('AUP Test Results - Table 1'!D558=SUM('AUP Test Results - Table 1'!F558,'AUP Test Results - Table 1'!O558,'AUP Test Results - Table 1'!L558),"PASS",IF(SUM('AUP Test Results - Table 1'!F558,'AUP Test Results - Table 1'!O558,'AUP Test Results - Table 1'!L558)=0,"PASS","FAIL")))</f>
        <v>PASS</v>
      </c>
    </row>
    <row r="560" spans="4:5" x14ac:dyDescent="0.25">
      <c r="D560" s="355" t="s">
        <v>1798</v>
      </c>
      <c r="E560" s="355" t="str">
        <f>IF('AUP Test Results - Table 1'!D559&gt;SUM('AUP Test Results - Table 1'!F559,'AUP Test Results - Table 1'!O559,'AUP Test Results - Table 1'!L559),"PASS",IF('AUP Test Results - Table 1'!D559=SUM('AUP Test Results - Table 1'!F559,'AUP Test Results - Table 1'!O559,'AUP Test Results - Table 1'!L559),"PASS",IF(SUM('AUP Test Results - Table 1'!F559,'AUP Test Results - Table 1'!O559,'AUP Test Results - Table 1'!L559)=0,"PASS","FAIL")))</f>
        <v>PASS</v>
      </c>
    </row>
    <row r="561" spans="4:5" x14ac:dyDescent="0.25">
      <c r="D561" s="355" t="s">
        <v>1799</v>
      </c>
      <c r="E561" s="355" t="str">
        <f>IF('AUP Test Results - Table 1'!D560&gt;SUM('AUP Test Results - Table 1'!F560,'AUP Test Results - Table 1'!O560,'AUP Test Results - Table 1'!L560),"PASS",IF('AUP Test Results - Table 1'!D560=SUM('AUP Test Results - Table 1'!F560,'AUP Test Results - Table 1'!O560,'AUP Test Results - Table 1'!L560),"PASS",IF(SUM('AUP Test Results - Table 1'!F560,'AUP Test Results - Table 1'!O560,'AUP Test Results - Table 1'!L560)=0,"PASS","FAIL")))</f>
        <v>PASS</v>
      </c>
    </row>
    <row r="562" spans="4:5" x14ac:dyDescent="0.25">
      <c r="D562" s="355" t="s">
        <v>1800</v>
      </c>
      <c r="E562" s="355" t="str">
        <f>IF('AUP Test Results - Table 1'!D561&gt;SUM('AUP Test Results - Table 1'!F561,'AUP Test Results - Table 1'!O561,'AUP Test Results - Table 1'!L561),"PASS",IF('AUP Test Results - Table 1'!D561=SUM('AUP Test Results - Table 1'!F561,'AUP Test Results - Table 1'!O561,'AUP Test Results - Table 1'!L561),"PASS",IF(SUM('AUP Test Results - Table 1'!F561,'AUP Test Results - Table 1'!O561,'AUP Test Results - Table 1'!L561)=0,"PASS","FAIL")))</f>
        <v>PASS</v>
      </c>
    </row>
    <row r="563" spans="4:5" x14ac:dyDescent="0.25">
      <c r="D563" s="355" t="s">
        <v>1801</v>
      </c>
      <c r="E563" s="355" t="str">
        <f>IF('AUP Test Results - Table 1'!D562&gt;SUM('AUP Test Results - Table 1'!F562,'AUP Test Results - Table 1'!O562,'AUP Test Results - Table 1'!L562),"PASS",IF('AUP Test Results - Table 1'!D562=SUM('AUP Test Results - Table 1'!F562,'AUP Test Results - Table 1'!O562,'AUP Test Results - Table 1'!L562),"PASS",IF(SUM('AUP Test Results - Table 1'!F562,'AUP Test Results - Table 1'!O562,'AUP Test Results - Table 1'!L562)=0,"PASS","FAIL")))</f>
        <v>PASS</v>
      </c>
    </row>
    <row r="564" spans="4:5" x14ac:dyDescent="0.25">
      <c r="D564" s="355" t="s">
        <v>1802</v>
      </c>
      <c r="E564" s="355" t="str">
        <f>IF('AUP Test Results - Table 1'!D563&gt;SUM('AUP Test Results - Table 1'!F563,'AUP Test Results - Table 1'!O563,'AUP Test Results - Table 1'!L563),"PASS",IF('AUP Test Results - Table 1'!D563=SUM('AUP Test Results - Table 1'!F563,'AUP Test Results - Table 1'!O563,'AUP Test Results - Table 1'!L563),"PASS",IF(SUM('AUP Test Results - Table 1'!F563,'AUP Test Results - Table 1'!O563,'AUP Test Results - Table 1'!L563)=0,"PASS","FAIL")))</f>
        <v>PASS</v>
      </c>
    </row>
    <row r="565" spans="4:5" x14ac:dyDescent="0.25">
      <c r="D565" s="355" t="s">
        <v>1803</v>
      </c>
      <c r="E565" s="355" t="str">
        <f>IF('AUP Test Results - Table 1'!D564&gt;SUM('AUP Test Results - Table 1'!F564,'AUP Test Results - Table 1'!O564,'AUP Test Results - Table 1'!L564),"PASS",IF('AUP Test Results - Table 1'!D564=SUM('AUP Test Results - Table 1'!F564,'AUP Test Results - Table 1'!O564,'AUP Test Results - Table 1'!L564),"PASS",IF(SUM('AUP Test Results - Table 1'!F564,'AUP Test Results - Table 1'!O564,'AUP Test Results - Table 1'!L564)=0,"PASS","FAIL")))</f>
        <v>PASS</v>
      </c>
    </row>
    <row r="566" spans="4:5" x14ac:dyDescent="0.25">
      <c r="D566" s="355" t="s">
        <v>1804</v>
      </c>
      <c r="E566" s="355" t="str">
        <f>IF('AUP Test Results - Table 1'!D565&gt;SUM('AUP Test Results - Table 1'!F565,'AUP Test Results - Table 1'!O565,'AUP Test Results - Table 1'!L565),"PASS",IF('AUP Test Results - Table 1'!D565=SUM('AUP Test Results - Table 1'!F565,'AUP Test Results - Table 1'!O565,'AUP Test Results - Table 1'!L565),"PASS",IF(SUM('AUP Test Results - Table 1'!F565,'AUP Test Results - Table 1'!O565,'AUP Test Results - Table 1'!L565)=0,"PASS","FAIL")))</f>
        <v>PASS</v>
      </c>
    </row>
    <row r="567" spans="4:5" x14ac:dyDescent="0.25">
      <c r="D567" s="355" t="s">
        <v>1805</v>
      </c>
      <c r="E567" s="355" t="str">
        <f>IF('AUP Test Results - Table 1'!D566&gt;SUM('AUP Test Results - Table 1'!F566,'AUP Test Results - Table 1'!O566,'AUP Test Results - Table 1'!L566),"PASS",IF('AUP Test Results - Table 1'!D566=SUM('AUP Test Results - Table 1'!F566,'AUP Test Results - Table 1'!O566,'AUP Test Results - Table 1'!L566),"PASS",IF(SUM('AUP Test Results - Table 1'!F566,'AUP Test Results - Table 1'!O566,'AUP Test Results - Table 1'!L566)=0,"PASS","FAIL")))</f>
        <v>PASS</v>
      </c>
    </row>
    <row r="568" spans="4:5" x14ac:dyDescent="0.25">
      <c r="D568" s="355" t="s">
        <v>1806</v>
      </c>
      <c r="E568" s="355" t="str">
        <f>IF('AUP Test Results - Table 1'!D567&gt;SUM('AUP Test Results - Table 1'!F567,'AUP Test Results - Table 1'!O567,'AUP Test Results - Table 1'!L567),"PASS",IF('AUP Test Results - Table 1'!D567=SUM('AUP Test Results - Table 1'!F567,'AUP Test Results - Table 1'!O567,'AUP Test Results - Table 1'!L567),"PASS",IF(SUM('AUP Test Results - Table 1'!F567,'AUP Test Results - Table 1'!O567,'AUP Test Results - Table 1'!L567)=0,"PASS","FAIL")))</f>
        <v>PASS</v>
      </c>
    </row>
    <row r="569" spans="4:5" x14ac:dyDescent="0.25">
      <c r="D569" s="355" t="s">
        <v>1807</v>
      </c>
      <c r="E569" s="355" t="str">
        <f>IF('AUP Test Results - Table 1'!D568&gt;SUM('AUP Test Results - Table 1'!F568,'AUP Test Results - Table 1'!O568,'AUP Test Results - Table 1'!L568),"PASS",IF('AUP Test Results - Table 1'!D568=SUM('AUP Test Results - Table 1'!F568,'AUP Test Results - Table 1'!O568,'AUP Test Results - Table 1'!L568),"PASS",IF(SUM('AUP Test Results - Table 1'!F568,'AUP Test Results - Table 1'!O568,'AUP Test Results - Table 1'!L568)=0,"PASS","FAIL")))</f>
        <v>PASS</v>
      </c>
    </row>
    <row r="570" spans="4:5" x14ac:dyDescent="0.25">
      <c r="D570" s="355" t="s">
        <v>1808</v>
      </c>
      <c r="E570" s="355" t="str">
        <f>IF('AUP Test Results - Table 1'!D569&gt;SUM('AUP Test Results - Table 1'!F569,'AUP Test Results - Table 1'!O569,'AUP Test Results - Table 1'!L569),"PASS",IF('AUP Test Results - Table 1'!D569=SUM('AUP Test Results - Table 1'!F569,'AUP Test Results - Table 1'!O569,'AUP Test Results - Table 1'!L569),"PASS",IF(SUM('AUP Test Results - Table 1'!F569,'AUP Test Results - Table 1'!O569,'AUP Test Results - Table 1'!L569)=0,"PASS","FAIL")))</f>
        <v>PASS</v>
      </c>
    </row>
    <row r="571" spans="4:5" x14ac:dyDescent="0.25">
      <c r="D571" s="355" t="s">
        <v>1809</v>
      </c>
      <c r="E571" s="355" t="str">
        <f>IF('AUP Test Results - Table 1'!D570&gt;SUM('AUP Test Results - Table 1'!F570,'AUP Test Results - Table 1'!O570,'AUP Test Results - Table 1'!L570),"PASS",IF('AUP Test Results - Table 1'!D570=SUM('AUP Test Results - Table 1'!F570,'AUP Test Results - Table 1'!O570,'AUP Test Results - Table 1'!L570),"PASS",IF(SUM('AUP Test Results - Table 1'!F570,'AUP Test Results - Table 1'!O570,'AUP Test Results - Table 1'!L570)=0,"PASS","FAIL")))</f>
        <v>PASS</v>
      </c>
    </row>
    <row r="572" spans="4:5" x14ac:dyDescent="0.25">
      <c r="D572" s="355" t="s">
        <v>1810</v>
      </c>
      <c r="E572" s="355" t="str">
        <f>IF('AUP Test Results - Table 1'!D571&gt;SUM('AUP Test Results - Table 1'!F571,'AUP Test Results - Table 1'!O571,'AUP Test Results - Table 1'!L571),"PASS",IF('AUP Test Results - Table 1'!D571=SUM('AUP Test Results - Table 1'!F571,'AUP Test Results - Table 1'!O571,'AUP Test Results - Table 1'!L571),"PASS",IF(SUM('AUP Test Results - Table 1'!F571,'AUP Test Results - Table 1'!O571,'AUP Test Results - Table 1'!L571)=0,"PASS","FAIL")))</f>
        <v>PASS</v>
      </c>
    </row>
    <row r="573" spans="4:5" x14ac:dyDescent="0.25">
      <c r="D573" s="355" t="s">
        <v>1811</v>
      </c>
      <c r="E573" s="355" t="str">
        <f>IF('AUP Test Results - Table 1'!D572&gt;SUM('AUP Test Results - Table 1'!F572,'AUP Test Results - Table 1'!O572,'AUP Test Results - Table 1'!L572),"PASS",IF('AUP Test Results - Table 1'!D572=SUM('AUP Test Results - Table 1'!F572,'AUP Test Results - Table 1'!O572,'AUP Test Results - Table 1'!L572),"PASS",IF(SUM('AUP Test Results - Table 1'!F572,'AUP Test Results - Table 1'!O572,'AUP Test Results - Table 1'!L572)=0,"PASS","FAIL")))</f>
        <v>PASS</v>
      </c>
    </row>
    <row r="574" spans="4:5" x14ac:dyDescent="0.25">
      <c r="D574" s="355" t="s">
        <v>1812</v>
      </c>
      <c r="E574" s="355" t="str">
        <f>IF('AUP Test Results - Table 1'!D573&gt;SUM('AUP Test Results - Table 1'!F573,'AUP Test Results - Table 1'!O573,'AUP Test Results - Table 1'!L573),"PASS",IF('AUP Test Results - Table 1'!D573=SUM('AUP Test Results - Table 1'!F573,'AUP Test Results - Table 1'!O573,'AUP Test Results - Table 1'!L573),"PASS",IF(SUM('AUP Test Results - Table 1'!F573,'AUP Test Results - Table 1'!O573,'AUP Test Results - Table 1'!L573)=0,"PASS","FAIL")))</f>
        <v>PASS</v>
      </c>
    </row>
    <row r="575" spans="4:5" x14ac:dyDescent="0.25">
      <c r="D575" s="355" t="s">
        <v>1813</v>
      </c>
      <c r="E575" s="355" t="str">
        <f>IF('AUP Test Results - Table 1'!D574&gt;SUM('AUP Test Results - Table 1'!F574,'AUP Test Results - Table 1'!O574,'AUP Test Results - Table 1'!L574),"PASS",IF('AUP Test Results - Table 1'!D574=SUM('AUP Test Results - Table 1'!F574,'AUP Test Results - Table 1'!O574,'AUP Test Results - Table 1'!L574),"PASS",IF(SUM('AUP Test Results - Table 1'!F574,'AUP Test Results - Table 1'!O574,'AUP Test Results - Table 1'!L574)=0,"PASS","FAIL")))</f>
        <v>PASS</v>
      </c>
    </row>
    <row r="576" spans="4:5" x14ac:dyDescent="0.25">
      <c r="D576" s="355" t="s">
        <v>1814</v>
      </c>
      <c r="E576" s="355" t="str">
        <f>IF('AUP Test Results - Table 1'!D575&gt;SUM('AUP Test Results - Table 1'!F575,'AUP Test Results - Table 1'!O575,'AUP Test Results - Table 1'!L575),"PASS",IF('AUP Test Results - Table 1'!D575=SUM('AUP Test Results - Table 1'!F575,'AUP Test Results - Table 1'!O575,'AUP Test Results - Table 1'!L575),"PASS",IF(SUM('AUP Test Results - Table 1'!F575,'AUP Test Results - Table 1'!O575,'AUP Test Results - Table 1'!L575)=0,"PASS","FAIL")))</f>
        <v>PASS</v>
      </c>
    </row>
    <row r="577" spans="4:5" x14ac:dyDescent="0.25">
      <c r="D577" s="355" t="s">
        <v>1815</v>
      </c>
      <c r="E577" s="355" t="str">
        <f>IF('AUP Test Results - Table 1'!D576&gt;SUM('AUP Test Results - Table 1'!F576,'AUP Test Results - Table 1'!O576,'AUP Test Results - Table 1'!L576),"PASS",IF('AUP Test Results - Table 1'!D576=SUM('AUP Test Results - Table 1'!F576,'AUP Test Results - Table 1'!O576,'AUP Test Results - Table 1'!L576),"PASS",IF(SUM('AUP Test Results - Table 1'!F576,'AUP Test Results - Table 1'!O576,'AUP Test Results - Table 1'!L576)=0,"PASS","FAIL")))</f>
        <v>PASS</v>
      </c>
    </row>
    <row r="578" spans="4:5" x14ac:dyDescent="0.25">
      <c r="D578" s="355" t="s">
        <v>1816</v>
      </c>
      <c r="E578" s="355" t="str">
        <f>IF('AUP Test Results - Table 1'!D577&gt;SUM('AUP Test Results - Table 1'!F577,'AUP Test Results - Table 1'!O577,'AUP Test Results - Table 1'!L577),"PASS",IF('AUP Test Results - Table 1'!D577=SUM('AUP Test Results - Table 1'!F577,'AUP Test Results - Table 1'!O577,'AUP Test Results - Table 1'!L577),"PASS",IF(SUM('AUP Test Results - Table 1'!F577,'AUP Test Results - Table 1'!O577,'AUP Test Results - Table 1'!L577)=0,"PASS","FAIL")))</f>
        <v>PASS</v>
      </c>
    </row>
    <row r="579" spans="4:5" x14ac:dyDescent="0.25">
      <c r="D579" s="355" t="s">
        <v>1817</v>
      </c>
      <c r="E579" s="355" t="str">
        <f>IF('AUP Test Results - Table 1'!D578&gt;SUM('AUP Test Results - Table 1'!F578,'AUP Test Results - Table 1'!O578,'AUP Test Results - Table 1'!L578),"PASS",IF('AUP Test Results - Table 1'!D578=SUM('AUP Test Results - Table 1'!F578,'AUP Test Results - Table 1'!O578,'AUP Test Results - Table 1'!L578),"PASS",IF(SUM('AUP Test Results - Table 1'!F578,'AUP Test Results - Table 1'!O578,'AUP Test Results - Table 1'!L578)=0,"PASS","FAIL")))</f>
        <v>PASS</v>
      </c>
    </row>
    <row r="580" spans="4:5" x14ac:dyDescent="0.25">
      <c r="D580" s="355" t="s">
        <v>1818</v>
      </c>
      <c r="E580" s="355" t="str">
        <f>IF('AUP Test Results - Table 1'!D579&gt;SUM('AUP Test Results - Table 1'!F579,'AUP Test Results - Table 1'!O579,'AUP Test Results - Table 1'!L579),"PASS",IF('AUP Test Results - Table 1'!D579=SUM('AUP Test Results - Table 1'!F579,'AUP Test Results - Table 1'!O579,'AUP Test Results - Table 1'!L579),"PASS",IF(SUM('AUP Test Results - Table 1'!F579,'AUP Test Results - Table 1'!O579,'AUP Test Results - Table 1'!L579)=0,"PASS","FAIL")))</f>
        <v>PASS</v>
      </c>
    </row>
    <row r="581" spans="4:5" x14ac:dyDescent="0.25">
      <c r="D581" s="355" t="s">
        <v>1819</v>
      </c>
      <c r="E581" s="355" t="str">
        <f>IF('AUP Test Results - Table 1'!D580&gt;SUM('AUP Test Results - Table 1'!F580,'AUP Test Results - Table 1'!O580,'AUP Test Results - Table 1'!L580),"PASS",IF('AUP Test Results - Table 1'!D580=SUM('AUP Test Results - Table 1'!F580,'AUP Test Results - Table 1'!O580,'AUP Test Results - Table 1'!L580),"PASS",IF(SUM('AUP Test Results - Table 1'!F580,'AUP Test Results - Table 1'!O580,'AUP Test Results - Table 1'!L580)=0,"PASS","FAIL")))</f>
        <v>PASS</v>
      </c>
    </row>
    <row r="582" spans="4:5" x14ac:dyDescent="0.25">
      <c r="D582" s="355" t="s">
        <v>1820</v>
      </c>
      <c r="E582" s="355" t="str">
        <f>IF('AUP Test Results - Table 1'!D581&gt;SUM('AUP Test Results - Table 1'!F581,'AUP Test Results - Table 1'!O581,'AUP Test Results - Table 1'!L581),"PASS",IF('AUP Test Results - Table 1'!D581=SUM('AUP Test Results - Table 1'!F581,'AUP Test Results - Table 1'!O581,'AUP Test Results - Table 1'!L581),"PASS",IF(SUM('AUP Test Results - Table 1'!F581,'AUP Test Results - Table 1'!O581,'AUP Test Results - Table 1'!L581)=0,"PASS","FAIL")))</f>
        <v>PASS</v>
      </c>
    </row>
    <row r="583" spans="4:5" x14ac:dyDescent="0.25">
      <c r="D583" s="355" t="s">
        <v>1821</v>
      </c>
      <c r="E583" s="355" t="str">
        <f>IF('AUP Test Results - Table 1'!D582&gt;SUM('AUP Test Results - Table 1'!F582,'AUP Test Results - Table 1'!O582,'AUP Test Results - Table 1'!L582),"PASS",IF('AUP Test Results - Table 1'!D582=SUM('AUP Test Results - Table 1'!F582,'AUP Test Results - Table 1'!O582,'AUP Test Results - Table 1'!L582),"PASS",IF(SUM('AUP Test Results - Table 1'!F582,'AUP Test Results - Table 1'!O582,'AUP Test Results - Table 1'!L582)=0,"PASS","FAIL")))</f>
        <v>PASS</v>
      </c>
    </row>
    <row r="584" spans="4:5" x14ac:dyDescent="0.25">
      <c r="D584" s="355" t="s">
        <v>1822</v>
      </c>
      <c r="E584" s="355" t="str">
        <f>IF('AUP Test Results - Table 1'!D583&gt;SUM('AUP Test Results - Table 1'!F583,'AUP Test Results - Table 1'!O583,'AUP Test Results - Table 1'!L583),"PASS",IF('AUP Test Results - Table 1'!D583=SUM('AUP Test Results - Table 1'!F583,'AUP Test Results - Table 1'!O583,'AUP Test Results - Table 1'!L583),"PASS",IF(SUM('AUP Test Results - Table 1'!F583,'AUP Test Results - Table 1'!O583,'AUP Test Results - Table 1'!L583)=0,"PASS","FAIL")))</f>
        <v>PASS</v>
      </c>
    </row>
    <row r="585" spans="4:5" x14ac:dyDescent="0.25">
      <c r="D585" s="355" t="s">
        <v>1823</v>
      </c>
      <c r="E585" s="355" t="str">
        <f>IF('AUP Test Results - Table 1'!D584&gt;SUM('AUP Test Results - Table 1'!F584,'AUP Test Results - Table 1'!O584,'AUP Test Results - Table 1'!L584),"PASS",IF('AUP Test Results - Table 1'!D584=SUM('AUP Test Results - Table 1'!F584,'AUP Test Results - Table 1'!O584,'AUP Test Results - Table 1'!L584),"PASS",IF(SUM('AUP Test Results - Table 1'!F584,'AUP Test Results - Table 1'!O584,'AUP Test Results - Table 1'!L584)=0,"PASS","FAIL")))</f>
        <v>PASS</v>
      </c>
    </row>
    <row r="586" spans="4:5" x14ac:dyDescent="0.25">
      <c r="D586" s="355" t="s">
        <v>1824</v>
      </c>
      <c r="E586" s="355" t="str">
        <f>IF('AUP Test Results - Table 1'!D585&gt;SUM('AUP Test Results - Table 1'!F585,'AUP Test Results - Table 1'!O585,'AUP Test Results - Table 1'!L585),"PASS",IF('AUP Test Results - Table 1'!D585=SUM('AUP Test Results - Table 1'!F585,'AUP Test Results - Table 1'!O585,'AUP Test Results - Table 1'!L585),"PASS",IF(SUM('AUP Test Results - Table 1'!F585,'AUP Test Results - Table 1'!O585,'AUP Test Results - Table 1'!L585)=0,"PASS","FAIL")))</f>
        <v>PASS</v>
      </c>
    </row>
    <row r="587" spans="4:5" x14ac:dyDescent="0.25">
      <c r="D587" s="355" t="s">
        <v>1825</v>
      </c>
      <c r="E587" s="355" t="str">
        <f>IF('AUP Test Results - Table 1'!D586&gt;SUM('AUP Test Results - Table 1'!F586,'AUP Test Results - Table 1'!O586,'AUP Test Results - Table 1'!L586),"PASS",IF('AUP Test Results - Table 1'!D586=SUM('AUP Test Results - Table 1'!F586,'AUP Test Results - Table 1'!O586,'AUP Test Results - Table 1'!L586),"PASS",IF(SUM('AUP Test Results - Table 1'!F586,'AUP Test Results - Table 1'!O586,'AUP Test Results - Table 1'!L586)=0,"PASS","FAIL")))</f>
        <v>PASS</v>
      </c>
    </row>
    <row r="588" spans="4:5" x14ac:dyDescent="0.25">
      <c r="D588" s="355" t="s">
        <v>1826</v>
      </c>
      <c r="E588" s="355" t="str">
        <f>IF('AUP Test Results - Table 1'!D587&gt;SUM('AUP Test Results - Table 1'!F587,'AUP Test Results - Table 1'!O587,'AUP Test Results - Table 1'!L587),"PASS",IF('AUP Test Results - Table 1'!D587=SUM('AUP Test Results - Table 1'!F587,'AUP Test Results - Table 1'!O587,'AUP Test Results - Table 1'!L587),"PASS",IF(SUM('AUP Test Results - Table 1'!F587,'AUP Test Results - Table 1'!O587,'AUP Test Results - Table 1'!L587)=0,"PASS","FAIL")))</f>
        <v>PASS</v>
      </c>
    </row>
    <row r="589" spans="4:5" x14ac:dyDescent="0.25">
      <c r="D589" s="355" t="s">
        <v>1827</v>
      </c>
      <c r="E589" s="355" t="str">
        <f>IF('AUP Test Results - Table 1'!D588&gt;SUM('AUP Test Results - Table 1'!F588,'AUP Test Results - Table 1'!O588,'AUP Test Results - Table 1'!L588),"PASS",IF('AUP Test Results - Table 1'!D588=SUM('AUP Test Results - Table 1'!F588,'AUP Test Results - Table 1'!O588,'AUP Test Results - Table 1'!L588),"PASS",IF(SUM('AUP Test Results - Table 1'!F588,'AUP Test Results - Table 1'!O588,'AUP Test Results - Table 1'!L588)=0,"PASS","FAIL")))</f>
        <v>PASS</v>
      </c>
    </row>
    <row r="590" spans="4:5" x14ac:dyDescent="0.25">
      <c r="D590" s="355" t="s">
        <v>1828</v>
      </c>
      <c r="E590" s="355" t="str">
        <f>IF('AUP Test Results - Table 1'!D589&gt;SUM('AUP Test Results - Table 1'!F589,'AUP Test Results - Table 1'!O589,'AUP Test Results - Table 1'!L589),"PASS",IF('AUP Test Results - Table 1'!D589=SUM('AUP Test Results - Table 1'!F589,'AUP Test Results - Table 1'!O589,'AUP Test Results - Table 1'!L589),"PASS",IF(SUM('AUP Test Results - Table 1'!F589,'AUP Test Results - Table 1'!O589,'AUP Test Results - Table 1'!L589)=0,"PASS","FAIL")))</f>
        <v>PASS</v>
      </c>
    </row>
    <row r="591" spans="4:5" x14ac:dyDescent="0.25">
      <c r="D591" s="355" t="s">
        <v>1829</v>
      </c>
      <c r="E591" s="355" t="str">
        <f>IF('AUP Test Results - Table 1'!D590&gt;SUM('AUP Test Results - Table 1'!F590,'AUP Test Results - Table 1'!O590,'AUP Test Results - Table 1'!L590),"PASS",IF('AUP Test Results - Table 1'!D590=SUM('AUP Test Results - Table 1'!F590,'AUP Test Results - Table 1'!O590,'AUP Test Results - Table 1'!L590),"PASS",IF(SUM('AUP Test Results - Table 1'!F590,'AUP Test Results - Table 1'!O590,'AUP Test Results - Table 1'!L590)=0,"PASS","FAIL")))</f>
        <v>PASS</v>
      </c>
    </row>
    <row r="592" spans="4:5" x14ac:dyDescent="0.25">
      <c r="D592" s="355" t="s">
        <v>1830</v>
      </c>
      <c r="E592" s="355" t="str">
        <f>IF('AUP Test Results - Table 1'!D591&gt;SUM('AUP Test Results - Table 1'!F591,'AUP Test Results - Table 1'!O591,'AUP Test Results - Table 1'!L591),"PASS",IF('AUP Test Results - Table 1'!D591=SUM('AUP Test Results - Table 1'!F591,'AUP Test Results - Table 1'!O591,'AUP Test Results - Table 1'!L591),"PASS",IF(SUM('AUP Test Results - Table 1'!F591,'AUP Test Results - Table 1'!O591,'AUP Test Results - Table 1'!L591)=0,"PASS","FAIL")))</f>
        <v>PASS</v>
      </c>
    </row>
    <row r="593" spans="4:5" x14ac:dyDescent="0.25">
      <c r="D593" s="355" t="s">
        <v>1831</v>
      </c>
      <c r="E593" s="355" t="str">
        <f>IF('AUP Test Results - Table 1'!D592&gt;SUM('AUP Test Results - Table 1'!F592,'AUP Test Results - Table 1'!O592,'AUP Test Results - Table 1'!L592),"PASS",IF('AUP Test Results - Table 1'!D592=SUM('AUP Test Results - Table 1'!F592,'AUP Test Results - Table 1'!O592,'AUP Test Results - Table 1'!L592),"PASS",IF(SUM('AUP Test Results - Table 1'!F592,'AUP Test Results - Table 1'!O592,'AUP Test Results - Table 1'!L592)=0,"PASS","FAIL")))</f>
        <v>PASS</v>
      </c>
    </row>
    <row r="594" spans="4:5" x14ac:dyDescent="0.25">
      <c r="D594" s="355" t="s">
        <v>1832</v>
      </c>
      <c r="E594" s="355" t="str">
        <f>IF('AUP Test Results - Table 1'!D593&gt;SUM('AUP Test Results - Table 1'!F593,'AUP Test Results - Table 1'!O593,'AUP Test Results - Table 1'!L593),"PASS",IF('AUP Test Results - Table 1'!D593=SUM('AUP Test Results - Table 1'!F593,'AUP Test Results - Table 1'!O593,'AUP Test Results - Table 1'!L593),"PASS",IF(SUM('AUP Test Results - Table 1'!F593,'AUP Test Results - Table 1'!O593,'AUP Test Results - Table 1'!L593)=0,"PASS","FAIL")))</f>
        <v>PASS</v>
      </c>
    </row>
    <row r="595" spans="4:5" x14ac:dyDescent="0.25">
      <c r="D595" s="355" t="s">
        <v>1833</v>
      </c>
      <c r="E595" s="355" t="str">
        <f>IF('AUP Test Results - Table 1'!D594&gt;SUM('AUP Test Results - Table 1'!F594,'AUP Test Results - Table 1'!O594,'AUP Test Results - Table 1'!L594),"PASS",IF('AUP Test Results - Table 1'!D594=SUM('AUP Test Results - Table 1'!F594,'AUP Test Results - Table 1'!O594,'AUP Test Results - Table 1'!L594),"PASS",IF(SUM('AUP Test Results - Table 1'!F594,'AUP Test Results - Table 1'!O594,'AUP Test Results - Table 1'!L594)=0,"PASS","FAIL")))</f>
        <v>PASS</v>
      </c>
    </row>
    <row r="596" spans="4:5" x14ac:dyDescent="0.25">
      <c r="D596" s="355" t="s">
        <v>1834</v>
      </c>
      <c r="E596" s="355" t="str">
        <f>IF('AUP Test Results - Table 1'!D595&gt;SUM('AUP Test Results - Table 1'!F595,'AUP Test Results - Table 1'!O595,'AUP Test Results - Table 1'!L595),"PASS",IF('AUP Test Results - Table 1'!D595=SUM('AUP Test Results - Table 1'!F595,'AUP Test Results - Table 1'!O595,'AUP Test Results - Table 1'!L595),"PASS",IF(SUM('AUP Test Results - Table 1'!F595,'AUP Test Results - Table 1'!O595,'AUP Test Results - Table 1'!L595)=0,"PASS","FAIL")))</f>
        <v>PASS</v>
      </c>
    </row>
    <row r="597" spans="4:5" x14ac:dyDescent="0.25">
      <c r="D597" s="355" t="s">
        <v>1835</v>
      </c>
      <c r="E597" s="355" t="str">
        <f>IF('AUP Test Results - Table 1'!D596&gt;SUM('AUP Test Results - Table 1'!F596,'AUP Test Results - Table 1'!O596,'AUP Test Results - Table 1'!L596),"PASS",IF('AUP Test Results - Table 1'!D596=SUM('AUP Test Results - Table 1'!F596,'AUP Test Results - Table 1'!O596,'AUP Test Results - Table 1'!L596),"PASS",IF(SUM('AUP Test Results - Table 1'!F596,'AUP Test Results - Table 1'!O596,'AUP Test Results - Table 1'!L596)=0,"PASS","FAIL")))</f>
        <v>PASS</v>
      </c>
    </row>
    <row r="598" spans="4:5" x14ac:dyDescent="0.25">
      <c r="D598" s="355" t="s">
        <v>1836</v>
      </c>
      <c r="E598" s="355" t="str">
        <f>IF('AUP Test Results - Table 1'!D597&gt;SUM('AUP Test Results - Table 1'!F597,'AUP Test Results - Table 1'!O597,'AUP Test Results - Table 1'!L597),"PASS",IF('AUP Test Results - Table 1'!D597=SUM('AUP Test Results - Table 1'!F597,'AUP Test Results - Table 1'!O597,'AUP Test Results - Table 1'!L597),"PASS",IF(SUM('AUP Test Results - Table 1'!F597,'AUP Test Results - Table 1'!O597,'AUP Test Results - Table 1'!L597)=0,"PASS","FAIL")))</f>
        <v>PASS</v>
      </c>
    </row>
    <row r="599" spans="4:5" x14ac:dyDescent="0.25">
      <c r="D599" s="355" t="s">
        <v>1837</v>
      </c>
      <c r="E599" s="355" t="str">
        <f>IF('AUP Test Results - Table 1'!D598&gt;SUM('AUP Test Results - Table 1'!F598,'AUP Test Results - Table 1'!O598,'AUP Test Results - Table 1'!L598),"PASS",IF('AUP Test Results - Table 1'!D598=SUM('AUP Test Results - Table 1'!F598,'AUP Test Results - Table 1'!O598,'AUP Test Results - Table 1'!L598),"PASS",IF(SUM('AUP Test Results - Table 1'!F598,'AUP Test Results - Table 1'!O598,'AUP Test Results - Table 1'!L598)=0,"PASS","FAIL")))</f>
        <v>PASS</v>
      </c>
    </row>
    <row r="600" spans="4:5" x14ac:dyDescent="0.25">
      <c r="D600" s="355" t="s">
        <v>1838</v>
      </c>
      <c r="E600" s="355" t="str">
        <f>IF('AUP Test Results - Table 1'!D599&gt;SUM('AUP Test Results - Table 1'!F599,'AUP Test Results - Table 1'!O599,'AUP Test Results - Table 1'!L599),"PASS",IF('AUP Test Results - Table 1'!D599=SUM('AUP Test Results - Table 1'!F599,'AUP Test Results - Table 1'!O599,'AUP Test Results - Table 1'!L599),"PASS",IF(SUM('AUP Test Results - Table 1'!F599,'AUP Test Results - Table 1'!O599,'AUP Test Results - Table 1'!L599)=0,"PASS","FAIL")))</f>
        <v>PASS</v>
      </c>
    </row>
    <row r="601" spans="4:5" x14ac:dyDescent="0.25">
      <c r="D601" s="355" t="s">
        <v>1839</v>
      </c>
      <c r="E601" s="355" t="str">
        <f>IF('AUP Test Results - Table 1'!D600&gt;SUM('AUP Test Results - Table 1'!F600,'AUP Test Results - Table 1'!O600,'AUP Test Results - Table 1'!L600),"PASS",IF('AUP Test Results - Table 1'!D600=SUM('AUP Test Results - Table 1'!F600,'AUP Test Results - Table 1'!O600,'AUP Test Results - Table 1'!L600),"PASS",IF(SUM('AUP Test Results - Table 1'!F600,'AUP Test Results - Table 1'!O600,'AUP Test Results - Table 1'!L600)=0,"PASS","FAIL")))</f>
        <v>PASS</v>
      </c>
    </row>
    <row r="602" spans="4:5" x14ac:dyDescent="0.25">
      <c r="D602" s="355" t="s">
        <v>1840</v>
      </c>
      <c r="E602" s="355" t="str">
        <f>IF('AUP Test Results - Table 1'!D601&gt;SUM('AUP Test Results - Table 1'!F601,'AUP Test Results - Table 1'!O601,'AUP Test Results - Table 1'!L601),"PASS",IF('AUP Test Results - Table 1'!D601=SUM('AUP Test Results - Table 1'!F601,'AUP Test Results - Table 1'!O601,'AUP Test Results - Table 1'!L601),"PASS",IF(SUM('AUP Test Results - Table 1'!F601,'AUP Test Results - Table 1'!O601,'AUP Test Results - Table 1'!L601)=0,"PASS","FAIL")))</f>
        <v>PASS</v>
      </c>
    </row>
    <row r="603" spans="4:5" x14ac:dyDescent="0.25">
      <c r="D603" s="355" t="s">
        <v>1841</v>
      </c>
      <c r="E603" s="355" t="str">
        <f>IF('AUP Test Results - Table 1'!D602&gt;SUM('AUP Test Results - Table 1'!F602,'AUP Test Results - Table 1'!O602,'AUP Test Results - Table 1'!L602),"PASS",IF('AUP Test Results - Table 1'!D602=SUM('AUP Test Results - Table 1'!F602,'AUP Test Results - Table 1'!O602,'AUP Test Results - Table 1'!L602),"PASS",IF(SUM('AUP Test Results - Table 1'!F602,'AUP Test Results - Table 1'!O602,'AUP Test Results - Table 1'!L602)=0,"PASS","FAIL")))</f>
        <v>PASS</v>
      </c>
    </row>
    <row r="604" spans="4:5" x14ac:dyDescent="0.25">
      <c r="D604" s="355" t="s">
        <v>1842</v>
      </c>
      <c r="E604" s="355" t="str">
        <f>IF('AUP Test Results - Table 1'!D603&gt;SUM('AUP Test Results - Table 1'!F603,'AUP Test Results - Table 1'!O603,'AUP Test Results - Table 1'!L603),"PASS",IF('AUP Test Results - Table 1'!D603=SUM('AUP Test Results - Table 1'!F603,'AUP Test Results - Table 1'!O603,'AUP Test Results - Table 1'!L603),"PASS",IF(SUM('AUP Test Results - Table 1'!F603,'AUP Test Results - Table 1'!O603,'AUP Test Results - Table 1'!L603)=0,"PASS","FAIL")))</f>
        <v>PASS</v>
      </c>
    </row>
    <row r="605" spans="4:5" x14ac:dyDescent="0.25">
      <c r="D605" s="355" t="s">
        <v>1843</v>
      </c>
      <c r="E605" s="355" t="str">
        <f>IF('AUP Test Results - Table 1'!D604&gt;SUM('AUP Test Results - Table 1'!F604,'AUP Test Results - Table 1'!O604,'AUP Test Results - Table 1'!L604),"PASS",IF('AUP Test Results - Table 1'!D604=SUM('AUP Test Results - Table 1'!F604,'AUP Test Results - Table 1'!O604,'AUP Test Results - Table 1'!L604),"PASS",IF(SUM('AUP Test Results - Table 1'!F604,'AUP Test Results - Table 1'!O604,'AUP Test Results - Table 1'!L604)=0,"PASS","FAIL")))</f>
        <v>PASS</v>
      </c>
    </row>
    <row r="606" spans="4:5" x14ac:dyDescent="0.25">
      <c r="D606" s="355" t="s">
        <v>1844</v>
      </c>
      <c r="E606" s="355" t="str">
        <f>IF('AUP Test Results - Table 1'!D605&gt;SUM('AUP Test Results - Table 1'!F605,'AUP Test Results - Table 1'!O605,'AUP Test Results - Table 1'!L605),"PASS",IF('AUP Test Results - Table 1'!D605=SUM('AUP Test Results - Table 1'!F605,'AUP Test Results - Table 1'!O605,'AUP Test Results - Table 1'!L605),"PASS",IF(SUM('AUP Test Results - Table 1'!F605,'AUP Test Results - Table 1'!O605,'AUP Test Results - Table 1'!L605)=0,"PASS","FAIL")))</f>
        <v>PASS</v>
      </c>
    </row>
    <row r="607" spans="4:5" x14ac:dyDescent="0.25">
      <c r="D607" s="355" t="s">
        <v>1845</v>
      </c>
      <c r="E607" s="355" t="str">
        <f>IF('AUP Test Results - Table 1'!D606&gt;SUM('AUP Test Results - Table 1'!F606,'AUP Test Results - Table 1'!O606,'AUP Test Results - Table 1'!L606),"PASS",IF('AUP Test Results - Table 1'!D606=SUM('AUP Test Results - Table 1'!F606,'AUP Test Results - Table 1'!O606,'AUP Test Results - Table 1'!L606),"PASS",IF(SUM('AUP Test Results - Table 1'!F606,'AUP Test Results - Table 1'!O606,'AUP Test Results - Table 1'!L606)=0,"PASS","FAIL")))</f>
        <v>PASS</v>
      </c>
    </row>
    <row r="608" spans="4:5" x14ac:dyDescent="0.25">
      <c r="D608" s="355" t="s">
        <v>1846</v>
      </c>
      <c r="E608" s="355" t="str">
        <f>IF('AUP Test Results - Table 1'!D607&gt;SUM('AUP Test Results - Table 1'!F607,'AUP Test Results - Table 1'!O607,'AUP Test Results - Table 1'!L607),"PASS",IF('AUP Test Results - Table 1'!D607=SUM('AUP Test Results - Table 1'!F607,'AUP Test Results - Table 1'!O607,'AUP Test Results - Table 1'!L607),"PASS",IF(SUM('AUP Test Results - Table 1'!F607,'AUP Test Results - Table 1'!O607,'AUP Test Results - Table 1'!L607)=0,"PASS","FAIL")))</f>
        <v>PASS</v>
      </c>
    </row>
    <row r="609" spans="4:5" x14ac:dyDescent="0.25">
      <c r="D609" s="355" t="s">
        <v>1847</v>
      </c>
      <c r="E609" s="355" t="str">
        <f>IF('AUP Test Results - Table 1'!D608&gt;SUM('AUP Test Results - Table 1'!F608,'AUP Test Results - Table 1'!O608,'AUP Test Results - Table 1'!L608),"PASS",IF('AUP Test Results - Table 1'!D608=SUM('AUP Test Results - Table 1'!F608,'AUP Test Results - Table 1'!O608,'AUP Test Results - Table 1'!L608),"PASS",IF(SUM('AUP Test Results - Table 1'!F608,'AUP Test Results - Table 1'!O608,'AUP Test Results - Table 1'!L608)=0,"PASS","FAIL")))</f>
        <v>PASS</v>
      </c>
    </row>
    <row r="610" spans="4:5" x14ac:dyDescent="0.25">
      <c r="D610" s="355" t="s">
        <v>1848</v>
      </c>
      <c r="E610" s="355" t="str">
        <f>IF('AUP Test Results - Table 1'!D609&gt;SUM('AUP Test Results - Table 1'!F609,'AUP Test Results - Table 1'!O609,'AUP Test Results - Table 1'!L609),"PASS",IF('AUP Test Results - Table 1'!D609=SUM('AUP Test Results - Table 1'!F609,'AUP Test Results - Table 1'!O609,'AUP Test Results - Table 1'!L609),"PASS",IF(SUM('AUP Test Results - Table 1'!F609,'AUP Test Results - Table 1'!O609,'AUP Test Results - Table 1'!L609)=0,"PASS","FAIL")))</f>
        <v>PASS</v>
      </c>
    </row>
    <row r="611" spans="4:5" x14ac:dyDescent="0.25">
      <c r="D611" s="355" t="s">
        <v>1849</v>
      </c>
      <c r="E611" s="355" t="str">
        <f>IF('AUP Test Results - Table 1'!D610&gt;SUM('AUP Test Results - Table 1'!F610,'AUP Test Results - Table 1'!O610,'AUP Test Results - Table 1'!L610),"PASS",IF('AUP Test Results - Table 1'!D610=SUM('AUP Test Results - Table 1'!F610,'AUP Test Results - Table 1'!O610,'AUP Test Results - Table 1'!L610),"PASS",IF(SUM('AUP Test Results - Table 1'!F610,'AUP Test Results - Table 1'!O610,'AUP Test Results - Table 1'!L610)=0,"PASS","FAIL")))</f>
        <v>PASS</v>
      </c>
    </row>
    <row r="612" spans="4:5" x14ac:dyDescent="0.25">
      <c r="D612" s="355" t="s">
        <v>1850</v>
      </c>
      <c r="E612" s="355" t="str">
        <f>IF('AUP Test Results - Table 1'!D611&gt;SUM('AUP Test Results - Table 1'!F611,'AUP Test Results - Table 1'!O611,'AUP Test Results - Table 1'!L611),"PASS",IF('AUP Test Results - Table 1'!D611=SUM('AUP Test Results - Table 1'!F611,'AUP Test Results - Table 1'!O611,'AUP Test Results - Table 1'!L611),"PASS",IF(SUM('AUP Test Results - Table 1'!F611,'AUP Test Results - Table 1'!O611,'AUP Test Results - Table 1'!L611)=0,"PASS","FAIL")))</f>
        <v>PASS</v>
      </c>
    </row>
    <row r="613" spans="4:5" x14ac:dyDescent="0.25">
      <c r="D613" s="355" t="s">
        <v>1851</v>
      </c>
      <c r="E613" s="355" t="str">
        <f>IF('AUP Test Results - Table 1'!D612&gt;SUM('AUP Test Results - Table 1'!F612,'AUP Test Results - Table 1'!O612,'AUP Test Results - Table 1'!L612),"PASS",IF('AUP Test Results - Table 1'!D612=SUM('AUP Test Results - Table 1'!F612,'AUP Test Results - Table 1'!O612,'AUP Test Results - Table 1'!L612),"PASS",IF(SUM('AUP Test Results - Table 1'!F612,'AUP Test Results - Table 1'!O612,'AUP Test Results - Table 1'!L612)=0,"PASS","FAIL")))</f>
        <v>PASS</v>
      </c>
    </row>
    <row r="614" spans="4:5" x14ac:dyDescent="0.25">
      <c r="D614" s="355" t="s">
        <v>1852</v>
      </c>
      <c r="E614" s="355" t="str">
        <f>IF('AUP Test Results - Table 1'!D613&gt;SUM('AUP Test Results - Table 1'!F613,'AUP Test Results - Table 1'!O613,'AUP Test Results - Table 1'!L613),"PASS",IF('AUP Test Results - Table 1'!D613=SUM('AUP Test Results - Table 1'!F613,'AUP Test Results - Table 1'!O613,'AUP Test Results - Table 1'!L613),"PASS",IF(SUM('AUP Test Results - Table 1'!F613,'AUP Test Results - Table 1'!O613,'AUP Test Results - Table 1'!L613)=0,"PASS","FAIL")))</f>
        <v>PASS</v>
      </c>
    </row>
    <row r="615" spans="4:5" x14ac:dyDescent="0.25">
      <c r="D615" s="355" t="s">
        <v>1853</v>
      </c>
      <c r="E615" s="355" t="str">
        <f>IF('AUP Test Results - Table 1'!D614&gt;SUM('AUP Test Results - Table 1'!F614,'AUP Test Results - Table 1'!O614,'AUP Test Results - Table 1'!L614),"PASS",IF('AUP Test Results - Table 1'!D614=SUM('AUP Test Results - Table 1'!F614,'AUP Test Results - Table 1'!O614,'AUP Test Results - Table 1'!L614),"PASS",IF(SUM('AUP Test Results - Table 1'!F614,'AUP Test Results - Table 1'!O614,'AUP Test Results - Table 1'!L614)=0,"PASS","FAIL")))</f>
        <v>PASS</v>
      </c>
    </row>
    <row r="616" spans="4:5" x14ac:dyDescent="0.25">
      <c r="D616" s="355" t="s">
        <v>1854</v>
      </c>
      <c r="E616" s="355" t="str">
        <f>IF('AUP Test Results - Table 1'!D615&gt;SUM('AUP Test Results - Table 1'!F615,'AUP Test Results - Table 1'!O615,'AUP Test Results - Table 1'!L615),"PASS",IF('AUP Test Results - Table 1'!D615=SUM('AUP Test Results - Table 1'!F615,'AUP Test Results - Table 1'!O615,'AUP Test Results - Table 1'!L615),"PASS",IF(SUM('AUP Test Results - Table 1'!F615,'AUP Test Results - Table 1'!O615,'AUP Test Results - Table 1'!L615)=0,"PASS","FAIL")))</f>
        <v>PASS</v>
      </c>
    </row>
    <row r="617" spans="4:5" x14ac:dyDescent="0.25">
      <c r="D617" s="355" t="s">
        <v>1855</v>
      </c>
      <c r="E617" s="355" t="str">
        <f>IF('AUP Test Results - Table 1'!D616&gt;SUM('AUP Test Results - Table 1'!F616,'AUP Test Results - Table 1'!O616,'AUP Test Results - Table 1'!L616),"PASS",IF('AUP Test Results - Table 1'!D616=SUM('AUP Test Results - Table 1'!F616,'AUP Test Results - Table 1'!O616,'AUP Test Results - Table 1'!L616),"PASS",IF(SUM('AUP Test Results - Table 1'!F616,'AUP Test Results - Table 1'!O616,'AUP Test Results - Table 1'!L616)=0,"PASS","FAIL")))</f>
        <v>PASS</v>
      </c>
    </row>
    <row r="618" spans="4:5" x14ac:dyDescent="0.25">
      <c r="D618" s="355" t="s">
        <v>1856</v>
      </c>
      <c r="E618" s="355" t="str">
        <f>IF('AUP Test Results - Table 1'!D617&gt;SUM('AUP Test Results - Table 1'!F617,'AUP Test Results - Table 1'!O617,'AUP Test Results - Table 1'!L617),"PASS",IF('AUP Test Results - Table 1'!D617=SUM('AUP Test Results - Table 1'!F617,'AUP Test Results - Table 1'!O617,'AUP Test Results - Table 1'!L617),"PASS",IF(SUM('AUP Test Results - Table 1'!F617,'AUP Test Results - Table 1'!O617,'AUP Test Results - Table 1'!L617)=0,"PASS","FAIL")))</f>
        <v>PASS</v>
      </c>
    </row>
    <row r="619" spans="4:5" x14ac:dyDescent="0.25">
      <c r="D619" s="355" t="s">
        <v>1857</v>
      </c>
      <c r="E619" s="355" t="str">
        <f>IF('AUP Test Results - Table 1'!D618&gt;SUM('AUP Test Results - Table 1'!F618,'AUP Test Results - Table 1'!O618,'AUP Test Results - Table 1'!L618),"PASS",IF('AUP Test Results - Table 1'!D618=SUM('AUP Test Results - Table 1'!F618,'AUP Test Results - Table 1'!O618,'AUP Test Results - Table 1'!L618),"PASS",IF(SUM('AUP Test Results - Table 1'!F618,'AUP Test Results - Table 1'!O618,'AUP Test Results - Table 1'!L618)=0,"PASS","FAIL")))</f>
        <v>PASS</v>
      </c>
    </row>
    <row r="620" spans="4:5" x14ac:dyDescent="0.25">
      <c r="D620" s="355" t="s">
        <v>1858</v>
      </c>
      <c r="E620" s="355" t="str">
        <f>IF('AUP Test Results - Table 1'!D619&gt;SUM('AUP Test Results - Table 1'!F619,'AUP Test Results - Table 1'!O619,'AUP Test Results - Table 1'!L619),"PASS",IF('AUP Test Results - Table 1'!D619=SUM('AUP Test Results - Table 1'!F619,'AUP Test Results - Table 1'!O619,'AUP Test Results - Table 1'!L619),"PASS",IF(SUM('AUP Test Results - Table 1'!F619,'AUP Test Results - Table 1'!O619,'AUP Test Results - Table 1'!L619)=0,"PASS","FAIL")))</f>
        <v>PASS</v>
      </c>
    </row>
    <row r="621" spans="4:5" x14ac:dyDescent="0.25">
      <c r="D621" s="355" t="s">
        <v>1859</v>
      </c>
      <c r="E621" s="355" t="str">
        <f>IF('AUP Test Results - Table 1'!D620&gt;SUM('AUP Test Results - Table 1'!F620,'AUP Test Results - Table 1'!O620,'AUP Test Results - Table 1'!L620),"PASS",IF('AUP Test Results - Table 1'!D620=SUM('AUP Test Results - Table 1'!F620,'AUP Test Results - Table 1'!O620,'AUP Test Results - Table 1'!L620),"PASS",IF(SUM('AUP Test Results - Table 1'!F620,'AUP Test Results - Table 1'!O620,'AUP Test Results - Table 1'!L620)=0,"PASS","FAIL")))</f>
        <v>PASS</v>
      </c>
    </row>
    <row r="622" spans="4:5" x14ac:dyDescent="0.25">
      <c r="D622" s="355" t="s">
        <v>1860</v>
      </c>
      <c r="E622" s="355" t="str">
        <f>IF('AUP Test Results - Table 1'!D621&gt;SUM('AUP Test Results - Table 1'!F621,'AUP Test Results - Table 1'!O621,'AUP Test Results - Table 1'!L621),"PASS",IF('AUP Test Results - Table 1'!D621=SUM('AUP Test Results - Table 1'!F621,'AUP Test Results - Table 1'!O621,'AUP Test Results - Table 1'!L621),"PASS",IF(SUM('AUP Test Results - Table 1'!F621,'AUP Test Results - Table 1'!O621,'AUP Test Results - Table 1'!L621)=0,"PASS","FAIL")))</f>
        <v>PASS</v>
      </c>
    </row>
    <row r="623" spans="4:5" x14ac:dyDescent="0.25">
      <c r="D623" s="355" t="s">
        <v>1861</v>
      </c>
      <c r="E623" s="355" t="str">
        <f>IF('AUP Test Results - Table 1'!D622&gt;SUM('AUP Test Results - Table 1'!F622,'AUP Test Results - Table 1'!O622,'AUP Test Results - Table 1'!L622),"PASS",IF('AUP Test Results - Table 1'!D622=SUM('AUP Test Results - Table 1'!F622,'AUP Test Results - Table 1'!O622,'AUP Test Results - Table 1'!L622),"PASS",IF(SUM('AUP Test Results - Table 1'!F622,'AUP Test Results - Table 1'!O622,'AUP Test Results - Table 1'!L622)=0,"PASS","FAIL")))</f>
        <v>PASS</v>
      </c>
    </row>
    <row r="624" spans="4:5" x14ac:dyDescent="0.25">
      <c r="D624" s="355" t="s">
        <v>1862</v>
      </c>
      <c r="E624" s="355" t="str">
        <f>IF('AUP Test Results - Table 1'!D623&gt;SUM('AUP Test Results - Table 1'!F623,'AUP Test Results - Table 1'!O623,'AUP Test Results - Table 1'!L623),"PASS",IF('AUP Test Results - Table 1'!D623=SUM('AUP Test Results - Table 1'!F623,'AUP Test Results - Table 1'!O623,'AUP Test Results - Table 1'!L623),"PASS",IF(SUM('AUP Test Results - Table 1'!F623,'AUP Test Results - Table 1'!O623,'AUP Test Results - Table 1'!L623)=0,"PASS","FAIL")))</f>
        <v>PASS</v>
      </c>
    </row>
    <row r="625" spans="4:5" x14ac:dyDescent="0.25">
      <c r="D625" s="355" t="s">
        <v>1863</v>
      </c>
      <c r="E625" s="355" t="str">
        <f>IF('AUP Test Results - Table 1'!D624&gt;SUM('AUP Test Results - Table 1'!F624,'AUP Test Results - Table 1'!O624,'AUP Test Results - Table 1'!L624),"PASS",IF('AUP Test Results - Table 1'!D624=SUM('AUP Test Results - Table 1'!F624,'AUP Test Results - Table 1'!O624,'AUP Test Results - Table 1'!L624),"PASS",IF(SUM('AUP Test Results - Table 1'!F624,'AUP Test Results - Table 1'!O624,'AUP Test Results - Table 1'!L624)=0,"PASS","FAIL")))</f>
        <v>PASS</v>
      </c>
    </row>
    <row r="626" spans="4:5" x14ac:dyDescent="0.25">
      <c r="D626" s="355" t="s">
        <v>1864</v>
      </c>
      <c r="E626" s="355" t="str">
        <f>IF('AUP Test Results - Table 1'!D625&gt;SUM('AUP Test Results - Table 1'!F625,'AUP Test Results - Table 1'!O625,'AUP Test Results - Table 1'!L625),"PASS",IF('AUP Test Results - Table 1'!D625=SUM('AUP Test Results - Table 1'!F625,'AUP Test Results - Table 1'!O625,'AUP Test Results - Table 1'!L625),"PASS",IF(SUM('AUP Test Results - Table 1'!F625,'AUP Test Results - Table 1'!O625,'AUP Test Results - Table 1'!L625)=0,"PASS","FAIL")))</f>
        <v>PASS</v>
      </c>
    </row>
    <row r="627" spans="4:5" x14ac:dyDescent="0.25">
      <c r="D627" s="355" t="s">
        <v>1865</v>
      </c>
      <c r="E627" s="355" t="str">
        <f>IF('AUP Test Results - Table 1'!D626&gt;SUM('AUP Test Results - Table 1'!F626,'AUP Test Results - Table 1'!O626,'AUP Test Results - Table 1'!L626),"PASS",IF('AUP Test Results - Table 1'!D626=SUM('AUP Test Results - Table 1'!F626,'AUP Test Results - Table 1'!O626,'AUP Test Results - Table 1'!L626),"PASS",IF(SUM('AUP Test Results - Table 1'!F626,'AUP Test Results - Table 1'!O626,'AUP Test Results - Table 1'!L626)=0,"PASS","FAIL")))</f>
        <v>PASS</v>
      </c>
    </row>
    <row r="628" spans="4:5" x14ac:dyDescent="0.25">
      <c r="D628" s="355" t="s">
        <v>1866</v>
      </c>
      <c r="E628" s="355" t="str">
        <f>IF('AUP Test Results - Table 1'!D627&gt;SUM('AUP Test Results - Table 1'!F627,'AUP Test Results - Table 1'!O627,'AUP Test Results - Table 1'!L627),"PASS",IF('AUP Test Results - Table 1'!D627=SUM('AUP Test Results - Table 1'!F627,'AUP Test Results - Table 1'!O627,'AUP Test Results - Table 1'!L627),"PASS",IF(SUM('AUP Test Results - Table 1'!F627,'AUP Test Results - Table 1'!O627,'AUP Test Results - Table 1'!L627)=0,"PASS","FAIL")))</f>
        <v>PASS</v>
      </c>
    </row>
    <row r="629" spans="4:5" x14ac:dyDescent="0.25">
      <c r="D629" s="355" t="s">
        <v>1867</v>
      </c>
      <c r="E629" s="355" t="str">
        <f>IF('AUP Test Results - Table 1'!D628&gt;SUM('AUP Test Results - Table 1'!F628,'AUP Test Results - Table 1'!O628,'AUP Test Results - Table 1'!L628),"PASS",IF('AUP Test Results - Table 1'!D628=SUM('AUP Test Results - Table 1'!F628,'AUP Test Results - Table 1'!O628,'AUP Test Results - Table 1'!L628),"PASS",IF(SUM('AUP Test Results - Table 1'!F628,'AUP Test Results - Table 1'!O628,'AUP Test Results - Table 1'!L628)=0,"PASS","FAIL")))</f>
        <v>PASS</v>
      </c>
    </row>
    <row r="630" spans="4:5" x14ac:dyDescent="0.25">
      <c r="D630" s="355" t="s">
        <v>1868</v>
      </c>
      <c r="E630" s="355" t="str">
        <f>IF('AUP Test Results - Table 1'!D629&gt;SUM('AUP Test Results - Table 1'!F629,'AUP Test Results - Table 1'!O629,'AUP Test Results - Table 1'!L629),"PASS",IF('AUP Test Results - Table 1'!D629=SUM('AUP Test Results - Table 1'!F629,'AUP Test Results - Table 1'!O629,'AUP Test Results - Table 1'!L629),"PASS",IF(SUM('AUP Test Results - Table 1'!F629,'AUP Test Results - Table 1'!O629,'AUP Test Results - Table 1'!L629)=0,"PASS","FAIL")))</f>
        <v>PASS</v>
      </c>
    </row>
    <row r="631" spans="4:5" x14ac:dyDescent="0.25">
      <c r="D631" s="355" t="s">
        <v>1869</v>
      </c>
      <c r="E631" s="355" t="str">
        <f>IF('AUP Test Results - Table 1'!D630&gt;SUM('AUP Test Results - Table 1'!F630,'AUP Test Results - Table 1'!O630,'AUP Test Results - Table 1'!L630),"PASS",IF('AUP Test Results - Table 1'!D630=SUM('AUP Test Results - Table 1'!F630,'AUP Test Results - Table 1'!O630,'AUP Test Results - Table 1'!L630),"PASS",IF(SUM('AUP Test Results - Table 1'!F630,'AUP Test Results - Table 1'!O630,'AUP Test Results - Table 1'!L630)=0,"PASS","FAIL")))</f>
        <v>PASS</v>
      </c>
    </row>
    <row r="632" spans="4:5" x14ac:dyDescent="0.25">
      <c r="D632" s="355" t="s">
        <v>1870</v>
      </c>
      <c r="E632" s="355" t="str">
        <f>IF('AUP Test Results - Table 1'!D631&gt;SUM('AUP Test Results - Table 1'!F631,'AUP Test Results - Table 1'!O631,'AUP Test Results - Table 1'!L631),"PASS",IF('AUP Test Results - Table 1'!D631=SUM('AUP Test Results - Table 1'!F631,'AUP Test Results - Table 1'!O631,'AUP Test Results - Table 1'!L631),"PASS",IF(SUM('AUP Test Results - Table 1'!F631,'AUP Test Results - Table 1'!O631,'AUP Test Results - Table 1'!L631)=0,"PASS","FAIL")))</f>
        <v>PASS</v>
      </c>
    </row>
    <row r="633" spans="4:5" x14ac:dyDescent="0.25">
      <c r="D633" s="355" t="s">
        <v>1871</v>
      </c>
      <c r="E633" s="355" t="str">
        <f>IF('AUP Test Results - Table 1'!D632&gt;SUM('AUP Test Results - Table 1'!F632,'AUP Test Results - Table 1'!O632,'AUP Test Results - Table 1'!L632),"PASS",IF('AUP Test Results - Table 1'!D632=SUM('AUP Test Results - Table 1'!F632,'AUP Test Results - Table 1'!O632,'AUP Test Results - Table 1'!L632),"PASS",IF(SUM('AUP Test Results - Table 1'!F632,'AUP Test Results - Table 1'!O632,'AUP Test Results - Table 1'!L632)=0,"PASS","FAIL")))</f>
        <v>PASS</v>
      </c>
    </row>
    <row r="634" spans="4:5" x14ac:dyDescent="0.25">
      <c r="D634" s="355" t="s">
        <v>1872</v>
      </c>
      <c r="E634" s="355" t="str">
        <f>IF('AUP Test Results - Table 1'!D633&gt;SUM('AUP Test Results - Table 1'!F633,'AUP Test Results - Table 1'!O633,'AUP Test Results - Table 1'!L633),"PASS",IF('AUP Test Results - Table 1'!D633=SUM('AUP Test Results - Table 1'!F633,'AUP Test Results - Table 1'!O633,'AUP Test Results - Table 1'!L633),"PASS",IF(SUM('AUP Test Results - Table 1'!F633,'AUP Test Results - Table 1'!O633,'AUP Test Results - Table 1'!L633)=0,"PASS","FAIL")))</f>
        <v>PASS</v>
      </c>
    </row>
    <row r="635" spans="4:5" x14ac:dyDescent="0.25">
      <c r="D635" s="355" t="s">
        <v>1873</v>
      </c>
      <c r="E635" s="355" t="str">
        <f>IF('AUP Test Results - Table 1'!D634&gt;SUM('AUP Test Results - Table 1'!F634,'AUP Test Results - Table 1'!O634,'AUP Test Results - Table 1'!L634),"PASS",IF('AUP Test Results - Table 1'!D634=SUM('AUP Test Results - Table 1'!F634,'AUP Test Results - Table 1'!O634,'AUP Test Results - Table 1'!L634),"PASS",IF(SUM('AUP Test Results - Table 1'!F634,'AUP Test Results - Table 1'!O634,'AUP Test Results - Table 1'!L634)=0,"PASS","FAIL")))</f>
        <v>PASS</v>
      </c>
    </row>
    <row r="636" spans="4:5" x14ac:dyDescent="0.25">
      <c r="D636" s="355" t="s">
        <v>1874</v>
      </c>
      <c r="E636" s="355" t="str">
        <f>IF('AUP Test Results - Table 1'!D635&gt;SUM('AUP Test Results - Table 1'!F635,'AUP Test Results - Table 1'!O635,'AUP Test Results - Table 1'!L635),"PASS",IF('AUP Test Results - Table 1'!D635=SUM('AUP Test Results - Table 1'!F635,'AUP Test Results - Table 1'!O635,'AUP Test Results - Table 1'!L635),"PASS",IF(SUM('AUP Test Results - Table 1'!F635,'AUP Test Results - Table 1'!O635,'AUP Test Results - Table 1'!L635)=0,"PASS","FAIL")))</f>
        <v>PASS</v>
      </c>
    </row>
    <row r="637" spans="4:5" x14ac:dyDescent="0.25">
      <c r="D637" s="355" t="s">
        <v>1875</v>
      </c>
      <c r="E637" s="355" t="str">
        <f>IF('AUP Test Results - Table 1'!D636&gt;SUM('AUP Test Results - Table 1'!F636,'AUP Test Results - Table 1'!O636,'AUP Test Results - Table 1'!L636),"PASS",IF('AUP Test Results - Table 1'!D636=SUM('AUP Test Results - Table 1'!F636,'AUP Test Results - Table 1'!O636,'AUP Test Results - Table 1'!L636),"PASS",IF(SUM('AUP Test Results - Table 1'!F636,'AUP Test Results - Table 1'!O636,'AUP Test Results - Table 1'!L636)=0,"PASS","FAIL")))</f>
        <v>PASS</v>
      </c>
    </row>
    <row r="638" spans="4:5" x14ac:dyDescent="0.25">
      <c r="D638" s="355" t="s">
        <v>1876</v>
      </c>
      <c r="E638" s="355" t="str">
        <f>IF('AUP Test Results - Table 1'!D637&gt;SUM('AUP Test Results - Table 1'!F637,'AUP Test Results - Table 1'!O637,'AUP Test Results - Table 1'!L637),"PASS",IF('AUP Test Results - Table 1'!D637=SUM('AUP Test Results - Table 1'!F637,'AUP Test Results - Table 1'!O637,'AUP Test Results - Table 1'!L637),"PASS",IF(SUM('AUP Test Results - Table 1'!F637,'AUP Test Results - Table 1'!O637,'AUP Test Results - Table 1'!L637)=0,"PASS","FAIL")))</f>
        <v>PASS</v>
      </c>
    </row>
    <row r="639" spans="4:5" x14ac:dyDescent="0.25">
      <c r="D639" s="355" t="s">
        <v>1877</v>
      </c>
      <c r="E639" s="355" t="str">
        <f>IF('AUP Test Results - Table 1'!D638&gt;SUM('AUP Test Results - Table 1'!F638,'AUP Test Results - Table 1'!O638,'AUP Test Results - Table 1'!L638),"PASS",IF('AUP Test Results - Table 1'!D638=SUM('AUP Test Results - Table 1'!F638,'AUP Test Results - Table 1'!O638,'AUP Test Results - Table 1'!L638),"PASS",IF(SUM('AUP Test Results - Table 1'!F638,'AUP Test Results - Table 1'!O638,'AUP Test Results - Table 1'!L638)=0,"PASS","FAIL")))</f>
        <v>PASS</v>
      </c>
    </row>
    <row r="640" spans="4:5" x14ac:dyDescent="0.25">
      <c r="D640" s="355" t="s">
        <v>1878</v>
      </c>
      <c r="E640" s="355" t="str">
        <f>IF('AUP Test Results - Table 1'!D639&gt;SUM('AUP Test Results - Table 1'!F639,'AUP Test Results - Table 1'!O639,'AUP Test Results - Table 1'!L639),"PASS",IF('AUP Test Results - Table 1'!D639=SUM('AUP Test Results - Table 1'!F639,'AUP Test Results - Table 1'!O639,'AUP Test Results - Table 1'!L639),"PASS",IF(SUM('AUP Test Results - Table 1'!F639,'AUP Test Results - Table 1'!O639,'AUP Test Results - Table 1'!L639)=0,"PASS","FAIL")))</f>
        <v>PASS</v>
      </c>
    </row>
    <row r="641" spans="4:5" x14ac:dyDescent="0.25">
      <c r="D641" s="355" t="s">
        <v>1879</v>
      </c>
      <c r="E641" s="355" t="str">
        <f>IF('AUP Test Results - Table 1'!D640&gt;SUM('AUP Test Results - Table 1'!F640,'AUP Test Results - Table 1'!O640,'AUP Test Results - Table 1'!L640),"PASS",IF('AUP Test Results - Table 1'!D640=SUM('AUP Test Results - Table 1'!F640,'AUP Test Results - Table 1'!O640,'AUP Test Results - Table 1'!L640),"PASS",IF(SUM('AUP Test Results - Table 1'!F640,'AUP Test Results - Table 1'!O640,'AUP Test Results - Table 1'!L640)=0,"PASS","FAIL")))</f>
        <v>PASS</v>
      </c>
    </row>
    <row r="642" spans="4:5" x14ac:dyDescent="0.25">
      <c r="D642" s="355" t="s">
        <v>1880</v>
      </c>
      <c r="E642" s="355" t="str">
        <f>IF('AUP Test Results - Table 1'!D641&gt;SUM('AUP Test Results - Table 1'!F641,'AUP Test Results - Table 1'!O641,'AUP Test Results - Table 1'!L641),"PASS",IF('AUP Test Results - Table 1'!D641=SUM('AUP Test Results - Table 1'!F641,'AUP Test Results - Table 1'!O641,'AUP Test Results - Table 1'!L641),"PASS",IF(SUM('AUP Test Results - Table 1'!F641,'AUP Test Results - Table 1'!O641,'AUP Test Results - Table 1'!L641)=0,"PASS","FAIL")))</f>
        <v>PASS</v>
      </c>
    </row>
    <row r="643" spans="4:5" x14ac:dyDescent="0.25">
      <c r="D643" s="355" t="s">
        <v>1881</v>
      </c>
      <c r="E643" s="355" t="str">
        <f>IF('AUP Test Results - Table 1'!D642&gt;SUM('AUP Test Results - Table 1'!F642,'AUP Test Results - Table 1'!O642,'AUP Test Results - Table 1'!L642),"PASS",IF('AUP Test Results - Table 1'!D642=SUM('AUP Test Results - Table 1'!F642,'AUP Test Results - Table 1'!O642,'AUP Test Results - Table 1'!L642),"PASS",IF(SUM('AUP Test Results - Table 1'!F642,'AUP Test Results - Table 1'!O642,'AUP Test Results - Table 1'!L642)=0,"PASS","FAIL")))</f>
        <v>PASS</v>
      </c>
    </row>
    <row r="644" spans="4:5" x14ac:dyDescent="0.25">
      <c r="D644" s="355" t="s">
        <v>1882</v>
      </c>
      <c r="E644" s="355" t="str">
        <f>IF('AUP Test Results - Table 1'!D643&gt;SUM('AUP Test Results - Table 1'!F643,'AUP Test Results - Table 1'!O643,'AUP Test Results - Table 1'!L643),"PASS",IF('AUP Test Results - Table 1'!D643=SUM('AUP Test Results - Table 1'!F643,'AUP Test Results - Table 1'!O643,'AUP Test Results - Table 1'!L643),"PASS",IF(SUM('AUP Test Results - Table 1'!F643,'AUP Test Results - Table 1'!O643,'AUP Test Results - Table 1'!L643)=0,"PASS","FAIL")))</f>
        <v>PASS</v>
      </c>
    </row>
    <row r="645" spans="4:5" x14ac:dyDescent="0.25">
      <c r="D645" s="355" t="s">
        <v>1883</v>
      </c>
      <c r="E645" s="355" t="str">
        <f>IF('AUP Test Results - Table 1'!D644&gt;SUM('AUP Test Results - Table 1'!F644,'AUP Test Results - Table 1'!O644,'AUP Test Results - Table 1'!L644),"PASS",IF('AUP Test Results - Table 1'!D644=SUM('AUP Test Results - Table 1'!F644,'AUP Test Results - Table 1'!O644,'AUP Test Results - Table 1'!L644),"PASS",IF(SUM('AUP Test Results - Table 1'!F644,'AUP Test Results - Table 1'!O644,'AUP Test Results - Table 1'!L644)=0,"PASS","FAIL")))</f>
        <v>PASS</v>
      </c>
    </row>
    <row r="646" spans="4:5" x14ac:dyDescent="0.25">
      <c r="D646" s="355" t="s">
        <v>1884</v>
      </c>
      <c r="E646" s="355" t="str">
        <f>IF('AUP Test Results - Table 1'!D645&gt;SUM('AUP Test Results - Table 1'!F645,'AUP Test Results - Table 1'!O645,'AUP Test Results - Table 1'!L645),"PASS",IF('AUP Test Results - Table 1'!D645=SUM('AUP Test Results - Table 1'!F645,'AUP Test Results - Table 1'!O645,'AUP Test Results - Table 1'!L645),"PASS",IF(SUM('AUP Test Results - Table 1'!F645,'AUP Test Results - Table 1'!O645,'AUP Test Results - Table 1'!L645)=0,"PASS","FAIL")))</f>
        <v>PASS</v>
      </c>
    </row>
    <row r="647" spans="4:5" x14ac:dyDescent="0.25">
      <c r="D647" s="355" t="s">
        <v>1885</v>
      </c>
      <c r="E647" s="355" t="str">
        <f>IF('AUP Test Results - Table 1'!D646&gt;SUM('AUP Test Results - Table 1'!F646,'AUP Test Results - Table 1'!O646,'AUP Test Results - Table 1'!L646),"PASS",IF('AUP Test Results - Table 1'!D646=SUM('AUP Test Results - Table 1'!F646,'AUP Test Results - Table 1'!O646,'AUP Test Results - Table 1'!L646),"PASS",IF(SUM('AUP Test Results - Table 1'!F646,'AUP Test Results - Table 1'!O646,'AUP Test Results - Table 1'!L646)=0,"PASS","FAIL")))</f>
        <v>PASS</v>
      </c>
    </row>
    <row r="648" spans="4:5" x14ac:dyDescent="0.25">
      <c r="D648" s="355" t="s">
        <v>1886</v>
      </c>
      <c r="E648" s="355" t="str">
        <f>IF('AUP Test Results - Table 1'!D647&gt;SUM('AUP Test Results - Table 1'!F647,'AUP Test Results - Table 1'!O647,'AUP Test Results - Table 1'!L647),"PASS",IF('AUP Test Results - Table 1'!D647=SUM('AUP Test Results - Table 1'!F647,'AUP Test Results - Table 1'!O647,'AUP Test Results - Table 1'!L647),"PASS",IF(SUM('AUP Test Results - Table 1'!F647,'AUP Test Results - Table 1'!O647,'AUP Test Results - Table 1'!L647)=0,"PASS","FAIL")))</f>
        <v>PASS</v>
      </c>
    </row>
    <row r="649" spans="4:5" x14ac:dyDescent="0.25">
      <c r="D649" s="355" t="s">
        <v>1887</v>
      </c>
      <c r="E649" s="355" t="str">
        <f>IF('AUP Test Results - Table 1'!D648&gt;SUM('AUP Test Results - Table 1'!F648,'AUP Test Results - Table 1'!O648,'AUP Test Results - Table 1'!L648),"PASS",IF('AUP Test Results - Table 1'!D648=SUM('AUP Test Results - Table 1'!F648,'AUP Test Results - Table 1'!O648,'AUP Test Results - Table 1'!L648),"PASS",IF(SUM('AUP Test Results - Table 1'!F648,'AUP Test Results - Table 1'!O648,'AUP Test Results - Table 1'!L648)=0,"PASS","FAIL")))</f>
        <v>PASS</v>
      </c>
    </row>
    <row r="650" spans="4:5" x14ac:dyDescent="0.25">
      <c r="D650" s="355" t="s">
        <v>1888</v>
      </c>
      <c r="E650" s="355" t="str">
        <f>IF('AUP Test Results - Table 1'!D649&gt;SUM('AUP Test Results - Table 1'!F649,'AUP Test Results - Table 1'!O649,'AUP Test Results - Table 1'!L649),"PASS",IF('AUP Test Results - Table 1'!D649=SUM('AUP Test Results - Table 1'!F649,'AUP Test Results - Table 1'!O649,'AUP Test Results - Table 1'!L649),"PASS",IF(SUM('AUP Test Results - Table 1'!F649,'AUP Test Results - Table 1'!O649,'AUP Test Results - Table 1'!L649)=0,"PASS","FAIL")))</f>
        <v>PASS</v>
      </c>
    </row>
    <row r="651" spans="4:5" x14ac:dyDescent="0.25">
      <c r="D651" s="355" t="s">
        <v>1889</v>
      </c>
      <c r="E651" s="355" t="str">
        <f>IF('AUP Test Results - Table 1'!D650&gt;SUM('AUP Test Results - Table 1'!F650,'AUP Test Results - Table 1'!O650,'AUP Test Results - Table 1'!L650),"PASS",IF('AUP Test Results - Table 1'!D650=SUM('AUP Test Results - Table 1'!F650,'AUP Test Results - Table 1'!O650,'AUP Test Results - Table 1'!L650),"PASS",IF(SUM('AUP Test Results - Table 1'!F650,'AUP Test Results - Table 1'!O650,'AUP Test Results - Table 1'!L650)=0,"PASS","FAIL")))</f>
        <v>PASS</v>
      </c>
    </row>
    <row r="652" spans="4:5" x14ac:dyDescent="0.25">
      <c r="D652" s="355" t="s">
        <v>1890</v>
      </c>
      <c r="E652" s="355" t="str">
        <f>IF('AUP Test Results - Table 1'!D651&gt;SUM('AUP Test Results - Table 1'!F651,'AUP Test Results - Table 1'!O651,'AUP Test Results - Table 1'!L651),"PASS",IF('AUP Test Results - Table 1'!D651=SUM('AUP Test Results - Table 1'!F651,'AUP Test Results - Table 1'!O651,'AUP Test Results - Table 1'!L651),"PASS",IF(SUM('AUP Test Results - Table 1'!F651,'AUP Test Results - Table 1'!O651,'AUP Test Results - Table 1'!L651)=0,"PASS","FAIL")))</f>
        <v>PASS</v>
      </c>
    </row>
    <row r="653" spans="4:5" x14ac:dyDescent="0.25">
      <c r="D653" s="355" t="s">
        <v>1891</v>
      </c>
      <c r="E653" s="355" t="str">
        <f>IF('AUP Test Results - Table 1'!D652&gt;SUM('AUP Test Results - Table 1'!F652,'AUP Test Results - Table 1'!O652,'AUP Test Results - Table 1'!L652),"PASS",IF('AUP Test Results - Table 1'!D652=SUM('AUP Test Results - Table 1'!F652,'AUP Test Results - Table 1'!O652,'AUP Test Results - Table 1'!L652),"PASS",IF(SUM('AUP Test Results - Table 1'!F652,'AUP Test Results - Table 1'!O652,'AUP Test Results - Table 1'!L652)=0,"PASS","FAIL")))</f>
        <v>PASS</v>
      </c>
    </row>
    <row r="654" spans="4:5" x14ac:dyDescent="0.25">
      <c r="D654" s="355" t="s">
        <v>1892</v>
      </c>
      <c r="E654" s="355" t="str">
        <f>IF('AUP Test Results - Table 1'!D653&gt;SUM('AUP Test Results - Table 1'!F653,'AUP Test Results - Table 1'!O653,'AUP Test Results - Table 1'!L653),"PASS",IF('AUP Test Results - Table 1'!D653=SUM('AUP Test Results - Table 1'!F653,'AUP Test Results - Table 1'!O653,'AUP Test Results - Table 1'!L653),"PASS",IF(SUM('AUP Test Results - Table 1'!F653,'AUP Test Results - Table 1'!O653,'AUP Test Results - Table 1'!L653)=0,"PASS","FAIL")))</f>
        <v>PASS</v>
      </c>
    </row>
    <row r="655" spans="4:5" x14ac:dyDescent="0.25">
      <c r="D655" s="355" t="s">
        <v>1893</v>
      </c>
      <c r="E655" s="355" t="str">
        <f>IF('AUP Test Results - Table 1'!D654&gt;SUM('AUP Test Results - Table 1'!F654,'AUP Test Results - Table 1'!O654,'AUP Test Results - Table 1'!L654),"PASS",IF('AUP Test Results - Table 1'!D654=SUM('AUP Test Results - Table 1'!F654,'AUP Test Results - Table 1'!O654,'AUP Test Results - Table 1'!L654),"PASS",IF(SUM('AUP Test Results - Table 1'!F654,'AUP Test Results - Table 1'!O654,'AUP Test Results - Table 1'!L654)=0,"PASS","FAIL")))</f>
        <v>PASS</v>
      </c>
    </row>
    <row r="656" spans="4:5" x14ac:dyDescent="0.25">
      <c r="D656" s="355" t="s">
        <v>1894</v>
      </c>
      <c r="E656" s="355" t="str">
        <f>IF('AUP Test Results - Table 1'!D655&gt;SUM('AUP Test Results - Table 1'!F655,'AUP Test Results - Table 1'!O655,'AUP Test Results - Table 1'!L655),"PASS",IF('AUP Test Results - Table 1'!D655=SUM('AUP Test Results - Table 1'!F655,'AUP Test Results - Table 1'!O655,'AUP Test Results - Table 1'!L655),"PASS",IF(SUM('AUP Test Results - Table 1'!F655,'AUP Test Results - Table 1'!O655,'AUP Test Results - Table 1'!L655)=0,"PASS","FAIL")))</f>
        <v>PASS</v>
      </c>
    </row>
    <row r="657" spans="4:5" x14ac:dyDescent="0.25">
      <c r="D657" s="355" t="s">
        <v>1895</v>
      </c>
      <c r="E657" s="355" t="str">
        <f>IF('AUP Test Results - Table 1'!D656&gt;SUM('AUP Test Results - Table 1'!F656,'AUP Test Results - Table 1'!O656,'AUP Test Results - Table 1'!L656),"PASS",IF('AUP Test Results - Table 1'!D656=SUM('AUP Test Results - Table 1'!F656,'AUP Test Results - Table 1'!O656,'AUP Test Results - Table 1'!L656),"PASS",IF(SUM('AUP Test Results - Table 1'!F656,'AUP Test Results - Table 1'!O656,'AUP Test Results - Table 1'!L656)=0,"PASS","FAIL")))</f>
        <v>PASS</v>
      </c>
    </row>
    <row r="658" spans="4:5" x14ac:dyDescent="0.25">
      <c r="D658" s="355" t="s">
        <v>1896</v>
      </c>
      <c r="E658" s="355" t="str">
        <f>IF('AUP Test Results - Table 1'!D657&gt;SUM('AUP Test Results - Table 1'!F657,'AUP Test Results - Table 1'!O657,'AUP Test Results - Table 1'!L657),"PASS",IF('AUP Test Results - Table 1'!D657=SUM('AUP Test Results - Table 1'!F657,'AUP Test Results - Table 1'!O657,'AUP Test Results - Table 1'!L657),"PASS",IF(SUM('AUP Test Results - Table 1'!F657,'AUP Test Results - Table 1'!O657,'AUP Test Results - Table 1'!L657)=0,"PASS","FAIL")))</f>
        <v>PASS</v>
      </c>
    </row>
    <row r="659" spans="4:5" x14ac:dyDescent="0.25">
      <c r="D659" s="355" t="s">
        <v>1897</v>
      </c>
      <c r="E659" s="355" t="str">
        <f>IF('AUP Test Results - Table 1'!D658&gt;SUM('AUP Test Results - Table 1'!F658,'AUP Test Results - Table 1'!O658,'AUP Test Results - Table 1'!L658),"PASS",IF('AUP Test Results - Table 1'!D658=SUM('AUP Test Results - Table 1'!F658,'AUP Test Results - Table 1'!O658,'AUP Test Results - Table 1'!L658),"PASS",IF(SUM('AUP Test Results - Table 1'!F658,'AUP Test Results - Table 1'!O658,'AUP Test Results - Table 1'!L658)=0,"PASS","FAIL")))</f>
        <v>PASS</v>
      </c>
    </row>
    <row r="660" spans="4:5" x14ac:dyDescent="0.25">
      <c r="D660" s="355" t="s">
        <v>1898</v>
      </c>
      <c r="E660" s="355" t="str">
        <f>IF('AUP Test Results - Table 1'!D659&gt;SUM('AUP Test Results - Table 1'!F659,'AUP Test Results - Table 1'!O659,'AUP Test Results - Table 1'!L659),"PASS",IF('AUP Test Results - Table 1'!D659=SUM('AUP Test Results - Table 1'!F659,'AUP Test Results - Table 1'!O659,'AUP Test Results - Table 1'!L659),"PASS",IF(SUM('AUP Test Results - Table 1'!F659,'AUP Test Results - Table 1'!O659,'AUP Test Results - Table 1'!L659)=0,"PASS","FAIL")))</f>
        <v>PASS</v>
      </c>
    </row>
    <row r="661" spans="4:5" x14ac:dyDescent="0.25">
      <c r="D661" s="355" t="s">
        <v>1899</v>
      </c>
      <c r="E661" s="355" t="str">
        <f>IF('AUP Test Results - Table 1'!D660&gt;SUM('AUP Test Results - Table 1'!F660,'AUP Test Results - Table 1'!O660,'AUP Test Results - Table 1'!L660),"PASS",IF('AUP Test Results - Table 1'!D660=SUM('AUP Test Results - Table 1'!F660,'AUP Test Results - Table 1'!O660,'AUP Test Results - Table 1'!L660),"PASS",IF(SUM('AUP Test Results - Table 1'!F660,'AUP Test Results - Table 1'!O660,'AUP Test Results - Table 1'!L660)=0,"PASS","FAIL")))</f>
        <v>PASS</v>
      </c>
    </row>
    <row r="662" spans="4:5" x14ac:dyDescent="0.25">
      <c r="D662" s="355" t="s">
        <v>1900</v>
      </c>
      <c r="E662" s="355" t="str">
        <f>IF('AUP Test Results - Table 1'!D661&gt;SUM('AUP Test Results - Table 1'!F661,'AUP Test Results - Table 1'!O661,'AUP Test Results - Table 1'!L661),"PASS",IF('AUP Test Results - Table 1'!D661=SUM('AUP Test Results - Table 1'!F661,'AUP Test Results - Table 1'!O661,'AUP Test Results - Table 1'!L661),"PASS",IF(SUM('AUP Test Results - Table 1'!F661,'AUP Test Results - Table 1'!O661,'AUP Test Results - Table 1'!L661)=0,"PASS","FAIL")))</f>
        <v>PASS</v>
      </c>
    </row>
    <row r="663" spans="4:5" x14ac:dyDescent="0.25">
      <c r="D663" s="355" t="s">
        <v>1901</v>
      </c>
      <c r="E663" s="355" t="str">
        <f>IF('AUP Test Results - Table 1'!D662&gt;SUM('AUP Test Results - Table 1'!F662,'AUP Test Results - Table 1'!O662,'AUP Test Results - Table 1'!L662),"PASS",IF('AUP Test Results - Table 1'!D662=SUM('AUP Test Results - Table 1'!F662,'AUP Test Results - Table 1'!O662,'AUP Test Results - Table 1'!L662),"PASS",IF(SUM('AUP Test Results - Table 1'!F662,'AUP Test Results - Table 1'!O662,'AUP Test Results - Table 1'!L662)=0,"PASS","FAIL")))</f>
        <v>PASS</v>
      </c>
    </row>
    <row r="664" spans="4:5" x14ac:dyDescent="0.25">
      <c r="D664" s="355" t="s">
        <v>1902</v>
      </c>
      <c r="E664" s="355" t="str">
        <f>IF('AUP Test Results - Table 1'!D663&gt;SUM('AUP Test Results - Table 1'!F663,'AUP Test Results - Table 1'!O663,'AUP Test Results - Table 1'!L663),"PASS",IF('AUP Test Results - Table 1'!D663=SUM('AUP Test Results - Table 1'!F663,'AUP Test Results - Table 1'!O663,'AUP Test Results - Table 1'!L663),"PASS",IF(SUM('AUP Test Results - Table 1'!F663,'AUP Test Results - Table 1'!O663,'AUP Test Results - Table 1'!L663)=0,"PASS","FAIL")))</f>
        <v>PASS</v>
      </c>
    </row>
    <row r="665" spans="4:5" x14ac:dyDescent="0.25">
      <c r="D665" s="355" t="s">
        <v>1903</v>
      </c>
      <c r="E665" s="355" t="str">
        <f>IF('AUP Test Results - Table 1'!D664&gt;SUM('AUP Test Results - Table 1'!F664,'AUP Test Results - Table 1'!O664,'AUP Test Results - Table 1'!L664),"PASS",IF('AUP Test Results - Table 1'!D664=SUM('AUP Test Results - Table 1'!F664,'AUP Test Results - Table 1'!O664,'AUP Test Results - Table 1'!L664),"PASS",IF(SUM('AUP Test Results - Table 1'!F664,'AUP Test Results - Table 1'!O664,'AUP Test Results - Table 1'!L664)=0,"PASS","FAIL")))</f>
        <v>PASS</v>
      </c>
    </row>
    <row r="666" spans="4:5" x14ac:dyDescent="0.25">
      <c r="D666" s="355" t="s">
        <v>1904</v>
      </c>
      <c r="E666" s="355" t="str">
        <f>IF('AUP Test Results - Table 1'!D665&gt;SUM('AUP Test Results - Table 1'!F665,'AUP Test Results - Table 1'!O665,'AUP Test Results - Table 1'!L665),"PASS",IF('AUP Test Results - Table 1'!D665=SUM('AUP Test Results - Table 1'!F665,'AUP Test Results - Table 1'!O665,'AUP Test Results - Table 1'!L665),"PASS",IF(SUM('AUP Test Results - Table 1'!F665,'AUP Test Results - Table 1'!O665,'AUP Test Results - Table 1'!L665)=0,"PASS","FAIL")))</f>
        <v>PASS</v>
      </c>
    </row>
    <row r="667" spans="4:5" x14ac:dyDescent="0.25">
      <c r="D667" s="355" t="s">
        <v>1905</v>
      </c>
      <c r="E667" s="355" t="str">
        <f>IF('AUP Test Results - Table 1'!D666&gt;SUM('AUP Test Results - Table 1'!F666,'AUP Test Results - Table 1'!O666,'AUP Test Results - Table 1'!L666),"PASS",IF('AUP Test Results - Table 1'!D666=SUM('AUP Test Results - Table 1'!F666,'AUP Test Results - Table 1'!O666,'AUP Test Results - Table 1'!L666),"PASS",IF(SUM('AUP Test Results - Table 1'!F666,'AUP Test Results - Table 1'!O666,'AUP Test Results - Table 1'!L666)=0,"PASS","FAIL")))</f>
        <v>PASS</v>
      </c>
    </row>
    <row r="668" spans="4:5" x14ac:dyDescent="0.25">
      <c r="D668" s="355" t="s">
        <v>1906</v>
      </c>
      <c r="E668" s="355" t="str">
        <f>IF('AUP Test Results - Table 1'!D667&gt;SUM('AUP Test Results - Table 1'!F667,'AUP Test Results - Table 1'!O667,'AUP Test Results - Table 1'!L667),"PASS",IF('AUP Test Results - Table 1'!D667=SUM('AUP Test Results - Table 1'!F667,'AUP Test Results - Table 1'!O667,'AUP Test Results - Table 1'!L667),"PASS",IF(SUM('AUP Test Results - Table 1'!F667,'AUP Test Results - Table 1'!O667,'AUP Test Results - Table 1'!L667)=0,"PASS","FAIL")))</f>
        <v>PASS</v>
      </c>
    </row>
    <row r="669" spans="4:5" x14ac:dyDescent="0.25">
      <c r="D669" s="355" t="s">
        <v>1907</v>
      </c>
      <c r="E669" s="355" t="str">
        <f>IF('AUP Test Results - Table 1'!D668&gt;SUM('AUP Test Results - Table 1'!F668,'AUP Test Results - Table 1'!O668,'AUP Test Results - Table 1'!L668),"PASS",IF('AUP Test Results - Table 1'!D668=SUM('AUP Test Results - Table 1'!F668,'AUP Test Results - Table 1'!O668,'AUP Test Results - Table 1'!L668),"PASS",IF(SUM('AUP Test Results - Table 1'!F668,'AUP Test Results - Table 1'!O668,'AUP Test Results - Table 1'!L668)=0,"PASS","FAIL")))</f>
        <v>PASS</v>
      </c>
    </row>
    <row r="670" spans="4:5" x14ac:dyDescent="0.25">
      <c r="D670" s="355" t="s">
        <v>1908</v>
      </c>
      <c r="E670" s="355" t="str">
        <f>IF('AUP Test Results - Table 1'!D669&gt;SUM('AUP Test Results - Table 1'!F669,'AUP Test Results - Table 1'!O669,'AUP Test Results - Table 1'!L669),"PASS",IF('AUP Test Results - Table 1'!D669=SUM('AUP Test Results - Table 1'!F669,'AUP Test Results - Table 1'!O669,'AUP Test Results - Table 1'!L669),"PASS",IF(SUM('AUP Test Results - Table 1'!F669,'AUP Test Results - Table 1'!O669,'AUP Test Results - Table 1'!L669)=0,"PASS","FAIL")))</f>
        <v>PASS</v>
      </c>
    </row>
    <row r="671" spans="4:5" x14ac:dyDescent="0.25">
      <c r="D671" s="355" t="s">
        <v>1909</v>
      </c>
      <c r="E671" s="355" t="str">
        <f>IF('AUP Test Results - Table 1'!D670&gt;SUM('AUP Test Results - Table 1'!F670,'AUP Test Results - Table 1'!O670,'AUP Test Results - Table 1'!L670),"PASS",IF('AUP Test Results - Table 1'!D670=SUM('AUP Test Results - Table 1'!F670,'AUP Test Results - Table 1'!O670,'AUP Test Results - Table 1'!L670),"PASS",IF(SUM('AUP Test Results - Table 1'!F670,'AUP Test Results - Table 1'!O670,'AUP Test Results - Table 1'!L670)=0,"PASS","FAIL")))</f>
        <v>PASS</v>
      </c>
    </row>
    <row r="672" spans="4:5" x14ac:dyDescent="0.25">
      <c r="D672" s="355" t="s">
        <v>1910</v>
      </c>
      <c r="E672" s="355" t="str">
        <f>IF('AUP Test Results - Table 1'!D671&gt;SUM('AUP Test Results - Table 1'!F671,'AUP Test Results - Table 1'!O671,'AUP Test Results - Table 1'!L671),"PASS",IF('AUP Test Results - Table 1'!D671=SUM('AUP Test Results - Table 1'!F671,'AUP Test Results - Table 1'!O671,'AUP Test Results - Table 1'!L671),"PASS",IF(SUM('AUP Test Results - Table 1'!F671,'AUP Test Results - Table 1'!O671,'AUP Test Results - Table 1'!L671)=0,"PASS","FAIL")))</f>
        <v>PASS</v>
      </c>
    </row>
    <row r="673" spans="4:5" x14ac:dyDescent="0.25">
      <c r="D673" s="355" t="s">
        <v>1911</v>
      </c>
      <c r="E673" s="355" t="str">
        <f>IF('AUP Test Results - Table 1'!D672&gt;SUM('AUP Test Results - Table 1'!F672,'AUP Test Results - Table 1'!O672,'AUP Test Results - Table 1'!L672),"PASS",IF('AUP Test Results - Table 1'!D672=SUM('AUP Test Results - Table 1'!F672,'AUP Test Results - Table 1'!O672,'AUP Test Results - Table 1'!L672),"PASS",IF(SUM('AUP Test Results - Table 1'!F672,'AUP Test Results - Table 1'!O672,'AUP Test Results - Table 1'!L672)=0,"PASS","FAIL")))</f>
        <v>PASS</v>
      </c>
    </row>
    <row r="674" spans="4:5" x14ac:dyDescent="0.25">
      <c r="D674" s="355" t="s">
        <v>1912</v>
      </c>
      <c r="E674" s="355" t="str">
        <f>IF('AUP Test Results - Table 1'!D673&gt;SUM('AUP Test Results - Table 1'!F673,'AUP Test Results - Table 1'!O673,'AUP Test Results - Table 1'!L673),"PASS",IF('AUP Test Results - Table 1'!D673=SUM('AUP Test Results - Table 1'!F673,'AUP Test Results - Table 1'!O673,'AUP Test Results - Table 1'!L673),"PASS",IF(SUM('AUP Test Results - Table 1'!F673,'AUP Test Results - Table 1'!O673,'AUP Test Results - Table 1'!L673)=0,"PASS","FAIL")))</f>
        <v>PASS</v>
      </c>
    </row>
    <row r="675" spans="4:5" x14ac:dyDescent="0.25">
      <c r="D675" s="355" t="s">
        <v>1913</v>
      </c>
      <c r="E675" s="355" t="str">
        <f>IF('AUP Test Results - Table 1'!D674&gt;SUM('AUP Test Results - Table 1'!F674,'AUP Test Results - Table 1'!O674,'AUP Test Results - Table 1'!L674),"PASS",IF('AUP Test Results - Table 1'!D674=SUM('AUP Test Results - Table 1'!F674,'AUP Test Results - Table 1'!O674,'AUP Test Results - Table 1'!L674),"PASS",IF(SUM('AUP Test Results - Table 1'!F674,'AUP Test Results - Table 1'!O674,'AUP Test Results - Table 1'!L674)=0,"PASS","FAIL")))</f>
        <v>PASS</v>
      </c>
    </row>
    <row r="676" spans="4:5" x14ac:dyDescent="0.25">
      <c r="D676" s="355" t="s">
        <v>1914</v>
      </c>
      <c r="E676" s="355" t="str">
        <f>IF('AUP Test Results - Table 1'!D675&gt;SUM('AUP Test Results - Table 1'!F675,'AUP Test Results - Table 1'!O675,'AUP Test Results - Table 1'!L675),"PASS",IF('AUP Test Results - Table 1'!D675=SUM('AUP Test Results - Table 1'!F675,'AUP Test Results - Table 1'!O675,'AUP Test Results - Table 1'!L675),"PASS",IF(SUM('AUP Test Results - Table 1'!F675,'AUP Test Results - Table 1'!O675,'AUP Test Results - Table 1'!L675)=0,"PASS","FAIL")))</f>
        <v>PASS</v>
      </c>
    </row>
    <row r="677" spans="4:5" x14ac:dyDescent="0.25">
      <c r="D677" s="355" t="s">
        <v>1915</v>
      </c>
      <c r="E677" s="355" t="str">
        <f>IF('AUP Test Results - Table 1'!D676&gt;SUM('AUP Test Results - Table 1'!F676,'AUP Test Results - Table 1'!O676,'AUP Test Results - Table 1'!L676),"PASS",IF('AUP Test Results - Table 1'!D676=SUM('AUP Test Results - Table 1'!F676,'AUP Test Results - Table 1'!O676,'AUP Test Results - Table 1'!L676),"PASS",IF(SUM('AUP Test Results - Table 1'!F676,'AUP Test Results - Table 1'!O676,'AUP Test Results - Table 1'!L676)=0,"PASS","FAIL")))</f>
        <v>PASS</v>
      </c>
    </row>
    <row r="678" spans="4:5" x14ac:dyDescent="0.25">
      <c r="D678" s="355" t="s">
        <v>1916</v>
      </c>
      <c r="E678" s="355" t="str">
        <f>IF('AUP Test Results - Table 1'!D677&gt;SUM('AUP Test Results - Table 1'!F677,'AUP Test Results - Table 1'!O677,'AUP Test Results - Table 1'!L677),"PASS",IF('AUP Test Results - Table 1'!D677=SUM('AUP Test Results - Table 1'!F677,'AUP Test Results - Table 1'!O677,'AUP Test Results - Table 1'!L677),"PASS",IF(SUM('AUP Test Results - Table 1'!F677,'AUP Test Results - Table 1'!O677,'AUP Test Results - Table 1'!L677)=0,"PASS","FAIL")))</f>
        <v>PASS</v>
      </c>
    </row>
    <row r="679" spans="4:5" x14ac:dyDescent="0.25">
      <c r="D679" s="355" t="s">
        <v>1917</v>
      </c>
      <c r="E679" s="355" t="str">
        <f>IF('AUP Test Results - Table 1'!D678&gt;SUM('AUP Test Results - Table 1'!F678,'AUP Test Results - Table 1'!O678,'AUP Test Results - Table 1'!L678),"PASS",IF('AUP Test Results - Table 1'!D678=SUM('AUP Test Results - Table 1'!F678,'AUP Test Results - Table 1'!O678,'AUP Test Results - Table 1'!L678),"PASS",IF(SUM('AUP Test Results - Table 1'!F678,'AUP Test Results - Table 1'!O678,'AUP Test Results - Table 1'!L678)=0,"PASS","FAIL")))</f>
        <v>PASS</v>
      </c>
    </row>
    <row r="680" spans="4:5" x14ac:dyDescent="0.25">
      <c r="D680" s="355" t="s">
        <v>1918</v>
      </c>
      <c r="E680" s="355" t="str">
        <f>IF('AUP Test Results - Table 1'!D679&gt;SUM('AUP Test Results - Table 1'!F679,'AUP Test Results - Table 1'!O679,'AUP Test Results - Table 1'!L679),"PASS",IF('AUP Test Results - Table 1'!D679=SUM('AUP Test Results - Table 1'!F679,'AUP Test Results - Table 1'!O679,'AUP Test Results - Table 1'!L679),"PASS",IF(SUM('AUP Test Results - Table 1'!F679,'AUP Test Results - Table 1'!O679,'AUP Test Results - Table 1'!L679)=0,"PASS","FAIL")))</f>
        <v>PASS</v>
      </c>
    </row>
    <row r="681" spans="4:5" x14ac:dyDescent="0.25">
      <c r="D681" s="355" t="s">
        <v>1919</v>
      </c>
      <c r="E681" s="355" t="str">
        <f>IF('AUP Test Results - Table 1'!D680&gt;SUM('AUP Test Results - Table 1'!F680,'AUP Test Results - Table 1'!O680,'AUP Test Results - Table 1'!L680),"PASS",IF('AUP Test Results - Table 1'!D680=SUM('AUP Test Results - Table 1'!F680,'AUP Test Results - Table 1'!O680,'AUP Test Results - Table 1'!L680),"PASS",IF(SUM('AUP Test Results - Table 1'!F680,'AUP Test Results - Table 1'!O680,'AUP Test Results - Table 1'!L680)=0,"PASS","FAIL")))</f>
        <v>PASS</v>
      </c>
    </row>
    <row r="682" spans="4:5" x14ac:dyDescent="0.25">
      <c r="D682" s="355" t="s">
        <v>1920</v>
      </c>
      <c r="E682" s="355" t="str">
        <f>IF('AUP Test Results - Table 1'!D681&gt;SUM('AUP Test Results - Table 1'!F681,'AUP Test Results - Table 1'!O681,'AUP Test Results - Table 1'!L681),"PASS",IF('AUP Test Results - Table 1'!D681=SUM('AUP Test Results - Table 1'!F681,'AUP Test Results - Table 1'!O681,'AUP Test Results - Table 1'!L681),"PASS",IF(SUM('AUP Test Results - Table 1'!F681,'AUP Test Results - Table 1'!O681,'AUP Test Results - Table 1'!L681)=0,"PASS","FAIL")))</f>
        <v>PASS</v>
      </c>
    </row>
    <row r="683" spans="4:5" x14ac:dyDescent="0.25">
      <c r="D683" s="355" t="s">
        <v>1921</v>
      </c>
      <c r="E683" s="355" t="str">
        <f>IF('AUP Test Results - Table 1'!D682&gt;SUM('AUP Test Results - Table 1'!F682,'AUP Test Results - Table 1'!O682,'AUP Test Results - Table 1'!L682),"PASS",IF('AUP Test Results - Table 1'!D682=SUM('AUP Test Results - Table 1'!F682,'AUP Test Results - Table 1'!O682,'AUP Test Results - Table 1'!L682),"PASS",IF(SUM('AUP Test Results - Table 1'!F682,'AUP Test Results - Table 1'!O682,'AUP Test Results - Table 1'!L682)=0,"PASS","FAIL")))</f>
        <v>PASS</v>
      </c>
    </row>
    <row r="684" spans="4:5" x14ac:dyDescent="0.25">
      <c r="D684" s="355" t="s">
        <v>1922</v>
      </c>
      <c r="E684" s="355" t="str">
        <f>IF('AUP Test Results - Table 1'!D683&gt;SUM('AUP Test Results - Table 1'!F683,'AUP Test Results - Table 1'!O683,'AUP Test Results - Table 1'!L683),"PASS",IF('AUP Test Results - Table 1'!D683=SUM('AUP Test Results - Table 1'!F683,'AUP Test Results - Table 1'!O683,'AUP Test Results - Table 1'!L683),"PASS",IF(SUM('AUP Test Results - Table 1'!F683,'AUP Test Results - Table 1'!O683,'AUP Test Results - Table 1'!L683)=0,"PASS","FAIL")))</f>
        <v>PASS</v>
      </c>
    </row>
    <row r="685" spans="4:5" x14ac:dyDescent="0.25">
      <c r="D685" s="355" t="s">
        <v>1923</v>
      </c>
      <c r="E685" s="355" t="str">
        <f>IF('AUP Test Results - Table 1'!D684&gt;SUM('AUP Test Results - Table 1'!F684,'AUP Test Results - Table 1'!O684,'AUP Test Results - Table 1'!L684),"PASS",IF('AUP Test Results - Table 1'!D684=SUM('AUP Test Results - Table 1'!F684,'AUP Test Results - Table 1'!O684,'AUP Test Results - Table 1'!L684),"PASS",IF(SUM('AUP Test Results - Table 1'!F684,'AUP Test Results - Table 1'!O684,'AUP Test Results - Table 1'!L684)=0,"PASS","FAIL")))</f>
        <v>PASS</v>
      </c>
    </row>
    <row r="686" spans="4:5" x14ac:dyDescent="0.25">
      <c r="D686" s="355" t="s">
        <v>1924</v>
      </c>
      <c r="E686" s="355" t="str">
        <f>IF('AUP Test Results - Table 1'!D685&gt;SUM('AUP Test Results - Table 1'!F685,'AUP Test Results - Table 1'!O685,'AUP Test Results - Table 1'!L685),"PASS",IF('AUP Test Results - Table 1'!D685=SUM('AUP Test Results - Table 1'!F685,'AUP Test Results - Table 1'!O685,'AUP Test Results - Table 1'!L685),"PASS",IF(SUM('AUP Test Results - Table 1'!F685,'AUP Test Results - Table 1'!O685,'AUP Test Results - Table 1'!L685)=0,"PASS","FAIL")))</f>
        <v>PASS</v>
      </c>
    </row>
    <row r="687" spans="4:5" x14ac:dyDescent="0.25">
      <c r="D687" s="355" t="s">
        <v>1925</v>
      </c>
      <c r="E687" s="355" t="str">
        <f>IF('AUP Test Results - Table 1'!D686&gt;SUM('AUP Test Results - Table 1'!F686,'AUP Test Results - Table 1'!O686,'AUP Test Results - Table 1'!L686),"PASS",IF('AUP Test Results - Table 1'!D686=SUM('AUP Test Results - Table 1'!F686,'AUP Test Results - Table 1'!O686,'AUP Test Results - Table 1'!L686),"PASS",IF(SUM('AUP Test Results - Table 1'!F686,'AUP Test Results - Table 1'!O686,'AUP Test Results - Table 1'!L686)=0,"PASS","FAIL")))</f>
        <v>PASS</v>
      </c>
    </row>
    <row r="688" spans="4:5" x14ac:dyDescent="0.25">
      <c r="D688" s="355" t="s">
        <v>1926</v>
      </c>
      <c r="E688" s="355" t="str">
        <f>IF('AUP Test Results - Table 1'!D687&gt;SUM('AUP Test Results - Table 1'!F687,'AUP Test Results - Table 1'!O687,'AUP Test Results - Table 1'!L687),"PASS",IF('AUP Test Results - Table 1'!D687=SUM('AUP Test Results - Table 1'!F687,'AUP Test Results - Table 1'!O687,'AUP Test Results - Table 1'!L687),"PASS",IF(SUM('AUP Test Results - Table 1'!F687,'AUP Test Results - Table 1'!O687,'AUP Test Results - Table 1'!L687)=0,"PASS","FAIL")))</f>
        <v>PASS</v>
      </c>
    </row>
    <row r="689" spans="4:5" x14ac:dyDescent="0.25">
      <c r="D689" s="355" t="s">
        <v>1927</v>
      </c>
      <c r="E689" s="355" t="str">
        <f>IF('AUP Test Results - Table 1'!D688&gt;SUM('AUP Test Results - Table 1'!F688,'AUP Test Results - Table 1'!O688,'AUP Test Results - Table 1'!L688),"PASS",IF('AUP Test Results - Table 1'!D688=SUM('AUP Test Results - Table 1'!F688,'AUP Test Results - Table 1'!O688,'AUP Test Results - Table 1'!L688),"PASS",IF(SUM('AUP Test Results - Table 1'!F688,'AUP Test Results - Table 1'!O688,'AUP Test Results - Table 1'!L688)=0,"PASS","FAIL")))</f>
        <v>PASS</v>
      </c>
    </row>
    <row r="690" spans="4:5" x14ac:dyDescent="0.25">
      <c r="D690" s="355" t="s">
        <v>1928</v>
      </c>
      <c r="E690" s="355" t="str">
        <f>IF('AUP Test Results - Table 1'!D689&gt;SUM('AUP Test Results - Table 1'!F689,'AUP Test Results - Table 1'!O689,'AUP Test Results - Table 1'!L689),"PASS",IF('AUP Test Results - Table 1'!D689=SUM('AUP Test Results - Table 1'!F689,'AUP Test Results - Table 1'!O689,'AUP Test Results - Table 1'!L689),"PASS",IF(SUM('AUP Test Results - Table 1'!F689,'AUP Test Results - Table 1'!O689,'AUP Test Results - Table 1'!L689)=0,"PASS","FAIL")))</f>
        <v>PASS</v>
      </c>
    </row>
    <row r="691" spans="4:5" x14ac:dyDescent="0.25">
      <c r="D691" s="355" t="s">
        <v>1929</v>
      </c>
      <c r="E691" s="355" t="str">
        <f>IF('AUP Test Results - Table 1'!D690&gt;SUM('AUP Test Results - Table 1'!F690,'AUP Test Results - Table 1'!O690,'AUP Test Results - Table 1'!L690),"PASS",IF('AUP Test Results - Table 1'!D690=SUM('AUP Test Results - Table 1'!F690,'AUP Test Results - Table 1'!O690,'AUP Test Results - Table 1'!L690),"PASS",IF(SUM('AUP Test Results - Table 1'!F690,'AUP Test Results - Table 1'!O690,'AUP Test Results - Table 1'!L690)=0,"PASS","FAIL")))</f>
        <v>PASS</v>
      </c>
    </row>
    <row r="692" spans="4:5" x14ac:dyDescent="0.25">
      <c r="D692" s="355" t="s">
        <v>1930</v>
      </c>
      <c r="E692" s="355" t="str">
        <f>IF('AUP Test Results - Table 1'!D691&gt;SUM('AUP Test Results - Table 1'!F691,'AUP Test Results - Table 1'!O691,'AUP Test Results - Table 1'!L691),"PASS",IF('AUP Test Results - Table 1'!D691=SUM('AUP Test Results - Table 1'!F691,'AUP Test Results - Table 1'!O691,'AUP Test Results - Table 1'!L691),"PASS",IF(SUM('AUP Test Results - Table 1'!F691,'AUP Test Results - Table 1'!O691,'AUP Test Results - Table 1'!L691)=0,"PASS","FAIL")))</f>
        <v>PASS</v>
      </c>
    </row>
    <row r="693" spans="4:5" x14ac:dyDescent="0.25">
      <c r="D693" s="355" t="s">
        <v>1931</v>
      </c>
      <c r="E693" s="355" t="str">
        <f>IF('AUP Test Results - Table 1'!D692&gt;SUM('AUP Test Results - Table 1'!F692,'AUP Test Results - Table 1'!O692,'AUP Test Results - Table 1'!L692),"PASS",IF('AUP Test Results - Table 1'!D692=SUM('AUP Test Results - Table 1'!F692,'AUP Test Results - Table 1'!O692,'AUP Test Results - Table 1'!L692),"PASS",IF(SUM('AUP Test Results - Table 1'!F692,'AUP Test Results - Table 1'!O692,'AUP Test Results - Table 1'!L692)=0,"PASS","FAIL")))</f>
        <v>PASS</v>
      </c>
    </row>
    <row r="694" spans="4:5" x14ac:dyDescent="0.25">
      <c r="D694" s="355" t="s">
        <v>1932</v>
      </c>
      <c r="E694" s="355" t="str">
        <f>IF('AUP Test Results - Table 1'!D693&gt;SUM('AUP Test Results - Table 1'!F693,'AUP Test Results - Table 1'!O693,'AUP Test Results - Table 1'!L693),"PASS",IF('AUP Test Results - Table 1'!D693=SUM('AUP Test Results - Table 1'!F693,'AUP Test Results - Table 1'!O693,'AUP Test Results - Table 1'!L693),"PASS",IF(SUM('AUP Test Results - Table 1'!F693,'AUP Test Results - Table 1'!O693,'AUP Test Results - Table 1'!L693)=0,"PASS","FAIL")))</f>
        <v>PASS</v>
      </c>
    </row>
    <row r="695" spans="4:5" x14ac:dyDescent="0.25">
      <c r="D695" s="355" t="s">
        <v>1933</v>
      </c>
      <c r="E695" s="355" t="str">
        <f>IF('AUP Test Results - Table 1'!D694&gt;SUM('AUP Test Results - Table 1'!F694,'AUP Test Results - Table 1'!O694,'AUP Test Results - Table 1'!L694),"PASS",IF('AUP Test Results - Table 1'!D694=SUM('AUP Test Results - Table 1'!F694,'AUP Test Results - Table 1'!O694,'AUP Test Results - Table 1'!L694),"PASS",IF(SUM('AUP Test Results - Table 1'!F694,'AUP Test Results - Table 1'!O694,'AUP Test Results - Table 1'!L694)=0,"PASS","FAIL")))</f>
        <v>PASS</v>
      </c>
    </row>
    <row r="696" spans="4:5" x14ac:dyDescent="0.25">
      <c r="D696" s="355" t="s">
        <v>1934</v>
      </c>
      <c r="E696" s="355" t="str">
        <f>IF('AUP Test Results - Table 1'!D695&gt;SUM('AUP Test Results - Table 1'!F695,'AUP Test Results - Table 1'!O695,'AUP Test Results - Table 1'!L695),"PASS",IF('AUP Test Results - Table 1'!D695=SUM('AUP Test Results - Table 1'!F695,'AUP Test Results - Table 1'!O695,'AUP Test Results - Table 1'!L695),"PASS",IF(SUM('AUP Test Results - Table 1'!F695,'AUP Test Results - Table 1'!O695,'AUP Test Results - Table 1'!L695)=0,"PASS","FAIL")))</f>
        <v>PASS</v>
      </c>
    </row>
    <row r="697" spans="4:5" x14ac:dyDescent="0.25">
      <c r="D697" s="355" t="s">
        <v>1935</v>
      </c>
      <c r="E697" s="355" t="str">
        <f>IF('AUP Test Results - Table 1'!D696&gt;SUM('AUP Test Results - Table 1'!F696,'AUP Test Results - Table 1'!O696,'AUP Test Results - Table 1'!L696),"PASS",IF('AUP Test Results - Table 1'!D696=SUM('AUP Test Results - Table 1'!F696,'AUP Test Results - Table 1'!O696,'AUP Test Results - Table 1'!L696),"PASS",IF(SUM('AUP Test Results - Table 1'!F696,'AUP Test Results - Table 1'!O696,'AUP Test Results - Table 1'!L696)=0,"PASS","FAIL")))</f>
        <v>PASS</v>
      </c>
    </row>
    <row r="698" spans="4:5" x14ac:dyDescent="0.25">
      <c r="D698" s="355" t="s">
        <v>1936</v>
      </c>
      <c r="E698" s="355" t="str">
        <f>IF('AUP Test Results - Table 1'!D697&gt;SUM('AUP Test Results - Table 1'!F697,'AUP Test Results - Table 1'!O697,'AUP Test Results - Table 1'!L697),"PASS",IF('AUP Test Results - Table 1'!D697=SUM('AUP Test Results - Table 1'!F697,'AUP Test Results - Table 1'!O697,'AUP Test Results - Table 1'!L697),"PASS",IF(SUM('AUP Test Results - Table 1'!F697,'AUP Test Results - Table 1'!O697,'AUP Test Results - Table 1'!L697)=0,"PASS","FAIL")))</f>
        <v>PASS</v>
      </c>
    </row>
    <row r="699" spans="4:5" x14ac:dyDescent="0.25">
      <c r="D699" s="355" t="s">
        <v>1937</v>
      </c>
      <c r="E699" s="355" t="str">
        <f>IF('AUP Test Results - Table 1'!D698&gt;SUM('AUP Test Results - Table 1'!F698,'AUP Test Results - Table 1'!O698,'AUP Test Results - Table 1'!L698),"PASS",IF('AUP Test Results - Table 1'!D698=SUM('AUP Test Results - Table 1'!F698,'AUP Test Results - Table 1'!O698,'AUP Test Results - Table 1'!L698),"PASS",IF(SUM('AUP Test Results - Table 1'!F698,'AUP Test Results - Table 1'!O698,'AUP Test Results - Table 1'!L698)=0,"PASS","FAIL")))</f>
        <v>PASS</v>
      </c>
    </row>
    <row r="700" spans="4:5" x14ac:dyDescent="0.25">
      <c r="D700" s="355" t="s">
        <v>1938</v>
      </c>
      <c r="E700" s="355" t="str">
        <f>IF('AUP Test Results - Table 1'!D699&gt;SUM('AUP Test Results - Table 1'!F699,'AUP Test Results - Table 1'!O699,'AUP Test Results - Table 1'!L699),"PASS",IF('AUP Test Results - Table 1'!D699=SUM('AUP Test Results - Table 1'!F699,'AUP Test Results - Table 1'!O699,'AUP Test Results - Table 1'!L699),"PASS",IF(SUM('AUP Test Results - Table 1'!F699,'AUP Test Results - Table 1'!O699,'AUP Test Results - Table 1'!L699)=0,"PASS","FAIL")))</f>
        <v>PASS</v>
      </c>
    </row>
    <row r="701" spans="4:5" x14ac:dyDescent="0.25">
      <c r="D701" s="355" t="s">
        <v>1939</v>
      </c>
      <c r="E701" s="355" t="str">
        <f>IF('AUP Test Results - Table 1'!D700&gt;SUM('AUP Test Results - Table 1'!F700,'AUP Test Results - Table 1'!O700,'AUP Test Results - Table 1'!L700),"PASS",IF('AUP Test Results - Table 1'!D700=SUM('AUP Test Results - Table 1'!F700,'AUP Test Results - Table 1'!O700,'AUP Test Results - Table 1'!L700),"PASS",IF(SUM('AUP Test Results - Table 1'!F700,'AUP Test Results - Table 1'!O700,'AUP Test Results - Table 1'!L700)=0,"PASS","FAIL")))</f>
        <v>PASS</v>
      </c>
    </row>
    <row r="702" spans="4:5" x14ac:dyDescent="0.25">
      <c r="D702" s="355" t="s">
        <v>1940</v>
      </c>
      <c r="E702" s="355" t="str">
        <f>IF('AUP Test Results - Table 1'!D701&gt;SUM('AUP Test Results - Table 1'!F701,'AUP Test Results - Table 1'!O701,'AUP Test Results - Table 1'!L701),"PASS",IF('AUP Test Results - Table 1'!D701=SUM('AUP Test Results - Table 1'!F701,'AUP Test Results - Table 1'!O701,'AUP Test Results - Table 1'!L701),"PASS",IF(SUM('AUP Test Results - Table 1'!F701,'AUP Test Results - Table 1'!O701,'AUP Test Results - Table 1'!L701)=0,"PASS","FAIL")))</f>
        <v>PASS</v>
      </c>
    </row>
    <row r="703" spans="4:5" x14ac:dyDescent="0.25">
      <c r="D703" s="355" t="s">
        <v>1941</v>
      </c>
      <c r="E703" s="355" t="str">
        <f>IF('AUP Test Results - Table 1'!D702&gt;SUM('AUP Test Results - Table 1'!F702,'AUP Test Results - Table 1'!O702,'AUP Test Results - Table 1'!L702),"PASS",IF('AUP Test Results - Table 1'!D702=SUM('AUP Test Results - Table 1'!F702,'AUP Test Results - Table 1'!O702,'AUP Test Results - Table 1'!L702),"PASS",IF(SUM('AUP Test Results - Table 1'!F702,'AUP Test Results - Table 1'!O702,'AUP Test Results - Table 1'!L702)=0,"PASS","FAIL")))</f>
        <v>PASS</v>
      </c>
    </row>
    <row r="704" spans="4:5" x14ac:dyDescent="0.25">
      <c r="D704" s="355" t="s">
        <v>1942</v>
      </c>
      <c r="E704" s="355" t="str">
        <f>IF('AUP Test Results - Table 1'!D703&gt;SUM('AUP Test Results - Table 1'!F703,'AUP Test Results - Table 1'!O703,'AUP Test Results - Table 1'!L703),"PASS",IF('AUP Test Results - Table 1'!D703=SUM('AUP Test Results - Table 1'!F703,'AUP Test Results - Table 1'!O703,'AUP Test Results - Table 1'!L703),"PASS",IF(SUM('AUP Test Results - Table 1'!F703,'AUP Test Results - Table 1'!O703,'AUP Test Results - Table 1'!L703)=0,"PASS","FAIL")))</f>
        <v>PASS</v>
      </c>
    </row>
    <row r="705" spans="4:5" x14ac:dyDescent="0.25">
      <c r="D705" s="355" t="s">
        <v>1943</v>
      </c>
      <c r="E705" s="355" t="str">
        <f>IF('AUP Test Results - Table 1'!D704&gt;SUM('AUP Test Results - Table 1'!F704,'AUP Test Results - Table 1'!O704,'AUP Test Results - Table 1'!L704),"PASS",IF('AUP Test Results - Table 1'!D704=SUM('AUP Test Results - Table 1'!F704,'AUP Test Results - Table 1'!O704,'AUP Test Results - Table 1'!L704),"PASS",IF(SUM('AUP Test Results - Table 1'!F704,'AUP Test Results - Table 1'!O704,'AUP Test Results - Table 1'!L704)=0,"PASS","FAIL")))</f>
        <v>PASS</v>
      </c>
    </row>
    <row r="706" spans="4:5" x14ac:dyDescent="0.25">
      <c r="D706" s="355" t="s">
        <v>1944</v>
      </c>
      <c r="E706" s="355" t="str">
        <f>IF('AUP Test Results - Table 1'!D705&gt;SUM('AUP Test Results - Table 1'!F705,'AUP Test Results - Table 1'!O705,'AUP Test Results - Table 1'!L705),"PASS",IF('AUP Test Results - Table 1'!D705=SUM('AUP Test Results - Table 1'!F705,'AUP Test Results - Table 1'!O705,'AUP Test Results - Table 1'!L705),"PASS",IF(SUM('AUP Test Results - Table 1'!F705,'AUP Test Results - Table 1'!O705,'AUP Test Results - Table 1'!L705)=0,"PASS","FAIL")))</f>
        <v>PASS</v>
      </c>
    </row>
    <row r="707" spans="4:5" x14ac:dyDescent="0.25">
      <c r="D707" s="355" t="s">
        <v>1945</v>
      </c>
      <c r="E707" s="355" t="str">
        <f>IF('AUP Test Results - Table 1'!D706&gt;SUM('AUP Test Results - Table 1'!F706,'AUP Test Results - Table 1'!O706,'AUP Test Results - Table 1'!L706),"PASS",IF('AUP Test Results - Table 1'!D706=SUM('AUP Test Results - Table 1'!F706,'AUP Test Results - Table 1'!O706,'AUP Test Results - Table 1'!L706),"PASS",IF(SUM('AUP Test Results - Table 1'!F706,'AUP Test Results - Table 1'!O706,'AUP Test Results - Table 1'!L706)=0,"PASS","FAIL")))</f>
        <v>PASS</v>
      </c>
    </row>
    <row r="708" spans="4:5" x14ac:dyDescent="0.25">
      <c r="D708" s="355" t="s">
        <v>1946</v>
      </c>
      <c r="E708" s="355" t="str">
        <f>IF('AUP Test Results - Table 1'!D707&gt;SUM('AUP Test Results - Table 1'!F707,'AUP Test Results - Table 1'!O707,'AUP Test Results - Table 1'!L707),"PASS",IF('AUP Test Results - Table 1'!D707=SUM('AUP Test Results - Table 1'!F707,'AUP Test Results - Table 1'!O707,'AUP Test Results - Table 1'!L707),"PASS",IF(SUM('AUP Test Results - Table 1'!F707,'AUP Test Results - Table 1'!O707,'AUP Test Results - Table 1'!L707)=0,"PASS","FAIL")))</f>
        <v>PASS</v>
      </c>
    </row>
    <row r="709" spans="4:5" x14ac:dyDescent="0.25">
      <c r="D709" s="355" t="s">
        <v>1947</v>
      </c>
      <c r="E709" s="355" t="str">
        <f>IF('AUP Test Results - Table 1'!D708&gt;SUM('AUP Test Results - Table 1'!F708,'AUP Test Results - Table 1'!O708,'AUP Test Results - Table 1'!L708),"PASS",IF('AUP Test Results - Table 1'!D708=SUM('AUP Test Results - Table 1'!F708,'AUP Test Results - Table 1'!O708,'AUP Test Results - Table 1'!L708),"PASS",IF(SUM('AUP Test Results - Table 1'!F708,'AUP Test Results - Table 1'!O708,'AUP Test Results - Table 1'!L708)=0,"PASS","FAIL")))</f>
        <v>PASS</v>
      </c>
    </row>
    <row r="710" spans="4:5" x14ac:dyDescent="0.25">
      <c r="D710" s="355" t="s">
        <v>1948</v>
      </c>
      <c r="E710" s="355" t="str">
        <f>IF('AUP Test Results - Table 1'!D709&gt;SUM('AUP Test Results - Table 1'!F709,'AUP Test Results - Table 1'!O709,'AUP Test Results - Table 1'!L709),"PASS",IF('AUP Test Results - Table 1'!D709=SUM('AUP Test Results - Table 1'!F709,'AUP Test Results - Table 1'!O709,'AUP Test Results - Table 1'!L709),"PASS",IF(SUM('AUP Test Results - Table 1'!F709,'AUP Test Results - Table 1'!O709,'AUP Test Results - Table 1'!L709)=0,"PASS","FAIL")))</f>
        <v>PASS</v>
      </c>
    </row>
    <row r="711" spans="4:5" x14ac:dyDescent="0.25">
      <c r="D711" s="355" t="s">
        <v>1949</v>
      </c>
      <c r="E711" s="355" t="str">
        <f>IF('AUP Test Results - Table 1'!D710&gt;SUM('AUP Test Results - Table 1'!F710,'AUP Test Results - Table 1'!O710,'AUP Test Results - Table 1'!L710),"PASS",IF('AUP Test Results - Table 1'!D710=SUM('AUP Test Results - Table 1'!F710,'AUP Test Results - Table 1'!O710,'AUP Test Results - Table 1'!L710),"PASS",IF(SUM('AUP Test Results - Table 1'!F710,'AUP Test Results - Table 1'!O710,'AUP Test Results - Table 1'!L710)=0,"PASS","FAIL")))</f>
        <v>PASS</v>
      </c>
    </row>
    <row r="712" spans="4:5" x14ac:dyDescent="0.25">
      <c r="D712" s="355" t="s">
        <v>1950</v>
      </c>
      <c r="E712" s="355" t="str">
        <f>IF('AUP Test Results - Table 1'!D711&gt;SUM('AUP Test Results - Table 1'!F711,'AUP Test Results - Table 1'!O711,'AUP Test Results - Table 1'!L711),"PASS",IF('AUP Test Results - Table 1'!D711=SUM('AUP Test Results - Table 1'!F711,'AUP Test Results - Table 1'!O711,'AUP Test Results - Table 1'!L711),"PASS",IF(SUM('AUP Test Results - Table 1'!F711,'AUP Test Results - Table 1'!O711,'AUP Test Results - Table 1'!L711)=0,"PASS","FAIL")))</f>
        <v>PASS</v>
      </c>
    </row>
    <row r="713" spans="4:5" x14ac:dyDescent="0.25">
      <c r="D713" s="355" t="s">
        <v>1951</v>
      </c>
      <c r="E713" s="355" t="str">
        <f>IF('AUP Test Results - Table 1'!D712&gt;SUM('AUP Test Results - Table 1'!F712,'AUP Test Results - Table 1'!O712,'AUP Test Results - Table 1'!L712),"PASS",IF('AUP Test Results - Table 1'!D712=SUM('AUP Test Results - Table 1'!F712,'AUP Test Results - Table 1'!O712,'AUP Test Results - Table 1'!L712),"PASS",IF(SUM('AUP Test Results - Table 1'!F712,'AUP Test Results - Table 1'!O712,'AUP Test Results - Table 1'!L712)=0,"PASS","FAIL")))</f>
        <v>PASS</v>
      </c>
    </row>
    <row r="714" spans="4:5" x14ac:dyDescent="0.25">
      <c r="D714" s="355" t="s">
        <v>1952</v>
      </c>
      <c r="E714" s="355" t="str">
        <f>IF('AUP Test Results - Table 1'!D713&gt;SUM('AUP Test Results - Table 1'!F713,'AUP Test Results - Table 1'!O713,'AUP Test Results - Table 1'!L713),"PASS",IF('AUP Test Results - Table 1'!D713=SUM('AUP Test Results - Table 1'!F713,'AUP Test Results - Table 1'!O713,'AUP Test Results - Table 1'!L713),"PASS",IF(SUM('AUP Test Results - Table 1'!F713,'AUP Test Results - Table 1'!O713,'AUP Test Results - Table 1'!L713)=0,"PASS","FAIL")))</f>
        <v>PASS</v>
      </c>
    </row>
    <row r="715" spans="4:5" x14ac:dyDescent="0.25">
      <c r="D715" s="355" t="s">
        <v>1953</v>
      </c>
      <c r="E715" s="355" t="str">
        <f>IF('AUP Test Results - Table 1'!D714&gt;SUM('AUP Test Results - Table 1'!F714,'AUP Test Results - Table 1'!O714,'AUP Test Results - Table 1'!L714),"PASS",IF('AUP Test Results - Table 1'!D714=SUM('AUP Test Results - Table 1'!F714,'AUP Test Results - Table 1'!O714,'AUP Test Results - Table 1'!L714),"PASS",IF(SUM('AUP Test Results - Table 1'!F714,'AUP Test Results - Table 1'!O714,'AUP Test Results - Table 1'!L714)=0,"PASS","FAIL")))</f>
        <v>PASS</v>
      </c>
    </row>
    <row r="716" spans="4:5" x14ac:dyDescent="0.25">
      <c r="D716" s="355" t="s">
        <v>1954</v>
      </c>
      <c r="E716" s="355" t="str">
        <f>IF('AUP Test Results - Table 1'!D715&gt;SUM('AUP Test Results - Table 1'!F715,'AUP Test Results - Table 1'!O715,'AUP Test Results - Table 1'!L715),"PASS",IF('AUP Test Results - Table 1'!D715=SUM('AUP Test Results - Table 1'!F715,'AUP Test Results - Table 1'!O715,'AUP Test Results - Table 1'!L715),"PASS",IF(SUM('AUP Test Results - Table 1'!F715,'AUP Test Results - Table 1'!O715,'AUP Test Results - Table 1'!L715)=0,"PASS","FAIL")))</f>
        <v>PASS</v>
      </c>
    </row>
    <row r="717" spans="4:5" x14ac:dyDescent="0.25">
      <c r="D717" s="355" t="s">
        <v>1955</v>
      </c>
      <c r="E717" s="355" t="str">
        <f>IF('AUP Test Results - Table 1'!D716&gt;SUM('AUP Test Results - Table 1'!F716,'AUP Test Results - Table 1'!O716,'AUP Test Results - Table 1'!L716),"PASS",IF('AUP Test Results - Table 1'!D716=SUM('AUP Test Results - Table 1'!F716,'AUP Test Results - Table 1'!O716,'AUP Test Results - Table 1'!L716),"PASS",IF(SUM('AUP Test Results - Table 1'!F716,'AUP Test Results - Table 1'!O716,'AUP Test Results - Table 1'!L716)=0,"PASS","FAIL")))</f>
        <v>PASS</v>
      </c>
    </row>
    <row r="718" spans="4:5" x14ac:dyDescent="0.25">
      <c r="D718" s="355" t="s">
        <v>1956</v>
      </c>
      <c r="E718" s="355" t="str">
        <f>IF('AUP Test Results - Table 1'!D717&gt;SUM('AUP Test Results - Table 1'!F717,'AUP Test Results - Table 1'!O717,'AUP Test Results - Table 1'!L717),"PASS",IF('AUP Test Results - Table 1'!D717=SUM('AUP Test Results - Table 1'!F717,'AUP Test Results - Table 1'!O717,'AUP Test Results - Table 1'!L717),"PASS",IF(SUM('AUP Test Results - Table 1'!F717,'AUP Test Results - Table 1'!O717,'AUP Test Results - Table 1'!L717)=0,"PASS","FAIL")))</f>
        <v>PASS</v>
      </c>
    </row>
    <row r="719" spans="4:5" x14ac:dyDescent="0.25">
      <c r="D719" s="355" t="s">
        <v>1957</v>
      </c>
      <c r="E719" s="355" t="str">
        <f>IF('AUP Test Results - Table 1'!D718&gt;SUM('AUP Test Results - Table 1'!F718,'AUP Test Results - Table 1'!O718,'AUP Test Results - Table 1'!L718),"PASS",IF('AUP Test Results - Table 1'!D718=SUM('AUP Test Results - Table 1'!F718,'AUP Test Results - Table 1'!O718,'AUP Test Results - Table 1'!L718),"PASS",IF(SUM('AUP Test Results - Table 1'!F718,'AUP Test Results - Table 1'!O718,'AUP Test Results - Table 1'!L718)=0,"PASS","FAIL")))</f>
        <v>PASS</v>
      </c>
    </row>
    <row r="720" spans="4:5" x14ac:dyDescent="0.25">
      <c r="D720" s="355" t="s">
        <v>1958</v>
      </c>
      <c r="E720" s="355" t="str">
        <f>IF('AUP Test Results - Table 1'!D719&gt;SUM('AUP Test Results - Table 1'!F719,'AUP Test Results - Table 1'!O719,'AUP Test Results - Table 1'!L719),"PASS",IF('AUP Test Results - Table 1'!D719=SUM('AUP Test Results - Table 1'!F719,'AUP Test Results - Table 1'!O719,'AUP Test Results - Table 1'!L719),"PASS",IF(SUM('AUP Test Results - Table 1'!F719,'AUP Test Results - Table 1'!O719,'AUP Test Results - Table 1'!L719)=0,"PASS","FAIL")))</f>
        <v>PASS</v>
      </c>
    </row>
    <row r="721" spans="4:5" x14ac:dyDescent="0.25">
      <c r="D721" s="355" t="s">
        <v>1959</v>
      </c>
      <c r="E721" s="355" t="str">
        <f>IF('AUP Test Results - Table 1'!D720&gt;SUM('AUP Test Results - Table 1'!F720,'AUP Test Results - Table 1'!O720,'AUP Test Results - Table 1'!L720),"PASS",IF('AUP Test Results - Table 1'!D720=SUM('AUP Test Results - Table 1'!F720,'AUP Test Results - Table 1'!O720,'AUP Test Results - Table 1'!L720),"PASS",IF(SUM('AUP Test Results - Table 1'!F720,'AUP Test Results - Table 1'!O720,'AUP Test Results - Table 1'!L720)=0,"PASS","FAIL")))</f>
        <v>PASS</v>
      </c>
    </row>
    <row r="722" spans="4:5" x14ac:dyDescent="0.25">
      <c r="D722" s="355" t="s">
        <v>1960</v>
      </c>
      <c r="E722" s="355" t="str">
        <f>IF('AUP Test Results - Table 1'!D721&gt;SUM('AUP Test Results - Table 1'!F721,'AUP Test Results - Table 1'!O721,'AUP Test Results - Table 1'!L721),"PASS",IF('AUP Test Results - Table 1'!D721=SUM('AUP Test Results - Table 1'!F721,'AUP Test Results - Table 1'!O721,'AUP Test Results - Table 1'!L721),"PASS",IF(SUM('AUP Test Results - Table 1'!F721,'AUP Test Results - Table 1'!O721,'AUP Test Results - Table 1'!L721)=0,"PASS","FAIL")))</f>
        <v>PASS</v>
      </c>
    </row>
    <row r="723" spans="4:5" x14ac:dyDescent="0.25">
      <c r="D723" s="355" t="s">
        <v>1961</v>
      </c>
      <c r="E723" s="355" t="str">
        <f>IF('AUP Test Results - Table 1'!D722&gt;SUM('AUP Test Results - Table 1'!F722,'AUP Test Results - Table 1'!O722,'AUP Test Results - Table 1'!L722),"PASS",IF('AUP Test Results - Table 1'!D722=SUM('AUP Test Results - Table 1'!F722,'AUP Test Results - Table 1'!O722,'AUP Test Results - Table 1'!L722),"PASS",IF(SUM('AUP Test Results - Table 1'!F722,'AUP Test Results - Table 1'!O722,'AUP Test Results - Table 1'!L722)=0,"PASS","FAIL")))</f>
        <v>PASS</v>
      </c>
    </row>
    <row r="724" spans="4:5" x14ac:dyDescent="0.25">
      <c r="D724" s="355" t="s">
        <v>1962</v>
      </c>
      <c r="E724" s="355" t="str">
        <f>IF('AUP Test Results - Table 1'!D723&gt;SUM('AUP Test Results - Table 1'!F723,'AUP Test Results - Table 1'!O723,'AUP Test Results - Table 1'!L723),"PASS",IF('AUP Test Results - Table 1'!D723=SUM('AUP Test Results - Table 1'!F723,'AUP Test Results - Table 1'!O723,'AUP Test Results - Table 1'!L723),"PASS",IF(SUM('AUP Test Results - Table 1'!F723,'AUP Test Results - Table 1'!O723,'AUP Test Results - Table 1'!L723)=0,"PASS","FAIL")))</f>
        <v>PASS</v>
      </c>
    </row>
    <row r="725" spans="4:5" x14ac:dyDescent="0.25">
      <c r="D725" s="355" t="s">
        <v>1963</v>
      </c>
      <c r="E725" s="355" t="str">
        <f>IF('AUP Test Results - Table 1'!D724&gt;SUM('AUP Test Results - Table 1'!F724,'AUP Test Results - Table 1'!O724,'AUP Test Results - Table 1'!L724),"PASS",IF('AUP Test Results - Table 1'!D724=SUM('AUP Test Results - Table 1'!F724,'AUP Test Results - Table 1'!O724,'AUP Test Results - Table 1'!L724),"PASS",IF(SUM('AUP Test Results - Table 1'!F724,'AUP Test Results - Table 1'!O724,'AUP Test Results - Table 1'!L724)=0,"PASS","FAIL")))</f>
        <v>PASS</v>
      </c>
    </row>
    <row r="726" spans="4:5" x14ac:dyDescent="0.25">
      <c r="D726" s="355" t="s">
        <v>1964</v>
      </c>
      <c r="E726" s="355" t="str">
        <f>IF('AUP Test Results - Table 1'!D725&gt;SUM('AUP Test Results - Table 1'!F725,'AUP Test Results - Table 1'!O725,'AUP Test Results - Table 1'!L725),"PASS",IF('AUP Test Results - Table 1'!D725=SUM('AUP Test Results - Table 1'!F725,'AUP Test Results - Table 1'!O725,'AUP Test Results - Table 1'!L725),"PASS",IF(SUM('AUP Test Results - Table 1'!F725,'AUP Test Results - Table 1'!O725,'AUP Test Results - Table 1'!L725)=0,"PASS","FAIL")))</f>
        <v>PASS</v>
      </c>
    </row>
    <row r="727" spans="4:5" x14ac:dyDescent="0.25">
      <c r="D727" s="355" t="s">
        <v>1965</v>
      </c>
      <c r="E727" s="355" t="str">
        <f>IF('AUP Test Results - Table 1'!D726&gt;SUM('AUP Test Results - Table 1'!F726,'AUP Test Results - Table 1'!O726,'AUP Test Results - Table 1'!L726),"PASS",IF('AUP Test Results - Table 1'!D726=SUM('AUP Test Results - Table 1'!F726,'AUP Test Results - Table 1'!O726,'AUP Test Results - Table 1'!L726),"PASS",IF(SUM('AUP Test Results - Table 1'!F726,'AUP Test Results - Table 1'!O726,'AUP Test Results - Table 1'!L726)=0,"PASS","FAIL")))</f>
        <v>PASS</v>
      </c>
    </row>
    <row r="728" spans="4:5" x14ac:dyDescent="0.25">
      <c r="D728" s="355" t="s">
        <v>1966</v>
      </c>
      <c r="E728" s="355" t="str">
        <f>IF('AUP Test Results - Table 1'!D727&gt;SUM('AUP Test Results - Table 1'!F727,'AUP Test Results - Table 1'!O727,'AUP Test Results - Table 1'!L727),"PASS",IF('AUP Test Results - Table 1'!D727=SUM('AUP Test Results - Table 1'!F727,'AUP Test Results - Table 1'!O727,'AUP Test Results - Table 1'!L727),"PASS",IF(SUM('AUP Test Results - Table 1'!F727,'AUP Test Results - Table 1'!O727,'AUP Test Results - Table 1'!L727)=0,"PASS","FAIL")))</f>
        <v>PASS</v>
      </c>
    </row>
    <row r="729" spans="4:5" x14ac:dyDescent="0.25">
      <c r="D729" s="355" t="s">
        <v>1967</v>
      </c>
      <c r="E729" s="355" t="str">
        <f>IF('AUP Test Results - Table 1'!D728&gt;SUM('AUP Test Results - Table 1'!F728,'AUP Test Results - Table 1'!O728,'AUP Test Results - Table 1'!L728),"PASS",IF('AUP Test Results - Table 1'!D728=SUM('AUP Test Results - Table 1'!F728,'AUP Test Results - Table 1'!O728,'AUP Test Results - Table 1'!L728),"PASS",IF(SUM('AUP Test Results - Table 1'!F728,'AUP Test Results - Table 1'!O728,'AUP Test Results - Table 1'!L728)=0,"PASS","FAIL")))</f>
        <v>PASS</v>
      </c>
    </row>
    <row r="730" spans="4:5" x14ac:dyDescent="0.25">
      <c r="D730" s="355" t="s">
        <v>1968</v>
      </c>
      <c r="E730" s="355" t="str">
        <f>IF('AUP Test Results - Table 1'!D729&gt;SUM('AUP Test Results - Table 1'!F729,'AUP Test Results - Table 1'!O729,'AUP Test Results - Table 1'!L729),"PASS",IF('AUP Test Results - Table 1'!D729=SUM('AUP Test Results - Table 1'!F729,'AUP Test Results - Table 1'!O729,'AUP Test Results - Table 1'!L729),"PASS",IF(SUM('AUP Test Results - Table 1'!F729,'AUP Test Results - Table 1'!O729,'AUP Test Results - Table 1'!L729)=0,"PASS","FAIL")))</f>
        <v>PASS</v>
      </c>
    </row>
    <row r="731" spans="4:5" x14ac:dyDescent="0.25">
      <c r="D731" s="355" t="s">
        <v>1969</v>
      </c>
      <c r="E731" s="355" t="str">
        <f>IF('AUP Test Results - Table 1'!D730&gt;SUM('AUP Test Results - Table 1'!F730,'AUP Test Results - Table 1'!O730,'AUP Test Results - Table 1'!L730),"PASS",IF('AUP Test Results - Table 1'!D730=SUM('AUP Test Results - Table 1'!F730,'AUP Test Results - Table 1'!O730,'AUP Test Results - Table 1'!L730),"PASS",IF(SUM('AUP Test Results - Table 1'!F730,'AUP Test Results - Table 1'!O730,'AUP Test Results - Table 1'!L730)=0,"PASS","FAIL")))</f>
        <v>PASS</v>
      </c>
    </row>
    <row r="732" spans="4:5" x14ac:dyDescent="0.25">
      <c r="D732" s="355" t="s">
        <v>1970</v>
      </c>
      <c r="E732" s="355" t="str">
        <f>IF('AUP Test Results - Table 1'!D731&gt;SUM('AUP Test Results - Table 1'!F731,'AUP Test Results - Table 1'!O731,'AUP Test Results - Table 1'!L731),"PASS",IF('AUP Test Results - Table 1'!D731=SUM('AUP Test Results - Table 1'!F731,'AUP Test Results - Table 1'!O731,'AUP Test Results - Table 1'!L731),"PASS",IF(SUM('AUP Test Results - Table 1'!F731,'AUP Test Results - Table 1'!O731,'AUP Test Results - Table 1'!L731)=0,"PASS","FAIL")))</f>
        <v>PASS</v>
      </c>
    </row>
    <row r="733" spans="4:5" x14ac:dyDescent="0.25">
      <c r="D733" s="355" t="s">
        <v>1971</v>
      </c>
      <c r="E733" s="355" t="str">
        <f>IF('AUP Test Results - Table 1'!D732&gt;SUM('AUP Test Results - Table 1'!F732,'AUP Test Results - Table 1'!O732,'AUP Test Results - Table 1'!L732),"PASS",IF('AUP Test Results - Table 1'!D732=SUM('AUP Test Results - Table 1'!F732,'AUP Test Results - Table 1'!O732,'AUP Test Results - Table 1'!L732),"PASS",IF(SUM('AUP Test Results - Table 1'!F732,'AUP Test Results - Table 1'!O732,'AUP Test Results - Table 1'!L732)=0,"PASS","FAIL")))</f>
        <v>PASS</v>
      </c>
    </row>
    <row r="734" spans="4:5" x14ac:dyDescent="0.25">
      <c r="D734" s="355" t="s">
        <v>1972</v>
      </c>
      <c r="E734" s="355" t="str">
        <f>IF('AUP Test Results - Table 1'!D733&gt;SUM('AUP Test Results - Table 1'!F733,'AUP Test Results - Table 1'!O733,'AUP Test Results - Table 1'!L733),"PASS",IF('AUP Test Results - Table 1'!D733=SUM('AUP Test Results - Table 1'!F733,'AUP Test Results - Table 1'!O733,'AUP Test Results - Table 1'!L733),"PASS",IF(SUM('AUP Test Results - Table 1'!F733,'AUP Test Results - Table 1'!O733,'AUP Test Results - Table 1'!L733)=0,"PASS","FAIL")))</f>
        <v>PASS</v>
      </c>
    </row>
    <row r="735" spans="4:5" x14ac:dyDescent="0.25">
      <c r="D735" s="355" t="s">
        <v>1973</v>
      </c>
      <c r="E735" s="355" t="str">
        <f>IF('AUP Test Results - Table 1'!D734&gt;SUM('AUP Test Results - Table 1'!F734,'AUP Test Results - Table 1'!O734,'AUP Test Results - Table 1'!L734),"PASS",IF('AUP Test Results - Table 1'!D734=SUM('AUP Test Results - Table 1'!F734,'AUP Test Results - Table 1'!O734,'AUP Test Results - Table 1'!L734),"PASS",IF(SUM('AUP Test Results - Table 1'!F734,'AUP Test Results - Table 1'!O734,'AUP Test Results - Table 1'!L734)=0,"PASS","FAIL")))</f>
        <v>PASS</v>
      </c>
    </row>
    <row r="736" spans="4:5" x14ac:dyDescent="0.25">
      <c r="D736" s="355" t="s">
        <v>1974</v>
      </c>
      <c r="E736" s="355" t="str">
        <f>IF('AUP Test Results - Table 1'!D735&gt;SUM('AUP Test Results - Table 1'!F735,'AUP Test Results - Table 1'!O735,'AUP Test Results - Table 1'!L735),"PASS",IF('AUP Test Results - Table 1'!D735=SUM('AUP Test Results - Table 1'!F735,'AUP Test Results - Table 1'!O735,'AUP Test Results - Table 1'!L735),"PASS",IF(SUM('AUP Test Results - Table 1'!F735,'AUP Test Results - Table 1'!O735,'AUP Test Results - Table 1'!L735)=0,"PASS","FAIL")))</f>
        <v>PASS</v>
      </c>
    </row>
    <row r="737" spans="4:5" x14ac:dyDescent="0.25">
      <c r="D737" s="355" t="s">
        <v>1975</v>
      </c>
      <c r="E737" s="355" t="str">
        <f>IF('AUP Test Results - Table 1'!D736&gt;SUM('AUP Test Results - Table 1'!F736,'AUP Test Results - Table 1'!O736,'AUP Test Results - Table 1'!L736),"PASS",IF('AUP Test Results - Table 1'!D736=SUM('AUP Test Results - Table 1'!F736,'AUP Test Results - Table 1'!O736,'AUP Test Results - Table 1'!L736),"PASS",IF(SUM('AUP Test Results - Table 1'!F736,'AUP Test Results - Table 1'!O736,'AUP Test Results - Table 1'!L736)=0,"PASS","FAIL")))</f>
        <v>PASS</v>
      </c>
    </row>
    <row r="738" spans="4:5" x14ac:dyDescent="0.25">
      <c r="D738" s="355" t="s">
        <v>1976</v>
      </c>
      <c r="E738" s="355" t="str">
        <f>IF('AUP Test Results - Table 1'!D737&gt;SUM('AUP Test Results - Table 1'!F737,'AUP Test Results - Table 1'!O737,'AUP Test Results - Table 1'!L737),"PASS",IF('AUP Test Results - Table 1'!D737=SUM('AUP Test Results - Table 1'!F737,'AUP Test Results - Table 1'!O737,'AUP Test Results - Table 1'!L737),"PASS",IF(SUM('AUP Test Results - Table 1'!F737,'AUP Test Results - Table 1'!O737,'AUP Test Results - Table 1'!L737)=0,"PASS","FAIL")))</f>
        <v>PASS</v>
      </c>
    </row>
    <row r="739" spans="4:5" x14ac:dyDescent="0.25">
      <c r="D739" s="355" t="s">
        <v>1977</v>
      </c>
      <c r="E739" s="355" t="str">
        <f>IF('AUP Test Results - Table 1'!D738&gt;SUM('AUP Test Results - Table 1'!F738,'AUP Test Results - Table 1'!O738,'AUP Test Results - Table 1'!L738),"PASS",IF('AUP Test Results - Table 1'!D738=SUM('AUP Test Results - Table 1'!F738,'AUP Test Results - Table 1'!O738,'AUP Test Results - Table 1'!L738),"PASS",IF(SUM('AUP Test Results - Table 1'!F738,'AUP Test Results - Table 1'!O738,'AUP Test Results - Table 1'!L738)=0,"PASS","FAIL")))</f>
        <v>PASS</v>
      </c>
    </row>
    <row r="740" spans="4:5" x14ac:dyDescent="0.25">
      <c r="D740" s="355" t="s">
        <v>1978</v>
      </c>
      <c r="E740" s="355" t="str">
        <f>IF('AUP Test Results - Table 1'!D739&gt;SUM('AUP Test Results - Table 1'!F739,'AUP Test Results - Table 1'!O739,'AUP Test Results - Table 1'!L739),"PASS",IF('AUP Test Results - Table 1'!D739=SUM('AUP Test Results - Table 1'!F739,'AUP Test Results - Table 1'!O739,'AUP Test Results - Table 1'!L739),"PASS",IF(SUM('AUP Test Results - Table 1'!F739,'AUP Test Results - Table 1'!O739,'AUP Test Results - Table 1'!L739)=0,"PASS","FAIL")))</f>
        <v>PASS</v>
      </c>
    </row>
    <row r="741" spans="4:5" x14ac:dyDescent="0.25">
      <c r="D741" s="355" t="s">
        <v>1979</v>
      </c>
      <c r="E741" s="355" t="str">
        <f>IF('AUP Test Results - Table 1'!D740&gt;SUM('AUP Test Results - Table 1'!F740,'AUP Test Results - Table 1'!O740,'AUP Test Results - Table 1'!L740),"PASS",IF('AUP Test Results - Table 1'!D740=SUM('AUP Test Results - Table 1'!F740,'AUP Test Results - Table 1'!O740,'AUP Test Results - Table 1'!L740),"PASS",IF(SUM('AUP Test Results - Table 1'!F740,'AUP Test Results - Table 1'!O740,'AUP Test Results - Table 1'!L740)=0,"PASS","FAIL")))</f>
        <v>PASS</v>
      </c>
    </row>
    <row r="742" spans="4:5" x14ac:dyDescent="0.25">
      <c r="D742" s="355" t="s">
        <v>1980</v>
      </c>
      <c r="E742" s="355" t="str">
        <f>IF('AUP Test Results - Table 1'!D741&gt;SUM('AUP Test Results - Table 1'!F741,'AUP Test Results - Table 1'!O741,'AUP Test Results - Table 1'!L741),"PASS",IF('AUP Test Results - Table 1'!D741=SUM('AUP Test Results - Table 1'!F741,'AUP Test Results - Table 1'!O741,'AUP Test Results - Table 1'!L741),"PASS",IF(SUM('AUP Test Results - Table 1'!F741,'AUP Test Results - Table 1'!O741,'AUP Test Results - Table 1'!L741)=0,"PASS","FAIL")))</f>
        <v>PASS</v>
      </c>
    </row>
    <row r="743" spans="4:5" x14ac:dyDescent="0.25">
      <c r="D743" s="355" t="s">
        <v>1981</v>
      </c>
      <c r="E743" s="355" t="str">
        <f>IF('AUP Test Results - Table 1'!D742&gt;SUM('AUP Test Results - Table 1'!F742,'AUP Test Results - Table 1'!O742,'AUP Test Results - Table 1'!L742),"PASS",IF('AUP Test Results - Table 1'!D742=SUM('AUP Test Results - Table 1'!F742,'AUP Test Results - Table 1'!O742,'AUP Test Results - Table 1'!L742),"PASS",IF(SUM('AUP Test Results - Table 1'!F742,'AUP Test Results - Table 1'!O742,'AUP Test Results - Table 1'!L742)=0,"PASS","FAIL")))</f>
        <v>PASS</v>
      </c>
    </row>
    <row r="744" spans="4:5" x14ac:dyDescent="0.25">
      <c r="D744" s="355" t="s">
        <v>1982</v>
      </c>
      <c r="E744" s="355" t="str">
        <f>IF('AUP Test Results - Table 1'!D743&gt;SUM('AUP Test Results - Table 1'!F743,'AUP Test Results - Table 1'!O743,'AUP Test Results - Table 1'!L743),"PASS",IF('AUP Test Results - Table 1'!D743=SUM('AUP Test Results - Table 1'!F743,'AUP Test Results - Table 1'!O743,'AUP Test Results - Table 1'!L743),"PASS",IF(SUM('AUP Test Results - Table 1'!F743,'AUP Test Results - Table 1'!O743,'AUP Test Results - Table 1'!L743)=0,"PASS","FAIL")))</f>
        <v>PASS</v>
      </c>
    </row>
    <row r="745" spans="4:5" x14ac:dyDescent="0.25">
      <c r="D745" s="355" t="s">
        <v>1983</v>
      </c>
      <c r="E745" s="355" t="str">
        <f>IF('AUP Test Results - Table 1'!D744&gt;SUM('AUP Test Results - Table 1'!F744,'AUP Test Results - Table 1'!O744,'AUP Test Results - Table 1'!L744),"PASS",IF('AUP Test Results - Table 1'!D744=SUM('AUP Test Results - Table 1'!F744,'AUP Test Results - Table 1'!O744,'AUP Test Results - Table 1'!L744),"PASS",IF(SUM('AUP Test Results - Table 1'!F744,'AUP Test Results - Table 1'!O744,'AUP Test Results - Table 1'!L744)=0,"PASS","FAIL")))</f>
        <v>PASS</v>
      </c>
    </row>
    <row r="746" spans="4:5" x14ac:dyDescent="0.25">
      <c r="D746" s="355" t="s">
        <v>1984</v>
      </c>
      <c r="E746" s="355" t="str">
        <f>IF('AUP Test Results - Table 1'!D745&gt;SUM('AUP Test Results - Table 1'!F745,'AUP Test Results - Table 1'!O745,'AUP Test Results - Table 1'!L745),"PASS",IF('AUP Test Results - Table 1'!D745=SUM('AUP Test Results - Table 1'!F745,'AUP Test Results - Table 1'!O745,'AUP Test Results - Table 1'!L745),"PASS",IF(SUM('AUP Test Results - Table 1'!F745,'AUP Test Results - Table 1'!O745,'AUP Test Results - Table 1'!L745)=0,"PASS","FAIL")))</f>
        <v>PASS</v>
      </c>
    </row>
    <row r="747" spans="4:5" x14ac:dyDescent="0.25">
      <c r="D747" s="355" t="s">
        <v>1985</v>
      </c>
      <c r="E747" s="355" t="str">
        <f>IF('AUP Test Results - Table 1'!D746&gt;SUM('AUP Test Results - Table 1'!F746,'AUP Test Results - Table 1'!O746,'AUP Test Results - Table 1'!L746),"PASS",IF('AUP Test Results - Table 1'!D746=SUM('AUP Test Results - Table 1'!F746,'AUP Test Results - Table 1'!O746,'AUP Test Results - Table 1'!L746),"PASS",IF(SUM('AUP Test Results - Table 1'!F746,'AUP Test Results - Table 1'!O746,'AUP Test Results - Table 1'!L746)=0,"PASS","FAIL")))</f>
        <v>PASS</v>
      </c>
    </row>
    <row r="748" spans="4:5" x14ac:dyDescent="0.25">
      <c r="D748" s="355" t="s">
        <v>1986</v>
      </c>
      <c r="E748" s="355" t="str">
        <f>IF('AUP Test Results - Table 1'!D747&gt;SUM('AUP Test Results - Table 1'!F747,'AUP Test Results - Table 1'!O747,'AUP Test Results - Table 1'!L747),"PASS",IF('AUP Test Results - Table 1'!D747=SUM('AUP Test Results - Table 1'!F747,'AUP Test Results - Table 1'!O747,'AUP Test Results - Table 1'!L747),"PASS",IF(SUM('AUP Test Results - Table 1'!F747,'AUP Test Results - Table 1'!O747,'AUP Test Results - Table 1'!L747)=0,"PASS","FAIL")))</f>
        <v>PASS</v>
      </c>
    </row>
    <row r="749" spans="4:5" x14ac:dyDescent="0.25">
      <c r="D749" s="355" t="s">
        <v>1987</v>
      </c>
      <c r="E749" s="355" t="str">
        <f>IF('AUP Test Results - Table 1'!D748&gt;SUM('AUP Test Results - Table 1'!F748,'AUP Test Results - Table 1'!O748,'AUP Test Results - Table 1'!L748),"PASS",IF('AUP Test Results - Table 1'!D748=SUM('AUP Test Results - Table 1'!F748,'AUP Test Results - Table 1'!O748,'AUP Test Results - Table 1'!L748),"PASS",IF(SUM('AUP Test Results - Table 1'!F748,'AUP Test Results - Table 1'!O748,'AUP Test Results - Table 1'!L748)=0,"PASS","FAIL")))</f>
        <v>PASS</v>
      </c>
    </row>
    <row r="750" spans="4:5" x14ac:dyDescent="0.25">
      <c r="D750" s="355" t="s">
        <v>1988</v>
      </c>
      <c r="E750" s="355" t="str">
        <f>IF('AUP Test Results - Table 1'!D749&gt;SUM('AUP Test Results - Table 1'!F749,'AUP Test Results - Table 1'!O749,'AUP Test Results - Table 1'!L749),"PASS",IF('AUP Test Results - Table 1'!D749=SUM('AUP Test Results - Table 1'!F749,'AUP Test Results - Table 1'!O749,'AUP Test Results - Table 1'!L749),"PASS",IF(SUM('AUP Test Results - Table 1'!F749,'AUP Test Results - Table 1'!O749,'AUP Test Results - Table 1'!L749)=0,"PASS","FAIL")))</f>
        <v>PASS</v>
      </c>
    </row>
    <row r="751" spans="4:5" x14ac:dyDescent="0.25">
      <c r="D751" s="355" t="s">
        <v>1989</v>
      </c>
      <c r="E751" s="355" t="str">
        <f>IF('AUP Test Results - Table 1'!D750&gt;SUM('AUP Test Results - Table 1'!F750,'AUP Test Results - Table 1'!O750,'AUP Test Results - Table 1'!L750),"PASS",IF('AUP Test Results - Table 1'!D750=SUM('AUP Test Results - Table 1'!F750,'AUP Test Results - Table 1'!O750,'AUP Test Results - Table 1'!L750),"PASS",IF(SUM('AUP Test Results - Table 1'!F750,'AUP Test Results - Table 1'!O750,'AUP Test Results - Table 1'!L750)=0,"PASS","FAIL")))</f>
        <v>PASS</v>
      </c>
    </row>
    <row r="752" spans="4:5" x14ac:dyDescent="0.25">
      <c r="D752" s="355" t="s">
        <v>1990</v>
      </c>
      <c r="E752" s="355" t="str">
        <f>IF('AUP Test Results - Table 1'!D751&gt;SUM('AUP Test Results - Table 1'!F751,'AUP Test Results - Table 1'!O751,'AUP Test Results - Table 1'!L751),"PASS",IF('AUP Test Results - Table 1'!D751=SUM('AUP Test Results - Table 1'!F751,'AUP Test Results - Table 1'!O751,'AUP Test Results - Table 1'!L751),"PASS",IF(SUM('AUP Test Results - Table 1'!F751,'AUP Test Results - Table 1'!O751,'AUP Test Results - Table 1'!L751)=0,"PASS","FAIL")))</f>
        <v>PASS</v>
      </c>
    </row>
    <row r="753" spans="4:5" x14ac:dyDescent="0.25">
      <c r="D753" s="355" t="s">
        <v>1991</v>
      </c>
      <c r="E753" s="355" t="str">
        <f>IF('AUP Test Results - Table 1'!D752&gt;SUM('AUP Test Results - Table 1'!F752,'AUP Test Results - Table 1'!O752,'AUP Test Results - Table 1'!L752),"PASS",IF('AUP Test Results - Table 1'!D752=SUM('AUP Test Results - Table 1'!F752,'AUP Test Results - Table 1'!O752,'AUP Test Results - Table 1'!L752),"PASS",IF(SUM('AUP Test Results - Table 1'!F752,'AUP Test Results - Table 1'!O752,'AUP Test Results - Table 1'!L752)=0,"PASS","FAIL")))</f>
        <v>PASS</v>
      </c>
    </row>
    <row r="754" spans="4:5" x14ac:dyDescent="0.25">
      <c r="D754" s="355" t="s">
        <v>1992</v>
      </c>
      <c r="E754" s="355" t="str">
        <f>IF('AUP Test Results - Table 1'!D753&gt;SUM('AUP Test Results - Table 1'!F753,'AUP Test Results - Table 1'!O753,'AUP Test Results - Table 1'!L753),"PASS",IF('AUP Test Results - Table 1'!D753=SUM('AUP Test Results - Table 1'!F753,'AUP Test Results - Table 1'!O753,'AUP Test Results - Table 1'!L753),"PASS",IF(SUM('AUP Test Results - Table 1'!F753,'AUP Test Results - Table 1'!O753,'AUP Test Results - Table 1'!L753)=0,"PASS","FAIL")))</f>
        <v>PASS</v>
      </c>
    </row>
    <row r="755" spans="4:5" x14ac:dyDescent="0.25">
      <c r="D755" s="355" t="s">
        <v>1993</v>
      </c>
      <c r="E755" s="355" t="str">
        <f>IF('AUP Test Results - Table 1'!D754&gt;SUM('AUP Test Results - Table 1'!F754,'AUP Test Results - Table 1'!O754,'AUP Test Results - Table 1'!L754),"PASS",IF('AUP Test Results - Table 1'!D754=SUM('AUP Test Results - Table 1'!F754,'AUP Test Results - Table 1'!O754,'AUP Test Results - Table 1'!L754),"PASS",IF(SUM('AUP Test Results - Table 1'!F754,'AUP Test Results - Table 1'!O754,'AUP Test Results - Table 1'!L754)=0,"PASS","FAIL")))</f>
        <v>PASS</v>
      </c>
    </row>
    <row r="756" spans="4:5" x14ac:dyDescent="0.25">
      <c r="D756" s="355" t="s">
        <v>1994</v>
      </c>
      <c r="E756" s="355" t="str">
        <f>IF('AUP Test Results - Table 1'!D755&gt;SUM('AUP Test Results - Table 1'!F755,'AUP Test Results - Table 1'!O755,'AUP Test Results - Table 1'!L755),"PASS",IF('AUP Test Results - Table 1'!D755=SUM('AUP Test Results - Table 1'!F755,'AUP Test Results - Table 1'!O755,'AUP Test Results - Table 1'!L755),"PASS",IF(SUM('AUP Test Results - Table 1'!F755,'AUP Test Results - Table 1'!O755,'AUP Test Results - Table 1'!L755)=0,"PASS","FAIL")))</f>
        <v>PASS</v>
      </c>
    </row>
    <row r="757" spans="4:5" x14ac:dyDescent="0.25">
      <c r="D757" s="355" t="s">
        <v>1995</v>
      </c>
      <c r="E757" s="355" t="str">
        <f>IF('AUP Test Results - Table 1'!D756&gt;SUM('AUP Test Results - Table 1'!F756,'AUP Test Results - Table 1'!O756,'AUP Test Results - Table 1'!L756),"PASS",IF('AUP Test Results - Table 1'!D756=SUM('AUP Test Results - Table 1'!F756,'AUP Test Results - Table 1'!O756,'AUP Test Results - Table 1'!L756),"PASS",IF(SUM('AUP Test Results - Table 1'!F756,'AUP Test Results - Table 1'!O756,'AUP Test Results - Table 1'!L756)=0,"PASS","FAIL")))</f>
        <v>PASS</v>
      </c>
    </row>
    <row r="758" spans="4:5" x14ac:dyDescent="0.25">
      <c r="D758" s="355" t="s">
        <v>1996</v>
      </c>
      <c r="E758" s="355" t="str">
        <f>IF('AUP Test Results - Table 1'!D757&gt;SUM('AUP Test Results - Table 1'!F757,'AUP Test Results - Table 1'!O757,'AUP Test Results - Table 1'!L757),"PASS",IF('AUP Test Results - Table 1'!D757=SUM('AUP Test Results - Table 1'!F757,'AUP Test Results - Table 1'!O757,'AUP Test Results - Table 1'!L757),"PASS",IF(SUM('AUP Test Results - Table 1'!F757,'AUP Test Results - Table 1'!O757,'AUP Test Results - Table 1'!L757)=0,"PASS","FAIL")))</f>
        <v>PASS</v>
      </c>
    </row>
    <row r="759" spans="4:5" x14ac:dyDescent="0.25">
      <c r="D759" s="355" t="s">
        <v>1997</v>
      </c>
      <c r="E759" s="355" t="str">
        <f>IF('AUP Test Results - Table 1'!D758&gt;SUM('AUP Test Results - Table 1'!F758,'AUP Test Results - Table 1'!O758,'AUP Test Results - Table 1'!L758),"PASS",IF('AUP Test Results - Table 1'!D758=SUM('AUP Test Results - Table 1'!F758,'AUP Test Results - Table 1'!O758,'AUP Test Results - Table 1'!L758),"PASS",IF(SUM('AUP Test Results - Table 1'!F758,'AUP Test Results - Table 1'!O758,'AUP Test Results - Table 1'!L758)=0,"PASS","FAIL")))</f>
        <v>PASS</v>
      </c>
    </row>
    <row r="760" spans="4:5" x14ac:dyDescent="0.25">
      <c r="D760" s="355" t="s">
        <v>1998</v>
      </c>
      <c r="E760" s="355" t="str">
        <f>IF('AUP Test Results - Table 1'!D759&gt;SUM('AUP Test Results - Table 1'!F759,'AUP Test Results - Table 1'!O759,'AUP Test Results - Table 1'!L759),"PASS",IF('AUP Test Results - Table 1'!D759=SUM('AUP Test Results - Table 1'!F759,'AUP Test Results - Table 1'!O759,'AUP Test Results - Table 1'!L759),"PASS",IF(SUM('AUP Test Results - Table 1'!F759,'AUP Test Results - Table 1'!O759,'AUP Test Results - Table 1'!L759)=0,"PASS","FAIL")))</f>
        <v>PASS</v>
      </c>
    </row>
    <row r="761" spans="4:5" x14ac:dyDescent="0.25">
      <c r="D761" s="355" t="s">
        <v>1999</v>
      </c>
      <c r="E761" s="355" t="str">
        <f>IF('AUP Test Results - Table 1'!D760&gt;SUM('AUP Test Results - Table 1'!F760,'AUP Test Results - Table 1'!O760,'AUP Test Results - Table 1'!L760),"PASS",IF('AUP Test Results - Table 1'!D760=SUM('AUP Test Results - Table 1'!F760,'AUP Test Results - Table 1'!O760,'AUP Test Results - Table 1'!L760),"PASS",IF(SUM('AUP Test Results - Table 1'!F760,'AUP Test Results - Table 1'!O760,'AUP Test Results - Table 1'!L760)=0,"PASS","FAIL")))</f>
        <v>PASS</v>
      </c>
    </row>
    <row r="762" spans="4:5" x14ac:dyDescent="0.25">
      <c r="D762" s="355" t="s">
        <v>2000</v>
      </c>
      <c r="E762" s="355" t="str">
        <f>IF('AUP Test Results - Table 1'!D761&gt;SUM('AUP Test Results - Table 1'!F761,'AUP Test Results - Table 1'!O761,'AUP Test Results - Table 1'!L761),"PASS",IF('AUP Test Results - Table 1'!D761=SUM('AUP Test Results - Table 1'!F761,'AUP Test Results - Table 1'!O761,'AUP Test Results - Table 1'!L761),"PASS",IF(SUM('AUP Test Results - Table 1'!F761,'AUP Test Results - Table 1'!O761,'AUP Test Results - Table 1'!L761)=0,"PASS","FAIL")))</f>
        <v>PASS</v>
      </c>
    </row>
    <row r="763" spans="4:5" x14ac:dyDescent="0.25">
      <c r="D763" s="355" t="s">
        <v>2001</v>
      </c>
      <c r="E763" s="355" t="str">
        <f>IF('AUP Test Results - Table 1'!D762&gt;SUM('AUP Test Results - Table 1'!F762,'AUP Test Results - Table 1'!O762,'AUP Test Results - Table 1'!L762),"PASS",IF('AUP Test Results - Table 1'!D762=SUM('AUP Test Results - Table 1'!F762,'AUP Test Results - Table 1'!O762,'AUP Test Results - Table 1'!L762),"PASS",IF(SUM('AUP Test Results - Table 1'!F762,'AUP Test Results - Table 1'!O762,'AUP Test Results - Table 1'!L762)=0,"PASS","FAIL")))</f>
        <v>PASS</v>
      </c>
    </row>
    <row r="764" spans="4:5" x14ac:dyDescent="0.25">
      <c r="D764" s="355" t="s">
        <v>2002</v>
      </c>
      <c r="E764" s="355" t="str">
        <f>IF('AUP Test Results - Table 1'!D763&gt;SUM('AUP Test Results - Table 1'!F763,'AUP Test Results - Table 1'!O763,'AUP Test Results - Table 1'!L763),"PASS",IF('AUP Test Results - Table 1'!D763=SUM('AUP Test Results - Table 1'!F763,'AUP Test Results - Table 1'!O763,'AUP Test Results - Table 1'!L763),"PASS",IF(SUM('AUP Test Results - Table 1'!F763,'AUP Test Results - Table 1'!O763,'AUP Test Results - Table 1'!L763)=0,"PASS","FAIL")))</f>
        <v>PASS</v>
      </c>
    </row>
    <row r="765" spans="4:5" x14ac:dyDescent="0.25">
      <c r="D765" s="355" t="s">
        <v>2003</v>
      </c>
      <c r="E765" s="355" t="str">
        <f>IF('AUP Test Results - Table 1'!D764&gt;SUM('AUP Test Results - Table 1'!F764,'AUP Test Results - Table 1'!O764,'AUP Test Results - Table 1'!L764),"PASS",IF('AUP Test Results - Table 1'!D764=SUM('AUP Test Results - Table 1'!F764,'AUP Test Results - Table 1'!O764,'AUP Test Results - Table 1'!L764),"PASS",IF(SUM('AUP Test Results - Table 1'!F764,'AUP Test Results - Table 1'!O764,'AUP Test Results - Table 1'!L764)=0,"PASS","FAIL")))</f>
        <v>PASS</v>
      </c>
    </row>
    <row r="766" spans="4:5" x14ac:dyDescent="0.25">
      <c r="D766" s="355" t="s">
        <v>2004</v>
      </c>
      <c r="E766" s="355" t="str">
        <f>IF('AUP Test Results - Table 1'!D765&gt;SUM('AUP Test Results - Table 1'!F765,'AUP Test Results - Table 1'!O765,'AUP Test Results - Table 1'!L765),"PASS",IF('AUP Test Results - Table 1'!D765=SUM('AUP Test Results - Table 1'!F765,'AUP Test Results - Table 1'!O765,'AUP Test Results - Table 1'!L765),"PASS",IF(SUM('AUP Test Results - Table 1'!F765,'AUP Test Results - Table 1'!O765,'AUP Test Results - Table 1'!L765)=0,"PASS","FAIL")))</f>
        <v>PASS</v>
      </c>
    </row>
    <row r="767" spans="4:5" x14ac:dyDescent="0.25">
      <c r="D767" s="355" t="s">
        <v>2005</v>
      </c>
      <c r="E767" s="355" t="str">
        <f>IF('AUP Test Results - Table 1'!D766&gt;SUM('AUP Test Results - Table 1'!F766,'AUP Test Results - Table 1'!O766,'AUP Test Results - Table 1'!L766),"PASS",IF('AUP Test Results - Table 1'!D766=SUM('AUP Test Results - Table 1'!F766,'AUP Test Results - Table 1'!O766,'AUP Test Results - Table 1'!L766),"PASS",IF(SUM('AUP Test Results - Table 1'!F766,'AUP Test Results - Table 1'!O766,'AUP Test Results - Table 1'!L766)=0,"PASS","FAIL")))</f>
        <v>PASS</v>
      </c>
    </row>
    <row r="768" spans="4:5" x14ac:dyDescent="0.25">
      <c r="D768" s="355" t="s">
        <v>2006</v>
      </c>
      <c r="E768" s="355" t="str">
        <f>IF('AUP Test Results - Table 1'!D767&gt;SUM('AUP Test Results - Table 1'!F767,'AUP Test Results - Table 1'!O767,'AUP Test Results - Table 1'!L767),"PASS",IF('AUP Test Results - Table 1'!D767=SUM('AUP Test Results - Table 1'!F767,'AUP Test Results - Table 1'!O767,'AUP Test Results - Table 1'!L767),"PASS",IF(SUM('AUP Test Results - Table 1'!F767,'AUP Test Results - Table 1'!O767,'AUP Test Results - Table 1'!L767)=0,"PASS","FAIL")))</f>
        <v>PASS</v>
      </c>
    </row>
    <row r="769" spans="4:5" x14ac:dyDescent="0.25">
      <c r="D769" s="355" t="s">
        <v>2007</v>
      </c>
      <c r="E769" s="355" t="str">
        <f>IF('AUP Test Results - Table 1'!D768&gt;SUM('AUP Test Results - Table 1'!F768,'AUP Test Results - Table 1'!O768,'AUP Test Results - Table 1'!L768),"PASS",IF('AUP Test Results - Table 1'!D768=SUM('AUP Test Results - Table 1'!F768,'AUP Test Results - Table 1'!O768,'AUP Test Results - Table 1'!L768),"PASS",IF(SUM('AUP Test Results - Table 1'!F768,'AUP Test Results - Table 1'!O768,'AUP Test Results - Table 1'!L768)=0,"PASS","FAIL")))</f>
        <v>PASS</v>
      </c>
    </row>
    <row r="770" spans="4:5" x14ac:dyDescent="0.25">
      <c r="D770" s="355" t="s">
        <v>2008</v>
      </c>
      <c r="E770" s="355" t="str">
        <f>IF('AUP Test Results - Table 1'!D769&gt;SUM('AUP Test Results - Table 1'!F769,'AUP Test Results - Table 1'!O769,'AUP Test Results - Table 1'!L769),"PASS",IF('AUP Test Results - Table 1'!D769=SUM('AUP Test Results - Table 1'!F769,'AUP Test Results - Table 1'!O769,'AUP Test Results - Table 1'!L769),"PASS",IF(SUM('AUP Test Results - Table 1'!F769,'AUP Test Results - Table 1'!O769,'AUP Test Results - Table 1'!L769)=0,"PASS","FAIL")))</f>
        <v>PASS</v>
      </c>
    </row>
    <row r="771" spans="4:5" x14ac:dyDescent="0.25">
      <c r="D771" s="355" t="s">
        <v>2009</v>
      </c>
      <c r="E771" s="355" t="str">
        <f>IF('AUP Test Results - Table 1'!D770&gt;SUM('AUP Test Results - Table 1'!F770,'AUP Test Results - Table 1'!O770,'AUP Test Results - Table 1'!L770),"PASS",IF('AUP Test Results - Table 1'!D770=SUM('AUP Test Results - Table 1'!F770,'AUP Test Results - Table 1'!O770,'AUP Test Results - Table 1'!L770),"PASS",IF(SUM('AUP Test Results - Table 1'!F770,'AUP Test Results - Table 1'!O770,'AUP Test Results - Table 1'!L770)=0,"PASS","FAIL")))</f>
        <v>PASS</v>
      </c>
    </row>
    <row r="772" spans="4:5" x14ac:dyDescent="0.25">
      <c r="D772" s="355" t="s">
        <v>2010</v>
      </c>
      <c r="E772" s="355" t="str">
        <f>IF('AUP Test Results - Table 1'!D771&gt;SUM('AUP Test Results - Table 1'!F771,'AUP Test Results - Table 1'!O771,'AUP Test Results - Table 1'!L771),"PASS",IF('AUP Test Results - Table 1'!D771=SUM('AUP Test Results - Table 1'!F771,'AUP Test Results - Table 1'!O771,'AUP Test Results - Table 1'!L771),"PASS",IF(SUM('AUP Test Results - Table 1'!F771,'AUP Test Results - Table 1'!O771,'AUP Test Results - Table 1'!L771)=0,"PASS","FAIL")))</f>
        <v>PASS</v>
      </c>
    </row>
    <row r="773" spans="4:5" x14ac:dyDescent="0.25">
      <c r="D773" s="355" t="s">
        <v>2011</v>
      </c>
      <c r="E773" s="355" t="str">
        <f>IF('AUP Test Results - Table 1'!D772&gt;SUM('AUP Test Results - Table 1'!F772,'AUP Test Results - Table 1'!O772,'AUP Test Results - Table 1'!L772),"PASS",IF('AUP Test Results - Table 1'!D772=SUM('AUP Test Results - Table 1'!F772,'AUP Test Results - Table 1'!O772,'AUP Test Results - Table 1'!L772),"PASS",IF(SUM('AUP Test Results - Table 1'!F772,'AUP Test Results - Table 1'!O772,'AUP Test Results - Table 1'!L772)=0,"PASS","FAIL")))</f>
        <v>PASS</v>
      </c>
    </row>
    <row r="774" spans="4:5" x14ac:dyDescent="0.25">
      <c r="D774" s="355" t="s">
        <v>2012</v>
      </c>
      <c r="E774" s="355" t="str">
        <f>IF('AUP Test Results - Table 1'!D773&gt;SUM('AUP Test Results - Table 1'!F773,'AUP Test Results - Table 1'!O773,'AUP Test Results - Table 1'!L773),"PASS",IF('AUP Test Results - Table 1'!D773=SUM('AUP Test Results - Table 1'!F773,'AUP Test Results - Table 1'!O773,'AUP Test Results - Table 1'!L773),"PASS",IF(SUM('AUP Test Results - Table 1'!F773,'AUP Test Results - Table 1'!O773,'AUP Test Results - Table 1'!L773)=0,"PASS","FAIL")))</f>
        <v>PASS</v>
      </c>
    </row>
    <row r="775" spans="4:5" x14ac:dyDescent="0.25">
      <c r="D775" s="355" t="s">
        <v>2013</v>
      </c>
      <c r="E775" s="355" t="str">
        <f>IF('AUP Test Results - Table 1'!D774&gt;SUM('AUP Test Results - Table 1'!F774,'AUP Test Results - Table 1'!O774,'AUP Test Results - Table 1'!L774),"PASS",IF('AUP Test Results - Table 1'!D774=SUM('AUP Test Results - Table 1'!F774,'AUP Test Results - Table 1'!O774,'AUP Test Results - Table 1'!L774),"PASS",IF(SUM('AUP Test Results - Table 1'!F774,'AUP Test Results - Table 1'!O774,'AUP Test Results - Table 1'!L774)=0,"PASS","FAIL")))</f>
        <v>PASS</v>
      </c>
    </row>
    <row r="776" spans="4:5" x14ac:dyDescent="0.25">
      <c r="D776" s="355" t="s">
        <v>2014</v>
      </c>
      <c r="E776" s="355" t="str">
        <f>IF('AUP Test Results - Table 1'!D775&gt;SUM('AUP Test Results - Table 1'!F775,'AUP Test Results - Table 1'!O775,'AUP Test Results - Table 1'!L775),"PASS",IF('AUP Test Results - Table 1'!D775=SUM('AUP Test Results - Table 1'!F775,'AUP Test Results - Table 1'!O775,'AUP Test Results - Table 1'!L775),"PASS",IF(SUM('AUP Test Results - Table 1'!F775,'AUP Test Results - Table 1'!O775,'AUP Test Results - Table 1'!L775)=0,"PASS","FAIL")))</f>
        <v>PASS</v>
      </c>
    </row>
    <row r="777" spans="4:5" x14ac:dyDescent="0.25">
      <c r="D777" s="355" t="s">
        <v>2015</v>
      </c>
      <c r="E777" s="355" t="str">
        <f>IF('AUP Test Results - Table 1'!D776&gt;SUM('AUP Test Results - Table 1'!F776,'AUP Test Results - Table 1'!O776,'AUP Test Results - Table 1'!L776),"PASS",IF('AUP Test Results - Table 1'!D776=SUM('AUP Test Results - Table 1'!F776,'AUP Test Results - Table 1'!O776,'AUP Test Results - Table 1'!L776),"PASS",IF(SUM('AUP Test Results - Table 1'!F776,'AUP Test Results - Table 1'!O776,'AUP Test Results - Table 1'!L776)=0,"PASS","FAIL")))</f>
        <v>PASS</v>
      </c>
    </row>
    <row r="778" spans="4:5" x14ac:dyDescent="0.25">
      <c r="D778" s="355" t="s">
        <v>2016</v>
      </c>
      <c r="E778" s="355" t="str">
        <f>IF('AUP Test Results - Table 1'!D777&gt;SUM('AUP Test Results - Table 1'!F777,'AUP Test Results - Table 1'!O777,'AUP Test Results - Table 1'!L777),"PASS",IF('AUP Test Results - Table 1'!D777=SUM('AUP Test Results - Table 1'!F777,'AUP Test Results - Table 1'!O777,'AUP Test Results - Table 1'!L777),"PASS",IF(SUM('AUP Test Results - Table 1'!F777,'AUP Test Results - Table 1'!O777,'AUP Test Results - Table 1'!L777)=0,"PASS","FAIL")))</f>
        <v>PASS</v>
      </c>
    </row>
    <row r="779" spans="4:5" x14ac:dyDescent="0.25">
      <c r="D779" s="355" t="s">
        <v>2017</v>
      </c>
      <c r="E779" s="355" t="str">
        <f>IF('AUP Test Results - Table 1'!D778&gt;SUM('AUP Test Results - Table 1'!F778,'AUP Test Results - Table 1'!O778,'AUP Test Results - Table 1'!L778),"PASS",IF('AUP Test Results - Table 1'!D778=SUM('AUP Test Results - Table 1'!F778,'AUP Test Results - Table 1'!O778,'AUP Test Results - Table 1'!L778),"PASS",IF(SUM('AUP Test Results - Table 1'!F778,'AUP Test Results - Table 1'!O778,'AUP Test Results - Table 1'!L778)=0,"PASS","FAIL")))</f>
        <v>PASS</v>
      </c>
    </row>
    <row r="780" spans="4:5" x14ac:dyDescent="0.25">
      <c r="D780" s="355" t="s">
        <v>2018</v>
      </c>
      <c r="E780" s="355" t="str">
        <f>IF('AUP Test Results - Table 1'!D779&gt;SUM('AUP Test Results - Table 1'!F779,'AUP Test Results - Table 1'!O779,'AUP Test Results - Table 1'!L779),"PASS",IF('AUP Test Results - Table 1'!D779=SUM('AUP Test Results - Table 1'!F779,'AUP Test Results - Table 1'!O779,'AUP Test Results - Table 1'!L779),"PASS",IF(SUM('AUP Test Results - Table 1'!F779,'AUP Test Results - Table 1'!O779,'AUP Test Results - Table 1'!L779)=0,"PASS","FAIL")))</f>
        <v>PASS</v>
      </c>
    </row>
    <row r="781" spans="4:5" x14ac:dyDescent="0.25">
      <c r="D781" s="355" t="s">
        <v>2019</v>
      </c>
      <c r="E781" s="355" t="str">
        <f>IF('AUP Test Results - Table 1'!D780&gt;SUM('AUP Test Results - Table 1'!F780,'AUP Test Results - Table 1'!O780,'AUP Test Results - Table 1'!L780),"PASS",IF('AUP Test Results - Table 1'!D780=SUM('AUP Test Results - Table 1'!F780,'AUP Test Results - Table 1'!O780,'AUP Test Results - Table 1'!L780),"PASS",IF(SUM('AUP Test Results - Table 1'!F780,'AUP Test Results - Table 1'!O780,'AUP Test Results - Table 1'!L780)=0,"PASS","FAIL")))</f>
        <v>PASS</v>
      </c>
    </row>
    <row r="782" spans="4:5" x14ac:dyDescent="0.25">
      <c r="D782" s="355" t="s">
        <v>2020</v>
      </c>
      <c r="E782" s="355" t="str">
        <f>IF('AUP Test Results - Table 1'!D781&gt;SUM('AUP Test Results - Table 1'!F781,'AUP Test Results - Table 1'!O781,'AUP Test Results - Table 1'!L781),"PASS",IF('AUP Test Results - Table 1'!D781=SUM('AUP Test Results - Table 1'!F781,'AUP Test Results - Table 1'!O781,'AUP Test Results - Table 1'!L781),"PASS",IF(SUM('AUP Test Results - Table 1'!F781,'AUP Test Results - Table 1'!O781,'AUP Test Results - Table 1'!L781)=0,"PASS","FAIL")))</f>
        <v>PASS</v>
      </c>
    </row>
    <row r="783" spans="4:5" x14ac:dyDescent="0.25">
      <c r="D783" s="355" t="s">
        <v>2021</v>
      </c>
      <c r="E783" s="355" t="str">
        <f>IF('AUP Test Results - Table 1'!D782&gt;SUM('AUP Test Results - Table 1'!F782,'AUP Test Results - Table 1'!O782,'AUP Test Results - Table 1'!L782),"PASS",IF('AUP Test Results - Table 1'!D782=SUM('AUP Test Results - Table 1'!F782,'AUP Test Results - Table 1'!O782,'AUP Test Results - Table 1'!L782),"PASS",IF(SUM('AUP Test Results - Table 1'!F782,'AUP Test Results - Table 1'!O782,'AUP Test Results - Table 1'!L782)=0,"PASS","FAIL")))</f>
        <v>PASS</v>
      </c>
    </row>
    <row r="784" spans="4:5" x14ac:dyDescent="0.25">
      <c r="D784" s="355" t="s">
        <v>2022</v>
      </c>
      <c r="E784" s="355" t="str">
        <f>IF('AUP Test Results - Table 1'!D783&gt;SUM('AUP Test Results - Table 1'!F783,'AUP Test Results - Table 1'!O783,'AUP Test Results - Table 1'!L783),"PASS",IF('AUP Test Results - Table 1'!D783=SUM('AUP Test Results - Table 1'!F783,'AUP Test Results - Table 1'!O783,'AUP Test Results - Table 1'!L783),"PASS",IF(SUM('AUP Test Results - Table 1'!F783,'AUP Test Results - Table 1'!O783,'AUP Test Results - Table 1'!L783)=0,"PASS","FAIL")))</f>
        <v>PASS</v>
      </c>
    </row>
    <row r="785" spans="4:5" x14ac:dyDescent="0.25">
      <c r="D785" s="355" t="s">
        <v>2023</v>
      </c>
      <c r="E785" s="355" t="str">
        <f>IF('AUP Test Results - Table 1'!D784&gt;SUM('AUP Test Results - Table 1'!F784,'AUP Test Results - Table 1'!O784,'AUP Test Results - Table 1'!L784),"PASS",IF('AUP Test Results - Table 1'!D784=SUM('AUP Test Results - Table 1'!F784,'AUP Test Results - Table 1'!O784,'AUP Test Results - Table 1'!L784),"PASS",IF(SUM('AUP Test Results - Table 1'!F784,'AUP Test Results - Table 1'!O784,'AUP Test Results - Table 1'!L784)=0,"PASS","FAIL")))</f>
        <v>PASS</v>
      </c>
    </row>
    <row r="786" spans="4:5" x14ac:dyDescent="0.25">
      <c r="D786" s="355" t="s">
        <v>2024</v>
      </c>
      <c r="E786" s="355" t="str">
        <f>IF('AUP Test Results - Table 1'!D785&gt;SUM('AUP Test Results - Table 1'!F785,'AUP Test Results - Table 1'!O785,'AUP Test Results - Table 1'!L785),"PASS",IF('AUP Test Results - Table 1'!D785=SUM('AUP Test Results - Table 1'!F785,'AUP Test Results - Table 1'!O785,'AUP Test Results - Table 1'!L785),"PASS",IF(SUM('AUP Test Results - Table 1'!F785,'AUP Test Results - Table 1'!O785,'AUP Test Results - Table 1'!L785)=0,"PASS","FAIL")))</f>
        <v>PASS</v>
      </c>
    </row>
    <row r="787" spans="4:5" x14ac:dyDescent="0.25">
      <c r="D787" s="355" t="s">
        <v>2025</v>
      </c>
      <c r="E787" s="355" t="str">
        <f>IF('AUP Test Results - Table 1'!D786&gt;SUM('AUP Test Results - Table 1'!F786,'AUP Test Results - Table 1'!O786,'AUP Test Results - Table 1'!L786),"PASS",IF('AUP Test Results - Table 1'!D786=SUM('AUP Test Results - Table 1'!F786,'AUP Test Results - Table 1'!O786,'AUP Test Results - Table 1'!L786),"PASS",IF(SUM('AUP Test Results - Table 1'!F786,'AUP Test Results - Table 1'!O786,'AUP Test Results - Table 1'!L786)=0,"PASS","FAIL")))</f>
        <v>PASS</v>
      </c>
    </row>
    <row r="788" spans="4:5" x14ac:dyDescent="0.25">
      <c r="D788" s="355" t="s">
        <v>2026</v>
      </c>
      <c r="E788" s="355" t="str">
        <f>IF('AUP Test Results - Table 1'!D787&gt;SUM('AUP Test Results - Table 1'!F787,'AUP Test Results - Table 1'!O787,'AUP Test Results - Table 1'!L787),"PASS",IF('AUP Test Results - Table 1'!D787=SUM('AUP Test Results - Table 1'!F787,'AUP Test Results - Table 1'!O787,'AUP Test Results - Table 1'!L787),"PASS",IF(SUM('AUP Test Results - Table 1'!F787,'AUP Test Results - Table 1'!O787,'AUP Test Results - Table 1'!L787)=0,"PASS","FAIL")))</f>
        <v>PASS</v>
      </c>
    </row>
    <row r="789" spans="4:5" x14ac:dyDescent="0.25">
      <c r="D789" s="355" t="s">
        <v>2027</v>
      </c>
      <c r="E789" s="355" t="str">
        <f>IF('AUP Test Results - Table 1'!D788&gt;SUM('AUP Test Results - Table 1'!F788,'AUP Test Results - Table 1'!O788,'AUP Test Results - Table 1'!L788),"PASS",IF('AUP Test Results - Table 1'!D788=SUM('AUP Test Results - Table 1'!F788,'AUP Test Results - Table 1'!O788,'AUP Test Results - Table 1'!L788),"PASS",IF(SUM('AUP Test Results - Table 1'!F788,'AUP Test Results - Table 1'!O788,'AUP Test Results - Table 1'!L788)=0,"PASS","FAIL")))</f>
        <v>PASS</v>
      </c>
    </row>
    <row r="790" spans="4:5" x14ac:dyDescent="0.25">
      <c r="D790" s="355" t="s">
        <v>2028</v>
      </c>
      <c r="E790" s="355" t="str">
        <f>IF('AUP Test Results - Table 1'!D789&gt;SUM('AUP Test Results - Table 1'!F789,'AUP Test Results - Table 1'!O789,'AUP Test Results - Table 1'!L789),"PASS",IF('AUP Test Results - Table 1'!D789=SUM('AUP Test Results - Table 1'!F789,'AUP Test Results - Table 1'!O789,'AUP Test Results - Table 1'!L789),"PASS",IF(SUM('AUP Test Results - Table 1'!F789,'AUP Test Results - Table 1'!O789,'AUP Test Results - Table 1'!L789)=0,"PASS","FAIL")))</f>
        <v>PASS</v>
      </c>
    </row>
    <row r="791" spans="4:5" x14ac:dyDescent="0.25">
      <c r="D791" s="355" t="s">
        <v>2029</v>
      </c>
      <c r="E791" s="355" t="str">
        <f>IF('AUP Test Results - Table 1'!D790&gt;SUM('AUP Test Results - Table 1'!F790,'AUP Test Results - Table 1'!O790,'AUP Test Results - Table 1'!L790),"PASS",IF('AUP Test Results - Table 1'!D790=SUM('AUP Test Results - Table 1'!F790,'AUP Test Results - Table 1'!O790,'AUP Test Results - Table 1'!L790),"PASS",IF(SUM('AUP Test Results - Table 1'!F790,'AUP Test Results - Table 1'!O790,'AUP Test Results - Table 1'!L790)=0,"PASS","FAIL")))</f>
        <v>PASS</v>
      </c>
    </row>
    <row r="792" spans="4:5" x14ac:dyDescent="0.25">
      <c r="D792" s="355" t="s">
        <v>2030</v>
      </c>
      <c r="E792" s="355" t="str">
        <f>IF('AUP Test Results - Table 1'!D791&gt;SUM('AUP Test Results - Table 1'!F791,'AUP Test Results - Table 1'!O791,'AUP Test Results - Table 1'!L791),"PASS",IF('AUP Test Results - Table 1'!D791=SUM('AUP Test Results - Table 1'!F791,'AUP Test Results - Table 1'!O791,'AUP Test Results - Table 1'!L791),"PASS",IF(SUM('AUP Test Results - Table 1'!F791,'AUP Test Results - Table 1'!O791,'AUP Test Results - Table 1'!L791)=0,"PASS","FAIL")))</f>
        <v>PASS</v>
      </c>
    </row>
    <row r="793" spans="4:5" x14ac:dyDescent="0.25">
      <c r="D793" s="355" t="s">
        <v>2031</v>
      </c>
      <c r="E793" s="355" t="str">
        <f>IF('AUP Test Results - Table 1'!D792&gt;SUM('AUP Test Results - Table 1'!F792,'AUP Test Results - Table 1'!O792,'AUP Test Results - Table 1'!L792),"PASS",IF('AUP Test Results - Table 1'!D792=SUM('AUP Test Results - Table 1'!F792,'AUP Test Results - Table 1'!O792,'AUP Test Results - Table 1'!L792),"PASS",IF(SUM('AUP Test Results - Table 1'!F792,'AUP Test Results - Table 1'!O792,'AUP Test Results - Table 1'!L792)=0,"PASS","FAIL")))</f>
        <v>PASS</v>
      </c>
    </row>
    <row r="794" spans="4:5" x14ac:dyDescent="0.25">
      <c r="D794" s="355" t="s">
        <v>2032</v>
      </c>
      <c r="E794" s="355" t="str">
        <f>IF('AUP Test Results - Table 1'!D793&gt;SUM('AUP Test Results - Table 1'!F793,'AUP Test Results - Table 1'!O793,'AUP Test Results - Table 1'!L793),"PASS",IF('AUP Test Results - Table 1'!D793=SUM('AUP Test Results - Table 1'!F793,'AUP Test Results - Table 1'!O793,'AUP Test Results - Table 1'!L793),"PASS",IF(SUM('AUP Test Results - Table 1'!F793,'AUP Test Results - Table 1'!O793,'AUP Test Results - Table 1'!L793)=0,"PASS","FAIL")))</f>
        <v>PASS</v>
      </c>
    </row>
    <row r="795" spans="4:5" x14ac:dyDescent="0.25">
      <c r="D795" s="355" t="s">
        <v>2033</v>
      </c>
      <c r="E795" s="355" t="str">
        <f>IF('AUP Test Results - Table 1'!D794&gt;SUM('AUP Test Results - Table 1'!F794,'AUP Test Results - Table 1'!O794,'AUP Test Results - Table 1'!L794),"PASS",IF('AUP Test Results - Table 1'!D794=SUM('AUP Test Results - Table 1'!F794,'AUP Test Results - Table 1'!O794,'AUP Test Results - Table 1'!L794),"PASS",IF(SUM('AUP Test Results - Table 1'!F794,'AUP Test Results - Table 1'!O794,'AUP Test Results - Table 1'!L794)=0,"PASS","FAIL")))</f>
        <v>PASS</v>
      </c>
    </row>
    <row r="796" spans="4:5" x14ac:dyDescent="0.25">
      <c r="D796" s="355" t="s">
        <v>2034</v>
      </c>
      <c r="E796" s="355" t="str">
        <f>IF('AUP Test Results - Table 1'!D795&gt;SUM('AUP Test Results - Table 1'!F795,'AUP Test Results - Table 1'!O795,'AUP Test Results - Table 1'!L795),"PASS",IF('AUP Test Results - Table 1'!D795=SUM('AUP Test Results - Table 1'!F795,'AUP Test Results - Table 1'!O795,'AUP Test Results - Table 1'!L795),"PASS",IF(SUM('AUP Test Results - Table 1'!F795,'AUP Test Results - Table 1'!O795,'AUP Test Results - Table 1'!L795)=0,"PASS","FAIL")))</f>
        <v>PASS</v>
      </c>
    </row>
    <row r="797" spans="4:5" x14ac:dyDescent="0.25">
      <c r="D797" s="355" t="s">
        <v>2035</v>
      </c>
      <c r="E797" s="355" t="str">
        <f>IF('AUP Test Results - Table 1'!D796&gt;SUM('AUP Test Results - Table 1'!F796,'AUP Test Results - Table 1'!O796,'AUP Test Results - Table 1'!L796),"PASS",IF('AUP Test Results - Table 1'!D796=SUM('AUP Test Results - Table 1'!F796,'AUP Test Results - Table 1'!O796,'AUP Test Results - Table 1'!L796),"PASS",IF(SUM('AUP Test Results - Table 1'!F796,'AUP Test Results - Table 1'!O796,'AUP Test Results - Table 1'!L796)=0,"PASS","FAIL")))</f>
        <v>PASS</v>
      </c>
    </row>
    <row r="798" spans="4:5" x14ac:dyDescent="0.25">
      <c r="D798" s="355" t="s">
        <v>2036</v>
      </c>
      <c r="E798" s="355" t="str">
        <f>IF('AUP Test Results - Table 1'!D797&gt;SUM('AUP Test Results - Table 1'!F797,'AUP Test Results - Table 1'!O797,'AUP Test Results - Table 1'!L797),"PASS",IF('AUP Test Results - Table 1'!D797=SUM('AUP Test Results - Table 1'!F797,'AUP Test Results - Table 1'!O797,'AUP Test Results - Table 1'!L797),"PASS",IF(SUM('AUP Test Results - Table 1'!F797,'AUP Test Results - Table 1'!O797,'AUP Test Results - Table 1'!L797)=0,"PASS","FAIL")))</f>
        <v>PASS</v>
      </c>
    </row>
    <row r="799" spans="4:5" x14ac:dyDescent="0.25">
      <c r="D799" s="355" t="s">
        <v>2037</v>
      </c>
      <c r="E799" s="355" t="str">
        <f>IF('AUP Test Results - Table 1'!D798&gt;SUM('AUP Test Results - Table 1'!F798,'AUP Test Results - Table 1'!O798,'AUP Test Results - Table 1'!L798),"PASS",IF('AUP Test Results - Table 1'!D798=SUM('AUP Test Results - Table 1'!F798,'AUP Test Results - Table 1'!O798,'AUP Test Results - Table 1'!L798),"PASS",IF(SUM('AUP Test Results - Table 1'!F798,'AUP Test Results - Table 1'!O798,'AUP Test Results - Table 1'!L798)=0,"PASS","FAIL")))</f>
        <v>PASS</v>
      </c>
    </row>
    <row r="800" spans="4:5" x14ac:dyDescent="0.25">
      <c r="D800" s="355" t="s">
        <v>2038</v>
      </c>
      <c r="E800" s="355" t="str">
        <f>IF('AUP Test Results - Table 1'!D799&gt;SUM('AUP Test Results - Table 1'!F799,'AUP Test Results - Table 1'!O799,'AUP Test Results - Table 1'!L799),"PASS",IF('AUP Test Results - Table 1'!D799=SUM('AUP Test Results - Table 1'!F799,'AUP Test Results - Table 1'!O799,'AUP Test Results - Table 1'!L799),"PASS",IF(SUM('AUP Test Results - Table 1'!F799,'AUP Test Results - Table 1'!O799,'AUP Test Results - Table 1'!L799)=0,"PASS","FAIL")))</f>
        <v>PASS</v>
      </c>
    </row>
    <row r="801" spans="4:5" x14ac:dyDescent="0.25">
      <c r="D801" s="355" t="s">
        <v>2039</v>
      </c>
      <c r="E801" s="355" t="str">
        <f>IF('AUP Test Results - Table 1'!D800&gt;SUM('AUP Test Results - Table 1'!F800,'AUP Test Results - Table 1'!O800,'AUP Test Results - Table 1'!L800),"PASS",IF('AUP Test Results - Table 1'!D800=SUM('AUP Test Results - Table 1'!F800,'AUP Test Results - Table 1'!O800,'AUP Test Results - Table 1'!L800),"PASS",IF(SUM('AUP Test Results - Table 1'!F800,'AUP Test Results - Table 1'!O800,'AUP Test Results - Table 1'!L800)=0,"PASS","FAIL")))</f>
        <v>PASS</v>
      </c>
    </row>
    <row r="802" spans="4:5" x14ac:dyDescent="0.25">
      <c r="D802" s="355" t="s">
        <v>2040</v>
      </c>
      <c r="E802" s="355" t="str">
        <f>IF('AUP Test Results - Table 1'!D801&gt;SUM('AUP Test Results - Table 1'!F801,'AUP Test Results - Table 1'!O801,'AUP Test Results - Table 1'!L801),"PASS",IF('AUP Test Results - Table 1'!D801=SUM('AUP Test Results - Table 1'!F801,'AUP Test Results - Table 1'!O801,'AUP Test Results - Table 1'!L801),"PASS",IF(SUM('AUP Test Results - Table 1'!F801,'AUP Test Results - Table 1'!O801,'AUP Test Results - Table 1'!L801)=0,"PASS","FAIL")))</f>
        <v>PASS</v>
      </c>
    </row>
    <row r="803" spans="4:5" x14ac:dyDescent="0.25">
      <c r="D803" s="355" t="s">
        <v>2041</v>
      </c>
      <c r="E803" s="355" t="str">
        <f>IF('AUP Test Results - Table 1'!D802&gt;SUM('AUP Test Results - Table 1'!F802,'AUP Test Results - Table 1'!O802,'AUP Test Results - Table 1'!L802),"PASS",IF('AUP Test Results - Table 1'!D802=SUM('AUP Test Results - Table 1'!F802,'AUP Test Results - Table 1'!O802,'AUP Test Results - Table 1'!L802),"PASS",IF(SUM('AUP Test Results - Table 1'!F802,'AUP Test Results - Table 1'!O802,'AUP Test Results - Table 1'!L802)=0,"PASS","FAIL")))</f>
        <v>PASS</v>
      </c>
    </row>
    <row r="804" spans="4:5" x14ac:dyDescent="0.25">
      <c r="D804" s="355" t="s">
        <v>2042</v>
      </c>
      <c r="E804" s="355" t="str">
        <f>IF('AUP Test Results - Table 1'!D803&gt;SUM('AUP Test Results - Table 1'!F803,'AUP Test Results - Table 1'!O803,'AUP Test Results - Table 1'!L803),"PASS",IF('AUP Test Results - Table 1'!D803=SUM('AUP Test Results - Table 1'!F803,'AUP Test Results - Table 1'!O803,'AUP Test Results - Table 1'!L803),"PASS",IF(SUM('AUP Test Results - Table 1'!F803,'AUP Test Results - Table 1'!O803,'AUP Test Results - Table 1'!L803)=0,"PASS","FAIL")))</f>
        <v>PASS</v>
      </c>
    </row>
    <row r="805" spans="4:5" x14ac:dyDescent="0.25">
      <c r="D805" s="355" t="s">
        <v>2043</v>
      </c>
      <c r="E805" s="355" t="str">
        <f>IF('AUP Test Results - Table 1'!D804&gt;SUM('AUP Test Results - Table 1'!F804,'AUP Test Results - Table 1'!O804,'AUP Test Results - Table 1'!L804),"PASS",IF('AUP Test Results - Table 1'!D804=SUM('AUP Test Results - Table 1'!F804,'AUP Test Results - Table 1'!O804,'AUP Test Results - Table 1'!L804),"PASS",IF(SUM('AUP Test Results - Table 1'!F804,'AUP Test Results - Table 1'!O804,'AUP Test Results - Table 1'!L804)=0,"PASS","FAIL")))</f>
        <v>PASS</v>
      </c>
    </row>
    <row r="806" spans="4:5" x14ac:dyDescent="0.25">
      <c r="D806" s="355" t="s">
        <v>2044</v>
      </c>
      <c r="E806" s="355" t="str">
        <f>IF('AUP Test Results - Table 1'!D805&gt;SUM('AUP Test Results - Table 1'!F805,'AUP Test Results - Table 1'!O805,'AUP Test Results - Table 1'!L805),"PASS",IF('AUP Test Results - Table 1'!D805=SUM('AUP Test Results - Table 1'!F805,'AUP Test Results - Table 1'!O805,'AUP Test Results - Table 1'!L805),"PASS",IF(SUM('AUP Test Results - Table 1'!F805,'AUP Test Results - Table 1'!O805,'AUP Test Results - Table 1'!L805)=0,"PASS","FAIL")))</f>
        <v>PASS</v>
      </c>
    </row>
    <row r="807" spans="4:5" x14ac:dyDescent="0.25">
      <c r="D807" s="355" t="s">
        <v>2045</v>
      </c>
      <c r="E807" s="355" t="str">
        <f>IF('AUP Test Results - Table 1'!D806&gt;SUM('AUP Test Results - Table 1'!F806,'AUP Test Results - Table 1'!O806,'AUP Test Results - Table 1'!L806),"PASS",IF('AUP Test Results - Table 1'!D806=SUM('AUP Test Results - Table 1'!F806,'AUP Test Results - Table 1'!O806,'AUP Test Results - Table 1'!L806),"PASS",IF(SUM('AUP Test Results - Table 1'!F806,'AUP Test Results - Table 1'!O806,'AUP Test Results - Table 1'!L806)=0,"PASS","FAIL")))</f>
        <v>PASS</v>
      </c>
    </row>
    <row r="808" spans="4:5" x14ac:dyDescent="0.25">
      <c r="D808" s="355" t="s">
        <v>2046</v>
      </c>
      <c r="E808" s="355" t="str">
        <f>IF('AUP Test Results - Table 1'!D807&gt;SUM('AUP Test Results - Table 1'!F807,'AUP Test Results - Table 1'!O807,'AUP Test Results - Table 1'!L807),"PASS",IF('AUP Test Results - Table 1'!D807=SUM('AUP Test Results - Table 1'!F807,'AUP Test Results - Table 1'!O807,'AUP Test Results - Table 1'!L807),"PASS",IF(SUM('AUP Test Results - Table 1'!F807,'AUP Test Results - Table 1'!O807,'AUP Test Results - Table 1'!L807)=0,"PASS","FAIL")))</f>
        <v>PASS</v>
      </c>
    </row>
    <row r="809" spans="4:5" x14ac:dyDescent="0.25">
      <c r="D809" s="355" t="s">
        <v>2047</v>
      </c>
      <c r="E809" s="355" t="str">
        <f>IF('AUP Test Results - Table 1'!D808&gt;SUM('AUP Test Results - Table 1'!F808,'AUP Test Results - Table 1'!O808,'AUP Test Results - Table 1'!L808),"PASS",IF('AUP Test Results - Table 1'!D808=SUM('AUP Test Results - Table 1'!F808,'AUP Test Results - Table 1'!O808,'AUP Test Results - Table 1'!L808),"PASS",IF(SUM('AUP Test Results - Table 1'!F808,'AUP Test Results - Table 1'!O808,'AUP Test Results - Table 1'!L808)=0,"PASS","FAIL")))</f>
        <v>PASS</v>
      </c>
    </row>
    <row r="810" spans="4:5" x14ac:dyDescent="0.25">
      <c r="D810" s="355" t="s">
        <v>2048</v>
      </c>
      <c r="E810" s="355" t="str">
        <f>IF('AUP Test Results - Table 1'!D809&gt;SUM('AUP Test Results - Table 1'!F809,'AUP Test Results - Table 1'!O809,'AUP Test Results - Table 1'!L809),"PASS",IF('AUP Test Results - Table 1'!D809=SUM('AUP Test Results - Table 1'!F809,'AUP Test Results - Table 1'!O809,'AUP Test Results - Table 1'!L809),"PASS",IF(SUM('AUP Test Results - Table 1'!F809,'AUP Test Results - Table 1'!O809,'AUP Test Results - Table 1'!L809)=0,"PASS","FAIL")))</f>
        <v>PASS</v>
      </c>
    </row>
    <row r="811" spans="4:5" x14ac:dyDescent="0.25">
      <c r="D811" s="355" t="s">
        <v>2049</v>
      </c>
      <c r="E811" s="355" t="str">
        <f>IF('AUP Test Results - Table 1'!D810&gt;SUM('AUP Test Results - Table 1'!F810,'AUP Test Results - Table 1'!O810,'AUP Test Results - Table 1'!L810),"PASS",IF('AUP Test Results - Table 1'!D810=SUM('AUP Test Results - Table 1'!F810,'AUP Test Results - Table 1'!O810,'AUP Test Results - Table 1'!L810),"PASS",IF(SUM('AUP Test Results - Table 1'!F810,'AUP Test Results - Table 1'!O810,'AUP Test Results - Table 1'!L810)=0,"PASS","FAIL")))</f>
        <v>PASS</v>
      </c>
    </row>
    <row r="812" spans="4:5" x14ac:dyDescent="0.25">
      <c r="D812" s="355" t="s">
        <v>2050</v>
      </c>
      <c r="E812" s="355" t="str">
        <f>IF('AUP Test Results - Table 1'!D811&gt;SUM('AUP Test Results - Table 1'!F811,'AUP Test Results - Table 1'!O811,'AUP Test Results - Table 1'!L811),"PASS",IF('AUP Test Results - Table 1'!D811=SUM('AUP Test Results - Table 1'!F811,'AUP Test Results - Table 1'!O811,'AUP Test Results - Table 1'!L811),"PASS",IF(SUM('AUP Test Results - Table 1'!F811,'AUP Test Results - Table 1'!O811,'AUP Test Results - Table 1'!L811)=0,"PASS","FAIL")))</f>
        <v>PASS</v>
      </c>
    </row>
  </sheetData>
  <mergeCells count="2">
    <mergeCell ref="D1:E1"/>
    <mergeCell ref="G1:J1"/>
  </mergeCells>
  <conditionalFormatting sqref="A1:A64">
    <cfRule type="cellIs" dxfId="1" priority="1" operator="equal">
      <formula>0</formula>
    </cfRule>
    <cfRule type="cellIs" dxfId="0" priority="2" operator="equal">
      <formula>1</formula>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2AC13-F3DD-415D-86CF-FC04F1EE5ADE}">
  <dimension ref="A1:C203"/>
  <sheetViews>
    <sheetView workbookViewId="0"/>
  </sheetViews>
  <sheetFormatPr defaultRowHeight="15" x14ac:dyDescent="0.25"/>
  <cols>
    <col min="1" max="1" width="19.140625" customWidth="1"/>
    <col min="2" max="2" width="26.42578125" customWidth="1"/>
    <col min="3" max="3" width="13.140625" customWidth="1"/>
  </cols>
  <sheetData>
    <row r="1" spans="1:3" x14ac:dyDescent="0.25">
      <c r="A1" t="s">
        <v>1103</v>
      </c>
      <c r="B1" t="str">
        <f>'Statistical Tables 2-5'!A5</f>
        <v>Program/Activity Disbursements</v>
      </c>
      <c r="C1">
        <f>'Statistical Tables 2-5'!B5</f>
        <v>0</v>
      </c>
    </row>
    <row r="4" spans="1:3" x14ac:dyDescent="0.25">
      <c r="B4" t="str">
        <f>'Statistical Tables 2-5'!A6</f>
        <v>Reference Period</v>
      </c>
      <c r="C4" t="str">
        <f>'Statistical Tables 2-5'!B6</f>
        <v>Date</v>
      </c>
    </row>
    <row r="5" spans="1:3" x14ac:dyDescent="0.25">
      <c r="B5" t="str">
        <f>'Statistical Tables 2-5'!A7</f>
        <v>Beginning</v>
      </c>
      <c r="C5" s="316">
        <f>'Statistical Tables 2-5'!B7</f>
        <v>0</v>
      </c>
    </row>
    <row r="6" spans="1:3" x14ac:dyDescent="0.25">
      <c r="B6" t="str">
        <f>'Statistical Tables 2-5'!A8</f>
        <v>Ending</v>
      </c>
      <c r="C6" s="316">
        <f>'Statistical Tables 2-5'!B8</f>
        <v>0</v>
      </c>
    </row>
    <row r="8" spans="1:3" x14ac:dyDescent="0.25">
      <c r="B8" t="str">
        <f>'Statistical Tables 2-5'!A9</f>
        <v>Universe</v>
      </c>
      <c r="C8" t="str">
        <f>'Statistical Tables 2-5'!B9</f>
        <v>Total</v>
      </c>
    </row>
    <row r="9" spans="1:3" x14ac:dyDescent="0.25">
      <c r="B9" t="str">
        <f>'Statistical Tables 2-5'!A10</f>
        <v>Number of Disbursements</v>
      </c>
      <c r="C9" s="3">
        <f>'Statistical Tables 2-5'!B10</f>
        <v>0</v>
      </c>
    </row>
    <row r="10" spans="1:3" x14ac:dyDescent="0.25">
      <c r="B10" t="str">
        <f>'Statistical Tables 2-5'!A11</f>
        <v>Total Disbursements ($000)</v>
      </c>
      <c r="C10">
        <f>'Statistical Tables 2-5'!B11</f>
        <v>0</v>
      </c>
    </row>
    <row r="12" spans="1:3" x14ac:dyDescent="0.25">
      <c r="B12" t="str">
        <f>'Statistical Tables 2-5'!A12</f>
        <v>Sample</v>
      </c>
      <c r="C12" t="str">
        <f>'Statistical Tables 2-5'!B12</f>
        <v>Total</v>
      </c>
    </row>
    <row r="13" spans="1:3" x14ac:dyDescent="0.25">
      <c r="B13" t="str">
        <f>'Statistical Tables 2-5'!A13</f>
        <v>Number of Disbursements</v>
      </c>
      <c r="C13" s="3">
        <f>'Statistical Tables 2-5'!B13</f>
        <v>0</v>
      </c>
    </row>
    <row r="14" spans="1:3" x14ac:dyDescent="0.25">
      <c r="B14" t="str">
        <f>'Statistical Tables 2-5'!A14</f>
        <v>Total Disbursements ($000)</v>
      </c>
      <c r="C14">
        <f>'Statistical Tables 2-5'!B14</f>
        <v>0</v>
      </c>
    </row>
    <row r="15" spans="1:3" x14ac:dyDescent="0.25">
      <c r="B15" t="str">
        <f>'Statistical Tables 2-5'!A15</f>
        <v>Coverage</v>
      </c>
      <c r="C15" s="90" t="e">
        <f>'Statistical Tables 2-5'!B15</f>
        <v>#DIV/0!</v>
      </c>
    </row>
    <row r="17" spans="2:3" x14ac:dyDescent="0.25">
      <c r="B17" t="str">
        <f>'Statistical Tables 2-5'!A16</f>
        <v>Un-weighted Errors (records with an IP or UP determination)</v>
      </c>
      <c r="C17" t="str">
        <f>'Statistical Tables 2-5'!B16</f>
        <v>Total</v>
      </c>
    </row>
    <row r="18" spans="2:3" x14ac:dyDescent="0.25">
      <c r="B18" t="str">
        <f>'Statistical Tables 2-5'!A17</f>
        <v>Number</v>
      </c>
      <c r="C18" s="48">
        <f>'Statistical Tables 2-5'!B17</f>
        <v>0</v>
      </c>
    </row>
    <row r="19" spans="2:3" x14ac:dyDescent="0.25">
      <c r="B19" t="str">
        <f>'Statistical Tables 2-5'!A18</f>
        <v>Percentage of Number of Disbursements</v>
      </c>
      <c r="C19" s="90" t="e">
        <f>'Statistical Tables 2-5'!B18</f>
        <v>#DIV/0!</v>
      </c>
    </row>
    <row r="20" spans="2:3" x14ac:dyDescent="0.25">
      <c r="B20" t="str">
        <f>'Statistical Tables 2-5'!A19</f>
        <v>Total IP and UP Payments ($000)</v>
      </c>
      <c r="C20">
        <f>'Statistical Tables 2-5'!B19</f>
        <v>0</v>
      </c>
    </row>
    <row r="21" spans="2:3" x14ac:dyDescent="0.25">
      <c r="B21" t="str">
        <f>'Statistical Tables 2-5'!A20</f>
        <v>Percentage of Sample Disbursements</v>
      </c>
      <c r="C21" s="90" t="e">
        <f>'Statistical Tables 2-5'!B20</f>
        <v>#DIV/0!</v>
      </c>
    </row>
    <row r="23" spans="2:3" x14ac:dyDescent="0.25">
      <c r="B23" t="str">
        <f>'Statistical Tables 2-5'!A21</f>
        <v>Statistical Projections  </v>
      </c>
      <c r="C23" t="str">
        <f>'Statistical Tables 2-5'!B21</f>
        <v>Total</v>
      </c>
    </row>
    <row r="24" spans="2:3" x14ac:dyDescent="0.25">
      <c r="B24" t="str">
        <f>'Statistical Tables 2-5'!A22</f>
        <v>Total IP and UP Payments ($000)</v>
      </c>
      <c r="C24">
        <f>'Statistical Tables 2-5'!B22</f>
        <v>0</v>
      </c>
    </row>
    <row r="25" spans="2:3" x14ac:dyDescent="0.25">
      <c r="B25" t="str">
        <f>'Statistical Tables 2-5'!A23</f>
        <v>95% Margin of Error ($000)</v>
      </c>
      <c r="C25">
        <f>'Statistical Tables 2-5'!B23</f>
        <v>0</v>
      </c>
    </row>
    <row r="26" spans="2:3" x14ac:dyDescent="0.25">
      <c r="B26" t="str">
        <f>'Statistical Tables 2-5'!A24</f>
        <v>95% Lower Limit ($000)</v>
      </c>
      <c r="C26">
        <f>'Statistical Tables 2-5'!B24</f>
        <v>0</v>
      </c>
    </row>
    <row r="27" spans="2:3" x14ac:dyDescent="0.25">
      <c r="B27" t="str">
        <f>'Statistical Tables 2-5'!A25</f>
        <v>95% Upper Limit ($000)</v>
      </c>
      <c r="C27">
        <f>'Statistical Tables 2-5'!B25</f>
        <v>0</v>
      </c>
    </row>
    <row r="29" spans="2:3" x14ac:dyDescent="0.25">
      <c r="B29" t="str">
        <f>'Statistical Tables 2-5'!A26</f>
        <v>As a % of Universe  </v>
      </c>
      <c r="C29" t="str">
        <f>'Statistical Tables 2-5'!B26</f>
        <v>Total</v>
      </c>
    </row>
    <row r="30" spans="2:3" x14ac:dyDescent="0.25">
      <c r="B30" t="str">
        <f>'Statistical Tables 2-5'!A27</f>
        <v>Total IP and UP Payments</v>
      </c>
      <c r="C30" s="3" t="e">
        <f>'Statistical Tables 2-5'!B27</f>
        <v>#DIV/0!</v>
      </c>
    </row>
    <row r="31" spans="2:3" x14ac:dyDescent="0.25">
      <c r="B31" t="str">
        <f>'Statistical Tables 2-5'!A28</f>
        <v>95% Lower Limit</v>
      </c>
      <c r="C31" s="3" t="e">
        <f>'Statistical Tables 2-5'!B28</f>
        <v>#DIV/0!</v>
      </c>
    </row>
    <row r="32" spans="2:3" x14ac:dyDescent="0.25">
      <c r="B32" t="str">
        <f>'Statistical Tables 2-5'!A29</f>
        <v>95% Upper Limit</v>
      </c>
      <c r="C32" s="3" t="e">
        <f>'Statistical Tables 2-5'!B29</f>
        <v>#DIV/0!</v>
      </c>
    </row>
    <row r="33" spans="1:3" x14ac:dyDescent="0.25">
      <c r="B33" s="5" t="str">
        <f>'IPs defined by Activity (3)'!A50</f>
        <v>95% Lower Limit</v>
      </c>
      <c r="C33" s="90" t="e">
        <f>'Statistical Tables 2-5'!B29</f>
        <v>#DIV/0!</v>
      </c>
    </row>
    <row r="34" spans="1:3" x14ac:dyDescent="0.25">
      <c r="B34" s="5" t="str">
        <f>'IPs defined by Activity (3)'!A51</f>
        <v>95% Upper Limit</v>
      </c>
      <c r="C34" s="90" t="e">
        <f>'IPs defined by Activity (3)'!B51</f>
        <v>#DIV/0!</v>
      </c>
    </row>
    <row r="35" spans="1:3" x14ac:dyDescent="0.25">
      <c r="B35" s="29"/>
    </row>
    <row r="36" spans="1:3" x14ac:dyDescent="0.25">
      <c r="B36" s="5"/>
      <c r="C36" s="3"/>
    </row>
    <row r="37" spans="1:3" x14ac:dyDescent="0.25">
      <c r="A37" s="84" t="s">
        <v>1104</v>
      </c>
      <c r="B37" s="5" t="s">
        <v>1105</v>
      </c>
      <c r="C37" s="3">
        <f>'Statistical Tables 2-5'!B35</f>
        <v>0</v>
      </c>
    </row>
    <row r="38" spans="1:3" x14ac:dyDescent="0.25">
      <c r="B38" s="29" t="s">
        <v>1106</v>
      </c>
      <c r="C38" s="3">
        <f>'Statistical Tables 2-5'!B36</f>
        <v>0</v>
      </c>
    </row>
    <row r="39" spans="1:3" x14ac:dyDescent="0.25">
      <c r="B39" t="s">
        <v>1107</v>
      </c>
      <c r="C39">
        <f>'Statistical Tables 2-5'!B37</f>
        <v>0</v>
      </c>
    </row>
    <row r="40" spans="1:3" ht="15.75" thickBot="1" x14ac:dyDescent="0.3">
      <c r="B40" s="61" t="s">
        <v>1108</v>
      </c>
      <c r="C40" s="3">
        <f>'Statistical Tables 2-5'!C35</f>
        <v>0</v>
      </c>
    </row>
    <row r="41" spans="1:3" ht="15.75" thickBot="1" x14ac:dyDescent="0.3">
      <c r="B41" s="64" t="s">
        <v>1109</v>
      </c>
      <c r="C41" s="3">
        <f>'Statistical Tables 2-5'!C36</f>
        <v>0</v>
      </c>
    </row>
    <row r="42" spans="1:3" x14ac:dyDescent="0.25">
      <c r="B42" s="70" t="s">
        <v>1110</v>
      </c>
      <c r="C42" s="3">
        <f>'Statistical Tables 2-5'!C37</f>
        <v>0</v>
      </c>
    </row>
    <row r="43" spans="1:3" x14ac:dyDescent="0.25">
      <c r="B43" s="70" t="s">
        <v>1108</v>
      </c>
      <c r="C43" s="90" t="e">
        <f>'Statistical Tables 2-5'!D35</f>
        <v>#DIV/0!</v>
      </c>
    </row>
    <row r="44" spans="1:3" x14ac:dyDescent="0.25">
      <c r="B44" s="70" t="s">
        <v>1109</v>
      </c>
      <c r="C44" s="90" t="e">
        <f>'Statistical Tables 2-5'!D36</f>
        <v>#DIV/0!</v>
      </c>
    </row>
    <row r="45" spans="1:3" ht="15.75" thickBot="1" x14ac:dyDescent="0.3">
      <c r="B45" s="64" t="s">
        <v>1110</v>
      </c>
      <c r="C45" s="90" t="e">
        <f>'Statistical Tables 2-5'!D37</f>
        <v>#DIV/0!</v>
      </c>
    </row>
    <row r="46" spans="1:3" x14ac:dyDescent="0.25">
      <c r="B46" s="78"/>
    </row>
    <row r="47" spans="1:3" x14ac:dyDescent="0.25">
      <c r="B47" s="80"/>
    </row>
    <row r="48" spans="1:3" x14ac:dyDescent="0.25">
      <c r="A48" s="84" t="s">
        <v>1111</v>
      </c>
      <c r="B48" s="81" t="s">
        <v>1141</v>
      </c>
      <c r="C48">
        <f>'Statistical Tables 2-5'!B43</f>
        <v>0</v>
      </c>
    </row>
    <row r="49" spans="1:3" ht="15.75" thickBot="1" x14ac:dyDescent="0.3">
      <c r="B49" s="61" t="s">
        <v>1112</v>
      </c>
      <c r="C49">
        <f>'Statistical Tables 2-5'!B44</f>
        <v>0</v>
      </c>
    </row>
    <row r="50" spans="1:3" ht="15.75" thickBot="1" x14ac:dyDescent="0.3">
      <c r="B50" s="64" t="s">
        <v>1107</v>
      </c>
      <c r="C50">
        <f>'Statistical Tables 2-5'!B45</f>
        <v>0</v>
      </c>
    </row>
    <row r="51" spans="1:3" x14ac:dyDescent="0.25">
      <c r="B51" s="70" t="s">
        <v>1113</v>
      </c>
      <c r="C51" s="3">
        <f>'Statistical Tables 2-5'!C43</f>
        <v>0</v>
      </c>
    </row>
    <row r="52" spans="1:3" x14ac:dyDescent="0.25">
      <c r="B52" s="70" t="s">
        <v>1114</v>
      </c>
      <c r="C52" s="3">
        <f>'Statistical Tables 2-5'!C44</f>
        <v>0</v>
      </c>
    </row>
    <row r="53" spans="1:3" x14ac:dyDescent="0.25">
      <c r="B53" s="70" t="s">
        <v>1110</v>
      </c>
      <c r="C53" s="3">
        <f>'Statistical Tables 2-5'!C45</f>
        <v>0</v>
      </c>
    </row>
    <row r="54" spans="1:3" ht="15.75" thickBot="1" x14ac:dyDescent="0.3">
      <c r="B54" s="64"/>
    </row>
    <row r="55" spans="1:3" x14ac:dyDescent="0.25">
      <c r="B55" s="78"/>
    </row>
    <row r="56" spans="1:3" x14ac:dyDescent="0.25">
      <c r="A56" s="84" t="s">
        <v>1115</v>
      </c>
      <c r="B56" s="80"/>
    </row>
    <row r="57" spans="1:3" x14ac:dyDescent="0.25">
      <c r="A57" t="s">
        <v>90</v>
      </c>
      <c r="B57" s="81" t="s">
        <v>126</v>
      </c>
      <c r="C57">
        <f>'Statistical Tables 2-5'!B51</f>
        <v>0</v>
      </c>
    </row>
    <row r="58" spans="1:3" ht="15.75" thickBot="1" x14ac:dyDescent="0.3">
      <c r="B58" s="61" t="s">
        <v>153</v>
      </c>
      <c r="C58">
        <f>'Statistical Tables 2-5'!B52</f>
        <v>0</v>
      </c>
    </row>
    <row r="59" spans="1:3" ht="29.25" thickBot="1" x14ac:dyDescent="0.3">
      <c r="B59" s="64" t="s">
        <v>1142</v>
      </c>
    </row>
    <row r="60" spans="1:3" ht="28.5" x14ac:dyDescent="0.25">
      <c r="B60" s="70" t="s">
        <v>1143</v>
      </c>
    </row>
    <row r="61" spans="1:3" ht="28.5" x14ac:dyDescent="0.25">
      <c r="B61" s="70" t="s">
        <v>1144</v>
      </c>
      <c r="C61">
        <f>'Statistical Tables 2-5'!B55</f>
        <v>0</v>
      </c>
    </row>
    <row r="62" spans="1:3" x14ac:dyDescent="0.25">
      <c r="B62" s="70" t="s">
        <v>154</v>
      </c>
      <c r="C62" s="90" t="e">
        <f>'Statistical Tables 2-5'!$B$59</f>
        <v>#DIV/0!</v>
      </c>
    </row>
    <row r="63" spans="1:3" ht="15.75" thickBot="1" x14ac:dyDescent="0.3">
      <c r="B63" s="64"/>
      <c r="C63" t="str">
        <f>'IPs defined by Activity (3)'!D62</f>
        <v>SR</v>
      </c>
    </row>
    <row r="64" spans="1:3" x14ac:dyDescent="0.25">
      <c r="B64" s="78" t="s">
        <v>155</v>
      </c>
    </row>
    <row r="65" spans="1:3" x14ac:dyDescent="0.25">
      <c r="B65" s="80" t="s">
        <v>142</v>
      </c>
      <c r="C65" s="90" t="e">
        <f>'IPs defined by Activity (3)'!D64</f>
        <v>#DIV/0!</v>
      </c>
    </row>
    <row r="66" spans="1:3" x14ac:dyDescent="0.25">
      <c r="B66" s="81"/>
    </row>
    <row r="67" spans="1:3" ht="15.75" thickBot="1" x14ac:dyDescent="0.3">
      <c r="A67" t="s">
        <v>91</v>
      </c>
      <c r="B67" s="61" t="s">
        <v>126</v>
      </c>
      <c r="C67">
        <f>'Statistical Tables 2-5'!C51</f>
        <v>0</v>
      </c>
    </row>
    <row r="68" spans="1:3" ht="15.75" thickBot="1" x14ac:dyDescent="0.3">
      <c r="B68" s="64" t="s">
        <v>153</v>
      </c>
    </row>
    <row r="69" spans="1:3" ht="28.5" x14ac:dyDescent="0.25">
      <c r="B69" s="70" t="s">
        <v>1142</v>
      </c>
    </row>
    <row r="70" spans="1:3" ht="28.5" x14ac:dyDescent="0.25">
      <c r="B70" s="70" t="s">
        <v>1143</v>
      </c>
    </row>
    <row r="71" spans="1:3" ht="28.5" x14ac:dyDescent="0.25">
      <c r="B71" s="70" t="s">
        <v>1144</v>
      </c>
    </row>
    <row r="72" spans="1:3" ht="15.75" thickBot="1" x14ac:dyDescent="0.3">
      <c r="B72" s="64" t="s">
        <v>154</v>
      </c>
    </row>
    <row r="73" spans="1:3" x14ac:dyDescent="0.25">
      <c r="B73" s="78"/>
      <c r="C73" t="str">
        <f>'Statistical Tables 2-5'!C57</f>
        <v>UD</v>
      </c>
    </row>
    <row r="74" spans="1:3" x14ac:dyDescent="0.25">
      <c r="B74" s="80" t="s">
        <v>155</v>
      </c>
      <c r="C74">
        <f>'Statistical Tables 2-5'!C58</f>
        <v>0</v>
      </c>
    </row>
    <row r="75" spans="1:3" x14ac:dyDescent="0.25">
      <c r="B75" s="81" t="s">
        <v>142</v>
      </c>
      <c r="C75" s="90" t="e">
        <f>'Statistical Tables 2-5'!C59</f>
        <v>#DIV/0!</v>
      </c>
    </row>
    <row r="76" spans="1:3" ht="15.75" thickBot="1" x14ac:dyDescent="0.3">
      <c r="B76" s="61"/>
    </row>
    <row r="77" spans="1:3" ht="29.25" thickBot="1" x14ac:dyDescent="0.3">
      <c r="A77" t="s">
        <v>89</v>
      </c>
      <c r="B77" s="64" t="s">
        <v>126</v>
      </c>
      <c r="C77">
        <f>'Statistical Tables 2-5'!D51</f>
        <v>0</v>
      </c>
    </row>
    <row r="78" spans="1:3" x14ac:dyDescent="0.25">
      <c r="B78" s="70" t="s">
        <v>153</v>
      </c>
      <c r="C78">
        <f>'Statistical Tables 2-5'!D52</f>
        <v>0</v>
      </c>
    </row>
    <row r="79" spans="1:3" ht="28.5" x14ac:dyDescent="0.25">
      <c r="B79" s="70" t="s">
        <v>1142</v>
      </c>
      <c r="C79">
        <f>'Statistical Tables 2-5'!D53</f>
        <v>0</v>
      </c>
    </row>
    <row r="80" spans="1:3" ht="28.5" x14ac:dyDescent="0.25">
      <c r="B80" s="70" t="s">
        <v>1143</v>
      </c>
      <c r="C80">
        <f>'Statistical Tables 2-5'!D54</f>
        <v>0</v>
      </c>
    </row>
    <row r="81" spans="1:3" ht="29.25" thickBot="1" x14ac:dyDescent="0.3">
      <c r="B81" s="64" t="s">
        <v>1144</v>
      </c>
    </row>
    <row r="82" spans="1:3" x14ac:dyDescent="0.25">
      <c r="B82" s="78" t="s">
        <v>154</v>
      </c>
      <c r="C82" s="90" t="e">
        <f>'Statistical Tables 2-5'!D56</f>
        <v>#DIV/0!</v>
      </c>
    </row>
    <row r="83" spans="1:3" x14ac:dyDescent="0.25">
      <c r="B83" s="80"/>
      <c r="C83" t="str">
        <f>'Statistical Tables 2-5'!D57</f>
        <v>FA</v>
      </c>
    </row>
    <row r="84" spans="1:3" x14ac:dyDescent="0.25">
      <c r="B84" s="81" t="s">
        <v>155</v>
      </c>
    </row>
    <row r="85" spans="1:3" ht="15.75" thickBot="1" x14ac:dyDescent="0.3">
      <c r="B85" s="61" t="s">
        <v>142</v>
      </c>
      <c r="C85" s="90" t="e">
        <f>'Statistical Tables 2-5'!D59</f>
        <v>#DIV/0!</v>
      </c>
    </row>
    <row r="86" spans="1:3" ht="15.75" thickBot="1" x14ac:dyDescent="0.3">
      <c r="B86" s="64"/>
    </row>
    <row r="87" spans="1:3" ht="28.5" x14ac:dyDescent="0.25">
      <c r="A87" s="146" t="s">
        <v>92</v>
      </c>
      <c r="B87" s="70" t="s">
        <v>126</v>
      </c>
      <c r="C87">
        <f>'Statistical Tables 2-5'!E51</f>
        <v>0</v>
      </c>
    </row>
    <row r="88" spans="1:3" x14ac:dyDescent="0.25">
      <c r="B88" s="70" t="s">
        <v>153</v>
      </c>
      <c r="C88">
        <f>'Statistical Tables 2-5'!E52</f>
        <v>0</v>
      </c>
    </row>
    <row r="89" spans="1:3" ht="28.5" x14ac:dyDescent="0.25">
      <c r="B89" s="70" t="s">
        <v>1142</v>
      </c>
      <c r="C89">
        <f>'Statistical Tables 2-5'!E53</f>
        <v>0</v>
      </c>
    </row>
    <row r="90" spans="1:3" ht="29.25" thickBot="1" x14ac:dyDescent="0.3">
      <c r="B90" s="64" t="s">
        <v>1143</v>
      </c>
      <c r="C90">
        <f>'Statistical Tables 2-5'!E54</f>
        <v>0</v>
      </c>
    </row>
    <row r="91" spans="1:3" ht="28.5" x14ac:dyDescent="0.25">
      <c r="B91" s="78" t="s">
        <v>1144</v>
      </c>
    </row>
    <row r="92" spans="1:3" x14ac:dyDescent="0.25">
      <c r="B92" s="80" t="s">
        <v>154</v>
      </c>
      <c r="C92" s="90" t="e">
        <f>'Statistical Tables 2-5'!E56</f>
        <v>#DIV/0!</v>
      </c>
    </row>
    <row r="93" spans="1:3" x14ac:dyDescent="0.25">
      <c r="B93" s="81"/>
      <c r="C93" t="str">
        <f>'Statistical Tables 2-5'!E57</f>
        <v>DI</v>
      </c>
    </row>
    <row r="94" spans="1:3" x14ac:dyDescent="0.25">
      <c r="B94" t="s">
        <v>155</v>
      </c>
    </row>
    <row r="95" spans="1:3" x14ac:dyDescent="0.25">
      <c r="B95" s="5" t="s">
        <v>142</v>
      </c>
      <c r="C95" s="90" t="e">
        <f>'Statistical Tables 2-5'!E59</f>
        <v>#DIV/0!</v>
      </c>
    </row>
    <row r="96" spans="1:3" x14ac:dyDescent="0.25">
      <c r="B96" s="8"/>
    </row>
    <row r="97" spans="1:3" x14ac:dyDescent="0.25">
      <c r="A97" s="146" t="s">
        <v>93</v>
      </c>
      <c r="B97" s="57" t="s">
        <v>126</v>
      </c>
      <c r="C97">
        <f>'Statistical Tables 2-5'!F51</f>
        <v>0</v>
      </c>
    </row>
    <row r="98" spans="1:3" x14ac:dyDescent="0.25">
      <c r="B98" s="57" t="s">
        <v>153</v>
      </c>
      <c r="C98">
        <f>'Statistical Tables 2-5'!F52</f>
        <v>0</v>
      </c>
    </row>
    <row r="99" spans="1:3" x14ac:dyDescent="0.25">
      <c r="B99" s="57" t="s">
        <v>1142</v>
      </c>
      <c r="C99">
        <f>'Statistical Tables 2-5'!F53</f>
        <v>0</v>
      </c>
    </row>
    <row r="100" spans="1:3" x14ac:dyDescent="0.25">
      <c r="B100" s="57" t="s">
        <v>1143</v>
      </c>
      <c r="C100">
        <f>'Statistical Tables 2-5'!F54</f>
        <v>0</v>
      </c>
    </row>
    <row r="101" spans="1:3" x14ac:dyDescent="0.25">
      <c r="B101" s="57" t="s">
        <v>1144</v>
      </c>
    </row>
    <row r="102" spans="1:3" x14ac:dyDescent="0.25">
      <c r="B102" s="57" t="s">
        <v>154</v>
      </c>
      <c r="C102" s="90" t="e">
        <f>'Statistical Tables 2-5'!F56</f>
        <v>#DIV/0!</v>
      </c>
    </row>
    <row r="103" spans="1:3" x14ac:dyDescent="0.25">
      <c r="B103" s="12"/>
      <c r="C103" t="str">
        <f>'Statistical Tables 2-5'!F57</f>
        <v>IA</v>
      </c>
    </row>
    <row r="104" spans="1:3" x14ac:dyDescent="0.25">
      <c r="B104" s="8" t="s">
        <v>155</v>
      </c>
    </row>
    <row r="105" spans="1:3" x14ac:dyDescent="0.25">
      <c r="B105" s="57" t="s">
        <v>142</v>
      </c>
      <c r="C105" s="90" t="e">
        <f>'Statistical Tables 2-5'!F59</f>
        <v>#DIV/0!</v>
      </c>
    </row>
    <row r="106" spans="1:3" x14ac:dyDescent="0.25">
      <c r="B106" s="57"/>
    </row>
    <row r="107" spans="1:3" x14ac:dyDescent="0.25">
      <c r="A107" s="146" t="s">
        <v>1116</v>
      </c>
      <c r="B107" s="57" t="s">
        <v>126</v>
      </c>
      <c r="C107">
        <f>'Statistical Tables 2-5'!G51</f>
        <v>0</v>
      </c>
    </row>
    <row r="108" spans="1:3" x14ac:dyDescent="0.25">
      <c r="B108" s="58" t="s">
        <v>153</v>
      </c>
      <c r="C108">
        <f>'Statistical Tables 2-5'!G52</f>
        <v>0</v>
      </c>
    </row>
    <row r="109" spans="1:3" x14ac:dyDescent="0.25">
      <c r="B109" s="12" t="s">
        <v>1142</v>
      </c>
      <c r="C109">
        <f>'Statistical Tables 2-5'!G53</f>
        <v>0</v>
      </c>
    </row>
    <row r="110" spans="1:3" x14ac:dyDescent="0.25">
      <c r="B110" s="12" t="s">
        <v>1143</v>
      </c>
      <c r="C110">
        <f>'Statistical Tables 2-5'!G54</f>
        <v>0</v>
      </c>
    </row>
    <row r="111" spans="1:3" x14ac:dyDescent="0.25">
      <c r="B111" s="12" t="s">
        <v>1144</v>
      </c>
      <c r="C111">
        <f>'Statistical Tables 2-5'!G55</f>
        <v>0</v>
      </c>
    </row>
    <row r="112" spans="1:3" x14ac:dyDescent="0.25">
      <c r="B112" s="15" t="s">
        <v>154</v>
      </c>
      <c r="C112" s="317" t="e">
        <f>'Statistical Tables 2-5'!G56</f>
        <v>#DIV/0!</v>
      </c>
    </row>
    <row r="113" spans="1:3" x14ac:dyDescent="0.25">
      <c r="B113" s="6"/>
      <c r="C113" t="str">
        <f>'Statistical Tables 2-5'!G57</f>
        <v>Total UP</v>
      </c>
    </row>
    <row r="114" spans="1:3" x14ac:dyDescent="0.25">
      <c r="B114" s="5" t="s">
        <v>155</v>
      </c>
      <c r="C114">
        <f>'Statistical Tables 2-5'!G58</f>
        <v>0</v>
      </c>
    </row>
    <row r="115" spans="1:3" x14ac:dyDescent="0.25">
      <c r="B115" s="8" t="s">
        <v>142</v>
      </c>
      <c r="C115" s="90" t="e">
        <f>'Statistical Tables 2-5'!G59</f>
        <v>#DIV/0!</v>
      </c>
    </row>
    <row r="116" spans="1:3" x14ac:dyDescent="0.25">
      <c r="B116" s="57"/>
    </row>
    <row r="117" spans="1:3" x14ac:dyDescent="0.25">
      <c r="B117" s="57"/>
    </row>
    <row r="118" spans="1:3" x14ac:dyDescent="0.25">
      <c r="A118" s="146" t="s">
        <v>1117</v>
      </c>
      <c r="B118" s="57"/>
    </row>
    <row r="119" spans="1:3" x14ac:dyDescent="0.25">
      <c r="A119" t="s">
        <v>1118</v>
      </c>
      <c r="B119" s="57" t="s">
        <v>1145</v>
      </c>
    </row>
    <row r="120" spans="1:3" x14ac:dyDescent="0.25">
      <c r="B120" s="57" t="s">
        <v>185</v>
      </c>
      <c r="C120" s="3">
        <f>'IPs defined by Activity (3)'!B5</f>
        <v>0</v>
      </c>
    </row>
    <row r="121" spans="1:3" x14ac:dyDescent="0.25">
      <c r="B121" s="57" t="s">
        <v>37</v>
      </c>
      <c r="C121" s="3">
        <f>'IPs defined by Activity (3)'!B6</f>
        <v>0</v>
      </c>
    </row>
    <row r="122" spans="1:3" x14ac:dyDescent="0.25">
      <c r="B122" s="12" t="s">
        <v>38</v>
      </c>
      <c r="C122" s="3">
        <f>'IPs defined by Activity (3)'!B7</f>
        <v>0</v>
      </c>
    </row>
    <row r="123" spans="1:3" x14ac:dyDescent="0.25">
      <c r="B123" s="8" t="s">
        <v>39</v>
      </c>
      <c r="C123" s="3">
        <f>'IPs defined by Activity (3)'!B8</f>
        <v>0</v>
      </c>
    </row>
    <row r="124" spans="1:3" x14ac:dyDescent="0.25">
      <c r="B124" s="57" t="s">
        <v>40</v>
      </c>
      <c r="C124" s="3">
        <f>'IPs defined by Activity (3)'!B9</f>
        <v>0</v>
      </c>
    </row>
    <row r="125" spans="1:3" x14ac:dyDescent="0.25">
      <c r="B125" s="57" t="s">
        <v>41</v>
      </c>
      <c r="C125" s="3">
        <f>'IPs defined by Activity (3)'!B10</f>
        <v>0</v>
      </c>
    </row>
    <row r="126" spans="1:3" x14ac:dyDescent="0.25">
      <c r="B126" s="57" t="s">
        <v>42</v>
      </c>
      <c r="C126" s="3">
        <f>'IPs defined by Activity (3)'!B11</f>
        <v>0</v>
      </c>
    </row>
    <row r="127" spans="1:3" ht="30" x14ac:dyDescent="0.25">
      <c r="B127" s="58" t="s">
        <v>43</v>
      </c>
      <c r="C127" s="3">
        <f>'IPs defined by Activity (3)'!B12</f>
        <v>0</v>
      </c>
    </row>
    <row r="128" spans="1:3" x14ac:dyDescent="0.25">
      <c r="B128" s="12" t="s">
        <v>44</v>
      </c>
      <c r="C128" s="3">
        <f>'IPs defined by Activity (3)'!B13</f>
        <v>0</v>
      </c>
    </row>
    <row r="129" spans="1:3" x14ac:dyDescent="0.25">
      <c r="B129" s="12" t="s">
        <v>45</v>
      </c>
      <c r="C129" s="3">
        <f>'IPs defined by Activity (3)'!B14</f>
        <v>0</v>
      </c>
    </row>
    <row r="130" spans="1:3" x14ac:dyDescent="0.25">
      <c r="B130" s="12" t="s">
        <v>46</v>
      </c>
      <c r="C130" s="3">
        <f>'IPs defined by Activity (3)'!B15</f>
        <v>0</v>
      </c>
    </row>
    <row r="131" spans="1:3" x14ac:dyDescent="0.25">
      <c r="B131" s="15" t="s">
        <v>47</v>
      </c>
      <c r="C131" s="3">
        <f>'IPs defined by Activity (3)'!B16</f>
        <v>0</v>
      </c>
    </row>
    <row r="132" spans="1:3" x14ac:dyDescent="0.25">
      <c r="B132" s="6" t="s">
        <v>1146</v>
      </c>
      <c r="C132" s="3">
        <f>'IPs defined by Activity (3)'!B17</f>
        <v>0</v>
      </c>
    </row>
    <row r="133" spans="1:3" x14ac:dyDescent="0.25">
      <c r="B133" s="5" t="s">
        <v>49</v>
      </c>
      <c r="C133" s="3">
        <f>'IPs defined by Activity (3)'!B18</f>
        <v>0</v>
      </c>
    </row>
    <row r="134" spans="1:3" x14ac:dyDescent="0.25">
      <c r="B134" s="8" t="s">
        <v>50</v>
      </c>
      <c r="C134" s="3">
        <f>'IPs defined by Activity (3)'!B19</f>
        <v>0</v>
      </c>
    </row>
    <row r="135" spans="1:3" x14ac:dyDescent="0.25">
      <c r="B135" s="57"/>
    </row>
    <row r="136" spans="1:3" x14ac:dyDescent="0.25">
      <c r="B136" s="57"/>
    </row>
    <row r="137" spans="1:3" x14ac:dyDescent="0.25">
      <c r="B137" s="57" t="s">
        <v>51</v>
      </c>
      <c r="C137" s="3">
        <f>'IPs defined by Activity (3)'!B22</f>
        <v>0</v>
      </c>
    </row>
    <row r="138" spans="1:3" x14ac:dyDescent="0.25">
      <c r="B138" s="57"/>
    </row>
    <row r="139" spans="1:3" x14ac:dyDescent="0.25">
      <c r="A139" s="146" t="s">
        <v>1119</v>
      </c>
      <c r="B139" s="57" t="s">
        <v>1147</v>
      </c>
    </row>
    <row r="140" spans="1:3" x14ac:dyDescent="0.25">
      <c r="B140" s="57" t="s">
        <v>185</v>
      </c>
      <c r="C140">
        <f>'IPs defined by Activity (3)'!C5</f>
        <v>0</v>
      </c>
    </row>
    <row r="141" spans="1:3" x14ac:dyDescent="0.25">
      <c r="B141" s="12" t="s">
        <v>37</v>
      </c>
      <c r="C141">
        <f>'IPs defined by Activity (3)'!C6</f>
        <v>0</v>
      </c>
    </row>
    <row r="142" spans="1:3" x14ac:dyDescent="0.25">
      <c r="B142" s="8" t="s">
        <v>38</v>
      </c>
      <c r="C142">
        <f>'IPs defined by Activity (3)'!C7</f>
        <v>0</v>
      </c>
    </row>
    <row r="143" spans="1:3" x14ac:dyDescent="0.25">
      <c r="B143" s="57" t="s">
        <v>39</v>
      </c>
      <c r="C143">
        <f>'IPs defined by Activity (3)'!C8</f>
        <v>0</v>
      </c>
    </row>
    <row r="144" spans="1:3" x14ac:dyDescent="0.25">
      <c r="B144" s="57" t="s">
        <v>40</v>
      </c>
      <c r="C144">
        <f>'IPs defined by Activity (3)'!C9</f>
        <v>0</v>
      </c>
    </row>
    <row r="145" spans="1:3" x14ac:dyDescent="0.25">
      <c r="B145" s="57" t="s">
        <v>41</v>
      </c>
      <c r="C145">
        <f>'IPs defined by Activity (3)'!C10</f>
        <v>0</v>
      </c>
    </row>
    <row r="146" spans="1:3" x14ac:dyDescent="0.25">
      <c r="B146" s="58" t="s">
        <v>42</v>
      </c>
      <c r="C146">
        <f>'IPs defined by Activity (3)'!C11</f>
        <v>0</v>
      </c>
    </row>
    <row r="147" spans="1:3" x14ac:dyDescent="0.25">
      <c r="B147" s="12" t="s">
        <v>43</v>
      </c>
      <c r="C147">
        <f>'IPs defined by Activity (3)'!C12</f>
        <v>0</v>
      </c>
    </row>
    <row r="148" spans="1:3" x14ac:dyDescent="0.25">
      <c r="B148" s="12" t="s">
        <v>44</v>
      </c>
      <c r="C148">
        <f>'IPs defined by Activity (3)'!C13</f>
        <v>0</v>
      </c>
    </row>
    <row r="149" spans="1:3" x14ac:dyDescent="0.25">
      <c r="B149" s="12" t="s">
        <v>45</v>
      </c>
      <c r="C149">
        <f>'IPs defined by Activity (3)'!C14</f>
        <v>0</v>
      </c>
    </row>
    <row r="150" spans="1:3" x14ac:dyDescent="0.25">
      <c r="B150" s="15" t="s">
        <v>46</v>
      </c>
      <c r="C150">
        <f>'IPs defined by Activity (3)'!C15</f>
        <v>0</v>
      </c>
    </row>
    <row r="151" spans="1:3" x14ac:dyDescent="0.25">
      <c r="B151" s="6" t="s">
        <v>47</v>
      </c>
      <c r="C151">
        <f>'IPs defined by Activity (3)'!C16</f>
        <v>0</v>
      </c>
    </row>
    <row r="152" spans="1:3" x14ac:dyDescent="0.25">
      <c r="B152" s="5" t="s">
        <v>1146</v>
      </c>
      <c r="C152">
        <f>'IPs defined by Activity (3)'!C17</f>
        <v>0</v>
      </c>
    </row>
    <row r="153" spans="1:3" x14ac:dyDescent="0.25">
      <c r="B153" s="8" t="s">
        <v>49</v>
      </c>
      <c r="C153">
        <f>'IPs defined by Activity (3)'!C18</f>
        <v>0</v>
      </c>
    </row>
    <row r="154" spans="1:3" x14ac:dyDescent="0.25">
      <c r="B154" s="57" t="s">
        <v>50</v>
      </c>
      <c r="C154">
        <f>'IPs defined by Activity (3)'!C19</f>
        <v>0</v>
      </c>
    </row>
    <row r="155" spans="1:3" x14ac:dyDescent="0.25">
      <c r="B155" s="57"/>
      <c r="C155">
        <f>'IPs defined by Activity (3)'!C20</f>
        <v>0</v>
      </c>
    </row>
    <row r="156" spans="1:3" x14ac:dyDescent="0.25">
      <c r="B156" s="57"/>
      <c r="C156">
        <f>'IPs defined by Activity (3)'!C21</f>
        <v>0</v>
      </c>
    </row>
    <row r="157" spans="1:3" x14ac:dyDescent="0.25">
      <c r="B157" s="57" t="s">
        <v>51</v>
      </c>
      <c r="C157">
        <f>'IPs defined by Activity (3)'!C22</f>
        <v>0</v>
      </c>
    </row>
    <row r="158" spans="1:3" x14ac:dyDescent="0.25">
      <c r="B158" s="57"/>
    </row>
    <row r="159" spans="1:3" x14ac:dyDescent="0.25">
      <c r="A159" s="146" t="s">
        <v>1120</v>
      </c>
      <c r="B159" s="57" t="s">
        <v>184</v>
      </c>
    </row>
    <row r="160" spans="1:3" x14ac:dyDescent="0.25">
      <c r="B160" s="12" t="s">
        <v>185</v>
      </c>
      <c r="C160" s="3">
        <f>'IPs defined by Activity (3)'!D5</f>
        <v>0</v>
      </c>
    </row>
    <row r="161" spans="2:3" x14ac:dyDescent="0.25">
      <c r="B161" s="8" t="s">
        <v>37</v>
      </c>
      <c r="C161" s="3">
        <f>'IPs defined by Activity (3)'!D6</f>
        <v>0</v>
      </c>
    </row>
    <row r="162" spans="2:3" x14ac:dyDescent="0.25">
      <c r="B162" s="57" t="s">
        <v>38</v>
      </c>
      <c r="C162" s="3">
        <f>'IPs defined by Activity (3)'!D7</f>
        <v>0</v>
      </c>
    </row>
    <row r="163" spans="2:3" x14ac:dyDescent="0.25">
      <c r="B163" s="57" t="s">
        <v>39</v>
      </c>
      <c r="C163" s="3">
        <f>'IPs defined by Activity (3)'!D8</f>
        <v>0</v>
      </c>
    </row>
    <row r="164" spans="2:3" x14ac:dyDescent="0.25">
      <c r="B164" s="57" t="s">
        <v>40</v>
      </c>
      <c r="C164" s="3">
        <f>'IPs defined by Activity (3)'!D9</f>
        <v>0</v>
      </c>
    </row>
    <row r="165" spans="2:3" x14ac:dyDescent="0.25">
      <c r="B165" s="58" t="s">
        <v>41</v>
      </c>
      <c r="C165" s="3">
        <f>'IPs defined by Activity (3)'!D10</f>
        <v>0</v>
      </c>
    </row>
    <row r="166" spans="2:3" x14ac:dyDescent="0.25">
      <c r="B166" s="12" t="s">
        <v>42</v>
      </c>
      <c r="C166" s="3">
        <f>'IPs defined by Activity (3)'!D11</f>
        <v>0</v>
      </c>
    </row>
    <row r="167" spans="2:3" x14ac:dyDescent="0.25">
      <c r="B167" s="12" t="s">
        <v>43</v>
      </c>
      <c r="C167" s="3">
        <f>'IPs defined by Activity (3)'!D12</f>
        <v>0</v>
      </c>
    </row>
    <row r="168" spans="2:3" x14ac:dyDescent="0.25">
      <c r="B168" s="12" t="s">
        <v>44</v>
      </c>
      <c r="C168" s="3">
        <f>'IPs defined by Activity (3)'!D13</f>
        <v>0</v>
      </c>
    </row>
    <row r="169" spans="2:3" x14ac:dyDescent="0.25">
      <c r="B169" s="15" t="s">
        <v>45</v>
      </c>
      <c r="C169" s="3">
        <f>'IPs defined by Activity (3)'!D14</f>
        <v>0</v>
      </c>
    </row>
    <row r="170" spans="2:3" x14ac:dyDescent="0.25">
      <c r="B170" s="6" t="s">
        <v>46</v>
      </c>
      <c r="C170" s="3">
        <f>'IPs defined by Activity (3)'!D15</f>
        <v>0</v>
      </c>
    </row>
    <row r="171" spans="2:3" x14ac:dyDescent="0.25">
      <c r="B171" t="s">
        <v>47</v>
      </c>
      <c r="C171" s="3">
        <f>'IPs defined by Activity (3)'!D16</f>
        <v>0</v>
      </c>
    </row>
    <row r="172" spans="2:3" x14ac:dyDescent="0.25">
      <c r="B172" t="s">
        <v>1146</v>
      </c>
      <c r="C172" s="3">
        <f>'IPs defined by Activity (3)'!D17</f>
        <v>0</v>
      </c>
    </row>
    <row r="173" spans="2:3" x14ac:dyDescent="0.25">
      <c r="B173" t="s">
        <v>49</v>
      </c>
      <c r="C173" s="3">
        <f>'IPs defined by Activity (3)'!D18</f>
        <v>0</v>
      </c>
    </row>
    <row r="174" spans="2:3" x14ac:dyDescent="0.25">
      <c r="B174" t="s">
        <v>50</v>
      </c>
      <c r="C174" s="3">
        <f>'IPs defined by Activity (3)'!D19</f>
        <v>0</v>
      </c>
    </row>
    <row r="175" spans="2:3" x14ac:dyDescent="0.25">
      <c r="C175">
        <f>'IPs defined by Activity (3)'!D20</f>
        <v>0</v>
      </c>
    </row>
    <row r="176" spans="2:3" x14ac:dyDescent="0.25">
      <c r="C176">
        <f>'IPs defined by Activity (3)'!D21</f>
        <v>0</v>
      </c>
    </row>
    <row r="177" spans="1:3" x14ac:dyDescent="0.25">
      <c r="B177" t="s">
        <v>51</v>
      </c>
      <c r="C177" s="3">
        <f>'IPs defined by Activity (3)'!D22</f>
        <v>0</v>
      </c>
    </row>
    <row r="179" spans="1:3" x14ac:dyDescent="0.25">
      <c r="A179" s="146" t="s">
        <v>1121</v>
      </c>
      <c r="B179" t="s">
        <v>1148</v>
      </c>
    </row>
    <row r="180" spans="1:3" x14ac:dyDescent="0.25">
      <c r="B180" t="s">
        <v>185</v>
      </c>
      <c r="C180">
        <f>'IPs defined by Activity (3)'!E5</f>
        <v>0</v>
      </c>
    </row>
    <row r="181" spans="1:3" x14ac:dyDescent="0.25">
      <c r="B181" t="s">
        <v>37</v>
      </c>
      <c r="C181">
        <f>'IPs defined by Activity (3)'!E6</f>
        <v>0</v>
      </c>
    </row>
    <row r="182" spans="1:3" x14ac:dyDescent="0.25">
      <c r="B182" t="s">
        <v>38</v>
      </c>
      <c r="C182">
        <f>'IPs defined by Activity (3)'!E7</f>
        <v>0</v>
      </c>
    </row>
    <row r="183" spans="1:3" x14ac:dyDescent="0.25">
      <c r="B183" t="s">
        <v>39</v>
      </c>
      <c r="C183">
        <f>'IPs defined by Activity (3)'!E8</f>
        <v>0</v>
      </c>
    </row>
    <row r="184" spans="1:3" x14ac:dyDescent="0.25">
      <c r="B184" t="s">
        <v>40</v>
      </c>
      <c r="C184">
        <f>'IPs defined by Activity (3)'!E9</f>
        <v>0</v>
      </c>
    </row>
    <row r="185" spans="1:3" x14ac:dyDescent="0.25">
      <c r="B185" t="s">
        <v>41</v>
      </c>
      <c r="C185">
        <f>'IPs defined by Activity (3)'!E10</f>
        <v>0</v>
      </c>
    </row>
    <row r="186" spans="1:3" x14ac:dyDescent="0.25">
      <c r="B186" t="s">
        <v>42</v>
      </c>
      <c r="C186">
        <f>'IPs defined by Activity (3)'!E11</f>
        <v>0</v>
      </c>
    </row>
    <row r="187" spans="1:3" x14ac:dyDescent="0.25">
      <c r="B187" t="s">
        <v>43</v>
      </c>
      <c r="C187">
        <f>'IPs defined by Activity (3)'!E12</f>
        <v>0</v>
      </c>
    </row>
    <row r="188" spans="1:3" x14ac:dyDescent="0.25">
      <c r="B188" t="s">
        <v>44</v>
      </c>
      <c r="C188">
        <f>'IPs defined by Activity (3)'!E13</f>
        <v>0</v>
      </c>
    </row>
    <row r="189" spans="1:3" x14ac:dyDescent="0.25">
      <c r="B189" t="s">
        <v>45</v>
      </c>
      <c r="C189">
        <f>'IPs defined by Activity (3)'!E14</f>
        <v>0</v>
      </c>
    </row>
    <row r="190" spans="1:3" x14ac:dyDescent="0.25">
      <c r="B190" t="s">
        <v>46</v>
      </c>
      <c r="C190">
        <f>'IPs defined by Activity (3)'!E15</f>
        <v>0</v>
      </c>
    </row>
    <row r="191" spans="1:3" x14ac:dyDescent="0.25">
      <c r="B191" t="s">
        <v>47</v>
      </c>
      <c r="C191">
        <f>'IPs defined by Activity (3)'!E16</f>
        <v>0</v>
      </c>
    </row>
    <row r="192" spans="1:3" x14ac:dyDescent="0.25">
      <c r="B192" t="s">
        <v>1146</v>
      </c>
      <c r="C192">
        <f>'IPs defined by Activity (3)'!E17</f>
        <v>0</v>
      </c>
    </row>
    <row r="193" spans="2:3" x14ac:dyDescent="0.25">
      <c r="B193" t="s">
        <v>49</v>
      </c>
      <c r="C193">
        <f>'IPs defined by Activity (3)'!E18</f>
        <v>0</v>
      </c>
    </row>
    <row r="194" spans="2:3" x14ac:dyDescent="0.25">
      <c r="B194" t="s">
        <v>50</v>
      </c>
      <c r="C194">
        <f>'IPs defined by Activity (3)'!E19</f>
        <v>0</v>
      </c>
    </row>
    <row r="197" spans="2:3" x14ac:dyDescent="0.25">
      <c r="B197" t="s">
        <v>51</v>
      </c>
      <c r="C197">
        <f>'IPs defined by Activity (3)'!E22</f>
        <v>0</v>
      </c>
    </row>
    <row r="200" spans="2:3" x14ac:dyDescent="0.25">
      <c r="B200" t="s">
        <v>1149</v>
      </c>
    </row>
    <row r="201" spans="2:3" x14ac:dyDescent="0.25">
      <c r="B201" t="s">
        <v>1150</v>
      </c>
      <c r="C201">
        <f>'IPs Defined by Activity'!$A$2</f>
        <v>0</v>
      </c>
    </row>
    <row r="202" spans="2:3" x14ac:dyDescent="0.25">
      <c r="B202" t="s">
        <v>1151</v>
      </c>
    </row>
    <row r="203" spans="2:3" x14ac:dyDescent="0.25">
      <c r="B203" t="s">
        <v>1152</v>
      </c>
      <c r="C203">
        <f>'IPs Defined by Activity'!$B$2</f>
        <v>0</v>
      </c>
    </row>
  </sheetData>
  <sheetProtection algorithmName="SHA-512" hashValue="yZkIcUr2rN16Cy0ehE6+rwfpWca3MOTRx+dlec5BpRbu/kstk1dC34M63x4UFhGcYYfBuPwD4qjFiyj67noUGw==" saltValue="xlYTVF2mMpQjOEfhy73Py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FF442-2310-4644-9E8C-4D68F6DEC6A1}">
  <dimension ref="A1:Q121"/>
  <sheetViews>
    <sheetView workbookViewId="0"/>
  </sheetViews>
  <sheetFormatPr defaultRowHeight="15" x14ac:dyDescent="0.25"/>
  <cols>
    <col min="1" max="6" width="12.140625" bestFit="1" customWidth="1"/>
  </cols>
  <sheetData>
    <row r="1" spans="1:17" x14ac:dyDescent="0.25">
      <c r="A1" t="s">
        <v>0</v>
      </c>
      <c r="B1" t="s">
        <v>1</v>
      </c>
      <c r="C1" t="s">
        <v>2</v>
      </c>
      <c r="D1" t="s">
        <v>3</v>
      </c>
      <c r="E1" t="s">
        <v>4</v>
      </c>
      <c r="F1" t="s">
        <v>5</v>
      </c>
      <c r="H1" t="s">
        <v>20</v>
      </c>
      <c r="J1" t="s">
        <v>21</v>
      </c>
      <c r="K1" t="s">
        <v>22</v>
      </c>
      <c r="L1" t="s">
        <v>23</v>
      </c>
      <c r="M1" t="s">
        <v>24</v>
      </c>
      <c r="O1" t="s">
        <v>25</v>
      </c>
      <c r="Q1" t="s">
        <v>26</v>
      </c>
    </row>
    <row r="2" spans="1:17" x14ac:dyDescent="0.25">
      <c r="A2" s="124">
        <v>0</v>
      </c>
      <c r="B2" s="124">
        <v>0</v>
      </c>
      <c r="C2" s="124">
        <v>0</v>
      </c>
      <c r="D2" s="124">
        <v>0</v>
      </c>
      <c r="E2" s="124">
        <v>0</v>
      </c>
      <c r="F2" s="124">
        <v>0</v>
      </c>
      <c r="H2" s="124">
        <v>0</v>
      </c>
      <c r="J2" s="124">
        <v>0</v>
      </c>
      <c r="K2" s="124">
        <v>0</v>
      </c>
      <c r="L2" s="125">
        <v>0</v>
      </c>
      <c r="M2" s="124">
        <v>0</v>
      </c>
      <c r="O2" s="124">
        <v>0</v>
      </c>
      <c r="Q2" s="125">
        <v>0</v>
      </c>
    </row>
    <row r="3" spans="1:17" x14ac:dyDescent="0.25">
      <c r="A3" s="25">
        <v>9</v>
      </c>
      <c r="B3" s="25">
        <v>0</v>
      </c>
      <c r="C3" s="25">
        <v>0</v>
      </c>
      <c r="D3" s="25">
        <v>0</v>
      </c>
      <c r="E3" s="25">
        <v>0</v>
      </c>
      <c r="F3" s="25">
        <v>0</v>
      </c>
      <c r="H3" s="25">
        <v>0</v>
      </c>
      <c r="J3" s="25">
        <v>75</v>
      </c>
      <c r="K3" s="25">
        <v>0</v>
      </c>
      <c r="L3" s="126">
        <v>0</v>
      </c>
      <c r="M3" s="25">
        <v>0</v>
      </c>
      <c r="O3" s="25">
        <v>0</v>
      </c>
      <c r="Q3" s="126">
        <v>0</v>
      </c>
    </row>
    <row r="4" spans="1:17" x14ac:dyDescent="0.25">
      <c r="A4" s="124">
        <v>10</v>
      </c>
      <c r="B4" s="124">
        <v>0</v>
      </c>
      <c r="C4" s="124">
        <v>20</v>
      </c>
      <c r="D4" s="124">
        <v>0</v>
      </c>
      <c r="E4" s="124">
        <v>30</v>
      </c>
      <c r="F4" s="124">
        <v>0</v>
      </c>
      <c r="H4" s="124">
        <v>100</v>
      </c>
      <c r="J4" s="124">
        <v>0</v>
      </c>
      <c r="K4" s="124">
        <v>0</v>
      </c>
      <c r="L4" s="125">
        <v>0</v>
      </c>
      <c r="M4" s="124">
        <v>0</v>
      </c>
      <c r="O4" s="124">
        <v>15</v>
      </c>
      <c r="Q4" s="125">
        <v>0</v>
      </c>
    </row>
    <row r="5" spans="1:17" x14ac:dyDescent="0.25">
      <c r="A5" s="25">
        <v>0</v>
      </c>
      <c r="B5" s="25">
        <v>0</v>
      </c>
      <c r="C5" s="25">
        <v>0</v>
      </c>
      <c r="D5" s="25">
        <v>0</v>
      </c>
      <c r="E5" s="25">
        <v>0</v>
      </c>
      <c r="F5" s="25">
        <v>0</v>
      </c>
      <c r="H5" s="25">
        <v>0</v>
      </c>
      <c r="J5" s="25">
        <v>0</v>
      </c>
      <c r="K5" s="25">
        <v>0</v>
      </c>
      <c r="L5" s="126">
        <v>0</v>
      </c>
      <c r="M5" s="25">
        <v>0</v>
      </c>
      <c r="O5" s="25">
        <v>0</v>
      </c>
      <c r="Q5" s="126">
        <v>0</v>
      </c>
    </row>
    <row r="6" spans="1:17" x14ac:dyDescent="0.25">
      <c r="A6" s="124">
        <v>0</v>
      </c>
      <c r="B6" s="124">
        <v>0</v>
      </c>
      <c r="C6" s="124">
        <v>0</v>
      </c>
      <c r="D6" s="124">
        <v>5</v>
      </c>
      <c r="E6" s="124">
        <v>0</v>
      </c>
      <c r="F6" s="124">
        <v>0</v>
      </c>
      <c r="H6" s="124">
        <v>0</v>
      </c>
      <c r="J6" s="124">
        <v>0</v>
      </c>
      <c r="K6" s="124">
        <v>0</v>
      </c>
      <c r="L6" s="125">
        <v>0</v>
      </c>
      <c r="M6" s="124">
        <v>0</v>
      </c>
      <c r="O6" s="124">
        <v>5</v>
      </c>
      <c r="Q6" s="125">
        <v>0</v>
      </c>
    </row>
    <row r="7" spans="1:17" x14ac:dyDescent="0.25">
      <c r="A7" s="25">
        <v>0</v>
      </c>
      <c r="B7" s="25">
        <v>0</v>
      </c>
      <c r="C7" s="25">
        <v>0</v>
      </c>
      <c r="D7" s="25">
        <v>0</v>
      </c>
      <c r="E7" s="25">
        <v>0</v>
      </c>
      <c r="F7" s="25">
        <v>0</v>
      </c>
      <c r="H7" s="25">
        <v>0</v>
      </c>
      <c r="J7" s="25">
        <v>0</v>
      </c>
      <c r="K7" s="25">
        <v>0</v>
      </c>
      <c r="L7" s="126">
        <v>0</v>
      </c>
      <c r="M7" s="25">
        <v>0</v>
      </c>
      <c r="O7" s="25">
        <v>0</v>
      </c>
      <c r="Q7" s="126">
        <v>0</v>
      </c>
    </row>
    <row r="8" spans="1:17" x14ac:dyDescent="0.25">
      <c r="A8" s="124">
        <v>0</v>
      </c>
      <c r="B8" s="124">
        <v>0</v>
      </c>
      <c r="C8" s="124">
        <v>0</v>
      </c>
      <c r="D8" s="124">
        <v>0</v>
      </c>
      <c r="E8" s="124">
        <v>50</v>
      </c>
      <c r="F8" s="124">
        <v>25</v>
      </c>
      <c r="H8" s="124">
        <v>0</v>
      </c>
      <c r="J8" s="124">
        <v>0</v>
      </c>
      <c r="K8" s="124">
        <v>0</v>
      </c>
      <c r="L8" s="125">
        <v>0</v>
      </c>
      <c r="M8" s="124">
        <v>0</v>
      </c>
      <c r="O8" s="124">
        <v>0</v>
      </c>
      <c r="Q8" s="125">
        <v>0</v>
      </c>
    </row>
    <row r="9" spans="1:17" x14ac:dyDescent="0.25">
      <c r="A9" s="25">
        <v>0</v>
      </c>
      <c r="B9" s="25">
        <v>0</v>
      </c>
      <c r="C9" s="25">
        <v>0</v>
      </c>
      <c r="D9" s="25">
        <v>5</v>
      </c>
      <c r="E9" s="25">
        <v>0</v>
      </c>
      <c r="F9" s="25">
        <v>0</v>
      </c>
      <c r="H9" s="25">
        <v>0</v>
      </c>
      <c r="J9" s="25">
        <v>0</v>
      </c>
      <c r="K9" s="25">
        <v>0</v>
      </c>
      <c r="L9" s="126">
        <v>0</v>
      </c>
      <c r="M9" s="25">
        <v>0</v>
      </c>
      <c r="O9" s="25">
        <v>0</v>
      </c>
      <c r="Q9" s="126">
        <v>0</v>
      </c>
    </row>
    <row r="10" spans="1:17" x14ac:dyDescent="0.25">
      <c r="A10" s="124">
        <v>0</v>
      </c>
      <c r="B10" s="124">
        <v>0</v>
      </c>
      <c r="C10" s="124">
        <v>0</v>
      </c>
      <c r="D10" s="124">
        <v>0</v>
      </c>
      <c r="E10" s="124">
        <v>0</v>
      </c>
      <c r="F10" s="124">
        <v>0</v>
      </c>
      <c r="H10" s="124">
        <v>0</v>
      </c>
      <c r="J10" s="124">
        <v>0</v>
      </c>
      <c r="K10" s="124">
        <v>0</v>
      </c>
      <c r="L10" s="125">
        <v>0</v>
      </c>
      <c r="M10" s="124">
        <v>0</v>
      </c>
      <c r="O10" s="124">
        <v>14</v>
      </c>
      <c r="Q10" s="125">
        <v>0</v>
      </c>
    </row>
    <row r="11" spans="1:17" x14ac:dyDescent="0.25">
      <c r="A11" s="25">
        <v>0</v>
      </c>
      <c r="B11" s="25">
        <v>0</v>
      </c>
      <c r="C11" s="25">
        <v>0</v>
      </c>
      <c r="D11" s="25">
        <v>0</v>
      </c>
      <c r="E11" s="25">
        <v>0</v>
      </c>
      <c r="F11" s="25">
        <v>0</v>
      </c>
      <c r="H11" s="25">
        <v>0</v>
      </c>
      <c r="J11" s="25">
        <v>0</v>
      </c>
      <c r="K11" s="25">
        <v>0</v>
      </c>
      <c r="L11" s="126">
        <v>0</v>
      </c>
      <c r="M11" s="25">
        <v>0</v>
      </c>
      <c r="O11" s="25">
        <v>0</v>
      </c>
      <c r="Q11" s="126">
        <v>0</v>
      </c>
    </row>
    <row r="12" spans="1:17" x14ac:dyDescent="0.25">
      <c r="A12" s="124">
        <v>0</v>
      </c>
      <c r="B12" s="124">
        <v>75</v>
      </c>
      <c r="C12" s="124">
        <v>0</v>
      </c>
      <c r="D12" s="124">
        <v>0</v>
      </c>
      <c r="E12" s="124">
        <v>0</v>
      </c>
      <c r="F12" s="124">
        <v>15</v>
      </c>
      <c r="H12" s="124">
        <v>0</v>
      </c>
      <c r="J12" s="124">
        <v>45</v>
      </c>
      <c r="K12" s="124">
        <v>0</v>
      </c>
      <c r="L12" s="125">
        <v>0</v>
      </c>
      <c r="M12" s="124">
        <v>0</v>
      </c>
      <c r="O12" s="124">
        <v>0</v>
      </c>
      <c r="Q12" s="125">
        <v>0</v>
      </c>
    </row>
    <row r="13" spans="1:17" x14ac:dyDescent="0.25">
      <c r="A13" s="25">
        <v>0</v>
      </c>
      <c r="B13" s="25">
        <v>0</v>
      </c>
      <c r="C13" s="25">
        <v>0</v>
      </c>
      <c r="D13" s="25">
        <v>0</v>
      </c>
      <c r="E13" s="25">
        <v>0</v>
      </c>
      <c r="F13" s="25">
        <v>0</v>
      </c>
      <c r="H13" s="25">
        <v>0</v>
      </c>
      <c r="J13" s="25">
        <v>0</v>
      </c>
      <c r="K13" s="25">
        <v>0</v>
      </c>
      <c r="L13" s="126">
        <v>0</v>
      </c>
      <c r="M13" s="25">
        <v>0</v>
      </c>
      <c r="O13" s="25">
        <v>0</v>
      </c>
      <c r="Q13" s="126">
        <v>0</v>
      </c>
    </row>
    <row r="14" spans="1:17" x14ac:dyDescent="0.25">
      <c r="A14" s="124">
        <v>0</v>
      </c>
      <c r="B14" s="124">
        <v>0</v>
      </c>
      <c r="C14" s="124">
        <v>10</v>
      </c>
      <c r="D14" s="124">
        <v>0</v>
      </c>
      <c r="E14" s="124">
        <v>0</v>
      </c>
      <c r="F14" s="124">
        <v>5</v>
      </c>
      <c r="H14" s="124">
        <v>0</v>
      </c>
      <c r="J14" s="124">
        <v>0</v>
      </c>
      <c r="K14" s="124">
        <v>0</v>
      </c>
      <c r="L14" s="125">
        <v>0</v>
      </c>
      <c r="M14" s="124">
        <v>0</v>
      </c>
      <c r="O14" s="124">
        <v>0</v>
      </c>
      <c r="Q14" s="125">
        <v>0</v>
      </c>
    </row>
    <row r="15" spans="1:17" x14ac:dyDescent="0.25">
      <c r="A15" s="25">
        <v>0</v>
      </c>
      <c r="B15" s="25">
        <v>0</v>
      </c>
      <c r="C15" s="25">
        <v>0</v>
      </c>
      <c r="D15" s="25">
        <v>0</v>
      </c>
      <c r="E15" s="25">
        <v>32</v>
      </c>
      <c r="F15" s="25">
        <v>0</v>
      </c>
      <c r="H15" s="25">
        <v>0</v>
      </c>
      <c r="J15" s="25">
        <v>0</v>
      </c>
      <c r="K15" s="25">
        <v>0</v>
      </c>
      <c r="L15" s="126">
        <v>0</v>
      </c>
      <c r="M15" s="25">
        <v>0</v>
      </c>
      <c r="O15" s="25">
        <v>0</v>
      </c>
      <c r="Q15" s="126">
        <v>0</v>
      </c>
    </row>
    <row r="16" spans="1:17" x14ac:dyDescent="0.25">
      <c r="A16" s="124">
        <v>0</v>
      </c>
      <c r="B16" s="124">
        <v>0</v>
      </c>
      <c r="C16" s="124">
        <v>0</v>
      </c>
      <c r="D16" s="124">
        <v>0</v>
      </c>
      <c r="E16" s="124">
        <v>0</v>
      </c>
      <c r="F16" s="124">
        <v>0</v>
      </c>
      <c r="H16" s="124">
        <v>0</v>
      </c>
      <c r="J16" s="124">
        <v>0</v>
      </c>
      <c r="K16" s="124">
        <v>0</v>
      </c>
      <c r="L16" s="125">
        <v>0</v>
      </c>
      <c r="M16" s="124">
        <v>0</v>
      </c>
      <c r="O16" s="124">
        <v>12</v>
      </c>
      <c r="Q16" s="125">
        <v>0</v>
      </c>
    </row>
    <row r="17" spans="1:17" x14ac:dyDescent="0.25">
      <c r="A17" s="25">
        <v>0</v>
      </c>
      <c r="B17" s="25">
        <v>0</v>
      </c>
      <c r="C17" s="25">
        <v>0</v>
      </c>
      <c r="D17" s="25">
        <v>0</v>
      </c>
      <c r="E17" s="25">
        <v>0</v>
      </c>
      <c r="F17" s="25">
        <v>0</v>
      </c>
      <c r="H17" s="25">
        <v>0</v>
      </c>
      <c r="J17" s="25">
        <v>0</v>
      </c>
      <c r="K17" s="25">
        <v>0</v>
      </c>
      <c r="L17" s="126">
        <v>0</v>
      </c>
      <c r="M17" s="25">
        <v>0</v>
      </c>
      <c r="O17" s="25">
        <v>0</v>
      </c>
      <c r="Q17" s="126">
        <v>0</v>
      </c>
    </row>
    <row r="18" spans="1:17" x14ac:dyDescent="0.25">
      <c r="A18" s="124">
        <v>0</v>
      </c>
      <c r="B18" s="124">
        <v>100</v>
      </c>
      <c r="C18" s="124">
        <v>0</v>
      </c>
      <c r="D18" s="124">
        <v>0</v>
      </c>
      <c r="E18" s="124">
        <v>0</v>
      </c>
      <c r="F18" s="124">
        <v>0</v>
      </c>
      <c r="H18" s="124">
        <v>0</v>
      </c>
      <c r="J18" s="124">
        <v>0</v>
      </c>
      <c r="K18" s="124">
        <v>0</v>
      </c>
      <c r="L18" s="125">
        <v>0</v>
      </c>
      <c r="M18" s="124">
        <v>0</v>
      </c>
      <c r="O18" s="124">
        <v>0</v>
      </c>
      <c r="Q18" s="125">
        <v>0</v>
      </c>
    </row>
    <row r="19" spans="1:17" x14ac:dyDescent="0.25">
      <c r="A19" s="25">
        <v>0</v>
      </c>
      <c r="B19" s="25">
        <v>0</v>
      </c>
      <c r="C19" s="25">
        <v>15</v>
      </c>
      <c r="D19" s="25">
        <v>10</v>
      </c>
      <c r="E19" s="25">
        <v>0</v>
      </c>
      <c r="F19" s="25">
        <v>0</v>
      </c>
      <c r="H19" s="25">
        <v>0</v>
      </c>
      <c r="J19" s="25">
        <v>0</v>
      </c>
      <c r="K19" s="25">
        <v>0</v>
      </c>
      <c r="L19" s="126">
        <v>0</v>
      </c>
      <c r="M19" s="25">
        <v>0</v>
      </c>
      <c r="O19" s="25">
        <v>0</v>
      </c>
      <c r="Q19" s="126">
        <v>0</v>
      </c>
    </row>
    <row r="20" spans="1:17" x14ac:dyDescent="0.25">
      <c r="A20" s="124">
        <v>0</v>
      </c>
      <c r="B20" s="124">
        <v>0</v>
      </c>
      <c r="C20" s="124">
        <v>0</v>
      </c>
      <c r="D20" s="124">
        <v>0</v>
      </c>
      <c r="E20" s="124">
        <v>0</v>
      </c>
      <c r="F20" s="124">
        <v>0</v>
      </c>
      <c r="H20" s="124">
        <v>0</v>
      </c>
      <c r="J20" s="124">
        <v>0</v>
      </c>
      <c r="K20" s="124">
        <v>0</v>
      </c>
      <c r="L20" s="125">
        <v>0</v>
      </c>
      <c r="M20" s="124">
        <v>0</v>
      </c>
      <c r="O20" s="124">
        <v>0</v>
      </c>
      <c r="Q20" s="125">
        <v>0</v>
      </c>
    </row>
    <row r="21" spans="1:17" x14ac:dyDescent="0.25">
      <c r="A21" s="25">
        <v>20</v>
      </c>
      <c r="B21" s="25">
        <v>0</v>
      </c>
      <c r="C21" s="25">
        <v>0</v>
      </c>
      <c r="D21" s="25">
        <v>0</v>
      </c>
      <c r="E21" s="25">
        <v>0</v>
      </c>
      <c r="F21" s="25">
        <v>0</v>
      </c>
      <c r="H21" s="25">
        <v>75</v>
      </c>
      <c r="J21" s="25">
        <v>0</v>
      </c>
      <c r="K21" s="25">
        <v>0</v>
      </c>
      <c r="L21" s="126">
        <v>0</v>
      </c>
      <c r="M21" s="25">
        <v>0</v>
      </c>
      <c r="O21" s="25">
        <v>50</v>
      </c>
      <c r="Q21" s="126">
        <v>0</v>
      </c>
    </row>
    <row r="22" spans="1:17" x14ac:dyDescent="0.25">
      <c r="A22" s="124">
        <v>13</v>
      </c>
      <c r="B22" s="124">
        <v>0</v>
      </c>
      <c r="C22" s="124">
        <v>0</v>
      </c>
      <c r="D22" s="124">
        <v>0</v>
      </c>
      <c r="E22" s="124">
        <v>0</v>
      </c>
      <c r="F22" s="124">
        <v>12</v>
      </c>
      <c r="H22" s="124">
        <v>0</v>
      </c>
      <c r="J22" s="124">
        <v>0</v>
      </c>
      <c r="K22" s="124">
        <v>0</v>
      </c>
      <c r="L22" s="125">
        <v>0</v>
      </c>
      <c r="M22" s="124">
        <v>0</v>
      </c>
      <c r="O22" s="124">
        <v>0</v>
      </c>
      <c r="Q22" s="125">
        <v>0</v>
      </c>
    </row>
    <row r="23" spans="1:17" x14ac:dyDescent="0.25">
      <c r="A23" s="25">
        <v>0</v>
      </c>
      <c r="B23" s="25">
        <v>0</v>
      </c>
      <c r="C23" s="25">
        <v>0</v>
      </c>
      <c r="D23" s="25">
        <v>0</v>
      </c>
      <c r="E23" s="25">
        <v>0</v>
      </c>
      <c r="F23" s="25">
        <v>0</v>
      </c>
      <c r="H23" s="25">
        <v>0</v>
      </c>
      <c r="J23" s="25">
        <v>0</v>
      </c>
      <c r="K23" s="25">
        <v>0</v>
      </c>
      <c r="L23" s="126">
        <v>0</v>
      </c>
      <c r="M23" s="25">
        <v>0</v>
      </c>
      <c r="O23" s="25">
        <v>0</v>
      </c>
      <c r="Q23" s="126">
        <v>0</v>
      </c>
    </row>
    <row r="24" spans="1:17" x14ac:dyDescent="0.25">
      <c r="A24" s="124">
        <v>0</v>
      </c>
      <c r="B24" s="124">
        <v>0</v>
      </c>
      <c r="C24" s="124">
        <v>0</v>
      </c>
      <c r="D24" s="124">
        <v>0</v>
      </c>
      <c r="E24" s="124">
        <v>0</v>
      </c>
      <c r="F24" s="124">
        <v>0</v>
      </c>
      <c r="H24" s="124">
        <v>0</v>
      </c>
      <c r="J24" s="124">
        <v>61</v>
      </c>
      <c r="K24" s="124">
        <v>0</v>
      </c>
      <c r="L24" s="125">
        <v>0</v>
      </c>
      <c r="M24" s="124">
        <v>0</v>
      </c>
      <c r="O24" s="124">
        <v>0</v>
      </c>
      <c r="Q24" s="125">
        <v>0</v>
      </c>
    </row>
    <row r="25" spans="1:17" x14ac:dyDescent="0.25">
      <c r="A25" s="25">
        <v>0</v>
      </c>
      <c r="B25" s="25">
        <v>150</v>
      </c>
      <c r="C25" s="25">
        <v>0</v>
      </c>
      <c r="D25" s="25">
        <v>0</v>
      </c>
      <c r="E25" s="25">
        <v>0</v>
      </c>
      <c r="F25" s="25">
        <v>0</v>
      </c>
      <c r="H25" s="25">
        <v>0</v>
      </c>
      <c r="J25" s="25">
        <v>0</v>
      </c>
      <c r="K25" s="25">
        <v>0</v>
      </c>
      <c r="L25" s="126">
        <v>0</v>
      </c>
      <c r="M25" s="25">
        <v>0</v>
      </c>
      <c r="O25" s="25">
        <v>0</v>
      </c>
      <c r="Q25" s="126">
        <v>0</v>
      </c>
    </row>
    <row r="26" spans="1:17" x14ac:dyDescent="0.25">
      <c r="A26" s="124">
        <v>0</v>
      </c>
      <c r="B26" s="124">
        <v>0</v>
      </c>
      <c r="C26" s="124">
        <v>0</v>
      </c>
      <c r="D26" s="124">
        <v>0</v>
      </c>
      <c r="E26" s="124">
        <v>0</v>
      </c>
      <c r="F26" s="124">
        <v>0</v>
      </c>
      <c r="H26" s="124">
        <v>0</v>
      </c>
      <c r="J26" s="124">
        <v>0</v>
      </c>
      <c r="K26" s="124">
        <v>0</v>
      </c>
      <c r="L26" s="125">
        <v>0</v>
      </c>
      <c r="M26" s="124">
        <v>0</v>
      </c>
      <c r="O26" s="124">
        <v>10</v>
      </c>
      <c r="Q26" s="125">
        <v>0</v>
      </c>
    </row>
    <row r="27" spans="1:17" x14ac:dyDescent="0.25">
      <c r="A27" s="25">
        <v>0</v>
      </c>
      <c r="B27" s="25">
        <v>0</v>
      </c>
      <c r="C27" s="25">
        <v>0</v>
      </c>
      <c r="D27" s="25">
        <v>3</v>
      </c>
      <c r="E27" s="25">
        <v>28</v>
      </c>
      <c r="F27" s="25">
        <v>0</v>
      </c>
      <c r="H27" s="25">
        <v>0</v>
      </c>
      <c r="J27" s="25">
        <v>0</v>
      </c>
      <c r="K27" s="25">
        <v>0</v>
      </c>
      <c r="L27" s="126">
        <v>0</v>
      </c>
      <c r="M27" s="25">
        <v>0</v>
      </c>
      <c r="O27" s="25">
        <v>0</v>
      </c>
      <c r="Q27" s="126">
        <v>0</v>
      </c>
    </row>
    <row r="28" spans="1:17" x14ac:dyDescent="0.25">
      <c r="A28" s="124">
        <v>0</v>
      </c>
      <c r="B28" s="124">
        <v>0</v>
      </c>
      <c r="C28" s="124">
        <v>5</v>
      </c>
      <c r="D28" s="124">
        <v>0</v>
      </c>
      <c r="E28" s="124">
        <v>0</v>
      </c>
      <c r="F28" s="124">
        <v>16</v>
      </c>
      <c r="H28" s="124">
        <v>0</v>
      </c>
      <c r="J28" s="124">
        <v>0</v>
      </c>
      <c r="K28" s="124">
        <v>0</v>
      </c>
      <c r="L28" s="125">
        <v>0</v>
      </c>
      <c r="M28" s="124">
        <v>0</v>
      </c>
      <c r="O28" s="124">
        <v>0</v>
      </c>
      <c r="Q28" s="125">
        <v>0</v>
      </c>
    </row>
    <row r="29" spans="1:17" x14ac:dyDescent="0.25">
      <c r="A29" s="25">
        <v>0</v>
      </c>
      <c r="B29" s="25">
        <v>0</v>
      </c>
      <c r="C29" s="25">
        <v>0</v>
      </c>
      <c r="D29" s="25">
        <v>0</v>
      </c>
      <c r="E29" s="25">
        <v>0</v>
      </c>
      <c r="F29" s="25">
        <v>0</v>
      </c>
      <c r="H29" s="25">
        <v>0</v>
      </c>
      <c r="J29" s="25">
        <v>0</v>
      </c>
      <c r="K29" s="25">
        <v>0</v>
      </c>
      <c r="L29" s="126">
        <v>0</v>
      </c>
      <c r="M29" s="25">
        <v>0</v>
      </c>
      <c r="O29" s="25">
        <v>0</v>
      </c>
      <c r="Q29" s="126">
        <v>0</v>
      </c>
    </row>
    <row r="30" spans="1:17" x14ac:dyDescent="0.25">
      <c r="A30" s="124">
        <v>0</v>
      </c>
      <c r="B30" s="124">
        <v>0</v>
      </c>
      <c r="C30" s="124">
        <v>0</v>
      </c>
      <c r="D30" s="124">
        <v>0</v>
      </c>
      <c r="E30" s="124">
        <v>0</v>
      </c>
      <c r="F30" s="124">
        <v>0</v>
      </c>
      <c r="H30" s="124">
        <v>0</v>
      </c>
      <c r="J30" s="124">
        <v>0</v>
      </c>
      <c r="K30" s="124">
        <v>0</v>
      </c>
      <c r="L30" s="125">
        <v>0</v>
      </c>
      <c r="M30" s="124">
        <v>0</v>
      </c>
      <c r="O30" s="124">
        <v>0</v>
      </c>
      <c r="Q30" s="125">
        <v>0</v>
      </c>
    </row>
    <row r="31" spans="1:17" x14ac:dyDescent="0.25">
      <c r="A31" s="25">
        <v>0</v>
      </c>
      <c r="B31" s="25">
        <v>0</v>
      </c>
      <c r="C31" s="25">
        <v>5</v>
      </c>
      <c r="D31" s="25">
        <v>0</v>
      </c>
      <c r="E31" s="25">
        <v>0</v>
      </c>
      <c r="F31" s="25">
        <v>0</v>
      </c>
      <c r="H31" s="25">
        <v>0</v>
      </c>
      <c r="J31" s="25">
        <v>0</v>
      </c>
      <c r="K31" s="25">
        <v>0</v>
      </c>
      <c r="L31" s="126">
        <v>0</v>
      </c>
      <c r="M31" s="25">
        <v>0</v>
      </c>
      <c r="O31" s="25">
        <v>9</v>
      </c>
      <c r="Q31" s="127">
        <v>0</v>
      </c>
    </row>
    <row r="32" spans="1:17" x14ac:dyDescent="0.25">
      <c r="A32" s="124">
        <v>15</v>
      </c>
      <c r="B32" s="124">
        <v>0</v>
      </c>
      <c r="C32" s="124">
        <v>0</v>
      </c>
      <c r="D32" s="124">
        <v>0</v>
      </c>
      <c r="E32" s="124">
        <v>12</v>
      </c>
      <c r="F32" s="124">
        <v>0</v>
      </c>
      <c r="H32" s="124">
        <v>0</v>
      </c>
      <c r="J32" s="124">
        <v>0</v>
      </c>
      <c r="K32" s="124">
        <v>0</v>
      </c>
      <c r="L32" s="125">
        <v>0</v>
      </c>
      <c r="M32" s="124">
        <v>0</v>
      </c>
      <c r="O32" s="124">
        <v>0</v>
      </c>
    </row>
    <row r="33" spans="1:15" x14ac:dyDescent="0.25">
      <c r="A33" s="25">
        <v>0</v>
      </c>
      <c r="B33" s="25">
        <v>0</v>
      </c>
      <c r="C33" s="25">
        <v>0</v>
      </c>
      <c r="D33" s="25">
        <v>0</v>
      </c>
      <c r="E33" s="25">
        <v>0</v>
      </c>
      <c r="F33" s="25">
        <v>0</v>
      </c>
      <c r="H33" s="25">
        <v>0</v>
      </c>
      <c r="J33" s="25">
        <v>0</v>
      </c>
      <c r="K33" s="25">
        <v>0</v>
      </c>
      <c r="L33" s="126">
        <v>0</v>
      </c>
      <c r="M33" s="25">
        <v>0</v>
      </c>
      <c r="O33" s="25">
        <v>0</v>
      </c>
    </row>
    <row r="34" spans="1:15" x14ac:dyDescent="0.25">
      <c r="A34" s="124">
        <v>0</v>
      </c>
      <c r="B34" s="124">
        <v>0</v>
      </c>
      <c r="C34" s="124">
        <v>0</v>
      </c>
      <c r="D34" s="124">
        <v>0</v>
      </c>
      <c r="E34" s="124">
        <v>0</v>
      </c>
      <c r="F34" s="124">
        <v>16</v>
      </c>
      <c r="H34" s="124">
        <v>0</v>
      </c>
      <c r="J34" s="124">
        <v>0</v>
      </c>
      <c r="K34" s="124">
        <v>0</v>
      </c>
      <c r="L34" s="125">
        <v>0</v>
      </c>
      <c r="M34" s="124">
        <v>0</v>
      </c>
      <c r="O34" s="124">
        <v>0</v>
      </c>
    </row>
    <row r="35" spans="1:15" x14ac:dyDescent="0.25">
      <c r="A35" s="25">
        <v>0</v>
      </c>
      <c r="B35" s="25">
        <v>75</v>
      </c>
      <c r="C35" s="25">
        <v>0</v>
      </c>
      <c r="D35" s="25">
        <v>0</v>
      </c>
      <c r="E35" s="25">
        <v>0</v>
      </c>
      <c r="F35" s="25">
        <v>0</v>
      </c>
      <c r="H35" s="25">
        <v>0</v>
      </c>
      <c r="J35" s="25">
        <v>0</v>
      </c>
      <c r="K35" s="25">
        <v>0</v>
      </c>
      <c r="L35" s="126">
        <v>0</v>
      </c>
      <c r="M35" s="25">
        <v>0</v>
      </c>
      <c r="O35" s="25">
        <v>0</v>
      </c>
    </row>
    <row r="36" spans="1:15" x14ac:dyDescent="0.25">
      <c r="A36" s="124">
        <v>25</v>
      </c>
      <c r="B36" s="124">
        <v>12</v>
      </c>
      <c r="C36" s="124">
        <v>0</v>
      </c>
      <c r="D36" s="124">
        <v>0</v>
      </c>
      <c r="E36" s="124">
        <v>0</v>
      </c>
      <c r="F36" s="124">
        <v>0</v>
      </c>
      <c r="H36" s="124">
        <v>0</v>
      </c>
      <c r="J36" s="124">
        <v>38</v>
      </c>
      <c r="K36" s="124">
        <v>0</v>
      </c>
      <c r="L36" s="125">
        <v>0</v>
      </c>
      <c r="M36" s="124">
        <v>0</v>
      </c>
      <c r="O36" s="124">
        <v>0</v>
      </c>
    </row>
    <row r="37" spans="1:15" x14ac:dyDescent="0.25">
      <c r="A37" s="25">
        <v>9</v>
      </c>
      <c r="B37" s="25">
        <v>0</v>
      </c>
      <c r="C37" s="25">
        <v>0</v>
      </c>
      <c r="D37" s="25">
        <v>5</v>
      </c>
      <c r="E37" s="25">
        <v>0</v>
      </c>
      <c r="F37" s="25">
        <v>0</v>
      </c>
      <c r="H37" s="25">
        <v>0</v>
      </c>
      <c r="J37" s="25">
        <v>0</v>
      </c>
      <c r="K37" s="25">
        <v>0</v>
      </c>
      <c r="L37" s="126">
        <v>0</v>
      </c>
      <c r="M37" s="25">
        <v>0</v>
      </c>
      <c r="O37" s="25">
        <v>0</v>
      </c>
    </row>
    <row r="38" spans="1:15" x14ac:dyDescent="0.25">
      <c r="A38" s="124">
        <v>0</v>
      </c>
      <c r="B38" s="124">
        <v>0</v>
      </c>
      <c r="C38" s="124">
        <v>0</v>
      </c>
      <c r="D38" s="124">
        <v>0</v>
      </c>
      <c r="E38" s="124">
        <v>0</v>
      </c>
      <c r="F38" s="124">
        <v>17</v>
      </c>
      <c r="H38" s="124">
        <v>0</v>
      </c>
      <c r="J38" s="124">
        <v>0</v>
      </c>
      <c r="K38" s="124">
        <v>0</v>
      </c>
      <c r="L38" s="125">
        <v>0</v>
      </c>
      <c r="M38" s="124">
        <v>0</v>
      </c>
      <c r="O38" s="124">
        <v>0</v>
      </c>
    </row>
    <row r="39" spans="1:15" x14ac:dyDescent="0.25">
      <c r="A39" s="25">
        <v>0</v>
      </c>
      <c r="B39" s="25">
        <v>0</v>
      </c>
      <c r="C39" s="25">
        <v>15</v>
      </c>
      <c r="D39" s="25">
        <v>0</v>
      </c>
      <c r="E39" s="25">
        <v>20</v>
      </c>
      <c r="F39" s="25">
        <v>0</v>
      </c>
      <c r="H39" s="25">
        <v>0</v>
      </c>
      <c r="J39" s="25">
        <v>0</v>
      </c>
      <c r="K39" s="25">
        <v>0</v>
      </c>
      <c r="L39" s="126">
        <v>0</v>
      </c>
      <c r="M39" s="25">
        <v>0</v>
      </c>
      <c r="O39" s="25">
        <v>0</v>
      </c>
    </row>
    <row r="40" spans="1:15" x14ac:dyDescent="0.25">
      <c r="A40" s="124">
        <v>0</v>
      </c>
      <c r="B40" s="124">
        <v>0</v>
      </c>
      <c r="C40" s="124">
        <v>0</v>
      </c>
      <c r="D40" s="124">
        <v>0</v>
      </c>
      <c r="E40" s="124">
        <v>5</v>
      </c>
      <c r="F40" s="124">
        <v>0</v>
      </c>
      <c r="H40" s="124">
        <v>0</v>
      </c>
      <c r="J40" s="124">
        <v>0</v>
      </c>
      <c r="K40" s="124">
        <v>0</v>
      </c>
      <c r="L40" s="125">
        <v>0</v>
      </c>
      <c r="M40" s="124">
        <v>0</v>
      </c>
      <c r="O40" s="124">
        <v>0</v>
      </c>
    </row>
    <row r="41" spans="1:15" x14ac:dyDescent="0.25">
      <c r="A41" s="25">
        <v>0</v>
      </c>
      <c r="B41" s="25">
        <v>0</v>
      </c>
      <c r="C41" s="25">
        <v>20</v>
      </c>
      <c r="D41" s="25">
        <v>0</v>
      </c>
      <c r="E41" s="25">
        <v>0</v>
      </c>
      <c r="F41" s="25">
        <v>15</v>
      </c>
      <c r="H41" s="25">
        <v>0</v>
      </c>
      <c r="J41" s="25">
        <v>0</v>
      </c>
      <c r="K41" s="25">
        <v>0</v>
      </c>
      <c r="L41" s="126">
        <v>0</v>
      </c>
      <c r="M41" s="25">
        <v>0</v>
      </c>
      <c r="O41" s="25">
        <v>0</v>
      </c>
    </row>
    <row r="42" spans="1:15" x14ac:dyDescent="0.25">
      <c r="A42" s="124">
        <v>0</v>
      </c>
      <c r="B42" s="124">
        <v>0</v>
      </c>
      <c r="C42" s="124">
        <v>0</v>
      </c>
      <c r="D42" s="124">
        <v>0</v>
      </c>
      <c r="E42" s="124">
        <v>0</v>
      </c>
      <c r="F42" s="124">
        <v>0</v>
      </c>
      <c r="H42" s="124">
        <v>0</v>
      </c>
      <c r="J42" s="124">
        <v>0</v>
      </c>
      <c r="K42" s="124">
        <v>0</v>
      </c>
      <c r="L42" s="125">
        <v>0</v>
      </c>
      <c r="M42" s="124">
        <v>0</v>
      </c>
      <c r="O42" s="124">
        <v>0</v>
      </c>
    </row>
    <row r="43" spans="1:15" x14ac:dyDescent="0.25">
      <c r="A43" s="25">
        <v>0</v>
      </c>
      <c r="B43" s="25">
        <v>0</v>
      </c>
      <c r="C43" s="25">
        <v>0</v>
      </c>
      <c r="D43" s="25">
        <v>0</v>
      </c>
      <c r="E43" s="25">
        <v>0</v>
      </c>
      <c r="F43" s="25">
        <v>0</v>
      </c>
      <c r="H43" s="25">
        <v>0</v>
      </c>
      <c r="J43" s="25">
        <v>0</v>
      </c>
      <c r="K43" s="25">
        <v>0</v>
      </c>
      <c r="L43" s="126">
        <v>0</v>
      </c>
      <c r="M43" s="25">
        <v>0</v>
      </c>
      <c r="O43" s="25">
        <v>7</v>
      </c>
    </row>
    <row r="44" spans="1:15" x14ac:dyDescent="0.25">
      <c r="A44" s="124">
        <v>0</v>
      </c>
      <c r="B44" s="124">
        <v>0</v>
      </c>
      <c r="C44" s="124">
        <v>0</v>
      </c>
      <c r="D44" s="124">
        <v>0</v>
      </c>
      <c r="E44" s="124">
        <v>0</v>
      </c>
      <c r="F44" s="124">
        <v>0</v>
      </c>
      <c r="H44" s="124">
        <v>0</v>
      </c>
      <c r="J44" s="124">
        <v>17</v>
      </c>
      <c r="K44" s="124">
        <v>0</v>
      </c>
      <c r="L44" s="125">
        <v>0</v>
      </c>
      <c r="M44" s="124">
        <v>0</v>
      </c>
      <c r="O44" s="124">
        <v>0</v>
      </c>
    </row>
    <row r="45" spans="1:15" x14ac:dyDescent="0.25">
      <c r="A45" s="25">
        <v>0</v>
      </c>
      <c r="B45" s="25">
        <v>30</v>
      </c>
      <c r="C45" s="25">
        <v>0</v>
      </c>
      <c r="D45" s="25">
        <v>0</v>
      </c>
      <c r="E45" s="25">
        <v>0</v>
      </c>
      <c r="F45" s="25">
        <v>0</v>
      </c>
      <c r="H45" s="25">
        <v>0</v>
      </c>
      <c r="J45" s="25">
        <v>0</v>
      </c>
      <c r="K45" s="25">
        <v>0</v>
      </c>
      <c r="L45" s="126">
        <v>0</v>
      </c>
      <c r="M45" s="25">
        <v>0</v>
      </c>
      <c r="O45" s="25">
        <v>0</v>
      </c>
    </row>
    <row r="46" spans="1:15" x14ac:dyDescent="0.25">
      <c r="A46" s="124">
        <v>0</v>
      </c>
      <c r="B46" s="124">
        <v>0</v>
      </c>
      <c r="C46" s="124">
        <v>0</v>
      </c>
      <c r="D46" s="124">
        <v>7.3648045689809001</v>
      </c>
      <c r="E46" s="124">
        <v>0</v>
      </c>
      <c r="F46" s="124">
        <v>0</v>
      </c>
      <c r="H46" s="124">
        <v>0</v>
      </c>
      <c r="J46" s="124">
        <v>0</v>
      </c>
      <c r="K46" s="124">
        <v>0</v>
      </c>
      <c r="L46" s="125">
        <v>0</v>
      </c>
      <c r="M46" s="124">
        <v>0</v>
      </c>
      <c r="O46" s="124">
        <v>0</v>
      </c>
    </row>
    <row r="47" spans="1:15" x14ac:dyDescent="0.25">
      <c r="A47" s="25">
        <v>0</v>
      </c>
      <c r="B47" s="25">
        <v>0</v>
      </c>
      <c r="C47" s="25">
        <v>5</v>
      </c>
      <c r="D47" s="25">
        <v>0</v>
      </c>
      <c r="E47" s="25">
        <v>0</v>
      </c>
      <c r="F47" s="25">
        <v>0</v>
      </c>
      <c r="H47" s="25">
        <v>0</v>
      </c>
      <c r="J47" s="25">
        <v>0</v>
      </c>
      <c r="K47" s="25">
        <v>0</v>
      </c>
      <c r="L47" s="126">
        <v>0</v>
      </c>
      <c r="M47" s="25">
        <v>0</v>
      </c>
      <c r="O47" s="25">
        <v>0</v>
      </c>
    </row>
    <row r="48" spans="1:15" x14ac:dyDescent="0.25">
      <c r="A48" s="124">
        <v>0</v>
      </c>
      <c r="B48" s="124">
        <v>0</v>
      </c>
      <c r="C48" s="124">
        <v>23</v>
      </c>
      <c r="D48" s="124">
        <v>2</v>
      </c>
      <c r="E48" s="124">
        <v>0</v>
      </c>
      <c r="F48" s="124">
        <v>0</v>
      </c>
      <c r="H48" s="124">
        <v>0</v>
      </c>
      <c r="J48" s="124">
        <v>0</v>
      </c>
      <c r="K48" s="124">
        <v>0</v>
      </c>
      <c r="L48" s="125">
        <v>0</v>
      </c>
      <c r="M48" s="124">
        <v>0</v>
      </c>
      <c r="O48" s="124">
        <v>35</v>
      </c>
    </row>
    <row r="49" spans="1:15" x14ac:dyDescent="0.25">
      <c r="A49" s="25">
        <v>0</v>
      </c>
      <c r="B49" s="25">
        <v>0</v>
      </c>
      <c r="C49" s="25">
        <v>0</v>
      </c>
      <c r="D49" s="25">
        <v>0</v>
      </c>
      <c r="E49" s="25">
        <v>6</v>
      </c>
      <c r="F49" s="25">
        <v>0</v>
      </c>
      <c r="H49" s="25">
        <v>0</v>
      </c>
      <c r="J49" s="25">
        <v>0</v>
      </c>
      <c r="K49" s="25">
        <v>0</v>
      </c>
      <c r="L49" s="126">
        <v>0</v>
      </c>
      <c r="M49" s="25">
        <v>0</v>
      </c>
      <c r="O49" s="25">
        <v>0</v>
      </c>
    </row>
    <row r="50" spans="1:15" x14ac:dyDescent="0.25">
      <c r="A50" s="124">
        <v>23</v>
      </c>
      <c r="B50" s="124">
        <v>0</v>
      </c>
      <c r="C50" s="124">
        <v>0</v>
      </c>
      <c r="D50" s="124">
        <v>0</v>
      </c>
      <c r="E50" s="124">
        <v>0</v>
      </c>
      <c r="F50" s="124">
        <v>0</v>
      </c>
      <c r="H50" s="124">
        <v>0</v>
      </c>
      <c r="J50" s="124">
        <v>0</v>
      </c>
      <c r="K50" s="124">
        <v>0</v>
      </c>
      <c r="L50" s="125">
        <v>0</v>
      </c>
      <c r="M50" s="124">
        <v>0</v>
      </c>
      <c r="O50" s="124">
        <v>0</v>
      </c>
    </row>
    <row r="51" spans="1:15" x14ac:dyDescent="0.25">
      <c r="A51" s="25">
        <v>0</v>
      </c>
      <c r="B51" s="25">
        <v>0</v>
      </c>
      <c r="C51" s="25">
        <v>0</v>
      </c>
      <c r="D51" s="25">
        <v>0</v>
      </c>
      <c r="E51" s="25">
        <v>0</v>
      </c>
      <c r="F51" s="25">
        <v>0</v>
      </c>
      <c r="H51" s="25">
        <v>0</v>
      </c>
      <c r="J51" s="25">
        <v>0</v>
      </c>
      <c r="K51" s="25">
        <v>0</v>
      </c>
      <c r="L51" s="126">
        <v>0</v>
      </c>
      <c r="M51" s="25">
        <v>0</v>
      </c>
      <c r="O51" s="25">
        <v>0</v>
      </c>
    </row>
    <row r="52" spans="1:15" x14ac:dyDescent="0.25">
      <c r="A52" s="124">
        <v>0</v>
      </c>
      <c r="B52" s="124">
        <v>0</v>
      </c>
      <c r="C52" s="124">
        <v>6</v>
      </c>
      <c r="D52" s="124">
        <v>0</v>
      </c>
      <c r="E52" s="124">
        <v>0</v>
      </c>
      <c r="F52" s="124">
        <v>0</v>
      </c>
      <c r="H52" s="124">
        <v>0</v>
      </c>
      <c r="J52" s="124">
        <v>0</v>
      </c>
      <c r="K52" s="124">
        <v>0</v>
      </c>
      <c r="L52" s="125">
        <v>0</v>
      </c>
      <c r="M52" s="124">
        <v>0</v>
      </c>
      <c r="O52" s="124">
        <v>0</v>
      </c>
    </row>
    <row r="53" spans="1:15" x14ac:dyDescent="0.25">
      <c r="A53" s="25">
        <v>5</v>
      </c>
      <c r="B53" s="25">
        <v>0</v>
      </c>
      <c r="C53" s="25">
        <v>0</v>
      </c>
      <c r="D53" s="25">
        <v>5</v>
      </c>
      <c r="E53" s="25">
        <v>0</v>
      </c>
      <c r="F53" s="25">
        <v>0</v>
      </c>
      <c r="H53" s="25">
        <v>0</v>
      </c>
      <c r="J53" s="25">
        <v>0</v>
      </c>
      <c r="K53" s="25">
        <v>0</v>
      </c>
      <c r="L53" s="126">
        <v>0</v>
      </c>
      <c r="M53" s="25">
        <v>0</v>
      </c>
      <c r="O53" s="25">
        <v>35</v>
      </c>
    </row>
    <row r="54" spans="1:15" x14ac:dyDescent="0.25">
      <c r="A54" s="124">
        <v>0</v>
      </c>
      <c r="B54" s="124">
        <v>0</v>
      </c>
      <c r="C54" s="124">
        <v>0</v>
      </c>
      <c r="D54" s="124">
        <v>3</v>
      </c>
      <c r="E54" s="124">
        <v>0</v>
      </c>
      <c r="F54" s="124">
        <v>0</v>
      </c>
      <c r="H54" s="124">
        <v>0</v>
      </c>
      <c r="J54" s="124">
        <v>0</v>
      </c>
      <c r="K54" s="124">
        <v>0</v>
      </c>
      <c r="L54" s="125">
        <v>0</v>
      </c>
      <c r="M54" s="124">
        <v>0</v>
      </c>
      <c r="O54" s="124">
        <v>0</v>
      </c>
    </row>
    <row r="55" spans="1:15" x14ac:dyDescent="0.25">
      <c r="A55" s="25">
        <v>0</v>
      </c>
      <c r="B55" s="25">
        <v>30</v>
      </c>
      <c r="C55" s="25">
        <v>0</v>
      </c>
      <c r="D55" s="25">
        <v>0</v>
      </c>
      <c r="E55" s="25">
        <v>0</v>
      </c>
      <c r="F55" s="25">
        <v>0</v>
      </c>
      <c r="H55" s="25">
        <v>0</v>
      </c>
      <c r="J55" s="25">
        <v>0</v>
      </c>
      <c r="K55" s="25">
        <v>0</v>
      </c>
      <c r="L55" s="126">
        <v>0</v>
      </c>
      <c r="M55" s="25">
        <v>0</v>
      </c>
      <c r="O55" s="25">
        <v>0</v>
      </c>
    </row>
    <row r="56" spans="1:15" x14ac:dyDescent="0.25">
      <c r="A56" s="124">
        <v>0</v>
      </c>
      <c r="B56" s="124">
        <v>0</v>
      </c>
      <c r="C56" s="124">
        <v>5</v>
      </c>
      <c r="D56" s="124">
        <v>10</v>
      </c>
      <c r="E56" s="124">
        <v>34</v>
      </c>
      <c r="F56" s="124">
        <v>0</v>
      </c>
      <c r="H56" s="124">
        <v>0</v>
      </c>
      <c r="J56" s="124">
        <v>0</v>
      </c>
      <c r="K56" s="124">
        <v>0</v>
      </c>
      <c r="L56" s="125">
        <v>0</v>
      </c>
      <c r="M56" s="124">
        <v>0</v>
      </c>
      <c r="O56" s="124">
        <v>0</v>
      </c>
    </row>
    <row r="57" spans="1:15" x14ac:dyDescent="0.25">
      <c r="A57" s="25">
        <v>0</v>
      </c>
      <c r="B57" s="25">
        <v>0</v>
      </c>
      <c r="C57" s="25">
        <v>0</v>
      </c>
      <c r="D57" s="25">
        <v>0</v>
      </c>
      <c r="E57" s="25">
        <v>0</v>
      </c>
      <c r="F57" s="25">
        <v>0</v>
      </c>
      <c r="H57" s="25">
        <v>0</v>
      </c>
      <c r="J57" s="25">
        <v>0</v>
      </c>
      <c r="K57" s="25">
        <v>0</v>
      </c>
      <c r="L57" s="126">
        <v>0</v>
      </c>
      <c r="M57" s="25">
        <v>0</v>
      </c>
      <c r="O57" s="25">
        <v>0</v>
      </c>
    </row>
    <row r="58" spans="1:15" x14ac:dyDescent="0.25">
      <c r="A58" s="124">
        <v>0</v>
      </c>
      <c r="B58" s="124">
        <v>0</v>
      </c>
      <c r="C58" s="124">
        <v>0</v>
      </c>
      <c r="D58" s="124">
        <v>0</v>
      </c>
      <c r="E58" s="124">
        <v>0</v>
      </c>
      <c r="F58" s="124">
        <v>15</v>
      </c>
      <c r="H58" s="124">
        <v>0</v>
      </c>
      <c r="J58" s="124">
        <v>0</v>
      </c>
      <c r="K58" s="124">
        <v>0</v>
      </c>
      <c r="L58" s="125">
        <v>0</v>
      </c>
      <c r="M58" s="124">
        <v>0</v>
      </c>
      <c r="O58" s="124">
        <v>0</v>
      </c>
    </row>
    <row r="59" spans="1:15" x14ac:dyDescent="0.25">
      <c r="A59" s="25">
        <v>0</v>
      </c>
      <c r="B59" s="25">
        <v>35</v>
      </c>
      <c r="C59" s="25">
        <v>0</v>
      </c>
      <c r="D59" s="25">
        <v>0</v>
      </c>
      <c r="E59" s="25">
        <v>0</v>
      </c>
      <c r="F59" s="25">
        <v>0</v>
      </c>
      <c r="H59" s="25">
        <v>0</v>
      </c>
      <c r="J59" s="25">
        <v>0</v>
      </c>
      <c r="K59" s="25">
        <v>0</v>
      </c>
      <c r="L59" s="126">
        <v>0</v>
      </c>
      <c r="M59" s="25">
        <v>0</v>
      </c>
      <c r="O59" s="25">
        <v>0</v>
      </c>
    </row>
    <row r="60" spans="1:15" x14ac:dyDescent="0.25">
      <c r="A60" s="124">
        <v>0</v>
      </c>
      <c r="B60" s="124">
        <v>0</v>
      </c>
      <c r="C60" s="124">
        <v>0</v>
      </c>
      <c r="D60" s="124">
        <v>0</v>
      </c>
      <c r="E60" s="124">
        <v>0</v>
      </c>
      <c r="F60" s="124">
        <v>0</v>
      </c>
      <c r="H60" s="124">
        <v>0</v>
      </c>
      <c r="J60" s="124">
        <v>0</v>
      </c>
      <c r="K60" s="124">
        <v>0</v>
      </c>
      <c r="L60" s="125">
        <v>0</v>
      </c>
      <c r="M60" s="124">
        <v>0</v>
      </c>
      <c r="O60" s="124">
        <v>0</v>
      </c>
    </row>
    <row r="61" spans="1:15" x14ac:dyDescent="0.25">
      <c r="A61" s="25">
        <v>0</v>
      </c>
      <c r="B61" s="25">
        <v>0</v>
      </c>
      <c r="C61" s="25">
        <v>0</v>
      </c>
      <c r="D61" s="25">
        <v>0</v>
      </c>
      <c r="E61" s="25">
        <v>0</v>
      </c>
      <c r="F61" s="25">
        <v>0</v>
      </c>
      <c r="H61" s="25">
        <v>0</v>
      </c>
      <c r="J61" s="25">
        <v>0</v>
      </c>
      <c r="K61" s="25">
        <v>0</v>
      </c>
      <c r="L61" s="126">
        <v>0</v>
      </c>
      <c r="M61" s="25">
        <v>0</v>
      </c>
      <c r="O61" s="25">
        <v>0</v>
      </c>
    </row>
    <row r="62" spans="1:15" x14ac:dyDescent="0.25">
      <c r="J62" s="124">
        <v>0</v>
      </c>
    </row>
    <row r="63" spans="1:15" x14ac:dyDescent="0.25">
      <c r="J63" s="25">
        <v>38</v>
      </c>
    </row>
    <row r="64" spans="1:15" x14ac:dyDescent="0.25">
      <c r="J64" s="124">
        <v>0</v>
      </c>
    </row>
    <row r="65" spans="10:10" x14ac:dyDescent="0.25">
      <c r="J65" s="25">
        <v>25</v>
      </c>
    </row>
    <row r="66" spans="10:10" x14ac:dyDescent="0.25">
      <c r="J66" s="124">
        <v>0</v>
      </c>
    </row>
    <row r="67" spans="10:10" x14ac:dyDescent="0.25">
      <c r="J67" s="25">
        <v>0</v>
      </c>
    </row>
    <row r="68" spans="10:10" x14ac:dyDescent="0.25">
      <c r="J68" s="124">
        <v>0</v>
      </c>
    </row>
    <row r="69" spans="10:10" x14ac:dyDescent="0.25">
      <c r="J69" s="25">
        <v>0</v>
      </c>
    </row>
    <row r="70" spans="10:10" x14ac:dyDescent="0.25">
      <c r="J70" s="124">
        <v>0</v>
      </c>
    </row>
    <row r="71" spans="10:10" x14ac:dyDescent="0.25">
      <c r="J71" s="25">
        <v>15</v>
      </c>
    </row>
    <row r="72" spans="10:10" x14ac:dyDescent="0.25">
      <c r="J72" s="124">
        <v>0</v>
      </c>
    </row>
    <row r="73" spans="10:10" x14ac:dyDescent="0.25">
      <c r="J73" s="25">
        <v>0</v>
      </c>
    </row>
    <row r="74" spans="10:10" x14ac:dyDescent="0.25">
      <c r="J74" s="124">
        <v>0</v>
      </c>
    </row>
    <row r="75" spans="10:10" x14ac:dyDescent="0.25">
      <c r="J75" s="25">
        <v>0</v>
      </c>
    </row>
    <row r="76" spans="10:10" x14ac:dyDescent="0.25">
      <c r="J76" s="124">
        <v>0</v>
      </c>
    </row>
    <row r="77" spans="10:10" x14ac:dyDescent="0.25">
      <c r="J77" s="25">
        <v>0</v>
      </c>
    </row>
    <row r="78" spans="10:10" x14ac:dyDescent="0.25">
      <c r="J78" s="124">
        <v>0</v>
      </c>
    </row>
    <row r="79" spans="10:10" x14ac:dyDescent="0.25">
      <c r="J79" s="25">
        <v>0</v>
      </c>
    </row>
    <row r="80" spans="10:10" x14ac:dyDescent="0.25">
      <c r="J80" s="124">
        <v>25</v>
      </c>
    </row>
    <row r="81" spans="10:10" x14ac:dyDescent="0.25">
      <c r="J81" s="25">
        <v>0</v>
      </c>
    </row>
    <row r="82" spans="10:10" x14ac:dyDescent="0.25">
      <c r="J82" s="124">
        <v>0</v>
      </c>
    </row>
    <row r="83" spans="10:10" x14ac:dyDescent="0.25">
      <c r="J83" s="25">
        <v>0</v>
      </c>
    </row>
    <row r="84" spans="10:10" x14ac:dyDescent="0.25">
      <c r="J84" s="124">
        <v>0</v>
      </c>
    </row>
    <row r="85" spans="10:10" x14ac:dyDescent="0.25">
      <c r="J85" s="25">
        <v>0</v>
      </c>
    </row>
    <row r="86" spans="10:10" x14ac:dyDescent="0.25">
      <c r="J86" s="124">
        <v>0</v>
      </c>
    </row>
    <row r="87" spans="10:10" x14ac:dyDescent="0.25">
      <c r="J87" s="25">
        <v>0</v>
      </c>
    </row>
    <row r="88" spans="10:10" x14ac:dyDescent="0.25">
      <c r="J88" s="124">
        <v>0</v>
      </c>
    </row>
    <row r="89" spans="10:10" x14ac:dyDescent="0.25">
      <c r="J89" s="25">
        <v>0</v>
      </c>
    </row>
    <row r="90" spans="10:10" x14ac:dyDescent="0.25">
      <c r="J90" s="124">
        <v>0</v>
      </c>
    </row>
    <row r="91" spans="10:10" x14ac:dyDescent="0.25">
      <c r="J91" s="25">
        <v>0</v>
      </c>
    </row>
    <row r="92" spans="10:10" x14ac:dyDescent="0.25">
      <c r="J92" s="124">
        <v>0</v>
      </c>
    </row>
    <row r="93" spans="10:10" x14ac:dyDescent="0.25">
      <c r="J93" s="25">
        <v>27</v>
      </c>
    </row>
    <row r="94" spans="10:10" x14ac:dyDescent="0.25">
      <c r="J94" s="124">
        <v>0</v>
      </c>
    </row>
    <row r="95" spans="10:10" x14ac:dyDescent="0.25">
      <c r="J95" s="25">
        <v>0</v>
      </c>
    </row>
    <row r="96" spans="10:10" x14ac:dyDescent="0.25">
      <c r="J96" s="124">
        <v>0</v>
      </c>
    </row>
    <row r="97" spans="10:10" x14ac:dyDescent="0.25">
      <c r="J97" s="25">
        <v>0</v>
      </c>
    </row>
    <row r="98" spans="10:10" x14ac:dyDescent="0.25">
      <c r="J98" s="124">
        <v>0</v>
      </c>
    </row>
    <row r="99" spans="10:10" x14ac:dyDescent="0.25">
      <c r="J99" s="25">
        <v>0</v>
      </c>
    </row>
    <row r="100" spans="10:10" x14ac:dyDescent="0.25">
      <c r="J100" s="124">
        <v>0</v>
      </c>
    </row>
    <row r="101" spans="10:10" x14ac:dyDescent="0.25">
      <c r="J101" s="25">
        <v>0</v>
      </c>
    </row>
    <row r="102" spans="10:10" x14ac:dyDescent="0.25">
      <c r="J102" s="124">
        <v>0</v>
      </c>
    </row>
    <row r="103" spans="10:10" x14ac:dyDescent="0.25">
      <c r="J103" s="25">
        <v>0</v>
      </c>
    </row>
    <row r="104" spans="10:10" x14ac:dyDescent="0.25">
      <c r="J104" s="124">
        <v>0</v>
      </c>
    </row>
    <row r="105" spans="10:10" x14ac:dyDescent="0.25">
      <c r="J105" s="25">
        <v>0</v>
      </c>
    </row>
    <row r="106" spans="10:10" x14ac:dyDescent="0.25">
      <c r="J106" s="124">
        <v>0</v>
      </c>
    </row>
    <row r="107" spans="10:10" x14ac:dyDescent="0.25">
      <c r="J107" s="25">
        <v>0</v>
      </c>
    </row>
    <row r="108" spans="10:10" x14ac:dyDescent="0.25">
      <c r="J108" s="124">
        <v>0</v>
      </c>
    </row>
    <row r="109" spans="10:10" x14ac:dyDescent="0.25">
      <c r="J109" s="25">
        <v>35</v>
      </c>
    </row>
    <row r="110" spans="10:10" x14ac:dyDescent="0.25">
      <c r="J110" s="124">
        <v>0</v>
      </c>
    </row>
    <row r="111" spans="10:10" x14ac:dyDescent="0.25">
      <c r="J111" s="25">
        <v>0</v>
      </c>
    </row>
    <row r="112" spans="10:10" x14ac:dyDescent="0.25">
      <c r="J112" s="124">
        <v>0</v>
      </c>
    </row>
    <row r="113" spans="10:10" x14ac:dyDescent="0.25">
      <c r="J113" s="25">
        <v>0</v>
      </c>
    </row>
    <row r="114" spans="10:10" x14ac:dyDescent="0.25">
      <c r="J114" s="124">
        <v>0</v>
      </c>
    </row>
    <row r="115" spans="10:10" x14ac:dyDescent="0.25">
      <c r="J115" s="25">
        <v>0</v>
      </c>
    </row>
    <row r="116" spans="10:10" x14ac:dyDescent="0.25">
      <c r="J116" s="124">
        <v>0</v>
      </c>
    </row>
    <row r="117" spans="10:10" x14ac:dyDescent="0.25">
      <c r="J117" s="25">
        <v>0</v>
      </c>
    </row>
    <row r="118" spans="10:10" x14ac:dyDescent="0.25">
      <c r="J118" s="124">
        <v>0</v>
      </c>
    </row>
    <row r="119" spans="10:10" x14ac:dyDescent="0.25">
      <c r="J119" s="25">
        <v>0</v>
      </c>
    </row>
    <row r="120" spans="10:10" x14ac:dyDescent="0.25">
      <c r="J120" s="124">
        <v>0</v>
      </c>
    </row>
    <row r="121" spans="10:10" x14ac:dyDescent="0.25">
      <c r="J121" s="25">
        <v>0</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92086-6616-4335-814C-426DA4BFA7B5}">
  <dimension ref="A1:I9"/>
  <sheetViews>
    <sheetView workbookViewId="0">
      <selection activeCell="A2" sqref="A2"/>
    </sheetView>
  </sheetViews>
  <sheetFormatPr defaultRowHeight="15" x14ac:dyDescent="0.25"/>
  <cols>
    <col min="1" max="1" width="27.85546875" bestFit="1" customWidth="1"/>
    <col min="3" max="3" width="25" bestFit="1" customWidth="1"/>
    <col min="5" max="5" width="51.42578125" bestFit="1" customWidth="1"/>
    <col min="7" max="7" width="31.85546875" customWidth="1"/>
    <col min="9" max="9" width="27.42578125" bestFit="1" customWidth="1"/>
  </cols>
  <sheetData>
    <row r="1" spans="1:9" x14ac:dyDescent="0.25">
      <c r="A1" s="85" t="s">
        <v>60</v>
      </c>
      <c r="C1" s="85" t="s">
        <v>1122</v>
      </c>
      <c r="E1" s="85" t="s">
        <v>1123</v>
      </c>
      <c r="G1" s="85" t="s">
        <v>1124</v>
      </c>
      <c r="I1" s="85" t="s">
        <v>1160</v>
      </c>
    </row>
    <row r="2" spans="1:9" x14ac:dyDescent="0.25">
      <c r="A2" t="s">
        <v>34</v>
      </c>
      <c r="C2" t="s">
        <v>64</v>
      </c>
      <c r="E2" t="s">
        <v>1125</v>
      </c>
      <c r="G2" s="225" t="s">
        <v>1126</v>
      </c>
      <c r="I2" t="s">
        <v>1161</v>
      </c>
    </row>
    <row r="3" spans="1:9" x14ac:dyDescent="0.25">
      <c r="A3" t="s">
        <v>2084</v>
      </c>
      <c r="C3" t="s">
        <v>67</v>
      </c>
      <c r="E3" t="s">
        <v>1128</v>
      </c>
      <c r="G3" s="225" t="s">
        <v>1129</v>
      </c>
      <c r="I3" t="s">
        <v>1162</v>
      </c>
    </row>
    <row r="4" spans="1:9" x14ac:dyDescent="0.25">
      <c r="A4" t="s">
        <v>1127</v>
      </c>
      <c r="C4" t="s">
        <v>1131</v>
      </c>
      <c r="E4" t="s">
        <v>1132</v>
      </c>
      <c r="G4" s="225" t="s">
        <v>1133</v>
      </c>
    </row>
    <row r="5" spans="1:9" x14ac:dyDescent="0.25">
      <c r="A5" t="s">
        <v>1130</v>
      </c>
      <c r="C5" t="s">
        <v>150</v>
      </c>
      <c r="E5" t="s">
        <v>1134</v>
      </c>
      <c r="G5" s="225" t="s">
        <v>1135</v>
      </c>
    </row>
    <row r="6" spans="1:9" x14ac:dyDescent="0.25">
      <c r="A6" t="s">
        <v>44</v>
      </c>
      <c r="G6" s="225" t="s">
        <v>1136</v>
      </c>
    </row>
    <row r="7" spans="1:9" x14ac:dyDescent="0.25">
      <c r="A7" t="s">
        <v>49</v>
      </c>
      <c r="G7" s="225" t="s">
        <v>1137</v>
      </c>
    </row>
    <row r="8" spans="1:9" x14ac:dyDescent="0.25">
      <c r="A8" t="s">
        <v>50</v>
      </c>
      <c r="G8" s="225" t="s">
        <v>1138</v>
      </c>
    </row>
    <row r="9" spans="1:9" x14ac:dyDescent="0.25">
      <c r="G9" s="225" t="s">
        <v>1139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EB505-08E8-4725-9D29-77A8594D5C06}">
  <sheetPr>
    <tabColor theme="9" tint="0.79998168889431442"/>
  </sheetPr>
  <dimension ref="A1:O31"/>
  <sheetViews>
    <sheetView zoomScale="120" zoomScaleNormal="120" workbookViewId="0">
      <selection activeCell="I6" sqref="I6:O21"/>
    </sheetView>
  </sheetViews>
  <sheetFormatPr defaultRowHeight="15" x14ac:dyDescent="0.25"/>
  <cols>
    <col min="1" max="1" width="31.5703125" customWidth="1"/>
    <col min="2" max="2" width="22.85546875" customWidth="1"/>
    <col min="3" max="3" width="22.5703125" customWidth="1"/>
    <col min="4" max="4" width="18.85546875" customWidth="1"/>
    <col min="5" max="5" width="22.42578125" customWidth="1"/>
    <col min="6" max="6" width="8.85546875" customWidth="1"/>
    <col min="7" max="7" width="9.140625" hidden="1" customWidth="1"/>
    <col min="8" max="8" width="10.5703125" hidden="1" customWidth="1"/>
    <col min="9" max="9" width="8.7109375" customWidth="1"/>
  </cols>
  <sheetData>
    <row r="1" spans="1:15" ht="45" x14ac:dyDescent="0.25">
      <c r="A1" s="320" t="s">
        <v>1155</v>
      </c>
      <c r="B1" s="321" t="s">
        <v>1156</v>
      </c>
      <c r="C1" s="319" t="s">
        <v>1157</v>
      </c>
      <c r="D1" s="226" t="s">
        <v>27</v>
      </c>
      <c r="E1" s="227" t="s">
        <v>28</v>
      </c>
    </row>
    <row r="2" spans="1:15" x14ac:dyDescent="0.25">
      <c r="A2" s="333"/>
      <c r="B2" s="334"/>
      <c r="C2" s="322"/>
      <c r="D2" s="335"/>
      <c r="E2" s="336"/>
    </row>
    <row r="3" spans="1:15" x14ac:dyDescent="0.25">
      <c r="A3" s="324"/>
      <c r="B3" s="325"/>
      <c r="C3" s="323"/>
      <c r="D3" s="326"/>
      <c r="E3" s="327"/>
    </row>
    <row r="4" spans="1:15" x14ac:dyDescent="0.25">
      <c r="A4" s="234" t="s">
        <v>29</v>
      </c>
      <c r="B4" s="235" t="s">
        <v>30</v>
      </c>
      <c r="C4" s="235" t="s">
        <v>31</v>
      </c>
      <c r="D4" s="236" t="s">
        <v>32</v>
      </c>
      <c r="E4" s="237" t="s">
        <v>33</v>
      </c>
    </row>
    <row r="5" spans="1:15" ht="15.75" thickBot="1" x14ac:dyDescent="0.3">
      <c r="A5" s="228" t="s">
        <v>34</v>
      </c>
      <c r="B5" s="224">
        <f>SUM(B6:B11)</f>
        <v>0</v>
      </c>
      <c r="C5" s="215">
        <f>SUM(C6:C11)</f>
        <v>0</v>
      </c>
      <c r="D5" s="223">
        <f>SUM(D6:D11)</f>
        <v>0</v>
      </c>
      <c r="E5" s="232">
        <f>SUM(E6:E11)</f>
        <v>0</v>
      </c>
      <c r="G5" s="318" t="s">
        <v>35</v>
      </c>
      <c r="H5" s="318" t="s">
        <v>36</v>
      </c>
    </row>
    <row r="6" spans="1:15" ht="14.45" customHeight="1" x14ac:dyDescent="0.25">
      <c r="A6" s="229" t="s">
        <v>37</v>
      </c>
      <c r="B6" s="337"/>
      <c r="C6" s="338"/>
      <c r="D6" s="341">
        <f>COUNTIF('AUP Test Results - Table 1'!$D$2:$D$61,"&lt;&gt;"&amp;"")</f>
        <v>0</v>
      </c>
      <c r="E6" s="342">
        <f>SUM('AUP Test Results - Table 1'!$D$2:$D$61)</f>
        <v>0</v>
      </c>
      <c r="G6" s="10">
        <f>COUNTIF('AUP Test Results - Table 1'!$D$2:$D$61,"&lt;&gt;"&amp;"")</f>
        <v>0</v>
      </c>
      <c r="H6" s="367">
        <f>SUM('AUP Test Results - Table 1'!$D$2:$D$61)</f>
        <v>0</v>
      </c>
      <c r="I6" s="402" t="s">
        <v>2089</v>
      </c>
      <c r="J6" s="403"/>
      <c r="K6" s="403"/>
      <c r="L6" s="403"/>
      <c r="M6" s="403"/>
      <c r="N6" s="403"/>
      <c r="O6" s="404"/>
    </row>
    <row r="7" spans="1:15" x14ac:dyDescent="0.25">
      <c r="A7" s="229" t="s">
        <v>38</v>
      </c>
      <c r="B7" s="337"/>
      <c r="C7" s="339"/>
      <c r="D7" s="341">
        <f>COUNTIF('AUP Test Results - Table 1'!$D$62:$D$121,"&lt;&gt;"&amp;"")</f>
        <v>0</v>
      </c>
      <c r="E7" s="342">
        <f>SUM('AUP Test Results - Table 1'!$D$62:$D$121)</f>
        <v>0</v>
      </c>
      <c r="G7" s="10">
        <f>COUNTIF('AUP Test Results - Table 1'!$D$62:$D$121,"&lt;&gt;"&amp;"")</f>
        <v>0</v>
      </c>
      <c r="H7" s="367">
        <f>SUM('AUP Test Results - Table 1'!$D$62:$D$121)</f>
        <v>0</v>
      </c>
      <c r="I7" s="405"/>
      <c r="J7" s="406"/>
      <c r="K7" s="406"/>
      <c r="L7" s="406"/>
      <c r="M7" s="406"/>
      <c r="N7" s="406"/>
      <c r="O7" s="407"/>
    </row>
    <row r="8" spans="1:15" x14ac:dyDescent="0.25">
      <c r="A8" s="229" t="s">
        <v>39</v>
      </c>
      <c r="B8" s="337"/>
      <c r="C8" s="339"/>
      <c r="D8" s="341">
        <f>COUNTIF('AUP Test Results - Table 1'!$D$122:$D$181,"&lt;&gt;"&amp;"")</f>
        <v>0</v>
      </c>
      <c r="E8" s="342">
        <f>SUM('AUP Test Results - Table 1'!$D$122:$D$181)</f>
        <v>0</v>
      </c>
      <c r="G8" s="10">
        <f>COUNTIF('AUP Test Results - Table 1'!$D$122:$D$181,"&lt;&gt;"&amp;"")</f>
        <v>0</v>
      </c>
      <c r="H8" s="367">
        <f>SUM('AUP Test Results - Table 1'!$D$122:$D$181)</f>
        <v>0</v>
      </c>
      <c r="I8" s="405"/>
      <c r="J8" s="406"/>
      <c r="K8" s="406"/>
      <c r="L8" s="406"/>
      <c r="M8" s="406"/>
      <c r="N8" s="406"/>
      <c r="O8" s="407"/>
    </row>
    <row r="9" spans="1:15" x14ac:dyDescent="0.25">
      <c r="A9" s="229" t="s">
        <v>40</v>
      </c>
      <c r="B9" s="337"/>
      <c r="C9" s="339"/>
      <c r="D9" s="341">
        <f>COUNTIF('AUP Test Results - Table 1'!$D$182:$D$241,"&lt;&gt;"&amp;"")</f>
        <v>0</v>
      </c>
      <c r="E9" s="342">
        <f>SUM('AUP Test Results - Table 1'!$D$182:$D$241)</f>
        <v>0</v>
      </c>
      <c r="G9" s="10">
        <f>COUNTIF('AUP Test Results - Table 1'!$D$182:$D$241,"&lt;&gt;"&amp;"")</f>
        <v>0</v>
      </c>
      <c r="H9" s="367">
        <f>SUM('AUP Test Results - Table 1'!$D$182:$D$241)</f>
        <v>0</v>
      </c>
      <c r="I9" s="405"/>
      <c r="J9" s="406"/>
      <c r="K9" s="406"/>
      <c r="L9" s="406"/>
      <c r="M9" s="406"/>
      <c r="N9" s="406"/>
      <c r="O9" s="407"/>
    </row>
    <row r="10" spans="1:15" x14ac:dyDescent="0.25">
      <c r="A10" s="229" t="s">
        <v>41</v>
      </c>
      <c r="B10" s="337"/>
      <c r="C10" s="339"/>
      <c r="D10" s="341">
        <f>COUNTIF('AUP Test Results - Table 1'!$D$242:$D$301,"&lt;&gt;"&amp;"")</f>
        <v>0</v>
      </c>
      <c r="E10" s="342">
        <f>SUM('AUP Test Results - Table 1'!$D$242:$D$301)</f>
        <v>0</v>
      </c>
      <c r="G10" s="10">
        <f>COUNTIF('AUP Test Results - Table 1'!$D$242:$D$301,"&lt;&gt;"&amp;"")</f>
        <v>0</v>
      </c>
      <c r="H10" s="367">
        <f>SUM('AUP Test Results - Table 1'!$D$242:$D$301)</f>
        <v>0</v>
      </c>
      <c r="I10" s="405"/>
      <c r="J10" s="406"/>
      <c r="K10" s="406"/>
      <c r="L10" s="406"/>
      <c r="M10" s="406"/>
      <c r="N10" s="406"/>
      <c r="O10" s="407"/>
    </row>
    <row r="11" spans="1:15" x14ac:dyDescent="0.25">
      <c r="A11" s="229" t="s">
        <v>42</v>
      </c>
      <c r="B11" s="337"/>
      <c r="C11" s="339"/>
      <c r="D11" s="341">
        <f>COUNTIF('AUP Test Results - Table 1'!$D$302:$D$361,"&lt;&gt;"&amp;"")</f>
        <v>0</v>
      </c>
      <c r="E11" s="342">
        <f>SUM('AUP Test Results - Table 1'!$D$302:$D$361)</f>
        <v>0</v>
      </c>
      <c r="G11" s="10">
        <f>COUNTIF('AUP Test Results - Table 1'!$D$302:$D$361,"&lt;&gt;"&amp;"")</f>
        <v>0</v>
      </c>
      <c r="H11" s="367">
        <f>SUM('AUP Test Results - Table 1'!$D$302:$D$361)</f>
        <v>0</v>
      </c>
      <c r="I11" s="405"/>
      <c r="J11" s="406"/>
      <c r="K11" s="406"/>
      <c r="L11" s="406"/>
      <c r="M11" s="406"/>
      <c r="N11" s="406"/>
      <c r="O11" s="407"/>
    </row>
    <row r="12" spans="1:15" x14ac:dyDescent="0.25">
      <c r="A12" s="230" t="s">
        <v>43</v>
      </c>
      <c r="B12" s="337"/>
      <c r="C12" s="340"/>
      <c r="D12" s="341">
        <f>COUNTIF('AUP Test Results - Table 1'!$D$362:$D$421,"&lt;&gt;"&amp;"")</f>
        <v>0</v>
      </c>
      <c r="E12" s="342">
        <f>SUM('AUP Test Results - Table 1'!$D$362:$D$421)</f>
        <v>0</v>
      </c>
      <c r="G12" s="10">
        <f>COUNTIF('AUP Test Results - Table 1'!$D$362:$D$421,"&lt;&gt;"&amp;"")</f>
        <v>0</v>
      </c>
      <c r="H12" s="367">
        <f>SUM('AUP Test Results - Table 1'!$D$362:$D$421)</f>
        <v>0</v>
      </c>
      <c r="I12" s="405"/>
      <c r="J12" s="406"/>
      <c r="K12" s="406"/>
      <c r="L12" s="406"/>
      <c r="M12" s="406"/>
      <c r="N12" s="406"/>
      <c r="O12" s="407"/>
    </row>
    <row r="13" spans="1:15" x14ac:dyDescent="0.25">
      <c r="A13" s="228" t="s">
        <v>44</v>
      </c>
      <c r="B13" s="224">
        <f>SUM(B14:B17)</f>
        <v>0</v>
      </c>
      <c r="C13" s="216">
        <f>SUM(C14:C17)</f>
        <v>0</v>
      </c>
      <c r="D13" s="224">
        <f>SUM(D14:D17)</f>
        <v>0</v>
      </c>
      <c r="E13" s="233">
        <f>SUM(E14:E17)</f>
        <v>0</v>
      </c>
      <c r="G13" s="10"/>
      <c r="H13" s="367"/>
      <c r="I13" s="405"/>
      <c r="J13" s="406"/>
      <c r="K13" s="406"/>
      <c r="L13" s="406"/>
      <c r="M13" s="406"/>
      <c r="N13" s="406"/>
      <c r="O13" s="407"/>
    </row>
    <row r="14" spans="1:15" x14ac:dyDescent="0.25">
      <c r="A14" s="229" t="s">
        <v>45</v>
      </c>
      <c r="B14" s="337"/>
      <c r="C14" s="340"/>
      <c r="D14" s="341">
        <f>COUNTIF('AUP Test Results - Table 1'!$D$422:$D$541,"&lt;&gt;"&amp;"")</f>
        <v>0</v>
      </c>
      <c r="E14" s="342">
        <f>SUM('AUP Test Results - Table 1'!$D$422:$D$541)</f>
        <v>0</v>
      </c>
      <c r="G14" s="10">
        <f>COUNTIF('AUP Test Results - Table 1'!$D$422:$D$541,"&lt;&gt;"&amp;"")</f>
        <v>0</v>
      </c>
      <c r="H14" s="367">
        <f>SUM('AUP Test Results - Table 1'!$D$422:$D$541)</f>
        <v>0</v>
      </c>
      <c r="I14" s="405"/>
      <c r="J14" s="406"/>
      <c r="K14" s="406"/>
      <c r="L14" s="406"/>
      <c r="M14" s="406"/>
      <c r="N14" s="406"/>
      <c r="O14" s="407"/>
    </row>
    <row r="15" spans="1:15" x14ac:dyDescent="0.25">
      <c r="A15" s="229" t="s">
        <v>46</v>
      </c>
      <c r="B15" s="337"/>
      <c r="C15" s="339"/>
      <c r="D15" s="341">
        <f>COUNTIF('AUP Test Results - Table 1'!$D$542:$D$601,"&lt;&gt;"&amp;"")</f>
        <v>0</v>
      </c>
      <c r="E15" s="342">
        <f>SUM('AUP Test Results - Table 1'!$D$542:$D$601)</f>
        <v>0</v>
      </c>
      <c r="G15" s="10">
        <f>COUNTIF('AUP Test Results - Table 1'!$D$542:$D$601,"&lt;&gt;"&amp;"")</f>
        <v>0</v>
      </c>
      <c r="H15" s="367">
        <f>SUM('AUP Test Results - Table 1'!$D$542:$D$601)</f>
        <v>0</v>
      </c>
      <c r="I15" s="405"/>
      <c r="J15" s="406"/>
      <c r="K15" s="406"/>
      <c r="L15" s="406"/>
      <c r="M15" s="406"/>
      <c r="N15" s="406"/>
      <c r="O15" s="407"/>
    </row>
    <row r="16" spans="1:15" x14ac:dyDescent="0.25">
      <c r="A16" s="229" t="s">
        <v>47</v>
      </c>
      <c r="B16" s="337"/>
      <c r="C16" s="339"/>
      <c r="D16" s="341">
        <f>COUNTIF('AUP Test Results - Table 1'!$D$602:$D$661,"&lt;&gt;"&amp;"")</f>
        <v>0</v>
      </c>
      <c r="E16" s="342">
        <f>SUM('AUP Test Results - Table 1'!$D$602:$D$661)</f>
        <v>0</v>
      </c>
      <c r="G16" s="10">
        <f>COUNTIF('AUP Test Results - Table 1'!$D$602:$D$661,"&lt;&gt;"&amp;"")</f>
        <v>0</v>
      </c>
      <c r="H16" s="367">
        <f>SUM('AUP Test Results - Table 1'!$D$602:$D$661)</f>
        <v>0</v>
      </c>
      <c r="I16" s="405"/>
      <c r="J16" s="406"/>
      <c r="K16" s="406"/>
      <c r="L16" s="406"/>
      <c r="M16" s="406"/>
      <c r="N16" s="406"/>
      <c r="O16" s="407"/>
    </row>
    <row r="17" spans="1:15" ht="55.35" customHeight="1" x14ac:dyDescent="0.25">
      <c r="A17" s="231" t="s">
        <v>48</v>
      </c>
      <c r="B17" s="337"/>
      <c r="C17" s="339"/>
      <c r="D17" s="341">
        <f>COUNTIF('AUP Test Results - Table 1'!$D$662:$D$721,"&lt;&gt;"&amp;"")</f>
        <v>0</v>
      </c>
      <c r="E17" s="342">
        <f>SUM('AUP Test Results - Table 1'!$D$662:$D$721)</f>
        <v>0</v>
      </c>
      <c r="G17" s="10">
        <f>COUNTIF('AUP Test Results - Table 1'!$D$662:$D$721,"&lt;&gt;"&amp;"")</f>
        <v>0</v>
      </c>
      <c r="H17" s="367">
        <f>SUM('AUP Test Results - Table 1'!$D$662:$D$721)</f>
        <v>0</v>
      </c>
      <c r="I17" s="405"/>
      <c r="J17" s="406"/>
      <c r="K17" s="406"/>
      <c r="L17" s="406"/>
      <c r="M17" s="406"/>
      <c r="N17" s="406"/>
      <c r="O17" s="407"/>
    </row>
    <row r="18" spans="1:15" x14ac:dyDescent="0.25">
      <c r="A18" s="230" t="s">
        <v>49</v>
      </c>
      <c r="B18" s="337"/>
      <c r="C18" s="340"/>
      <c r="D18" s="341">
        <f>COUNTIF('AUP Test Results - Table 1'!$D$722:$D$781,"&lt;&gt;"&amp;"")</f>
        <v>0</v>
      </c>
      <c r="E18" s="342">
        <f>SUM('AUP Test Results - Table 1'!$D$722:$D$781)</f>
        <v>0</v>
      </c>
      <c r="G18" s="10">
        <f>COUNTIF('AUP Test Results - Table 1'!$D$722:$D$781,"&lt;&gt;"&amp;"")</f>
        <v>0</v>
      </c>
      <c r="H18" s="367">
        <f>SUM('AUP Test Results - Table 1'!$D$722:$D$781)</f>
        <v>0</v>
      </c>
      <c r="I18" s="405"/>
      <c r="J18" s="406"/>
      <c r="K18" s="406"/>
      <c r="L18" s="406"/>
      <c r="M18" s="406"/>
      <c r="N18" s="406"/>
      <c r="O18" s="407"/>
    </row>
    <row r="19" spans="1:15" x14ac:dyDescent="0.25">
      <c r="A19" s="230" t="s">
        <v>50</v>
      </c>
      <c r="B19" s="337"/>
      <c r="C19" s="340"/>
      <c r="D19" s="341">
        <f>COUNTIF('AUP Test Results - Table 1'!$D$782:$D$811,"&lt;&gt;"&amp;"")</f>
        <v>0</v>
      </c>
      <c r="E19" s="342">
        <f>SUM('AUP Test Results - Table 1'!$D$782:$D$811)</f>
        <v>0</v>
      </c>
      <c r="G19" s="10">
        <f>COUNTIF('AUP Test Results - Table 1'!$D$782:$D$811,"&lt;&gt;"&amp;"")</f>
        <v>0</v>
      </c>
      <c r="H19" s="367">
        <f>SUM('AUP Test Results - Table 1'!$D$782:$D$811)</f>
        <v>0</v>
      </c>
      <c r="I19" s="405"/>
      <c r="J19" s="406"/>
      <c r="K19" s="406"/>
      <c r="L19" s="406"/>
      <c r="M19" s="406"/>
      <c r="N19" s="406"/>
      <c r="O19" s="407"/>
    </row>
    <row r="20" spans="1:15" x14ac:dyDescent="0.25">
      <c r="A20" s="328"/>
      <c r="B20" s="329"/>
      <c r="C20" s="330"/>
      <c r="D20" s="331"/>
      <c r="E20" s="233"/>
      <c r="G20" s="5"/>
      <c r="H20" s="367"/>
      <c r="I20" s="405"/>
      <c r="J20" s="406"/>
      <c r="K20" s="406"/>
      <c r="L20" s="406"/>
      <c r="M20" s="406"/>
      <c r="N20" s="406"/>
      <c r="O20" s="407"/>
    </row>
    <row r="21" spans="1:15" ht="15.75" thickBot="1" x14ac:dyDescent="0.3">
      <c r="A21" s="332"/>
      <c r="B21" s="329"/>
      <c r="C21" s="330"/>
      <c r="D21" s="331"/>
      <c r="E21" s="233"/>
      <c r="G21" s="5"/>
      <c r="H21" s="367"/>
      <c r="I21" s="408"/>
      <c r="J21" s="409"/>
      <c r="K21" s="409"/>
      <c r="L21" s="409"/>
      <c r="M21" s="409"/>
      <c r="N21" s="409"/>
      <c r="O21" s="410"/>
    </row>
    <row r="22" spans="1:15" x14ac:dyDescent="0.25">
      <c r="A22" s="238" t="s">
        <v>51</v>
      </c>
      <c r="B22" s="239">
        <f>B6+B7+B8+B9+B10+B11+B12+B14+B15+B16+B17+B18+B19+B20+B21</f>
        <v>0</v>
      </c>
      <c r="C22" s="240">
        <f>C6+C7+C8+C9+C10+C11+C12+C14+C15+C16+C17+C18+C19+C20+C21</f>
        <v>0</v>
      </c>
      <c r="D22" s="241">
        <f>D6+D7+D8+D9+D10+D11+D12+D14+D15+D16+D17+D18+D19+D20+D21</f>
        <v>0</v>
      </c>
      <c r="E22" s="242">
        <f>E6+E7+E8+E9+E10+E11+E12+E14+E15+E16+E17+E18+E19+E20+E21</f>
        <v>0</v>
      </c>
      <c r="G22" s="10">
        <f>SUM(G6:G21)</f>
        <v>0</v>
      </c>
      <c r="H22" s="25">
        <f>SUM(H6:H21)</f>
        <v>0</v>
      </c>
    </row>
    <row r="23" spans="1:15" x14ac:dyDescent="0.25">
      <c r="B23" s="3"/>
      <c r="C23" s="18"/>
    </row>
    <row r="24" spans="1:15" hidden="1" x14ac:dyDescent="0.25">
      <c r="A24" s="146"/>
      <c r="B24" s="147"/>
      <c r="C24" s="148" t="s">
        <v>52</v>
      </c>
      <c r="D24" s="149"/>
    </row>
    <row r="25" spans="1:15" hidden="1" x14ac:dyDescent="0.25">
      <c r="A25" s="84"/>
      <c r="B25" s="84" t="s">
        <v>53</v>
      </c>
      <c r="C25" s="84" t="s">
        <v>54</v>
      </c>
      <c r="D25" s="84" t="s">
        <v>55</v>
      </c>
    </row>
    <row r="26" spans="1:15" hidden="1" x14ac:dyDescent="0.25">
      <c r="A26" s="84" t="s">
        <v>56</v>
      </c>
      <c r="B26" s="88">
        <f>B22</f>
        <v>0</v>
      </c>
      <c r="C26" s="88">
        <f>'IPs defined by Activity (3)'!$B$22</f>
        <v>0</v>
      </c>
      <c r="D26" s="145" t="e">
        <f>B25-C25</f>
        <v>#VALUE!</v>
      </c>
    </row>
    <row r="27" spans="1:15" hidden="1" x14ac:dyDescent="0.25">
      <c r="A27" s="84" t="s">
        <v>57</v>
      </c>
      <c r="B27" s="145">
        <f>C22</f>
        <v>0</v>
      </c>
      <c r="C27" s="88">
        <f>'IPs defined by Activity (3)'!$C$22</f>
        <v>0</v>
      </c>
      <c r="D27" s="145">
        <f>B5-C5</f>
        <v>0</v>
      </c>
    </row>
    <row r="28" spans="1:15" hidden="1" x14ac:dyDescent="0.25">
      <c r="A28" s="84" t="s">
        <v>58</v>
      </c>
      <c r="B28" s="84" t="str">
        <f>D4</f>
        <v>Sample - Number</v>
      </c>
      <c r="C28" s="88">
        <f>'IPs defined by Activity (3)'!$D$4</f>
        <v>0</v>
      </c>
      <c r="D28" s="145">
        <f>B6-C6</f>
        <v>0</v>
      </c>
    </row>
    <row r="29" spans="1:15" hidden="1" x14ac:dyDescent="0.25">
      <c r="A29" s="84" t="s">
        <v>59</v>
      </c>
      <c r="B29" s="145" t="str">
        <f>E4</f>
        <v>Sample - $ value</v>
      </c>
      <c r="C29" s="88">
        <f>'IPs defined by Activity (3)'!$E$4</f>
        <v>0</v>
      </c>
      <c r="D29" s="145">
        <f>B7-C7</f>
        <v>0</v>
      </c>
    </row>
    <row r="31" spans="1:15" x14ac:dyDescent="0.25">
      <c r="A31" s="401" t="s">
        <v>1158</v>
      </c>
      <c r="B31" s="401"/>
      <c r="C31" s="401"/>
      <c r="D31" s="401"/>
      <c r="E31" s="401"/>
    </row>
  </sheetData>
  <sheetProtection algorithmName="SHA-512" hashValue="WJo80dauZKNDELofSwWACrxpNUBiVwNk42aEp/9v4uSaHOpaThFhMlXGE/6qJ70kRRdDZ4Mdxg8X2MbgFrlumA==" saltValue="/pIAUbB/UbE/wY0uWQCnQg==" spinCount="100000" sheet="1" objects="1" scenarios="1"/>
  <mergeCells count="2">
    <mergeCell ref="A31:E31"/>
    <mergeCell ref="I6:O21"/>
  </mergeCells>
  <phoneticPr fontId="44" type="noConversion"/>
  <conditionalFormatting sqref="E6">
    <cfRule type="expression" dxfId="34" priority="11">
      <formula>ROUND($H$6,0)&lt;&gt;$E$6</formula>
    </cfRule>
  </conditionalFormatting>
  <conditionalFormatting sqref="E7">
    <cfRule type="expression" dxfId="33" priority="10">
      <formula>ROUND($H$7,0)&lt;&gt;$E$7</formula>
    </cfRule>
  </conditionalFormatting>
  <conditionalFormatting sqref="E8">
    <cfRule type="expression" dxfId="32" priority="13">
      <formula>ROUND($H$8,0)&lt;&gt;$E$8</formula>
    </cfRule>
  </conditionalFormatting>
  <conditionalFormatting sqref="E9">
    <cfRule type="expression" dxfId="31" priority="12">
      <formula>ROUND($H$9,0)&lt;&gt;$E$9</formula>
    </cfRule>
  </conditionalFormatting>
  <conditionalFormatting sqref="E10">
    <cfRule type="expression" dxfId="30" priority="9">
      <formula>ROUND($H$10,0)&lt;&gt;$E$10</formula>
    </cfRule>
  </conditionalFormatting>
  <conditionalFormatting sqref="E11">
    <cfRule type="expression" dxfId="29" priority="8">
      <formula>ROUND($H$11,0)&lt;&gt;$E$11</formula>
    </cfRule>
  </conditionalFormatting>
  <conditionalFormatting sqref="E12">
    <cfRule type="expression" dxfId="28" priority="7">
      <formula>ROUND($H$12,0)&lt;&gt;$E$12</formula>
    </cfRule>
  </conditionalFormatting>
  <conditionalFormatting sqref="E14">
    <cfRule type="expression" dxfId="27" priority="6">
      <formula>ROUND($H$14,0)&lt;&gt;$E$14</formula>
    </cfRule>
  </conditionalFormatting>
  <conditionalFormatting sqref="E15">
    <cfRule type="expression" dxfId="26" priority="5">
      <formula>ROUND($H$15,0)&lt;&gt;$E$15</formula>
    </cfRule>
  </conditionalFormatting>
  <conditionalFormatting sqref="E16">
    <cfRule type="expression" dxfId="25" priority="4">
      <formula>ROUND($H$16,0)&lt;&gt;$E$16</formula>
    </cfRule>
  </conditionalFormatting>
  <conditionalFormatting sqref="E17">
    <cfRule type="expression" dxfId="24" priority="3">
      <formula>ROUND($H$17,0)&lt;&gt;$E$17</formula>
    </cfRule>
  </conditionalFormatting>
  <conditionalFormatting sqref="E18">
    <cfRule type="expression" dxfId="23" priority="2">
      <formula>ROUND($H$18,0)&lt;&gt;$E$18</formula>
    </cfRule>
  </conditionalFormatting>
  <conditionalFormatting sqref="E19">
    <cfRule type="expression" dxfId="22" priority="1">
      <formula>ROUND($H$19,0)&lt;&gt;$E$19</formula>
    </cfRule>
  </conditionalFormatting>
  <conditionalFormatting sqref="H6">
    <cfRule type="expression" dxfId="21" priority="31">
      <formula>ROUND($H$6,0)&lt;&gt;$E$6</formula>
    </cfRule>
  </conditionalFormatting>
  <conditionalFormatting sqref="H7">
    <cfRule type="expression" dxfId="20" priority="29">
      <formula>ROUND($H$7,0)&lt;&gt;$E$7</formula>
    </cfRule>
  </conditionalFormatting>
  <conditionalFormatting sqref="H8">
    <cfRule type="expression" dxfId="19" priority="36">
      <formula>ROUND($H$8,0)&lt;&gt;$E$8</formula>
    </cfRule>
  </conditionalFormatting>
  <conditionalFormatting sqref="H9">
    <cfRule type="expression" dxfId="18" priority="34">
      <formula>ROUND($H$9,0)&lt;&gt;$E$9</formula>
    </cfRule>
  </conditionalFormatting>
  <conditionalFormatting sqref="H10">
    <cfRule type="expression" dxfId="17" priority="28">
      <formula>ROUND($H$10,0)&lt;&gt;$E$10</formula>
    </cfRule>
  </conditionalFormatting>
  <conditionalFormatting sqref="H11">
    <cfRule type="expression" dxfId="16" priority="27">
      <formula>ROUND($H$11,0)&lt;&gt;$E$11</formula>
    </cfRule>
  </conditionalFormatting>
  <conditionalFormatting sqref="H12">
    <cfRule type="expression" dxfId="15" priority="26">
      <formula>ROUND($H$12,0)&lt;&gt;$E$12</formula>
    </cfRule>
  </conditionalFormatting>
  <conditionalFormatting sqref="H14">
    <cfRule type="expression" dxfId="14" priority="25">
      <formula>ROUND($H$14,0)&lt;&gt;$E$14</formula>
    </cfRule>
  </conditionalFormatting>
  <conditionalFormatting sqref="H15">
    <cfRule type="expression" dxfId="13" priority="24">
      <formula>ROUND($H$15,0)&lt;&gt;$E$15</formula>
    </cfRule>
  </conditionalFormatting>
  <conditionalFormatting sqref="H16">
    <cfRule type="expression" dxfId="12" priority="23">
      <formula>ROUND($H$16,0)&lt;&gt;$E$16</formula>
    </cfRule>
  </conditionalFormatting>
  <conditionalFormatting sqref="H17">
    <cfRule type="expression" dxfId="11" priority="22">
      <formula>ROUND($H$17,0)&lt;&gt;$E$17</formula>
    </cfRule>
  </conditionalFormatting>
  <conditionalFormatting sqref="H18">
    <cfRule type="expression" dxfId="10" priority="21">
      <formula>ROUND($H$18,0)&lt;&gt;$E$18</formula>
    </cfRule>
  </conditionalFormatting>
  <conditionalFormatting sqref="H19">
    <cfRule type="expression" dxfId="9" priority="20">
      <formula>ROUND($H$19,0)&lt;&gt;$E$19</formula>
    </cfRule>
  </conditionalFormatting>
  <conditionalFormatting sqref="H22">
    <cfRule type="expression" dxfId="8" priority="35">
      <formula>ROUND($H$22,0)&lt;&gt;$E$22</formula>
    </cfRule>
  </conditionalFormatting>
  <dataValidations count="1">
    <dataValidation type="whole" operator="greaterThanOrEqual" allowBlank="1" showInputMessage="1" showErrorMessage="1" errorTitle="NoNeg" error="Positive whole numbers only.  Negative values are not payments." sqref="B6:C12 B14:C21 D20:E21" xr:uid="{2C43CB2D-72E2-4F5B-BA97-33B4D46B65E5}">
      <formula1>0</formula1>
    </dataValidation>
  </dataValidations>
  <pageMargins left="0.7" right="0.7" top="0.75" bottom="0.75" header="0.3" footer="0.3"/>
  <pageSetup orientation="portrait" r:id="rId1"/>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94253-A696-4EAF-9E8F-85544AD94954}">
  <sheetPr>
    <tabColor theme="9" tint="0.79998168889431442"/>
  </sheetPr>
  <dimension ref="A1:AB813"/>
  <sheetViews>
    <sheetView workbookViewId="0">
      <selection activeCell="P24" sqref="P24"/>
    </sheetView>
  </sheetViews>
  <sheetFormatPr defaultRowHeight="15" x14ac:dyDescent="0.25"/>
  <cols>
    <col min="1" max="1" width="15.5703125" style="349" bestFit="1" customWidth="1"/>
    <col min="2" max="2" width="9.42578125" style="349" customWidth="1"/>
    <col min="3" max="3" width="16.140625" style="349" bestFit="1" customWidth="1"/>
    <col min="4" max="4" width="18.140625" customWidth="1"/>
    <col min="5" max="5" width="13.140625" customWidth="1"/>
    <col min="6" max="6" width="14.85546875" customWidth="1"/>
    <col min="7" max="7" width="12.85546875" customWidth="1"/>
    <col min="8" max="8" width="14.85546875" customWidth="1"/>
    <col min="9" max="9" width="18.140625" customWidth="1"/>
    <col min="10" max="10" width="12.85546875" customWidth="1"/>
    <col min="11" max="11" width="8.85546875" customWidth="1"/>
    <col min="12" max="12" width="17.140625" customWidth="1"/>
    <col min="13" max="13" width="12.140625" customWidth="1"/>
    <col min="14" max="14" width="13" customWidth="1"/>
    <col min="15" max="15" width="17.140625" customWidth="1"/>
    <col min="16" max="16" width="16.5703125" customWidth="1"/>
    <col min="17" max="17" width="19.5703125" hidden="1" customWidth="1"/>
    <col min="18" max="18" width="16.85546875" hidden="1" customWidth="1"/>
    <col min="19" max="19" width="11" hidden="1" customWidth="1"/>
    <col min="20" max="20" width="17.140625" hidden="1" customWidth="1"/>
    <col min="21" max="21" width="13.85546875" hidden="1" customWidth="1"/>
    <col min="22" max="22" width="24.85546875" hidden="1" customWidth="1"/>
    <col min="23" max="23" width="11.5703125" hidden="1" customWidth="1"/>
    <col min="24" max="24" width="20.5703125" hidden="1" customWidth="1"/>
    <col min="25" max="25" width="9.140625" hidden="1" customWidth="1"/>
    <col min="26" max="26" width="11.85546875" hidden="1" customWidth="1"/>
    <col min="27" max="28" width="9.140625" hidden="1" customWidth="1"/>
  </cols>
  <sheetData>
    <row r="1" spans="1:28" s="1" customFormat="1" ht="36.6" customHeight="1" x14ac:dyDescent="0.25">
      <c r="A1" s="343" t="s">
        <v>60</v>
      </c>
      <c r="B1" s="344" t="s">
        <v>61</v>
      </c>
      <c r="C1" s="344" t="s">
        <v>62</v>
      </c>
      <c r="D1" s="345" t="s">
        <v>63</v>
      </c>
      <c r="E1" s="243" t="s">
        <v>64</v>
      </c>
      <c r="F1" s="313" t="s">
        <v>65</v>
      </c>
      <c r="G1" s="243" t="s">
        <v>66</v>
      </c>
      <c r="H1" s="244" t="s">
        <v>67</v>
      </c>
      <c r="I1" s="313" t="s">
        <v>68</v>
      </c>
      <c r="J1" s="243" t="s">
        <v>69</v>
      </c>
      <c r="K1" s="243" t="s">
        <v>70</v>
      </c>
      <c r="L1" s="313" t="s">
        <v>71</v>
      </c>
      <c r="M1" s="243" t="s">
        <v>72</v>
      </c>
      <c r="N1" s="243" t="s">
        <v>73</v>
      </c>
      <c r="O1" s="313" t="s">
        <v>74</v>
      </c>
      <c r="P1" s="243" t="s">
        <v>75</v>
      </c>
      <c r="Q1" s="152" t="s">
        <v>76</v>
      </c>
      <c r="R1" s="151" t="s">
        <v>77</v>
      </c>
      <c r="S1" s="153" t="s">
        <v>78</v>
      </c>
      <c r="T1" s="151" t="s">
        <v>79</v>
      </c>
      <c r="U1" s="154" t="s">
        <v>80</v>
      </c>
      <c r="V1" s="155" t="s">
        <v>81</v>
      </c>
      <c r="W1" s="156" t="s">
        <v>82</v>
      </c>
      <c r="X1" s="157" t="s">
        <v>83</v>
      </c>
      <c r="Y1" s="158" t="s">
        <v>84</v>
      </c>
      <c r="Z1" s="199" t="s">
        <v>85</v>
      </c>
      <c r="AA1" s="200" t="s">
        <v>86</v>
      </c>
      <c r="AB1" s="201" t="s">
        <v>87</v>
      </c>
    </row>
    <row r="2" spans="1:28" x14ac:dyDescent="0.25">
      <c r="A2" s="228" t="s">
        <v>88</v>
      </c>
      <c r="B2" s="341">
        <v>1</v>
      </c>
      <c r="C2" s="341" t="str">
        <f t="shared" ref="C2:C33" si="0">"DR&lt;65"&amp;" - "&amp;B2</f>
        <v>DR&lt;65 - 1</v>
      </c>
      <c r="D2" s="351"/>
      <c r="E2" s="353"/>
      <c r="F2" s="351"/>
      <c r="G2" s="350"/>
      <c r="H2" s="353"/>
      <c r="I2" s="351"/>
      <c r="J2" s="350"/>
      <c r="K2" s="350"/>
      <c r="L2" s="351"/>
      <c r="M2" s="341" t="str">
        <f t="shared" ref="M2:M65" si="1">IF(ISBLANK(K2),"","SR")</f>
        <v/>
      </c>
      <c r="N2" s="350"/>
      <c r="O2" s="351"/>
      <c r="P2" s="341" t="str">
        <f t="shared" ref="P2:P65" si="2">IF(ISBLANK(N2), "", "UD")</f>
        <v/>
      </c>
      <c r="Q2" s="202">
        <f t="shared" ref="Q2:Q65" si="3">F2</f>
        <v>0</v>
      </c>
      <c r="R2" s="202">
        <f t="shared" ref="R2:R65" si="4">_xlfn.NUMBERVALUE(I2)+_xlfn.NUMBERVALUE(L2)</f>
        <v>0</v>
      </c>
      <c r="S2" s="203">
        <f t="shared" ref="S2:S65" si="5">COUNTIF(E2:K2,"=x")</f>
        <v>0</v>
      </c>
      <c r="T2" s="202">
        <f t="shared" ref="T2:T65" si="6">_xlfn.NUMBERVALUE(F2)+_xlfn.NUMBERVALUE(I2)+_xlfn.NUMBERVALUE(L2)</f>
        <v>0</v>
      </c>
      <c r="U2" s="203">
        <f t="shared" ref="U2:U65" si="7">COUNTIF(E2:N2,"=x")</f>
        <v>0</v>
      </c>
      <c r="V2" s="202">
        <f t="shared" ref="V2:V65" si="8">_xlfn.NUMBERVALUE(F2)+_xlfn.NUMBERVALUE(I2)+_xlfn.NUMBERVALUE(L2)+_xlfn.NUMBERVALUE(O2)</f>
        <v>0</v>
      </c>
      <c r="W2" s="204" t="str">
        <f t="shared" ref="W2:W65" si="9">IF(G2&lt;&gt;"",G2,IF(J2&lt;&gt;"",J2,IF(M2&lt;&gt;"",M2,IF(P2&lt;&gt;"",P2,"none"))))</f>
        <v>none</v>
      </c>
      <c r="X2" s="205">
        <f t="shared" ref="X2:X65" si="10">_xlfn.NUMBERVALUE(D2)-(_xlfn.NUMBERVALUE(Q2)+_xlfn.NUMBERVALUE(R2))</f>
        <v>0</v>
      </c>
      <c r="Z2" t="s">
        <v>89</v>
      </c>
      <c r="AA2" t="s">
        <v>90</v>
      </c>
      <c r="AB2" t="s">
        <v>91</v>
      </c>
    </row>
    <row r="3" spans="1:28" x14ac:dyDescent="0.25">
      <c r="A3" s="228" t="s">
        <v>88</v>
      </c>
      <c r="B3" s="341">
        <f t="shared" ref="B3:B66" si="11">B2+1</f>
        <v>2</v>
      </c>
      <c r="C3" s="341" t="str">
        <f t="shared" si="0"/>
        <v>DR&lt;65 - 2</v>
      </c>
      <c r="D3" s="351"/>
      <c r="E3" s="353"/>
      <c r="F3" s="351"/>
      <c r="G3" s="350"/>
      <c r="H3" s="353"/>
      <c r="I3" s="351"/>
      <c r="J3" s="350"/>
      <c r="K3" s="350"/>
      <c r="L3" s="351"/>
      <c r="M3" s="341" t="str">
        <f t="shared" si="1"/>
        <v/>
      </c>
      <c r="N3" s="350"/>
      <c r="O3" s="351"/>
      <c r="P3" s="341" t="str">
        <f t="shared" si="2"/>
        <v/>
      </c>
      <c r="Q3" s="202">
        <f t="shared" si="3"/>
        <v>0</v>
      </c>
      <c r="R3" s="202">
        <f t="shared" si="4"/>
        <v>0</v>
      </c>
      <c r="S3" s="203">
        <f t="shared" si="5"/>
        <v>0</v>
      </c>
      <c r="T3" s="202">
        <f t="shared" si="6"/>
        <v>0</v>
      </c>
      <c r="U3" s="203">
        <f t="shared" si="7"/>
        <v>0</v>
      </c>
      <c r="V3" s="202">
        <f t="shared" si="8"/>
        <v>0</v>
      </c>
      <c r="W3" s="204" t="str">
        <f t="shared" si="9"/>
        <v>none</v>
      </c>
      <c r="X3" s="205">
        <f t="shared" si="10"/>
        <v>0</v>
      </c>
      <c r="Z3" t="s">
        <v>92</v>
      </c>
    </row>
    <row r="4" spans="1:28" x14ac:dyDescent="0.25">
      <c r="A4" s="228" t="s">
        <v>88</v>
      </c>
      <c r="B4" s="341">
        <f t="shared" si="11"/>
        <v>3</v>
      </c>
      <c r="C4" s="341" t="str">
        <f t="shared" si="0"/>
        <v>DR&lt;65 - 3</v>
      </c>
      <c r="D4" s="351"/>
      <c r="E4" s="353"/>
      <c r="F4" s="351"/>
      <c r="G4" s="350"/>
      <c r="H4" s="353"/>
      <c r="I4" s="351"/>
      <c r="J4" s="350"/>
      <c r="K4" s="350"/>
      <c r="L4" s="351"/>
      <c r="M4" s="341" t="str">
        <f t="shared" si="1"/>
        <v/>
      </c>
      <c r="N4" s="350"/>
      <c r="O4" s="351"/>
      <c r="P4" s="341" t="str">
        <f t="shared" si="2"/>
        <v/>
      </c>
      <c r="Q4" s="202">
        <f t="shared" si="3"/>
        <v>0</v>
      </c>
      <c r="R4" s="202">
        <f t="shared" si="4"/>
        <v>0</v>
      </c>
      <c r="S4" s="203">
        <f t="shared" si="5"/>
        <v>0</v>
      </c>
      <c r="T4" s="202">
        <f t="shared" si="6"/>
        <v>0</v>
      </c>
      <c r="U4" s="203">
        <f t="shared" si="7"/>
        <v>0</v>
      </c>
      <c r="V4" s="202">
        <f t="shared" si="8"/>
        <v>0</v>
      </c>
      <c r="W4" s="204" t="str">
        <f t="shared" si="9"/>
        <v>none</v>
      </c>
      <c r="X4" s="205">
        <f t="shared" si="10"/>
        <v>0</v>
      </c>
      <c r="Z4" t="s">
        <v>93</v>
      </c>
    </row>
    <row r="5" spans="1:28" x14ac:dyDescent="0.25">
      <c r="A5" s="228" t="s">
        <v>88</v>
      </c>
      <c r="B5" s="341">
        <f t="shared" si="11"/>
        <v>4</v>
      </c>
      <c r="C5" s="341" t="str">
        <f t="shared" si="0"/>
        <v>DR&lt;65 - 4</v>
      </c>
      <c r="D5" s="351"/>
      <c r="E5" s="353"/>
      <c r="F5" s="351"/>
      <c r="G5" s="350"/>
      <c r="H5" s="353"/>
      <c r="I5" s="351"/>
      <c r="J5" s="350"/>
      <c r="K5" s="350"/>
      <c r="L5" s="351"/>
      <c r="M5" s="341" t="str">
        <f t="shared" si="1"/>
        <v/>
      </c>
      <c r="N5" s="350"/>
      <c r="O5" s="351"/>
      <c r="P5" s="341" t="str">
        <f t="shared" si="2"/>
        <v/>
      </c>
      <c r="Q5" s="202">
        <f t="shared" si="3"/>
        <v>0</v>
      </c>
      <c r="R5" s="202">
        <f t="shared" si="4"/>
        <v>0</v>
      </c>
      <c r="S5" s="203">
        <f t="shared" si="5"/>
        <v>0</v>
      </c>
      <c r="T5" s="202">
        <f t="shared" si="6"/>
        <v>0</v>
      </c>
      <c r="U5" s="203">
        <f t="shared" si="7"/>
        <v>0</v>
      </c>
      <c r="V5" s="202">
        <f t="shared" si="8"/>
        <v>0</v>
      </c>
      <c r="W5" s="204" t="str">
        <f t="shared" si="9"/>
        <v>none</v>
      </c>
      <c r="X5" s="205">
        <f t="shared" si="10"/>
        <v>0</v>
      </c>
    </row>
    <row r="6" spans="1:28" x14ac:dyDescent="0.25">
      <c r="A6" s="228" t="s">
        <v>88</v>
      </c>
      <c r="B6" s="341">
        <f t="shared" si="11"/>
        <v>5</v>
      </c>
      <c r="C6" s="341" t="str">
        <f t="shared" si="0"/>
        <v>DR&lt;65 - 5</v>
      </c>
      <c r="D6" s="351"/>
      <c r="E6" s="353"/>
      <c r="F6" s="351"/>
      <c r="G6" s="350"/>
      <c r="H6" s="353"/>
      <c r="I6" s="351"/>
      <c r="J6" s="350"/>
      <c r="K6" s="350"/>
      <c r="L6" s="351"/>
      <c r="M6" s="341" t="str">
        <f t="shared" si="1"/>
        <v/>
      </c>
      <c r="N6" s="350"/>
      <c r="O6" s="351"/>
      <c r="P6" s="341" t="str">
        <f t="shared" si="2"/>
        <v/>
      </c>
      <c r="Q6" s="202">
        <f t="shared" si="3"/>
        <v>0</v>
      </c>
      <c r="R6" s="202">
        <f t="shared" si="4"/>
        <v>0</v>
      </c>
      <c r="S6" s="203">
        <f t="shared" si="5"/>
        <v>0</v>
      </c>
      <c r="T6" s="202">
        <f t="shared" si="6"/>
        <v>0</v>
      </c>
      <c r="U6" s="203">
        <f t="shared" si="7"/>
        <v>0</v>
      </c>
      <c r="V6" s="202">
        <f t="shared" si="8"/>
        <v>0</v>
      </c>
      <c r="W6" s="204" t="str">
        <f t="shared" si="9"/>
        <v>none</v>
      </c>
      <c r="X6" s="205">
        <f t="shared" si="10"/>
        <v>0</v>
      </c>
      <c r="Y6" s="2"/>
    </row>
    <row r="7" spans="1:28" x14ac:dyDescent="0.25">
      <c r="A7" s="228" t="s">
        <v>88</v>
      </c>
      <c r="B7" s="341">
        <f t="shared" si="11"/>
        <v>6</v>
      </c>
      <c r="C7" s="341" t="str">
        <f t="shared" si="0"/>
        <v>DR&lt;65 - 6</v>
      </c>
      <c r="D7" s="351"/>
      <c r="E7" s="353"/>
      <c r="F7" s="351"/>
      <c r="G7" s="350"/>
      <c r="H7" s="353"/>
      <c r="I7" s="351"/>
      <c r="J7" s="350"/>
      <c r="K7" s="350"/>
      <c r="L7" s="351"/>
      <c r="M7" s="341" t="str">
        <f t="shared" si="1"/>
        <v/>
      </c>
      <c r="N7" s="350"/>
      <c r="O7" s="351"/>
      <c r="P7" s="341" t="str">
        <f t="shared" si="2"/>
        <v/>
      </c>
      <c r="Q7" s="202">
        <f t="shared" si="3"/>
        <v>0</v>
      </c>
      <c r="R7" s="202">
        <f t="shared" si="4"/>
        <v>0</v>
      </c>
      <c r="S7" s="203">
        <f t="shared" si="5"/>
        <v>0</v>
      </c>
      <c r="T7" s="202">
        <f t="shared" si="6"/>
        <v>0</v>
      </c>
      <c r="U7" s="203">
        <f t="shared" si="7"/>
        <v>0</v>
      </c>
      <c r="V7" s="202">
        <f t="shared" si="8"/>
        <v>0</v>
      </c>
      <c r="W7" s="204" t="str">
        <f t="shared" si="9"/>
        <v>none</v>
      </c>
      <c r="X7" s="205">
        <f t="shared" si="10"/>
        <v>0</v>
      </c>
      <c r="Y7" s="2"/>
    </row>
    <row r="8" spans="1:28" x14ac:dyDescent="0.25">
      <c r="A8" s="228" t="s">
        <v>88</v>
      </c>
      <c r="B8" s="341">
        <f t="shared" si="11"/>
        <v>7</v>
      </c>
      <c r="C8" s="341" t="str">
        <f t="shared" si="0"/>
        <v>DR&lt;65 - 7</v>
      </c>
      <c r="D8" s="351"/>
      <c r="E8" s="350"/>
      <c r="F8" s="351"/>
      <c r="G8" s="350"/>
      <c r="H8" s="353"/>
      <c r="I8" s="351"/>
      <c r="J8" s="350"/>
      <c r="K8" s="350"/>
      <c r="L8" s="351"/>
      <c r="M8" s="341" t="str">
        <f t="shared" si="1"/>
        <v/>
      </c>
      <c r="N8" s="350"/>
      <c r="O8" s="351"/>
      <c r="P8" s="341" t="str">
        <f t="shared" si="2"/>
        <v/>
      </c>
      <c r="Q8" s="202">
        <f t="shared" si="3"/>
        <v>0</v>
      </c>
      <c r="R8" s="202">
        <f t="shared" si="4"/>
        <v>0</v>
      </c>
      <c r="S8" s="203">
        <f t="shared" si="5"/>
        <v>0</v>
      </c>
      <c r="T8" s="202">
        <f t="shared" si="6"/>
        <v>0</v>
      </c>
      <c r="U8" s="203">
        <f t="shared" si="7"/>
        <v>0</v>
      </c>
      <c r="V8" s="202">
        <f t="shared" si="8"/>
        <v>0</v>
      </c>
      <c r="W8" s="204" t="str">
        <f t="shared" si="9"/>
        <v>none</v>
      </c>
      <c r="X8" s="205">
        <f t="shared" si="10"/>
        <v>0</v>
      </c>
      <c r="Y8" s="2"/>
    </row>
    <row r="9" spans="1:28" x14ac:dyDescent="0.25">
      <c r="A9" s="228" t="s">
        <v>88</v>
      </c>
      <c r="B9" s="341">
        <f t="shared" si="11"/>
        <v>8</v>
      </c>
      <c r="C9" s="341" t="str">
        <f t="shared" si="0"/>
        <v>DR&lt;65 - 8</v>
      </c>
      <c r="D9" s="351"/>
      <c r="E9" s="353"/>
      <c r="F9" s="351"/>
      <c r="G9" s="350"/>
      <c r="H9" s="353"/>
      <c r="I9" s="351"/>
      <c r="J9" s="350"/>
      <c r="K9" s="350"/>
      <c r="L9" s="351"/>
      <c r="M9" s="341" t="str">
        <f t="shared" si="1"/>
        <v/>
      </c>
      <c r="N9" s="350"/>
      <c r="O9" s="351"/>
      <c r="P9" s="341" t="str">
        <f t="shared" si="2"/>
        <v/>
      </c>
      <c r="Q9" s="202">
        <f t="shared" si="3"/>
        <v>0</v>
      </c>
      <c r="R9" s="202">
        <f t="shared" si="4"/>
        <v>0</v>
      </c>
      <c r="S9" s="203">
        <f t="shared" si="5"/>
        <v>0</v>
      </c>
      <c r="T9" s="202">
        <f t="shared" si="6"/>
        <v>0</v>
      </c>
      <c r="U9" s="203">
        <f t="shared" si="7"/>
        <v>0</v>
      </c>
      <c r="V9" s="202">
        <f t="shared" si="8"/>
        <v>0</v>
      </c>
      <c r="W9" s="204" t="str">
        <f t="shared" si="9"/>
        <v>none</v>
      </c>
      <c r="X9" s="205">
        <f t="shared" si="10"/>
        <v>0</v>
      </c>
      <c r="Y9" s="2"/>
    </row>
    <row r="10" spans="1:28" x14ac:dyDescent="0.25">
      <c r="A10" s="228" t="s">
        <v>88</v>
      </c>
      <c r="B10" s="341">
        <f t="shared" si="11"/>
        <v>9</v>
      </c>
      <c r="C10" s="341" t="str">
        <f t="shared" si="0"/>
        <v>DR&lt;65 - 9</v>
      </c>
      <c r="D10" s="351"/>
      <c r="E10" s="353"/>
      <c r="F10" s="351"/>
      <c r="G10" s="350"/>
      <c r="H10" s="353"/>
      <c r="I10" s="351"/>
      <c r="J10" s="350"/>
      <c r="K10" s="350"/>
      <c r="L10" s="351"/>
      <c r="M10" s="341" t="str">
        <f t="shared" si="1"/>
        <v/>
      </c>
      <c r="N10" s="350"/>
      <c r="O10" s="351"/>
      <c r="P10" s="341" t="str">
        <f t="shared" si="2"/>
        <v/>
      </c>
      <c r="Q10" s="202">
        <f t="shared" si="3"/>
        <v>0</v>
      </c>
      <c r="R10" s="202">
        <f t="shared" si="4"/>
        <v>0</v>
      </c>
      <c r="S10" s="203">
        <f t="shared" si="5"/>
        <v>0</v>
      </c>
      <c r="T10" s="202">
        <f t="shared" si="6"/>
        <v>0</v>
      </c>
      <c r="U10" s="203">
        <f t="shared" si="7"/>
        <v>0</v>
      </c>
      <c r="V10" s="202">
        <f t="shared" si="8"/>
        <v>0</v>
      </c>
      <c r="W10" s="204" t="str">
        <f t="shared" si="9"/>
        <v>none</v>
      </c>
      <c r="X10" s="205">
        <f t="shared" si="10"/>
        <v>0</v>
      </c>
      <c r="Y10" s="2"/>
    </row>
    <row r="11" spans="1:28" x14ac:dyDescent="0.25">
      <c r="A11" s="228" t="s">
        <v>88</v>
      </c>
      <c r="B11" s="341">
        <f t="shared" si="11"/>
        <v>10</v>
      </c>
      <c r="C11" s="341" t="str">
        <f t="shared" si="0"/>
        <v>DR&lt;65 - 10</v>
      </c>
      <c r="D11" s="351"/>
      <c r="E11" s="353"/>
      <c r="F11" s="351"/>
      <c r="G11" s="350"/>
      <c r="H11" s="353"/>
      <c r="I11" s="351"/>
      <c r="J11" s="350"/>
      <c r="K11" s="350"/>
      <c r="L11" s="351"/>
      <c r="M11" s="341" t="str">
        <f t="shared" si="1"/>
        <v/>
      </c>
      <c r="N11" s="350"/>
      <c r="O11" s="351"/>
      <c r="P11" s="341" t="str">
        <f t="shared" si="2"/>
        <v/>
      </c>
      <c r="Q11" s="202">
        <f t="shared" si="3"/>
        <v>0</v>
      </c>
      <c r="R11" s="202">
        <f t="shared" si="4"/>
        <v>0</v>
      </c>
      <c r="S11" s="203">
        <f t="shared" si="5"/>
        <v>0</v>
      </c>
      <c r="T11" s="202">
        <f t="shared" si="6"/>
        <v>0</v>
      </c>
      <c r="U11" s="203">
        <f t="shared" si="7"/>
        <v>0</v>
      </c>
      <c r="V11" s="202">
        <f t="shared" si="8"/>
        <v>0</v>
      </c>
      <c r="W11" s="204" t="str">
        <f t="shared" si="9"/>
        <v>none</v>
      </c>
      <c r="X11" s="205">
        <f t="shared" si="10"/>
        <v>0</v>
      </c>
      <c r="Y11" s="2"/>
    </row>
    <row r="12" spans="1:28" x14ac:dyDescent="0.25">
      <c r="A12" s="228" t="s">
        <v>88</v>
      </c>
      <c r="B12" s="341">
        <f t="shared" si="11"/>
        <v>11</v>
      </c>
      <c r="C12" s="341" t="str">
        <f t="shared" si="0"/>
        <v>DR&lt;65 - 11</v>
      </c>
      <c r="D12" s="351"/>
      <c r="E12" s="353"/>
      <c r="F12" s="351"/>
      <c r="G12" s="350"/>
      <c r="H12" s="353"/>
      <c r="I12" s="351"/>
      <c r="J12" s="350"/>
      <c r="K12" s="350"/>
      <c r="L12" s="351"/>
      <c r="M12" s="341" t="str">
        <f t="shared" si="1"/>
        <v/>
      </c>
      <c r="N12" s="350"/>
      <c r="O12" s="351"/>
      <c r="P12" s="341" t="str">
        <f t="shared" si="2"/>
        <v/>
      </c>
      <c r="Q12" s="202">
        <f t="shared" si="3"/>
        <v>0</v>
      </c>
      <c r="R12" s="202">
        <f t="shared" si="4"/>
        <v>0</v>
      </c>
      <c r="S12" s="203">
        <f t="shared" si="5"/>
        <v>0</v>
      </c>
      <c r="T12" s="202">
        <f t="shared" si="6"/>
        <v>0</v>
      </c>
      <c r="U12" s="203">
        <f t="shared" si="7"/>
        <v>0</v>
      </c>
      <c r="V12" s="202">
        <f t="shared" si="8"/>
        <v>0</v>
      </c>
      <c r="W12" s="204" t="str">
        <f t="shared" si="9"/>
        <v>none</v>
      </c>
      <c r="X12" s="205">
        <f t="shared" si="10"/>
        <v>0</v>
      </c>
      <c r="Y12" s="2"/>
    </row>
    <row r="13" spans="1:28" x14ac:dyDescent="0.25">
      <c r="A13" s="228" t="s">
        <v>88</v>
      </c>
      <c r="B13" s="341">
        <f t="shared" si="11"/>
        <v>12</v>
      </c>
      <c r="C13" s="341" t="str">
        <f t="shared" si="0"/>
        <v>DR&lt;65 - 12</v>
      </c>
      <c r="D13" s="351"/>
      <c r="E13" s="353"/>
      <c r="F13" s="351"/>
      <c r="G13" s="350"/>
      <c r="H13" s="353"/>
      <c r="I13" s="351"/>
      <c r="J13" s="350"/>
      <c r="K13" s="350"/>
      <c r="L13" s="351"/>
      <c r="M13" s="341" t="str">
        <f t="shared" si="1"/>
        <v/>
      </c>
      <c r="N13" s="350"/>
      <c r="O13" s="351"/>
      <c r="P13" s="341" t="str">
        <f t="shared" si="2"/>
        <v/>
      </c>
      <c r="Q13" s="202">
        <f t="shared" si="3"/>
        <v>0</v>
      </c>
      <c r="R13" s="202">
        <f t="shared" si="4"/>
        <v>0</v>
      </c>
      <c r="S13" s="203">
        <f t="shared" si="5"/>
        <v>0</v>
      </c>
      <c r="T13" s="202">
        <f t="shared" si="6"/>
        <v>0</v>
      </c>
      <c r="U13" s="203">
        <f t="shared" si="7"/>
        <v>0</v>
      </c>
      <c r="V13" s="202">
        <f t="shared" si="8"/>
        <v>0</v>
      </c>
      <c r="W13" s="204" t="str">
        <f t="shared" si="9"/>
        <v>none</v>
      </c>
      <c r="X13" s="205">
        <f t="shared" si="10"/>
        <v>0</v>
      </c>
      <c r="Y13" s="2"/>
    </row>
    <row r="14" spans="1:28" x14ac:dyDescent="0.25">
      <c r="A14" s="228" t="s">
        <v>88</v>
      </c>
      <c r="B14" s="341">
        <f t="shared" si="11"/>
        <v>13</v>
      </c>
      <c r="C14" s="341" t="str">
        <f t="shared" si="0"/>
        <v>DR&lt;65 - 13</v>
      </c>
      <c r="D14" s="351"/>
      <c r="E14" s="353"/>
      <c r="F14" s="351"/>
      <c r="G14" s="350"/>
      <c r="H14" s="353"/>
      <c r="I14" s="351"/>
      <c r="J14" s="350"/>
      <c r="K14" s="350"/>
      <c r="L14" s="351"/>
      <c r="M14" s="341" t="str">
        <f t="shared" si="1"/>
        <v/>
      </c>
      <c r="N14" s="350"/>
      <c r="O14" s="351"/>
      <c r="P14" s="341" t="str">
        <f t="shared" si="2"/>
        <v/>
      </c>
      <c r="Q14" s="202">
        <f t="shared" si="3"/>
        <v>0</v>
      </c>
      <c r="R14" s="202">
        <f t="shared" si="4"/>
        <v>0</v>
      </c>
      <c r="S14" s="203">
        <f t="shared" si="5"/>
        <v>0</v>
      </c>
      <c r="T14" s="202">
        <f t="shared" si="6"/>
        <v>0</v>
      </c>
      <c r="U14" s="203">
        <f t="shared" si="7"/>
        <v>0</v>
      </c>
      <c r="V14" s="202">
        <f t="shared" si="8"/>
        <v>0</v>
      </c>
      <c r="W14" s="204" t="str">
        <f t="shared" si="9"/>
        <v>none</v>
      </c>
      <c r="X14" s="205">
        <f t="shared" si="10"/>
        <v>0</v>
      </c>
      <c r="Y14" s="2"/>
    </row>
    <row r="15" spans="1:28" x14ac:dyDescent="0.25">
      <c r="A15" s="228" t="s">
        <v>88</v>
      </c>
      <c r="B15" s="341">
        <f t="shared" si="11"/>
        <v>14</v>
      </c>
      <c r="C15" s="341" t="str">
        <f t="shared" si="0"/>
        <v>DR&lt;65 - 14</v>
      </c>
      <c r="D15" s="351"/>
      <c r="E15" s="353"/>
      <c r="F15" s="351"/>
      <c r="G15" s="350"/>
      <c r="H15" s="353"/>
      <c r="I15" s="351"/>
      <c r="J15" s="350"/>
      <c r="K15" s="350"/>
      <c r="L15" s="351"/>
      <c r="M15" s="341" t="str">
        <f t="shared" si="1"/>
        <v/>
      </c>
      <c r="N15" s="350"/>
      <c r="O15" s="351"/>
      <c r="P15" s="341" t="str">
        <f t="shared" si="2"/>
        <v/>
      </c>
      <c r="Q15" s="202">
        <f t="shared" si="3"/>
        <v>0</v>
      </c>
      <c r="R15" s="202">
        <f t="shared" si="4"/>
        <v>0</v>
      </c>
      <c r="S15" s="203">
        <f t="shared" si="5"/>
        <v>0</v>
      </c>
      <c r="T15" s="202">
        <f t="shared" si="6"/>
        <v>0</v>
      </c>
      <c r="U15" s="203">
        <f t="shared" si="7"/>
        <v>0</v>
      </c>
      <c r="V15" s="202">
        <f t="shared" si="8"/>
        <v>0</v>
      </c>
      <c r="W15" s="204" t="str">
        <f t="shared" si="9"/>
        <v>none</v>
      </c>
      <c r="X15" s="205">
        <f t="shared" si="10"/>
        <v>0</v>
      </c>
      <c r="Y15" s="2"/>
    </row>
    <row r="16" spans="1:28" x14ac:dyDescent="0.25">
      <c r="A16" s="228" t="s">
        <v>88</v>
      </c>
      <c r="B16" s="341">
        <f t="shared" si="11"/>
        <v>15</v>
      </c>
      <c r="C16" s="341" t="str">
        <f t="shared" si="0"/>
        <v>DR&lt;65 - 15</v>
      </c>
      <c r="D16" s="351"/>
      <c r="E16" s="353"/>
      <c r="F16" s="351"/>
      <c r="G16" s="350"/>
      <c r="H16" s="353"/>
      <c r="I16" s="351"/>
      <c r="J16" s="350"/>
      <c r="K16" s="350"/>
      <c r="L16" s="351"/>
      <c r="M16" s="341" t="str">
        <f t="shared" si="1"/>
        <v/>
      </c>
      <c r="N16" s="350"/>
      <c r="O16" s="351"/>
      <c r="P16" s="341" t="str">
        <f t="shared" si="2"/>
        <v/>
      </c>
      <c r="Q16" s="202">
        <f t="shared" si="3"/>
        <v>0</v>
      </c>
      <c r="R16" s="202">
        <f t="shared" si="4"/>
        <v>0</v>
      </c>
      <c r="S16" s="203">
        <f t="shared" si="5"/>
        <v>0</v>
      </c>
      <c r="T16" s="202">
        <f t="shared" si="6"/>
        <v>0</v>
      </c>
      <c r="U16" s="203">
        <f t="shared" si="7"/>
        <v>0</v>
      </c>
      <c r="V16" s="202">
        <f t="shared" si="8"/>
        <v>0</v>
      </c>
      <c r="W16" s="204" t="str">
        <f t="shared" si="9"/>
        <v>none</v>
      </c>
      <c r="X16" s="205">
        <f t="shared" si="10"/>
        <v>0</v>
      </c>
      <c r="Y16" s="2"/>
    </row>
    <row r="17" spans="1:25" x14ac:dyDescent="0.25">
      <c r="A17" s="228" t="s">
        <v>88</v>
      </c>
      <c r="B17" s="341">
        <f t="shared" si="11"/>
        <v>16</v>
      </c>
      <c r="C17" s="341" t="str">
        <f t="shared" si="0"/>
        <v>DR&lt;65 - 16</v>
      </c>
      <c r="D17" s="351"/>
      <c r="E17" s="353"/>
      <c r="F17" s="351"/>
      <c r="G17" s="350"/>
      <c r="H17" s="353"/>
      <c r="I17" s="351"/>
      <c r="J17" s="350"/>
      <c r="K17" s="350"/>
      <c r="L17" s="351"/>
      <c r="M17" s="341" t="str">
        <f t="shared" si="1"/>
        <v/>
      </c>
      <c r="N17" s="350"/>
      <c r="O17" s="351"/>
      <c r="P17" s="341" t="str">
        <f t="shared" si="2"/>
        <v/>
      </c>
      <c r="Q17" s="202">
        <f t="shared" si="3"/>
        <v>0</v>
      </c>
      <c r="R17" s="202">
        <f t="shared" si="4"/>
        <v>0</v>
      </c>
      <c r="S17" s="203">
        <f t="shared" si="5"/>
        <v>0</v>
      </c>
      <c r="T17" s="202">
        <f t="shared" si="6"/>
        <v>0</v>
      </c>
      <c r="U17" s="203">
        <f t="shared" si="7"/>
        <v>0</v>
      </c>
      <c r="V17" s="202">
        <f t="shared" si="8"/>
        <v>0</v>
      </c>
      <c r="W17" s="204" t="str">
        <f t="shared" si="9"/>
        <v>none</v>
      </c>
      <c r="X17" s="205">
        <f t="shared" si="10"/>
        <v>0</v>
      </c>
      <c r="Y17" s="2"/>
    </row>
    <row r="18" spans="1:25" x14ac:dyDescent="0.25">
      <c r="A18" s="228" t="s">
        <v>88</v>
      </c>
      <c r="B18" s="341">
        <f t="shared" si="11"/>
        <v>17</v>
      </c>
      <c r="C18" s="341" t="str">
        <f t="shared" si="0"/>
        <v>DR&lt;65 - 17</v>
      </c>
      <c r="D18" s="351"/>
      <c r="E18" s="353"/>
      <c r="F18" s="351"/>
      <c r="G18" s="350"/>
      <c r="H18" s="353"/>
      <c r="I18" s="351"/>
      <c r="J18" s="350"/>
      <c r="K18" s="350"/>
      <c r="L18" s="351"/>
      <c r="M18" s="341" t="str">
        <f t="shared" si="1"/>
        <v/>
      </c>
      <c r="N18" s="350"/>
      <c r="O18" s="351"/>
      <c r="P18" s="341" t="str">
        <f t="shared" si="2"/>
        <v/>
      </c>
      <c r="Q18" s="202">
        <f t="shared" si="3"/>
        <v>0</v>
      </c>
      <c r="R18" s="202">
        <f t="shared" si="4"/>
        <v>0</v>
      </c>
      <c r="S18" s="203">
        <f t="shared" si="5"/>
        <v>0</v>
      </c>
      <c r="T18" s="202">
        <f t="shared" si="6"/>
        <v>0</v>
      </c>
      <c r="U18" s="203">
        <f t="shared" si="7"/>
        <v>0</v>
      </c>
      <c r="V18" s="202">
        <f t="shared" si="8"/>
        <v>0</v>
      </c>
      <c r="W18" s="204" t="str">
        <f t="shared" si="9"/>
        <v>none</v>
      </c>
      <c r="X18" s="205">
        <f t="shared" si="10"/>
        <v>0</v>
      </c>
    </row>
    <row r="19" spans="1:25" x14ac:dyDescent="0.25">
      <c r="A19" s="228" t="s">
        <v>88</v>
      </c>
      <c r="B19" s="341">
        <f t="shared" si="11"/>
        <v>18</v>
      </c>
      <c r="C19" s="341" t="str">
        <f t="shared" si="0"/>
        <v>DR&lt;65 - 18</v>
      </c>
      <c r="D19" s="351"/>
      <c r="E19" s="353"/>
      <c r="F19" s="351"/>
      <c r="G19" s="350"/>
      <c r="H19" s="353"/>
      <c r="I19" s="351"/>
      <c r="J19" s="350"/>
      <c r="K19" s="350"/>
      <c r="L19" s="351"/>
      <c r="M19" s="341" t="str">
        <f t="shared" si="1"/>
        <v/>
      </c>
      <c r="N19" s="350"/>
      <c r="O19" s="351"/>
      <c r="P19" s="341" t="str">
        <f t="shared" si="2"/>
        <v/>
      </c>
      <c r="Q19" s="202">
        <f t="shared" si="3"/>
        <v>0</v>
      </c>
      <c r="R19" s="202">
        <f t="shared" si="4"/>
        <v>0</v>
      </c>
      <c r="S19" s="203">
        <f t="shared" si="5"/>
        <v>0</v>
      </c>
      <c r="T19" s="202">
        <f t="shared" si="6"/>
        <v>0</v>
      </c>
      <c r="U19" s="203">
        <f t="shared" si="7"/>
        <v>0</v>
      </c>
      <c r="V19" s="202">
        <f t="shared" si="8"/>
        <v>0</v>
      </c>
      <c r="W19" s="204" t="str">
        <f t="shared" si="9"/>
        <v>none</v>
      </c>
      <c r="X19" s="205">
        <f t="shared" si="10"/>
        <v>0</v>
      </c>
    </row>
    <row r="20" spans="1:25" x14ac:dyDescent="0.25">
      <c r="A20" s="228" t="s">
        <v>88</v>
      </c>
      <c r="B20" s="341">
        <f t="shared" si="11"/>
        <v>19</v>
      </c>
      <c r="C20" s="341" t="str">
        <f t="shared" si="0"/>
        <v>DR&lt;65 - 19</v>
      </c>
      <c r="D20" s="351"/>
      <c r="E20" s="353"/>
      <c r="F20" s="351"/>
      <c r="G20" s="350"/>
      <c r="H20" s="353"/>
      <c r="I20" s="351"/>
      <c r="J20" s="350"/>
      <c r="K20" s="350"/>
      <c r="L20" s="351"/>
      <c r="M20" s="341" t="str">
        <f t="shared" si="1"/>
        <v/>
      </c>
      <c r="N20" s="350"/>
      <c r="O20" s="351"/>
      <c r="P20" s="341" t="str">
        <f t="shared" si="2"/>
        <v/>
      </c>
      <c r="Q20" s="202">
        <f t="shared" si="3"/>
        <v>0</v>
      </c>
      <c r="R20" s="202">
        <f t="shared" si="4"/>
        <v>0</v>
      </c>
      <c r="S20" s="203">
        <f t="shared" si="5"/>
        <v>0</v>
      </c>
      <c r="T20" s="202">
        <f t="shared" si="6"/>
        <v>0</v>
      </c>
      <c r="U20" s="203">
        <f t="shared" si="7"/>
        <v>0</v>
      </c>
      <c r="V20" s="202">
        <f t="shared" si="8"/>
        <v>0</v>
      </c>
      <c r="W20" s="204" t="str">
        <f t="shared" si="9"/>
        <v>none</v>
      </c>
      <c r="X20" s="205">
        <f t="shared" si="10"/>
        <v>0</v>
      </c>
    </row>
    <row r="21" spans="1:25" x14ac:dyDescent="0.25">
      <c r="A21" s="228" t="s">
        <v>88</v>
      </c>
      <c r="B21" s="341">
        <f t="shared" si="11"/>
        <v>20</v>
      </c>
      <c r="C21" s="341" t="str">
        <f t="shared" si="0"/>
        <v>DR&lt;65 - 20</v>
      </c>
      <c r="D21" s="351"/>
      <c r="E21" s="353"/>
      <c r="F21" s="351"/>
      <c r="G21" s="350"/>
      <c r="H21" s="353"/>
      <c r="I21" s="351"/>
      <c r="J21" s="350"/>
      <c r="K21" s="350"/>
      <c r="L21" s="351"/>
      <c r="M21" s="341" t="str">
        <f t="shared" si="1"/>
        <v/>
      </c>
      <c r="N21" s="350"/>
      <c r="O21" s="351"/>
      <c r="P21" s="341" t="str">
        <f t="shared" si="2"/>
        <v/>
      </c>
      <c r="Q21" s="202">
        <f t="shared" si="3"/>
        <v>0</v>
      </c>
      <c r="R21" s="202">
        <f t="shared" si="4"/>
        <v>0</v>
      </c>
      <c r="S21" s="203">
        <f t="shared" si="5"/>
        <v>0</v>
      </c>
      <c r="T21" s="202">
        <f t="shared" si="6"/>
        <v>0</v>
      </c>
      <c r="U21" s="203">
        <f t="shared" si="7"/>
        <v>0</v>
      </c>
      <c r="V21" s="202">
        <f t="shared" si="8"/>
        <v>0</v>
      </c>
      <c r="W21" s="204" t="str">
        <f t="shared" si="9"/>
        <v>none</v>
      </c>
      <c r="X21" s="205">
        <f t="shared" si="10"/>
        <v>0</v>
      </c>
    </row>
    <row r="22" spans="1:25" x14ac:dyDescent="0.25">
      <c r="A22" s="228" t="s">
        <v>88</v>
      </c>
      <c r="B22" s="341">
        <f t="shared" si="11"/>
        <v>21</v>
      </c>
      <c r="C22" s="341" t="str">
        <f t="shared" si="0"/>
        <v>DR&lt;65 - 21</v>
      </c>
      <c r="D22" s="351"/>
      <c r="E22" s="353"/>
      <c r="F22" s="351"/>
      <c r="G22" s="350"/>
      <c r="H22" s="353"/>
      <c r="I22" s="351"/>
      <c r="J22" s="350"/>
      <c r="K22" s="350"/>
      <c r="L22" s="351"/>
      <c r="M22" s="341" t="str">
        <f t="shared" si="1"/>
        <v/>
      </c>
      <c r="N22" s="350"/>
      <c r="O22" s="351"/>
      <c r="P22" s="341" t="str">
        <f t="shared" si="2"/>
        <v/>
      </c>
      <c r="Q22" s="202">
        <f t="shared" si="3"/>
        <v>0</v>
      </c>
      <c r="R22" s="202">
        <f t="shared" si="4"/>
        <v>0</v>
      </c>
      <c r="S22" s="203">
        <f t="shared" si="5"/>
        <v>0</v>
      </c>
      <c r="T22" s="202">
        <f t="shared" si="6"/>
        <v>0</v>
      </c>
      <c r="U22" s="203">
        <f t="shared" si="7"/>
        <v>0</v>
      </c>
      <c r="V22" s="202">
        <f t="shared" si="8"/>
        <v>0</v>
      </c>
      <c r="W22" s="204" t="str">
        <f t="shared" si="9"/>
        <v>none</v>
      </c>
      <c r="X22" s="205">
        <f t="shared" si="10"/>
        <v>0</v>
      </c>
    </row>
    <row r="23" spans="1:25" x14ac:dyDescent="0.25">
      <c r="A23" s="228" t="s">
        <v>88</v>
      </c>
      <c r="B23" s="341">
        <f t="shared" si="11"/>
        <v>22</v>
      </c>
      <c r="C23" s="341" t="str">
        <f t="shared" si="0"/>
        <v>DR&lt;65 - 22</v>
      </c>
      <c r="D23" s="351"/>
      <c r="E23" s="353"/>
      <c r="F23" s="351"/>
      <c r="G23" s="350"/>
      <c r="H23" s="353"/>
      <c r="I23" s="351"/>
      <c r="J23" s="350"/>
      <c r="K23" s="350"/>
      <c r="L23" s="351"/>
      <c r="M23" s="341" t="str">
        <f t="shared" si="1"/>
        <v/>
      </c>
      <c r="N23" s="350"/>
      <c r="O23" s="351"/>
      <c r="P23" s="341" t="str">
        <f t="shared" si="2"/>
        <v/>
      </c>
      <c r="Q23" s="202">
        <f t="shared" si="3"/>
        <v>0</v>
      </c>
      <c r="R23" s="202">
        <f t="shared" si="4"/>
        <v>0</v>
      </c>
      <c r="S23" s="203">
        <f t="shared" si="5"/>
        <v>0</v>
      </c>
      <c r="T23" s="202">
        <f t="shared" si="6"/>
        <v>0</v>
      </c>
      <c r="U23" s="203">
        <f t="shared" si="7"/>
        <v>0</v>
      </c>
      <c r="V23" s="202">
        <f t="shared" si="8"/>
        <v>0</v>
      </c>
      <c r="W23" s="204" t="str">
        <f t="shared" si="9"/>
        <v>none</v>
      </c>
      <c r="X23" s="205">
        <f t="shared" si="10"/>
        <v>0</v>
      </c>
    </row>
    <row r="24" spans="1:25" x14ac:dyDescent="0.25">
      <c r="A24" s="228" t="s">
        <v>88</v>
      </c>
      <c r="B24" s="341">
        <f t="shared" si="11"/>
        <v>23</v>
      </c>
      <c r="C24" s="341" t="str">
        <f t="shared" si="0"/>
        <v>DR&lt;65 - 23</v>
      </c>
      <c r="D24" s="351"/>
      <c r="E24" s="353"/>
      <c r="F24" s="351"/>
      <c r="G24" s="350"/>
      <c r="H24" s="353"/>
      <c r="I24" s="351"/>
      <c r="J24" s="350"/>
      <c r="K24" s="350"/>
      <c r="L24" s="351"/>
      <c r="M24" s="341" t="str">
        <f t="shared" si="1"/>
        <v/>
      </c>
      <c r="N24" s="350"/>
      <c r="O24" s="351"/>
      <c r="P24" s="341" t="str">
        <f t="shared" si="2"/>
        <v/>
      </c>
      <c r="Q24" s="202">
        <f t="shared" si="3"/>
        <v>0</v>
      </c>
      <c r="R24" s="202">
        <f t="shared" si="4"/>
        <v>0</v>
      </c>
      <c r="S24" s="203">
        <f t="shared" si="5"/>
        <v>0</v>
      </c>
      <c r="T24" s="202">
        <f t="shared" si="6"/>
        <v>0</v>
      </c>
      <c r="U24" s="203">
        <f t="shared" si="7"/>
        <v>0</v>
      </c>
      <c r="V24" s="202">
        <f t="shared" si="8"/>
        <v>0</v>
      </c>
      <c r="W24" s="204" t="str">
        <f t="shared" si="9"/>
        <v>none</v>
      </c>
      <c r="X24" s="205">
        <f t="shared" si="10"/>
        <v>0</v>
      </c>
    </row>
    <row r="25" spans="1:25" x14ac:dyDescent="0.25">
      <c r="A25" s="228" t="s">
        <v>88</v>
      </c>
      <c r="B25" s="341">
        <f t="shared" si="11"/>
        <v>24</v>
      </c>
      <c r="C25" s="341" t="str">
        <f t="shared" si="0"/>
        <v>DR&lt;65 - 24</v>
      </c>
      <c r="D25" s="351"/>
      <c r="E25" s="353"/>
      <c r="F25" s="351"/>
      <c r="G25" s="350"/>
      <c r="H25" s="353"/>
      <c r="I25" s="351"/>
      <c r="J25" s="350"/>
      <c r="K25" s="350"/>
      <c r="L25" s="351"/>
      <c r="M25" s="341" t="str">
        <f t="shared" si="1"/>
        <v/>
      </c>
      <c r="N25" s="350"/>
      <c r="O25" s="351"/>
      <c r="P25" s="341" t="str">
        <f t="shared" si="2"/>
        <v/>
      </c>
      <c r="Q25" s="202">
        <f t="shared" si="3"/>
        <v>0</v>
      </c>
      <c r="R25" s="202">
        <f t="shared" si="4"/>
        <v>0</v>
      </c>
      <c r="S25" s="203">
        <f t="shared" si="5"/>
        <v>0</v>
      </c>
      <c r="T25" s="202">
        <f t="shared" si="6"/>
        <v>0</v>
      </c>
      <c r="U25" s="203">
        <f t="shared" si="7"/>
        <v>0</v>
      </c>
      <c r="V25" s="202">
        <f t="shared" si="8"/>
        <v>0</v>
      </c>
      <c r="W25" s="204" t="str">
        <f t="shared" si="9"/>
        <v>none</v>
      </c>
      <c r="X25" s="205">
        <f t="shared" si="10"/>
        <v>0</v>
      </c>
    </row>
    <row r="26" spans="1:25" x14ac:dyDescent="0.25">
      <c r="A26" s="228" t="s">
        <v>88</v>
      </c>
      <c r="B26" s="341">
        <f t="shared" si="11"/>
        <v>25</v>
      </c>
      <c r="C26" s="341" t="str">
        <f t="shared" si="0"/>
        <v>DR&lt;65 - 25</v>
      </c>
      <c r="D26" s="351"/>
      <c r="E26" s="353"/>
      <c r="F26" s="351"/>
      <c r="G26" s="350"/>
      <c r="H26" s="353"/>
      <c r="I26" s="351"/>
      <c r="J26" s="350"/>
      <c r="K26" s="350"/>
      <c r="L26" s="351"/>
      <c r="M26" s="341" t="str">
        <f t="shared" si="1"/>
        <v/>
      </c>
      <c r="N26" s="350"/>
      <c r="O26" s="351"/>
      <c r="P26" s="341" t="str">
        <f t="shared" si="2"/>
        <v/>
      </c>
      <c r="Q26" s="202">
        <f t="shared" si="3"/>
        <v>0</v>
      </c>
      <c r="R26" s="202">
        <f t="shared" si="4"/>
        <v>0</v>
      </c>
      <c r="S26" s="203">
        <f t="shared" si="5"/>
        <v>0</v>
      </c>
      <c r="T26" s="202">
        <f t="shared" si="6"/>
        <v>0</v>
      </c>
      <c r="U26" s="203">
        <f t="shared" si="7"/>
        <v>0</v>
      </c>
      <c r="V26" s="202">
        <f t="shared" si="8"/>
        <v>0</v>
      </c>
      <c r="W26" s="204" t="str">
        <f t="shared" si="9"/>
        <v>none</v>
      </c>
      <c r="X26" s="205">
        <f t="shared" si="10"/>
        <v>0</v>
      </c>
    </row>
    <row r="27" spans="1:25" x14ac:dyDescent="0.25">
      <c r="A27" s="228" t="s">
        <v>88</v>
      </c>
      <c r="B27" s="341">
        <f t="shared" si="11"/>
        <v>26</v>
      </c>
      <c r="C27" s="341" t="str">
        <f t="shared" si="0"/>
        <v>DR&lt;65 - 26</v>
      </c>
      <c r="D27" s="351"/>
      <c r="E27" s="353"/>
      <c r="F27" s="351"/>
      <c r="G27" s="350"/>
      <c r="H27" s="353"/>
      <c r="I27" s="351"/>
      <c r="J27" s="350"/>
      <c r="K27" s="350"/>
      <c r="L27" s="351"/>
      <c r="M27" s="341" t="str">
        <f t="shared" si="1"/>
        <v/>
      </c>
      <c r="N27" s="350"/>
      <c r="O27" s="351"/>
      <c r="P27" s="341" t="str">
        <f t="shared" si="2"/>
        <v/>
      </c>
      <c r="Q27" s="202">
        <f t="shared" si="3"/>
        <v>0</v>
      </c>
      <c r="R27" s="202">
        <f t="shared" si="4"/>
        <v>0</v>
      </c>
      <c r="S27" s="203">
        <f t="shared" si="5"/>
        <v>0</v>
      </c>
      <c r="T27" s="202">
        <f t="shared" si="6"/>
        <v>0</v>
      </c>
      <c r="U27" s="203">
        <f t="shared" si="7"/>
        <v>0</v>
      </c>
      <c r="V27" s="202">
        <f t="shared" si="8"/>
        <v>0</v>
      </c>
      <c r="W27" s="204" t="str">
        <f t="shared" si="9"/>
        <v>none</v>
      </c>
      <c r="X27" s="205">
        <f t="shared" si="10"/>
        <v>0</v>
      </c>
    </row>
    <row r="28" spans="1:25" x14ac:dyDescent="0.25">
      <c r="A28" s="228" t="s">
        <v>88</v>
      </c>
      <c r="B28" s="341">
        <f t="shared" si="11"/>
        <v>27</v>
      </c>
      <c r="C28" s="341" t="str">
        <f t="shared" si="0"/>
        <v>DR&lt;65 - 27</v>
      </c>
      <c r="D28" s="351"/>
      <c r="E28" s="353"/>
      <c r="F28" s="351"/>
      <c r="G28" s="350"/>
      <c r="H28" s="353"/>
      <c r="I28" s="351"/>
      <c r="J28" s="350"/>
      <c r="K28" s="350"/>
      <c r="L28" s="351"/>
      <c r="M28" s="341" t="str">
        <f t="shared" si="1"/>
        <v/>
      </c>
      <c r="N28" s="350"/>
      <c r="O28" s="351"/>
      <c r="P28" s="341" t="str">
        <f t="shared" si="2"/>
        <v/>
      </c>
      <c r="Q28" s="202">
        <f t="shared" si="3"/>
        <v>0</v>
      </c>
      <c r="R28" s="202">
        <f t="shared" si="4"/>
        <v>0</v>
      </c>
      <c r="S28" s="203">
        <f t="shared" si="5"/>
        <v>0</v>
      </c>
      <c r="T28" s="202">
        <f t="shared" si="6"/>
        <v>0</v>
      </c>
      <c r="U28" s="203">
        <f t="shared" si="7"/>
        <v>0</v>
      </c>
      <c r="V28" s="202">
        <f t="shared" si="8"/>
        <v>0</v>
      </c>
      <c r="W28" s="204" t="str">
        <f t="shared" si="9"/>
        <v>none</v>
      </c>
      <c r="X28" s="205">
        <f t="shared" si="10"/>
        <v>0</v>
      </c>
    </row>
    <row r="29" spans="1:25" x14ac:dyDescent="0.25">
      <c r="A29" s="228" t="s">
        <v>88</v>
      </c>
      <c r="B29" s="341">
        <f t="shared" si="11"/>
        <v>28</v>
      </c>
      <c r="C29" s="341" t="str">
        <f t="shared" si="0"/>
        <v>DR&lt;65 - 28</v>
      </c>
      <c r="D29" s="351"/>
      <c r="E29" s="353"/>
      <c r="F29" s="351"/>
      <c r="G29" s="350"/>
      <c r="H29" s="353"/>
      <c r="I29" s="351"/>
      <c r="J29" s="350"/>
      <c r="K29" s="350"/>
      <c r="L29" s="351"/>
      <c r="M29" s="341" t="str">
        <f t="shared" si="1"/>
        <v/>
      </c>
      <c r="N29" s="350"/>
      <c r="O29" s="351"/>
      <c r="P29" s="341" t="str">
        <f t="shared" si="2"/>
        <v/>
      </c>
      <c r="Q29" s="202">
        <f t="shared" si="3"/>
        <v>0</v>
      </c>
      <c r="R29" s="202">
        <f t="shared" si="4"/>
        <v>0</v>
      </c>
      <c r="S29" s="203">
        <f t="shared" si="5"/>
        <v>0</v>
      </c>
      <c r="T29" s="202">
        <f t="shared" si="6"/>
        <v>0</v>
      </c>
      <c r="U29" s="203">
        <f t="shared" si="7"/>
        <v>0</v>
      </c>
      <c r="V29" s="202">
        <f t="shared" si="8"/>
        <v>0</v>
      </c>
      <c r="W29" s="204" t="str">
        <f t="shared" si="9"/>
        <v>none</v>
      </c>
      <c r="X29" s="205">
        <f t="shared" si="10"/>
        <v>0</v>
      </c>
    </row>
    <row r="30" spans="1:25" x14ac:dyDescent="0.25">
      <c r="A30" s="228" t="s">
        <v>88</v>
      </c>
      <c r="B30" s="341">
        <f t="shared" si="11"/>
        <v>29</v>
      </c>
      <c r="C30" s="341" t="str">
        <f t="shared" si="0"/>
        <v>DR&lt;65 - 29</v>
      </c>
      <c r="D30" s="351"/>
      <c r="E30" s="353"/>
      <c r="F30" s="351"/>
      <c r="G30" s="350"/>
      <c r="H30" s="353"/>
      <c r="I30" s="351"/>
      <c r="J30" s="350"/>
      <c r="K30" s="350"/>
      <c r="L30" s="351"/>
      <c r="M30" s="341" t="str">
        <f t="shared" si="1"/>
        <v/>
      </c>
      <c r="N30" s="350"/>
      <c r="O30" s="351"/>
      <c r="P30" s="341" t="str">
        <f t="shared" si="2"/>
        <v/>
      </c>
      <c r="Q30" s="202">
        <f t="shared" si="3"/>
        <v>0</v>
      </c>
      <c r="R30" s="202">
        <f t="shared" si="4"/>
        <v>0</v>
      </c>
      <c r="S30" s="203">
        <f t="shared" si="5"/>
        <v>0</v>
      </c>
      <c r="T30" s="202">
        <f t="shared" si="6"/>
        <v>0</v>
      </c>
      <c r="U30" s="203">
        <f t="shared" si="7"/>
        <v>0</v>
      </c>
      <c r="V30" s="202">
        <f t="shared" si="8"/>
        <v>0</v>
      </c>
      <c r="W30" s="204" t="str">
        <f t="shared" si="9"/>
        <v>none</v>
      </c>
      <c r="X30" s="205">
        <f t="shared" si="10"/>
        <v>0</v>
      </c>
    </row>
    <row r="31" spans="1:25" x14ac:dyDescent="0.25">
      <c r="A31" s="228" t="s">
        <v>88</v>
      </c>
      <c r="B31" s="341">
        <f t="shared" si="11"/>
        <v>30</v>
      </c>
      <c r="C31" s="341" t="str">
        <f t="shared" si="0"/>
        <v>DR&lt;65 - 30</v>
      </c>
      <c r="D31" s="351"/>
      <c r="E31" s="353"/>
      <c r="F31" s="351"/>
      <c r="G31" s="350"/>
      <c r="H31" s="353"/>
      <c r="I31" s="351"/>
      <c r="J31" s="350"/>
      <c r="K31" s="350"/>
      <c r="L31" s="351"/>
      <c r="M31" s="341" t="str">
        <f t="shared" si="1"/>
        <v/>
      </c>
      <c r="N31" s="350"/>
      <c r="O31" s="351"/>
      <c r="P31" s="341" t="str">
        <f t="shared" si="2"/>
        <v/>
      </c>
      <c r="Q31" s="202">
        <f t="shared" si="3"/>
        <v>0</v>
      </c>
      <c r="R31" s="202">
        <f t="shared" si="4"/>
        <v>0</v>
      </c>
      <c r="S31" s="203">
        <f t="shared" si="5"/>
        <v>0</v>
      </c>
      <c r="T31" s="202">
        <f t="shared" si="6"/>
        <v>0</v>
      </c>
      <c r="U31" s="203">
        <f t="shared" si="7"/>
        <v>0</v>
      </c>
      <c r="V31" s="202">
        <f t="shared" si="8"/>
        <v>0</v>
      </c>
      <c r="W31" s="204" t="str">
        <f t="shared" si="9"/>
        <v>none</v>
      </c>
      <c r="X31" s="205">
        <f t="shared" si="10"/>
        <v>0</v>
      </c>
    </row>
    <row r="32" spans="1:25" x14ac:dyDescent="0.25">
      <c r="A32" s="228" t="s">
        <v>88</v>
      </c>
      <c r="B32" s="341">
        <f t="shared" si="11"/>
        <v>31</v>
      </c>
      <c r="C32" s="341" t="str">
        <f t="shared" si="0"/>
        <v>DR&lt;65 - 31</v>
      </c>
      <c r="D32" s="351"/>
      <c r="E32" s="353"/>
      <c r="F32" s="351"/>
      <c r="G32" s="350"/>
      <c r="H32" s="353"/>
      <c r="I32" s="351"/>
      <c r="J32" s="350"/>
      <c r="K32" s="350"/>
      <c r="L32" s="351"/>
      <c r="M32" s="341" t="str">
        <f t="shared" si="1"/>
        <v/>
      </c>
      <c r="N32" s="350"/>
      <c r="O32" s="351"/>
      <c r="P32" s="341" t="str">
        <f t="shared" si="2"/>
        <v/>
      </c>
      <c r="Q32" s="202">
        <f t="shared" si="3"/>
        <v>0</v>
      </c>
      <c r="R32" s="202">
        <f t="shared" si="4"/>
        <v>0</v>
      </c>
      <c r="S32" s="203">
        <f t="shared" si="5"/>
        <v>0</v>
      </c>
      <c r="T32" s="202">
        <f t="shared" si="6"/>
        <v>0</v>
      </c>
      <c r="U32" s="203">
        <f t="shared" si="7"/>
        <v>0</v>
      </c>
      <c r="V32" s="202">
        <f t="shared" si="8"/>
        <v>0</v>
      </c>
      <c r="W32" s="204" t="str">
        <f t="shared" si="9"/>
        <v>none</v>
      </c>
      <c r="X32" s="205">
        <f t="shared" si="10"/>
        <v>0</v>
      </c>
    </row>
    <row r="33" spans="1:24" x14ac:dyDescent="0.25">
      <c r="A33" s="228" t="s">
        <v>88</v>
      </c>
      <c r="B33" s="341">
        <f t="shared" si="11"/>
        <v>32</v>
      </c>
      <c r="C33" s="341" t="str">
        <f t="shared" si="0"/>
        <v>DR&lt;65 - 32</v>
      </c>
      <c r="D33" s="351"/>
      <c r="E33" s="353"/>
      <c r="F33" s="351"/>
      <c r="G33" s="350"/>
      <c r="H33" s="353"/>
      <c r="I33" s="351"/>
      <c r="J33" s="350"/>
      <c r="K33" s="350"/>
      <c r="L33" s="351"/>
      <c r="M33" s="341" t="str">
        <f t="shared" si="1"/>
        <v/>
      </c>
      <c r="N33" s="350"/>
      <c r="O33" s="351"/>
      <c r="P33" s="341" t="str">
        <f t="shared" si="2"/>
        <v/>
      </c>
      <c r="Q33" s="202">
        <f t="shared" si="3"/>
        <v>0</v>
      </c>
      <c r="R33" s="202">
        <f t="shared" si="4"/>
        <v>0</v>
      </c>
      <c r="S33" s="203">
        <f t="shared" si="5"/>
        <v>0</v>
      </c>
      <c r="T33" s="202">
        <f t="shared" si="6"/>
        <v>0</v>
      </c>
      <c r="U33" s="203">
        <f t="shared" si="7"/>
        <v>0</v>
      </c>
      <c r="V33" s="202">
        <f t="shared" si="8"/>
        <v>0</v>
      </c>
      <c r="W33" s="204" t="str">
        <f t="shared" si="9"/>
        <v>none</v>
      </c>
      <c r="X33" s="205">
        <f t="shared" si="10"/>
        <v>0</v>
      </c>
    </row>
    <row r="34" spans="1:24" x14ac:dyDescent="0.25">
      <c r="A34" s="228" t="s">
        <v>88</v>
      </c>
      <c r="B34" s="341">
        <f t="shared" si="11"/>
        <v>33</v>
      </c>
      <c r="C34" s="341" t="str">
        <f t="shared" ref="C34:C61" si="12">"DR&lt;65"&amp;" - "&amp;B34</f>
        <v>DR&lt;65 - 33</v>
      </c>
      <c r="D34" s="351"/>
      <c r="E34" s="353"/>
      <c r="F34" s="351"/>
      <c r="G34" s="350"/>
      <c r="H34" s="353"/>
      <c r="I34" s="351"/>
      <c r="J34" s="350"/>
      <c r="K34" s="350"/>
      <c r="L34" s="351"/>
      <c r="M34" s="341" t="str">
        <f t="shared" si="1"/>
        <v/>
      </c>
      <c r="N34" s="350"/>
      <c r="O34" s="351"/>
      <c r="P34" s="341" t="str">
        <f t="shared" si="2"/>
        <v/>
      </c>
      <c r="Q34" s="202">
        <f t="shared" si="3"/>
        <v>0</v>
      </c>
      <c r="R34" s="202">
        <f t="shared" si="4"/>
        <v>0</v>
      </c>
      <c r="S34" s="203">
        <f t="shared" si="5"/>
        <v>0</v>
      </c>
      <c r="T34" s="202">
        <f t="shared" si="6"/>
        <v>0</v>
      </c>
      <c r="U34" s="203">
        <f t="shared" si="7"/>
        <v>0</v>
      </c>
      <c r="V34" s="202">
        <f t="shared" si="8"/>
        <v>0</v>
      </c>
      <c r="W34" s="204" t="str">
        <f t="shared" si="9"/>
        <v>none</v>
      </c>
      <c r="X34" s="205">
        <f t="shared" si="10"/>
        <v>0</v>
      </c>
    </row>
    <row r="35" spans="1:24" x14ac:dyDescent="0.25">
      <c r="A35" s="228" t="s">
        <v>88</v>
      </c>
      <c r="B35" s="341">
        <f t="shared" si="11"/>
        <v>34</v>
      </c>
      <c r="C35" s="341" t="str">
        <f t="shared" si="12"/>
        <v>DR&lt;65 - 34</v>
      </c>
      <c r="D35" s="351"/>
      <c r="E35" s="353"/>
      <c r="F35" s="351"/>
      <c r="G35" s="350"/>
      <c r="H35" s="353"/>
      <c r="I35" s="351"/>
      <c r="J35" s="350"/>
      <c r="K35" s="350"/>
      <c r="L35" s="351"/>
      <c r="M35" s="341" t="str">
        <f t="shared" si="1"/>
        <v/>
      </c>
      <c r="N35" s="350"/>
      <c r="O35" s="351"/>
      <c r="P35" s="341" t="str">
        <f t="shared" si="2"/>
        <v/>
      </c>
      <c r="Q35" s="202">
        <f t="shared" si="3"/>
        <v>0</v>
      </c>
      <c r="R35" s="202">
        <f t="shared" si="4"/>
        <v>0</v>
      </c>
      <c r="S35" s="203">
        <f t="shared" si="5"/>
        <v>0</v>
      </c>
      <c r="T35" s="202">
        <f t="shared" si="6"/>
        <v>0</v>
      </c>
      <c r="U35" s="203">
        <f t="shared" si="7"/>
        <v>0</v>
      </c>
      <c r="V35" s="202">
        <f t="shared" si="8"/>
        <v>0</v>
      </c>
      <c r="W35" s="204" t="str">
        <f t="shared" si="9"/>
        <v>none</v>
      </c>
      <c r="X35" s="205">
        <f t="shared" si="10"/>
        <v>0</v>
      </c>
    </row>
    <row r="36" spans="1:24" x14ac:dyDescent="0.25">
      <c r="A36" s="228" t="s">
        <v>88</v>
      </c>
      <c r="B36" s="341">
        <f t="shared" si="11"/>
        <v>35</v>
      </c>
      <c r="C36" s="341" t="str">
        <f t="shared" si="12"/>
        <v>DR&lt;65 - 35</v>
      </c>
      <c r="D36" s="351"/>
      <c r="E36" s="353"/>
      <c r="F36" s="351"/>
      <c r="G36" s="350"/>
      <c r="H36" s="353"/>
      <c r="I36" s="351"/>
      <c r="J36" s="350"/>
      <c r="K36" s="350"/>
      <c r="L36" s="351"/>
      <c r="M36" s="341" t="str">
        <f t="shared" si="1"/>
        <v/>
      </c>
      <c r="N36" s="350"/>
      <c r="O36" s="351"/>
      <c r="P36" s="341" t="str">
        <f t="shared" si="2"/>
        <v/>
      </c>
      <c r="Q36" s="202">
        <f t="shared" si="3"/>
        <v>0</v>
      </c>
      <c r="R36" s="202">
        <f t="shared" si="4"/>
        <v>0</v>
      </c>
      <c r="S36" s="203">
        <f t="shared" si="5"/>
        <v>0</v>
      </c>
      <c r="T36" s="202">
        <f t="shared" si="6"/>
        <v>0</v>
      </c>
      <c r="U36" s="203">
        <f t="shared" si="7"/>
        <v>0</v>
      </c>
      <c r="V36" s="202">
        <f t="shared" si="8"/>
        <v>0</v>
      </c>
      <c r="W36" s="204" t="str">
        <f t="shared" si="9"/>
        <v>none</v>
      </c>
      <c r="X36" s="205">
        <f t="shared" si="10"/>
        <v>0</v>
      </c>
    </row>
    <row r="37" spans="1:24" x14ac:dyDescent="0.25">
      <c r="A37" s="228" t="s">
        <v>88</v>
      </c>
      <c r="B37" s="341">
        <f t="shared" si="11"/>
        <v>36</v>
      </c>
      <c r="C37" s="341" t="str">
        <f t="shared" si="12"/>
        <v>DR&lt;65 - 36</v>
      </c>
      <c r="D37" s="351"/>
      <c r="E37" s="353"/>
      <c r="F37" s="351"/>
      <c r="G37" s="350"/>
      <c r="H37" s="353"/>
      <c r="I37" s="351"/>
      <c r="J37" s="350"/>
      <c r="K37" s="350"/>
      <c r="L37" s="351"/>
      <c r="M37" s="341" t="str">
        <f t="shared" si="1"/>
        <v/>
      </c>
      <c r="N37" s="350"/>
      <c r="O37" s="351"/>
      <c r="P37" s="341" t="str">
        <f t="shared" si="2"/>
        <v/>
      </c>
      <c r="Q37" s="202">
        <f t="shared" si="3"/>
        <v>0</v>
      </c>
      <c r="R37" s="202">
        <f t="shared" si="4"/>
        <v>0</v>
      </c>
      <c r="S37" s="203">
        <f t="shared" si="5"/>
        <v>0</v>
      </c>
      <c r="T37" s="202">
        <f t="shared" si="6"/>
        <v>0</v>
      </c>
      <c r="U37" s="203">
        <f t="shared" si="7"/>
        <v>0</v>
      </c>
      <c r="V37" s="202">
        <f t="shared" si="8"/>
        <v>0</v>
      </c>
      <c r="W37" s="204" t="str">
        <f t="shared" si="9"/>
        <v>none</v>
      </c>
      <c r="X37" s="205">
        <f t="shared" si="10"/>
        <v>0</v>
      </c>
    </row>
    <row r="38" spans="1:24" x14ac:dyDescent="0.25">
      <c r="A38" s="228" t="s">
        <v>88</v>
      </c>
      <c r="B38" s="341">
        <f t="shared" si="11"/>
        <v>37</v>
      </c>
      <c r="C38" s="341" t="str">
        <f t="shared" si="12"/>
        <v>DR&lt;65 - 37</v>
      </c>
      <c r="D38" s="351"/>
      <c r="E38" s="353"/>
      <c r="F38" s="351"/>
      <c r="G38" s="350"/>
      <c r="H38" s="353"/>
      <c r="I38" s="351"/>
      <c r="J38" s="350"/>
      <c r="K38" s="350"/>
      <c r="L38" s="351"/>
      <c r="M38" s="341" t="str">
        <f t="shared" si="1"/>
        <v/>
      </c>
      <c r="N38" s="350"/>
      <c r="O38" s="351"/>
      <c r="P38" s="341" t="str">
        <f t="shared" si="2"/>
        <v/>
      </c>
      <c r="Q38" s="202">
        <f t="shared" si="3"/>
        <v>0</v>
      </c>
      <c r="R38" s="202">
        <f t="shared" si="4"/>
        <v>0</v>
      </c>
      <c r="S38" s="203">
        <f t="shared" si="5"/>
        <v>0</v>
      </c>
      <c r="T38" s="202">
        <f t="shared" si="6"/>
        <v>0</v>
      </c>
      <c r="U38" s="203">
        <f t="shared" si="7"/>
        <v>0</v>
      </c>
      <c r="V38" s="202">
        <f t="shared" si="8"/>
        <v>0</v>
      </c>
      <c r="W38" s="204" t="str">
        <f t="shared" si="9"/>
        <v>none</v>
      </c>
      <c r="X38" s="205">
        <f t="shared" si="10"/>
        <v>0</v>
      </c>
    </row>
    <row r="39" spans="1:24" x14ac:dyDescent="0.25">
      <c r="A39" s="228" t="s">
        <v>88</v>
      </c>
      <c r="B39" s="341">
        <f t="shared" si="11"/>
        <v>38</v>
      </c>
      <c r="C39" s="341" t="str">
        <f t="shared" si="12"/>
        <v>DR&lt;65 - 38</v>
      </c>
      <c r="D39" s="351"/>
      <c r="E39" s="353"/>
      <c r="F39" s="351"/>
      <c r="G39" s="350"/>
      <c r="H39" s="353"/>
      <c r="I39" s="351"/>
      <c r="J39" s="350"/>
      <c r="K39" s="350"/>
      <c r="L39" s="351"/>
      <c r="M39" s="341" t="str">
        <f t="shared" si="1"/>
        <v/>
      </c>
      <c r="N39" s="350"/>
      <c r="O39" s="351"/>
      <c r="P39" s="341" t="str">
        <f t="shared" si="2"/>
        <v/>
      </c>
      <c r="Q39" s="202">
        <f t="shared" si="3"/>
        <v>0</v>
      </c>
      <c r="R39" s="202">
        <f t="shared" si="4"/>
        <v>0</v>
      </c>
      <c r="S39" s="203">
        <f t="shared" si="5"/>
        <v>0</v>
      </c>
      <c r="T39" s="202">
        <f t="shared" si="6"/>
        <v>0</v>
      </c>
      <c r="U39" s="203">
        <f t="shared" si="7"/>
        <v>0</v>
      </c>
      <c r="V39" s="202">
        <f t="shared" si="8"/>
        <v>0</v>
      </c>
      <c r="W39" s="204" t="str">
        <f t="shared" si="9"/>
        <v>none</v>
      </c>
      <c r="X39" s="205">
        <f t="shared" si="10"/>
        <v>0</v>
      </c>
    </row>
    <row r="40" spans="1:24" x14ac:dyDescent="0.25">
      <c r="A40" s="228" t="s">
        <v>88</v>
      </c>
      <c r="B40" s="341">
        <f t="shared" si="11"/>
        <v>39</v>
      </c>
      <c r="C40" s="341" t="str">
        <f t="shared" si="12"/>
        <v>DR&lt;65 - 39</v>
      </c>
      <c r="D40" s="351"/>
      <c r="E40" s="353"/>
      <c r="F40" s="351"/>
      <c r="G40" s="350"/>
      <c r="H40" s="353"/>
      <c r="I40" s="351"/>
      <c r="J40" s="350"/>
      <c r="K40" s="350"/>
      <c r="L40" s="351"/>
      <c r="M40" s="341" t="str">
        <f t="shared" si="1"/>
        <v/>
      </c>
      <c r="N40" s="350"/>
      <c r="O40" s="351"/>
      <c r="P40" s="341" t="str">
        <f t="shared" si="2"/>
        <v/>
      </c>
      <c r="Q40" s="202">
        <f t="shared" si="3"/>
        <v>0</v>
      </c>
      <c r="R40" s="202">
        <f t="shared" si="4"/>
        <v>0</v>
      </c>
      <c r="S40" s="203">
        <f t="shared" si="5"/>
        <v>0</v>
      </c>
      <c r="T40" s="202">
        <f t="shared" si="6"/>
        <v>0</v>
      </c>
      <c r="U40" s="203">
        <f t="shared" si="7"/>
        <v>0</v>
      </c>
      <c r="V40" s="202">
        <f t="shared" si="8"/>
        <v>0</v>
      </c>
      <c r="W40" s="204" t="str">
        <f t="shared" si="9"/>
        <v>none</v>
      </c>
      <c r="X40" s="205">
        <f t="shared" si="10"/>
        <v>0</v>
      </c>
    </row>
    <row r="41" spans="1:24" x14ac:dyDescent="0.25">
      <c r="A41" s="228" t="s">
        <v>88</v>
      </c>
      <c r="B41" s="341">
        <f t="shared" si="11"/>
        <v>40</v>
      </c>
      <c r="C41" s="341" t="str">
        <f t="shared" si="12"/>
        <v>DR&lt;65 - 40</v>
      </c>
      <c r="D41" s="351"/>
      <c r="E41" s="353"/>
      <c r="F41" s="351"/>
      <c r="G41" s="350"/>
      <c r="H41" s="353"/>
      <c r="I41" s="351"/>
      <c r="J41" s="350"/>
      <c r="K41" s="350"/>
      <c r="L41" s="351"/>
      <c r="M41" s="341" t="str">
        <f t="shared" si="1"/>
        <v/>
      </c>
      <c r="N41" s="350"/>
      <c r="O41" s="351"/>
      <c r="P41" s="341" t="str">
        <f t="shared" si="2"/>
        <v/>
      </c>
      <c r="Q41" s="202">
        <f t="shared" si="3"/>
        <v>0</v>
      </c>
      <c r="R41" s="202">
        <f t="shared" si="4"/>
        <v>0</v>
      </c>
      <c r="S41" s="203">
        <f t="shared" si="5"/>
        <v>0</v>
      </c>
      <c r="T41" s="202">
        <f t="shared" si="6"/>
        <v>0</v>
      </c>
      <c r="U41" s="203">
        <f t="shared" si="7"/>
        <v>0</v>
      </c>
      <c r="V41" s="202">
        <f t="shared" si="8"/>
        <v>0</v>
      </c>
      <c r="W41" s="204" t="str">
        <f t="shared" si="9"/>
        <v>none</v>
      </c>
      <c r="X41" s="205">
        <f t="shared" si="10"/>
        <v>0</v>
      </c>
    </row>
    <row r="42" spans="1:24" x14ac:dyDescent="0.25">
      <c r="A42" s="228" t="s">
        <v>88</v>
      </c>
      <c r="B42" s="341">
        <f t="shared" si="11"/>
        <v>41</v>
      </c>
      <c r="C42" s="341" t="str">
        <f t="shared" si="12"/>
        <v>DR&lt;65 - 41</v>
      </c>
      <c r="D42" s="351"/>
      <c r="E42" s="353"/>
      <c r="F42" s="351"/>
      <c r="G42" s="350"/>
      <c r="H42" s="353"/>
      <c r="I42" s="351"/>
      <c r="J42" s="350"/>
      <c r="K42" s="350"/>
      <c r="L42" s="351"/>
      <c r="M42" s="341" t="str">
        <f t="shared" si="1"/>
        <v/>
      </c>
      <c r="N42" s="350"/>
      <c r="O42" s="351"/>
      <c r="P42" s="341" t="str">
        <f t="shared" si="2"/>
        <v/>
      </c>
      <c r="Q42" s="202">
        <f t="shared" si="3"/>
        <v>0</v>
      </c>
      <c r="R42" s="202">
        <f t="shared" si="4"/>
        <v>0</v>
      </c>
      <c r="S42" s="203">
        <f t="shared" si="5"/>
        <v>0</v>
      </c>
      <c r="T42" s="202">
        <f t="shared" si="6"/>
        <v>0</v>
      </c>
      <c r="U42" s="203">
        <f t="shared" si="7"/>
        <v>0</v>
      </c>
      <c r="V42" s="202">
        <f t="shared" si="8"/>
        <v>0</v>
      </c>
      <c r="W42" s="204" t="str">
        <f t="shared" si="9"/>
        <v>none</v>
      </c>
      <c r="X42" s="205">
        <f t="shared" si="10"/>
        <v>0</v>
      </c>
    </row>
    <row r="43" spans="1:24" x14ac:dyDescent="0.25">
      <c r="A43" s="228" t="s">
        <v>88</v>
      </c>
      <c r="B43" s="341">
        <f t="shared" si="11"/>
        <v>42</v>
      </c>
      <c r="C43" s="341" t="str">
        <f t="shared" si="12"/>
        <v>DR&lt;65 - 42</v>
      </c>
      <c r="D43" s="351"/>
      <c r="E43" s="353"/>
      <c r="F43" s="351"/>
      <c r="G43" s="350"/>
      <c r="H43" s="353"/>
      <c r="I43" s="351"/>
      <c r="J43" s="350"/>
      <c r="K43" s="350"/>
      <c r="L43" s="351"/>
      <c r="M43" s="341" t="str">
        <f t="shared" si="1"/>
        <v/>
      </c>
      <c r="N43" s="350"/>
      <c r="O43" s="351"/>
      <c r="P43" s="341" t="str">
        <f t="shared" si="2"/>
        <v/>
      </c>
      <c r="Q43" s="202">
        <f t="shared" si="3"/>
        <v>0</v>
      </c>
      <c r="R43" s="202">
        <f t="shared" si="4"/>
        <v>0</v>
      </c>
      <c r="S43" s="203">
        <f t="shared" si="5"/>
        <v>0</v>
      </c>
      <c r="T43" s="202">
        <f t="shared" si="6"/>
        <v>0</v>
      </c>
      <c r="U43" s="203">
        <f t="shared" si="7"/>
        <v>0</v>
      </c>
      <c r="V43" s="202">
        <f t="shared" si="8"/>
        <v>0</v>
      </c>
      <c r="W43" s="204" t="str">
        <f t="shared" si="9"/>
        <v>none</v>
      </c>
      <c r="X43" s="205">
        <f t="shared" si="10"/>
        <v>0</v>
      </c>
    </row>
    <row r="44" spans="1:24" x14ac:dyDescent="0.25">
      <c r="A44" s="228" t="s">
        <v>88</v>
      </c>
      <c r="B44" s="341">
        <f t="shared" si="11"/>
        <v>43</v>
      </c>
      <c r="C44" s="341" t="str">
        <f t="shared" si="12"/>
        <v>DR&lt;65 - 43</v>
      </c>
      <c r="D44" s="351"/>
      <c r="E44" s="353"/>
      <c r="F44" s="351"/>
      <c r="G44" s="350"/>
      <c r="H44" s="353"/>
      <c r="I44" s="351"/>
      <c r="J44" s="350"/>
      <c r="K44" s="350"/>
      <c r="L44" s="351"/>
      <c r="M44" s="341" t="str">
        <f t="shared" si="1"/>
        <v/>
      </c>
      <c r="N44" s="350"/>
      <c r="O44" s="351"/>
      <c r="P44" s="341" t="str">
        <f t="shared" si="2"/>
        <v/>
      </c>
      <c r="Q44" s="202">
        <f t="shared" si="3"/>
        <v>0</v>
      </c>
      <c r="R44" s="202">
        <f t="shared" si="4"/>
        <v>0</v>
      </c>
      <c r="S44" s="203">
        <f t="shared" si="5"/>
        <v>0</v>
      </c>
      <c r="T44" s="202">
        <f t="shared" si="6"/>
        <v>0</v>
      </c>
      <c r="U44" s="203">
        <f t="shared" si="7"/>
        <v>0</v>
      </c>
      <c r="V44" s="202">
        <f t="shared" si="8"/>
        <v>0</v>
      </c>
      <c r="W44" s="204" t="str">
        <f t="shared" si="9"/>
        <v>none</v>
      </c>
      <c r="X44" s="205">
        <f t="shared" si="10"/>
        <v>0</v>
      </c>
    </row>
    <row r="45" spans="1:24" x14ac:dyDescent="0.25">
      <c r="A45" s="228" t="s">
        <v>88</v>
      </c>
      <c r="B45" s="341">
        <f t="shared" si="11"/>
        <v>44</v>
      </c>
      <c r="C45" s="341" t="str">
        <f t="shared" si="12"/>
        <v>DR&lt;65 - 44</v>
      </c>
      <c r="D45" s="351"/>
      <c r="E45" s="353"/>
      <c r="F45" s="351"/>
      <c r="G45" s="350"/>
      <c r="H45" s="353"/>
      <c r="I45" s="351"/>
      <c r="J45" s="350"/>
      <c r="K45" s="350"/>
      <c r="L45" s="351"/>
      <c r="M45" s="341" t="str">
        <f t="shared" si="1"/>
        <v/>
      </c>
      <c r="N45" s="350"/>
      <c r="O45" s="351"/>
      <c r="P45" s="341" t="str">
        <f t="shared" si="2"/>
        <v/>
      </c>
      <c r="Q45" s="202">
        <f t="shared" si="3"/>
        <v>0</v>
      </c>
      <c r="R45" s="202">
        <f t="shared" si="4"/>
        <v>0</v>
      </c>
      <c r="S45" s="203">
        <f t="shared" si="5"/>
        <v>0</v>
      </c>
      <c r="T45" s="202">
        <f t="shared" si="6"/>
        <v>0</v>
      </c>
      <c r="U45" s="203">
        <f t="shared" si="7"/>
        <v>0</v>
      </c>
      <c r="V45" s="202">
        <f t="shared" si="8"/>
        <v>0</v>
      </c>
      <c r="W45" s="204" t="str">
        <f t="shared" si="9"/>
        <v>none</v>
      </c>
      <c r="X45" s="205">
        <f t="shared" si="10"/>
        <v>0</v>
      </c>
    </row>
    <row r="46" spans="1:24" x14ac:dyDescent="0.25">
      <c r="A46" s="228" t="s">
        <v>88</v>
      </c>
      <c r="B46" s="341">
        <f t="shared" si="11"/>
        <v>45</v>
      </c>
      <c r="C46" s="341" t="str">
        <f t="shared" si="12"/>
        <v>DR&lt;65 - 45</v>
      </c>
      <c r="D46" s="351"/>
      <c r="E46" s="353"/>
      <c r="F46" s="351"/>
      <c r="G46" s="350"/>
      <c r="H46" s="353"/>
      <c r="I46" s="351"/>
      <c r="J46" s="350"/>
      <c r="K46" s="350"/>
      <c r="L46" s="351"/>
      <c r="M46" s="341" t="str">
        <f t="shared" si="1"/>
        <v/>
      </c>
      <c r="N46" s="350"/>
      <c r="O46" s="351"/>
      <c r="P46" s="341" t="str">
        <f t="shared" si="2"/>
        <v/>
      </c>
      <c r="Q46" s="202">
        <f t="shared" si="3"/>
        <v>0</v>
      </c>
      <c r="R46" s="202">
        <f t="shared" si="4"/>
        <v>0</v>
      </c>
      <c r="S46" s="203">
        <f t="shared" si="5"/>
        <v>0</v>
      </c>
      <c r="T46" s="202">
        <f t="shared" si="6"/>
        <v>0</v>
      </c>
      <c r="U46" s="203">
        <f t="shared" si="7"/>
        <v>0</v>
      </c>
      <c r="V46" s="202">
        <f t="shared" si="8"/>
        <v>0</v>
      </c>
      <c r="W46" s="204" t="str">
        <f t="shared" si="9"/>
        <v>none</v>
      </c>
      <c r="X46" s="205">
        <f t="shared" si="10"/>
        <v>0</v>
      </c>
    </row>
    <row r="47" spans="1:24" x14ac:dyDescent="0.25">
      <c r="A47" s="228" t="s">
        <v>88</v>
      </c>
      <c r="B47" s="341">
        <f t="shared" si="11"/>
        <v>46</v>
      </c>
      <c r="C47" s="341" t="str">
        <f t="shared" si="12"/>
        <v>DR&lt;65 - 46</v>
      </c>
      <c r="D47" s="351"/>
      <c r="E47" s="353"/>
      <c r="F47" s="351"/>
      <c r="G47" s="350"/>
      <c r="H47" s="353"/>
      <c r="I47" s="351"/>
      <c r="J47" s="350"/>
      <c r="K47" s="350"/>
      <c r="L47" s="351"/>
      <c r="M47" s="341" t="str">
        <f t="shared" si="1"/>
        <v/>
      </c>
      <c r="N47" s="350"/>
      <c r="O47" s="351"/>
      <c r="P47" s="341" t="str">
        <f t="shared" si="2"/>
        <v/>
      </c>
      <c r="Q47" s="202">
        <f t="shared" si="3"/>
        <v>0</v>
      </c>
      <c r="R47" s="202">
        <f t="shared" si="4"/>
        <v>0</v>
      </c>
      <c r="S47" s="203">
        <f t="shared" si="5"/>
        <v>0</v>
      </c>
      <c r="T47" s="202">
        <f t="shared" si="6"/>
        <v>0</v>
      </c>
      <c r="U47" s="203">
        <f t="shared" si="7"/>
        <v>0</v>
      </c>
      <c r="V47" s="202">
        <f t="shared" si="8"/>
        <v>0</v>
      </c>
      <c r="W47" s="204" t="str">
        <f t="shared" si="9"/>
        <v>none</v>
      </c>
      <c r="X47" s="205">
        <f t="shared" si="10"/>
        <v>0</v>
      </c>
    </row>
    <row r="48" spans="1:24" x14ac:dyDescent="0.25">
      <c r="A48" s="228" t="s">
        <v>88</v>
      </c>
      <c r="B48" s="341">
        <f t="shared" si="11"/>
        <v>47</v>
      </c>
      <c r="C48" s="341" t="str">
        <f t="shared" si="12"/>
        <v>DR&lt;65 - 47</v>
      </c>
      <c r="D48" s="351"/>
      <c r="E48" s="353"/>
      <c r="F48" s="351"/>
      <c r="G48" s="350"/>
      <c r="H48" s="353"/>
      <c r="I48" s="351"/>
      <c r="J48" s="350"/>
      <c r="K48" s="350"/>
      <c r="L48" s="351"/>
      <c r="M48" s="341" t="str">
        <f t="shared" si="1"/>
        <v/>
      </c>
      <c r="N48" s="350"/>
      <c r="O48" s="351"/>
      <c r="P48" s="341" t="str">
        <f t="shared" si="2"/>
        <v/>
      </c>
      <c r="Q48" s="202">
        <f t="shared" si="3"/>
        <v>0</v>
      </c>
      <c r="R48" s="202">
        <f t="shared" si="4"/>
        <v>0</v>
      </c>
      <c r="S48" s="203">
        <f t="shared" si="5"/>
        <v>0</v>
      </c>
      <c r="T48" s="202">
        <f t="shared" si="6"/>
        <v>0</v>
      </c>
      <c r="U48" s="203">
        <f t="shared" si="7"/>
        <v>0</v>
      </c>
      <c r="V48" s="202">
        <f t="shared" si="8"/>
        <v>0</v>
      </c>
      <c r="W48" s="204" t="str">
        <f t="shared" si="9"/>
        <v>none</v>
      </c>
      <c r="X48" s="205">
        <f t="shared" si="10"/>
        <v>0</v>
      </c>
    </row>
    <row r="49" spans="1:24" x14ac:dyDescent="0.25">
      <c r="A49" s="228" t="s">
        <v>88</v>
      </c>
      <c r="B49" s="341">
        <f t="shared" si="11"/>
        <v>48</v>
      </c>
      <c r="C49" s="341" t="str">
        <f t="shared" si="12"/>
        <v>DR&lt;65 - 48</v>
      </c>
      <c r="D49" s="351"/>
      <c r="E49" s="353"/>
      <c r="F49" s="351"/>
      <c r="G49" s="350"/>
      <c r="H49" s="353"/>
      <c r="I49" s="351"/>
      <c r="J49" s="350"/>
      <c r="K49" s="350"/>
      <c r="L49" s="351"/>
      <c r="M49" s="341" t="str">
        <f t="shared" si="1"/>
        <v/>
      </c>
      <c r="N49" s="350"/>
      <c r="O49" s="351"/>
      <c r="P49" s="341" t="str">
        <f t="shared" si="2"/>
        <v/>
      </c>
      <c r="Q49" s="202">
        <f t="shared" si="3"/>
        <v>0</v>
      </c>
      <c r="R49" s="202">
        <f t="shared" si="4"/>
        <v>0</v>
      </c>
      <c r="S49" s="203">
        <f t="shared" si="5"/>
        <v>0</v>
      </c>
      <c r="T49" s="202">
        <f t="shared" si="6"/>
        <v>0</v>
      </c>
      <c r="U49" s="203">
        <f t="shared" si="7"/>
        <v>0</v>
      </c>
      <c r="V49" s="202">
        <f t="shared" si="8"/>
        <v>0</v>
      </c>
      <c r="W49" s="204" t="str">
        <f t="shared" si="9"/>
        <v>none</v>
      </c>
      <c r="X49" s="205">
        <f t="shared" si="10"/>
        <v>0</v>
      </c>
    </row>
    <row r="50" spans="1:24" x14ac:dyDescent="0.25">
      <c r="A50" s="228" t="s">
        <v>88</v>
      </c>
      <c r="B50" s="341">
        <f t="shared" si="11"/>
        <v>49</v>
      </c>
      <c r="C50" s="341" t="str">
        <f t="shared" si="12"/>
        <v>DR&lt;65 - 49</v>
      </c>
      <c r="D50" s="351"/>
      <c r="E50" s="353"/>
      <c r="F50" s="351"/>
      <c r="G50" s="350"/>
      <c r="H50" s="353"/>
      <c r="I50" s="351"/>
      <c r="J50" s="350"/>
      <c r="K50" s="350"/>
      <c r="L50" s="351"/>
      <c r="M50" s="341" t="str">
        <f t="shared" si="1"/>
        <v/>
      </c>
      <c r="N50" s="350"/>
      <c r="O50" s="351"/>
      <c r="P50" s="341" t="str">
        <f t="shared" si="2"/>
        <v/>
      </c>
      <c r="Q50" s="202">
        <f t="shared" si="3"/>
        <v>0</v>
      </c>
      <c r="R50" s="202">
        <f t="shared" si="4"/>
        <v>0</v>
      </c>
      <c r="S50" s="203">
        <f t="shared" si="5"/>
        <v>0</v>
      </c>
      <c r="T50" s="202">
        <f t="shared" si="6"/>
        <v>0</v>
      </c>
      <c r="U50" s="203">
        <f t="shared" si="7"/>
        <v>0</v>
      </c>
      <c r="V50" s="202">
        <f t="shared" si="8"/>
        <v>0</v>
      </c>
      <c r="W50" s="204" t="str">
        <f t="shared" si="9"/>
        <v>none</v>
      </c>
      <c r="X50" s="205">
        <f t="shared" si="10"/>
        <v>0</v>
      </c>
    </row>
    <row r="51" spans="1:24" x14ac:dyDescent="0.25">
      <c r="A51" s="228" t="s">
        <v>88</v>
      </c>
      <c r="B51" s="341">
        <f t="shared" si="11"/>
        <v>50</v>
      </c>
      <c r="C51" s="341" t="str">
        <f t="shared" si="12"/>
        <v>DR&lt;65 - 50</v>
      </c>
      <c r="D51" s="351"/>
      <c r="E51" s="353"/>
      <c r="F51" s="351"/>
      <c r="G51" s="350"/>
      <c r="H51" s="353"/>
      <c r="I51" s="351"/>
      <c r="J51" s="350"/>
      <c r="K51" s="350"/>
      <c r="L51" s="351"/>
      <c r="M51" s="341" t="str">
        <f t="shared" si="1"/>
        <v/>
      </c>
      <c r="N51" s="350"/>
      <c r="O51" s="351"/>
      <c r="P51" s="341" t="str">
        <f t="shared" si="2"/>
        <v/>
      </c>
      <c r="Q51" s="202">
        <f t="shared" si="3"/>
        <v>0</v>
      </c>
      <c r="R51" s="202">
        <f t="shared" si="4"/>
        <v>0</v>
      </c>
      <c r="S51" s="203">
        <f t="shared" si="5"/>
        <v>0</v>
      </c>
      <c r="T51" s="202">
        <f t="shared" si="6"/>
        <v>0</v>
      </c>
      <c r="U51" s="203">
        <f t="shared" si="7"/>
        <v>0</v>
      </c>
      <c r="V51" s="202">
        <f t="shared" si="8"/>
        <v>0</v>
      </c>
      <c r="W51" s="204" t="str">
        <f t="shared" si="9"/>
        <v>none</v>
      </c>
      <c r="X51" s="205">
        <f t="shared" si="10"/>
        <v>0</v>
      </c>
    </row>
    <row r="52" spans="1:24" x14ac:dyDescent="0.25">
      <c r="A52" s="228" t="s">
        <v>88</v>
      </c>
      <c r="B52" s="341">
        <f t="shared" si="11"/>
        <v>51</v>
      </c>
      <c r="C52" s="341" t="str">
        <f t="shared" si="12"/>
        <v>DR&lt;65 - 51</v>
      </c>
      <c r="D52" s="351"/>
      <c r="E52" s="353"/>
      <c r="F52" s="351"/>
      <c r="G52" s="350"/>
      <c r="H52" s="353"/>
      <c r="I52" s="351"/>
      <c r="J52" s="350"/>
      <c r="K52" s="350"/>
      <c r="L52" s="351"/>
      <c r="M52" s="341" t="str">
        <f t="shared" si="1"/>
        <v/>
      </c>
      <c r="N52" s="350"/>
      <c r="O52" s="351"/>
      <c r="P52" s="341" t="str">
        <f t="shared" si="2"/>
        <v/>
      </c>
      <c r="Q52" s="202">
        <f t="shared" si="3"/>
        <v>0</v>
      </c>
      <c r="R52" s="202">
        <f t="shared" si="4"/>
        <v>0</v>
      </c>
      <c r="S52" s="203">
        <f t="shared" si="5"/>
        <v>0</v>
      </c>
      <c r="T52" s="202">
        <f t="shared" si="6"/>
        <v>0</v>
      </c>
      <c r="U52" s="203">
        <f t="shared" si="7"/>
        <v>0</v>
      </c>
      <c r="V52" s="202">
        <f t="shared" si="8"/>
        <v>0</v>
      </c>
      <c r="W52" s="204" t="str">
        <f t="shared" si="9"/>
        <v>none</v>
      </c>
      <c r="X52" s="205">
        <f t="shared" si="10"/>
        <v>0</v>
      </c>
    </row>
    <row r="53" spans="1:24" x14ac:dyDescent="0.25">
      <c r="A53" s="228" t="s">
        <v>88</v>
      </c>
      <c r="B53" s="341">
        <f t="shared" si="11"/>
        <v>52</v>
      </c>
      <c r="C53" s="341" t="str">
        <f t="shared" si="12"/>
        <v>DR&lt;65 - 52</v>
      </c>
      <c r="D53" s="351"/>
      <c r="E53" s="353"/>
      <c r="F53" s="351"/>
      <c r="G53" s="350"/>
      <c r="H53" s="353"/>
      <c r="I53" s="351"/>
      <c r="J53" s="350"/>
      <c r="K53" s="350"/>
      <c r="L53" s="351"/>
      <c r="M53" s="341" t="str">
        <f t="shared" si="1"/>
        <v/>
      </c>
      <c r="N53" s="350"/>
      <c r="O53" s="351"/>
      <c r="P53" s="341" t="str">
        <f t="shared" si="2"/>
        <v/>
      </c>
      <c r="Q53" s="202">
        <f t="shared" si="3"/>
        <v>0</v>
      </c>
      <c r="R53" s="202">
        <f t="shared" si="4"/>
        <v>0</v>
      </c>
      <c r="S53" s="203">
        <f t="shared" si="5"/>
        <v>0</v>
      </c>
      <c r="T53" s="202">
        <f t="shared" si="6"/>
        <v>0</v>
      </c>
      <c r="U53" s="203">
        <f t="shared" si="7"/>
        <v>0</v>
      </c>
      <c r="V53" s="202">
        <f t="shared" si="8"/>
        <v>0</v>
      </c>
      <c r="W53" s="204" t="str">
        <f t="shared" si="9"/>
        <v>none</v>
      </c>
      <c r="X53" s="205">
        <f t="shared" si="10"/>
        <v>0</v>
      </c>
    </row>
    <row r="54" spans="1:24" x14ac:dyDescent="0.25">
      <c r="A54" s="228" t="s">
        <v>88</v>
      </c>
      <c r="B54" s="341">
        <f t="shared" si="11"/>
        <v>53</v>
      </c>
      <c r="C54" s="341" t="str">
        <f t="shared" si="12"/>
        <v>DR&lt;65 - 53</v>
      </c>
      <c r="D54" s="351"/>
      <c r="E54" s="353"/>
      <c r="F54" s="351"/>
      <c r="G54" s="350"/>
      <c r="H54" s="353"/>
      <c r="I54" s="351"/>
      <c r="J54" s="350"/>
      <c r="K54" s="350"/>
      <c r="L54" s="351"/>
      <c r="M54" s="341" t="str">
        <f t="shared" si="1"/>
        <v/>
      </c>
      <c r="N54" s="350"/>
      <c r="O54" s="351"/>
      <c r="P54" s="341" t="str">
        <f t="shared" si="2"/>
        <v/>
      </c>
      <c r="Q54" s="202">
        <f t="shared" si="3"/>
        <v>0</v>
      </c>
      <c r="R54" s="202">
        <f t="shared" si="4"/>
        <v>0</v>
      </c>
      <c r="S54" s="203">
        <f t="shared" si="5"/>
        <v>0</v>
      </c>
      <c r="T54" s="202">
        <f t="shared" si="6"/>
        <v>0</v>
      </c>
      <c r="U54" s="203">
        <f t="shared" si="7"/>
        <v>0</v>
      </c>
      <c r="V54" s="202">
        <f t="shared" si="8"/>
        <v>0</v>
      </c>
      <c r="W54" s="204" t="str">
        <f t="shared" si="9"/>
        <v>none</v>
      </c>
      <c r="X54" s="205">
        <f t="shared" si="10"/>
        <v>0</v>
      </c>
    </row>
    <row r="55" spans="1:24" x14ac:dyDescent="0.25">
      <c r="A55" s="228" t="s">
        <v>88</v>
      </c>
      <c r="B55" s="341">
        <f t="shared" si="11"/>
        <v>54</v>
      </c>
      <c r="C55" s="341" t="str">
        <f t="shared" si="12"/>
        <v>DR&lt;65 - 54</v>
      </c>
      <c r="D55" s="351"/>
      <c r="E55" s="353"/>
      <c r="F55" s="351"/>
      <c r="G55" s="350"/>
      <c r="H55" s="353"/>
      <c r="I55" s="351"/>
      <c r="J55" s="350"/>
      <c r="K55" s="350"/>
      <c r="L55" s="351"/>
      <c r="M55" s="341" t="str">
        <f t="shared" si="1"/>
        <v/>
      </c>
      <c r="N55" s="350"/>
      <c r="O55" s="351"/>
      <c r="P55" s="341" t="str">
        <f t="shared" si="2"/>
        <v/>
      </c>
      <c r="Q55" s="202">
        <f t="shared" si="3"/>
        <v>0</v>
      </c>
      <c r="R55" s="202">
        <f t="shared" si="4"/>
        <v>0</v>
      </c>
      <c r="S55" s="203">
        <f t="shared" si="5"/>
        <v>0</v>
      </c>
      <c r="T55" s="202">
        <f t="shared" si="6"/>
        <v>0</v>
      </c>
      <c r="U55" s="203">
        <f t="shared" si="7"/>
        <v>0</v>
      </c>
      <c r="V55" s="202">
        <f t="shared" si="8"/>
        <v>0</v>
      </c>
      <c r="W55" s="204" t="str">
        <f t="shared" si="9"/>
        <v>none</v>
      </c>
      <c r="X55" s="205">
        <f t="shared" si="10"/>
        <v>0</v>
      </c>
    </row>
    <row r="56" spans="1:24" x14ac:dyDescent="0.25">
      <c r="A56" s="228" t="s">
        <v>88</v>
      </c>
      <c r="B56" s="341">
        <f t="shared" si="11"/>
        <v>55</v>
      </c>
      <c r="C56" s="341" t="str">
        <f t="shared" si="12"/>
        <v>DR&lt;65 - 55</v>
      </c>
      <c r="D56" s="351"/>
      <c r="E56" s="353"/>
      <c r="F56" s="351"/>
      <c r="G56" s="350"/>
      <c r="H56" s="353"/>
      <c r="I56" s="351"/>
      <c r="J56" s="350"/>
      <c r="K56" s="350"/>
      <c r="L56" s="351"/>
      <c r="M56" s="341" t="str">
        <f t="shared" si="1"/>
        <v/>
      </c>
      <c r="N56" s="350"/>
      <c r="O56" s="351"/>
      <c r="P56" s="341" t="str">
        <f t="shared" si="2"/>
        <v/>
      </c>
      <c r="Q56" s="202">
        <f t="shared" si="3"/>
        <v>0</v>
      </c>
      <c r="R56" s="202">
        <f t="shared" si="4"/>
        <v>0</v>
      </c>
      <c r="S56" s="203">
        <f t="shared" si="5"/>
        <v>0</v>
      </c>
      <c r="T56" s="202">
        <f t="shared" si="6"/>
        <v>0</v>
      </c>
      <c r="U56" s="203">
        <f t="shared" si="7"/>
        <v>0</v>
      </c>
      <c r="V56" s="202">
        <f t="shared" si="8"/>
        <v>0</v>
      </c>
      <c r="W56" s="204" t="str">
        <f t="shared" si="9"/>
        <v>none</v>
      </c>
      <c r="X56" s="205">
        <f t="shared" si="10"/>
        <v>0</v>
      </c>
    </row>
    <row r="57" spans="1:24" x14ac:dyDescent="0.25">
      <c r="A57" s="228" t="s">
        <v>88</v>
      </c>
      <c r="B57" s="341">
        <f t="shared" si="11"/>
        <v>56</v>
      </c>
      <c r="C57" s="341" t="str">
        <f t="shared" si="12"/>
        <v>DR&lt;65 - 56</v>
      </c>
      <c r="D57" s="351"/>
      <c r="E57" s="353"/>
      <c r="F57" s="351"/>
      <c r="G57" s="350"/>
      <c r="H57" s="353"/>
      <c r="I57" s="351"/>
      <c r="J57" s="350"/>
      <c r="K57" s="350"/>
      <c r="L57" s="351"/>
      <c r="M57" s="341" t="str">
        <f t="shared" si="1"/>
        <v/>
      </c>
      <c r="N57" s="350"/>
      <c r="O57" s="351"/>
      <c r="P57" s="341" t="str">
        <f t="shared" si="2"/>
        <v/>
      </c>
      <c r="Q57" s="202">
        <f t="shared" si="3"/>
        <v>0</v>
      </c>
      <c r="R57" s="202">
        <f t="shared" si="4"/>
        <v>0</v>
      </c>
      <c r="S57" s="203">
        <f t="shared" si="5"/>
        <v>0</v>
      </c>
      <c r="T57" s="202">
        <f t="shared" si="6"/>
        <v>0</v>
      </c>
      <c r="U57" s="203">
        <f t="shared" si="7"/>
        <v>0</v>
      </c>
      <c r="V57" s="202">
        <f t="shared" si="8"/>
        <v>0</v>
      </c>
      <c r="W57" s="204" t="str">
        <f t="shared" si="9"/>
        <v>none</v>
      </c>
      <c r="X57" s="205">
        <f t="shared" si="10"/>
        <v>0</v>
      </c>
    </row>
    <row r="58" spans="1:24" x14ac:dyDescent="0.25">
      <c r="A58" s="228" t="s">
        <v>88</v>
      </c>
      <c r="B58" s="341">
        <f t="shared" si="11"/>
        <v>57</v>
      </c>
      <c r="C58" s="341" t="str">
        <f t="shared" si="12"/>
        <v>DR&lt;65 - 57</v>
      </c>
      <c r="D58" s="351"/>
      <c r="E58" s="353"/>
      <c r="F58" s="351"/>
      <c r="G58" s="350"/>
      <c r="H58" s="353"/>
      <c r="I58" s="351"/>
      <c r="J58" s="350"/>
      <c r="K58" s="350"/>
      <c r="L58" s="351"/>
      <c r="M58" s="341" t="str">
        <f t="shared" si="1"/>
        <v/>
      </c>
      <c r="N58" s="350"/>
      <c r="O58" s="351"/>
      <c r="P58" s="341" t="str">
        <f t="shared" si="2"/>
        <v/>
      </c>
      <c r="Q58" s="202">
        <f t="shared" si="3"/>
        <v>0</v>
      </c>
      <c r="R58" s="202">
        <f t="shared" si="4"/>
        <v>0</v>
      </c>
      <c r="S58" s="203">
        <f t="shared" si="5"/>
        <v>0</v>
      </c>
      <c r="T58" s="202">
        <f t="shared" si="6"/>
        <v>0</v>
      </c>
      <c r="U58" s="203">
        <f t="shared" si="7"/>
        <v>0</v>
      </c>
      <c r="V58" s="202">
        <f t="shared" si="8"/>
        <v>0</v>
      </c>
      <c r="W58" s="204" t="str">
        <f t="shared" si="9"/>
        <v>none</v>
      </c>
      <c r="X58" s="205">
        <f t="shared" si="10"/>
        <v>0</v>
      </c>
    </row>
    <row r="59" spans="1:24" x14ac:dyDescent="0.25">
      <c r="A59" s="228" t="s">
        <v>88</v>
      </c>
      <c r="B59" s="341">
        <f t="shared" si="11"/>
        <v>58</v>
      </c>
      <c r="C59" s="341" t="str">
        <f t="shared" si="12"/>
        <v>DR&lt;65 - 58</v>
      </c>
      <c r="D59" s="351"/>
      <c r="E59" s="353"/>
      <c r="F59" s="351"/>
      <c r="G59" s="350"/>
      <c r="H59" s="353"/>
      <c r="I59" s="351"/>
      <c r="J59" s="350"/>
      <c r="K59" s="350"/>
      <c r="L59" s="351"/>
      <c r="M59" s="341" t="str">
        <f t="shared" si="1"/>
        <v/>
      </c>
      <c r="N59" s="350"/>
      <c r="O59" s="351"/>
      <c r="P59" s="341" t="str">
        <f t="shared" si="2"/>
        <v/>
      </c>
      <c r="Q59" s="202">
        <f t="shared" si="3"/>
        <v>0</v>
      </c>
      <c r="R59" s="202">
        <f t="shared" si="4"/>
        <v>0</v>
      </c>
      <c r="S59" s="203">
        <f t="shared" si="5"/>
        <v>0</v>
      </c>
      <c r="T59" s="202">
        <f t="shared" si="6"/>
        <v>0</v>
      </c>
      <c r="U59" s="203">
        <f t="shared" si="7"/>
        <v>0</v>
      </c>
      <c r="V59" s="202">
        <f t="shared" si="8"/>
        <v>0</v>
      </c>
      <c r="W59" s="204" t="str">
        <f t="shared" si="9"/>
        <v>none</v>
      </c>
      <c r="X59" s="205">
        <f t="shared" si="10"/>
        <v>0</v>
      </c>
    </row>
    <row r="60" spans="1:24" x14ac:dyDescent="0.25">
      <c r="A60" s="228" t="s">
        <v>88</v>
      </c>
      <c r="B60" s="341">
        <f t="shared" si="11"/>
        <v>59</v>
      </c>
      <c r="C60" s="341" t="str">
        <f t="shared" si="12"/>
        <v>DR&lt;65 - 59</v>
      </c>
      <c r="D60" s="351"/>
      <c r="E60" s="353"/>
      <c r="F60" s="351"/>
      <c r="G60" s="350"/>
      <c r="H60" s="353"/>
      <c r="I60" s="351"/>
      <c r="J60" s="350"/>
      <c r="K60" s="350"/>
      <c r="L60" s="351"/>
      <c r="M60" s="341" t="str">
        <f t="shared" si="1"/>
        <v/>
      </c>
      <c r="N60" s="350"/>
      <c r="O60" s="351"/>
      <c r="P60" s="341" t="str">
        <f t="shared" si="2"/>
        <v/>
      </c>
      <c r="Q60" s="202">
        <f t="shared" si="3"/>
        <v>0</v>
      </c>
      <c r="R60" s="202">
        <f t="shared" si="4"/>
        <v>0</v>
      </c>
      <c r="S60" s="203">
        <f t="shared" si="5"/>
        <v>0</v>
      </c>
      <c r="T60" s="202">
        <f t="shared" si="6"/>
        <v>0</v>
      </c>
      <c r="U60" s="203">
        <f t="shared" si="7"/>
        <v>0</v>
      </c>
      <c r="V60" s="202">
        <f t="shared" si="8"/>
        <v>0</v>
      </c>
      <c r="W60" s="204" t="str">
        <f t="shared" si="9"/>
        <v>none</v>
      </c>
      <c r="X60" s="205">
        <f t="shared" si="10"/>
        <v>0</v>
      </c>
    </row>
    <row r="61" spans="1:24" x14ac:dyDescent="0.25">
      <c r="A61" s="228" t="s">
        <v>88</v>
      </c>
      <c r="B61" s="341">
        <f t="shared" si="11"/>
        <v>60</v>
      </c>
      <c r="C61" s="341" t="str">
        <f t="shared" si="12"/>
        <v>DR&lt;65 - 60</v>
      </c>
      <c r="D61" s="351"/>
      <c r="E61" s="353"/>
      <c r="F61" s="351"/>
      <c r="G61" s="350"/>
      <c r="H61" s="353"/>
      <c r="I61" s="351"/>
      <c r="J61" s="350"/>
      <c r="K61" s="350"/>
      <c r="L61" s="351"/>
      <c r="M61" s="341" t="str">
        <f t="shared" si="1"/>
        <v/>
      </c>
      <c r="N61" s="350"/>
      <c r="O61" s="351"/>
      <c r="P61" s="341" t="str">
        <f t="shared" si="2"/>
        <v/>
      </c>
      <c r="Q61" s="202">
        <f t="shared" si="3"/>
        <v>0</v>
      </c>
      <c r="R61" s="202">
        <f t="shared" si="4"/>
        <v>0</v>
      </c>
      <c r="S61" s="203">
        <f t="shared" si="5"/>
        <v>0</v>
      </c>
      <c r="T61" s="202">
        <f t="shared" si="6"/>
        <v>0</v>
      </c>
      <c r="U61" s="203">
        <f t="shared" si="7"/>
        <v>0</v>
      </c>
      <c r="V61" s="202">
        <f t="shared" si="8"/>
        <v>0</v>
      </c>
      <c r="W61" s="204" t="str">
        <f t="shared" si="9"/>
        <v>none</v>
      </c>
      <c r="X61" s="205">
        <f t="shared" si="10"/>
        <v>0</v>
      </c>
    </row>
    <row r="62" spans="1:24" x14ac:dyDescent="0.25">
      <c r="A62" s="228" t="s">
        <v>94</v>
      </c>
      <c r="B62" s="341">
        <v>1</v>
      </c>
      <c r="C62" s="341" t="str">
        <f t="shared" ref="C62:C93" si="13">"HOSP&lt;65"&amp;" - "&amp;B62</f>
        <v>HOSP&lt;65 - 1</v>
      </c>
      <c r="D62" s="351"/>
      <c r="E62" s="353"/>
      <c r="F62" s="351"/>
      <c r="G62" s="350"/>
      <c r="H62" s="353"/>
      <c r="I62" s="351"/>
      <c r="J62" s="350"/>
      <c r="K62" s="350"/>
      <c r="L62" s="351"/>
      <c r="M62" s="341" t="str">
        <f t="shared" si="1"/>
        <v/>
      </c>
      <c r="N62" s="350"/>
      <c r="O62" s="351"/>
      <c r="P62" s="341" t="str">
        <f t="shared" si="2"/>
        <v/>
      </c>
      <c r="Q62" s="202">
        <f t="shared" si="3"/>
        <v>0</v>
      </c>
      <c r="R62" s="202">
        <f t="shared" si="4"/>
        <v>0</v>
      </c>
      <c r="S62" s="203">
        <f t="shared" si="5"/>
        <v>0</v>
      </c>
      <c r="T62" s="202">
        <f t="shared" si="6"/>
        <v>0</v>
      </c>
      <c r="U62" s="203">
        <f t="shared" si="7"/>
        <v>0</v>
      </c>
      <c r="V62" s="202">
        <f t="shared" si="8"/>
        <v>0</v>
      </c>
      <c r="W62" s="204" t="str">
        <f t="shared" si="9"/>
        <v>none</v>
      </c>
      <c r="X62" s="205">
        <f t="shared" si="10"/>
        <v>0</v>
      </c>
    </row>
    <row r="63" spans="1:24" x14ac:dyDescent="0.25">
      <c r="A63" s="228" t="s">
        <v>94</v>
      </c>
      <c r="B63" s="341">
        <f t="shared" si="11"/>
        <v>2</v>
      </c>
      <c r="C63" s="341" t="str">
        <f t="shared" si="13"/>
        <v>HOSP&lt;65 - 2</v>
      </c>
      <c r="D63" s="351"/>
      <c r="E63" s="353"/>
      <c r="F63" s="351"/>
      <c r="G63" s="350"/>
      <c r="H63" s="353"/>
      <c r="I63" s="351"/>
      <c r="J63" s="350"/>
      <c r="K63" s="350"/>
      <c r="L63" s="351"/>
      <c r="M63" s="341" t="str">
        <f t="shared" si="1"/>
        <v/>
      </c>
      <c r="N63" s="350"/>
      <c r="O63" s="351"/>
      <c r="P63" s="341" t="str">
        <f t="shared" si="2"/>
        <v/>
      </c>
      <c r="Q63" s="202">
        <f t="shared" si="3"/>
        <v>0</v>
      </c>
      <c r="R63" s="202">
        <f t="shared" si="4"/>
        <v>0</v>
      </c>
      <c r="S63" s="203">
        <f t="shared" si="5"/>
        <v>0</v>
      </c>
      <c r="T63" s="202">
        <f t="shared" si="6"/>
        <v>0</v>
      </c>
      <c r="U63" s="203">
        <f t="shared" si="7"/>
        <v>0</v>
      </c>
      <c r="V63" s="202">
        <f t="shared" si="8"/>
        <v>0</v>
      </c>
      <c r="W63" s="204" t="str">
        <f t="shared" si="9"/>
        <v>none</v>
      </c>
      <c r="X63" s="205">
        <f t="shared" si="10"/>
        <v>0</v>
      </c>
    </row>
    <row r="64" spans="1:24" x14ac:dyDescent="0.25">
      <c r="A64" s="228" t="s">
        <v>94</v>
      </c>
      <c r="B64" s="341">
        <f t="shared" si="11"/>
        <v>3</v>
      </c>
      <c r="C64" s="341" t="str">
        <f t="shared" si="13"/>
        <v>HOSP&lt;65 - 3</v>
      </c>
      <c r="D64" s="351"/>
      <c r="E64" s="353"/>
      <c r="F64" s="351"/>
      <c r="G64" s="350"/>
      <c r="H64" s="353"/>
      <c r="I64" s="351"/>
      <c r="J64" s="350"/>
      <c r="K64" s="350"/>
      <c r="L64" s="351"/>
      <c r="M64" s="341" t="str">
        <f t="shared" si="1"/>
        <v/>
      </c>
      <c r="N64" s="350"/>
      <c r="O64" s="351"/>
      <c r="P64" s="341" t="str">
        <f t="shared" si="2"/>
        <v/>
      </c>
      <c r="Q64" s="202">
        <f t="shared" si="3"/>
        <v>0</v>
      </c>
      <c r="R64" s="202">
        <f t="shared" si="4"/>
        <v>0</v>
      </c>
      <c r="S64" s="203">
        <f t="shared" si="5"/>
        <v>0</v>
      </c>
      <c r="T64" s="202">
        <f t="shared" si="6"/>
        <v>0</v>
      </c>
      <c r="U64" s="203">
        <f t="shared" si="7"/>
        <v>0</v>
      </c>
      <c r="V64" s="202">
        <f t="shared" si="8"/>
        <v>0</v>
      </c>
      <c r="W64" s="204" t="str">
        <f t="shared" si="9"/>
        <v>none</v>
      </c>
      <c r="X64" s="205">
        <f t="shared" si="10"/>
        <v>0</v>
      </c>
    </row>
    <row r="65" spans="1:24" x14ac:dyDescent="0.25">
      <c r="A65" s="228" t="s">
        <v>94</v>
      </c>
      <c r="B65" s="341">
        <f t="shared" si="11"/>
        <v>4</v>
      </c>
      <c r="C65" s="341" t="str">
        <f t="shared" si="13"/>
        <v>HOSP&lt;65 - 4</v>
      </c>
      <c r="D65" s="351"/>
      <c r="E65" s="353"/>
      <c r="F65" s="351"/>
      <c r="G65" s="350"/>
      <c r="H65" s="353"/>
      <c r="I65" s="351"/>
      <c r="J65" s="350"/>
      <c r="K65" s="350"/>
      <c r="L65" s="351"/>
      <c r="M65" s="341" t="str">
        <f t="shared" si="1"/>
        <v/>
      </c>
      <c r="N65" s="350"/>
      <c r="O65" s="351"/>
      <c r="P65" s="341" t="str">
        <f t="shared" si="2"/>
        <v/>
      </c>
      <c r="Q65" s="202">
        <f t="shared" si="3"/>
        <v>0</v>
      </c>
      <c r="R65" s="202">
        <f t="shared" si="4"/>
        <v>0</v>
      </c>
      <c r="S65" s="203">
        <f t="shared" si="5"/>
        <v>0</v>
      </c>
      <c r="T65" s="202">
        <f t="shared" si="6"/>
        <v>0</v>
      </c>
      <c r="U65" s="203">
        <f t="shared" si="7"/>
        <v>0</v>
      </c>
      <c r="V65" s="202">
        <f t="shared" si="8"/>
        <v>0</v>
      </c>
      <c r="W65" s="204" t="str">
        <f t="shared" si="9"/>
        <v>none</v>
      </c>
      <c r="X65" s="205">
        <f t="shared" si="10"/>
        <v>0</v>
      </c>
    </row>
    <row r="66" spans="1:24" x14ac:dyDescent="0.25">
      <c r="A66" s="228" t="s">
        <v>94</v>
      </c>
      <c r="B66" s="341">
        <f t="shared" si="11"/>
        <v>5</v>
      </c>
      <c r="C66" s="341" t="str">
        <f t="shared" si="13"/>
        <v>HOSP&lt;65 - 5</v>
      </c>
      <c r="D66" s="351"/>
      <c r="E66" s="353"/>
      <c r="F66" s="351"/>
      <c r="G66" s="350"/>
      <c r="H66" s="353"/>
      <c r="I66" s="351"/>
      <c r="J66" s="350"/>
      <c r="K66" s="350"/>
      <c r="L66" s="351"/>
      <c r="M66" s="341" t="str">
        <f t="shared" ref="M66:M129" si="14">IF(ISBLANK(K66),"","SR")</f>
        <v/>
      </c>
      <c r="N66" s="350"/>
      <c r="O66" s="351"/>
      <c r="P66" s="341" t="str">
        <f t="shared" ref="P66:P129" si="15">IF(ISBLANK(N66), "", "UD")</f>
        <v/>
      </c>
      <c r="Q66" s="202">
        <f t="shared" ref="Q66:Q129" si="16">F66</f>
        <v>0</v>
      </c>
      <c r="R66" s="202">
        <f t="shared" ref="R66:R129" si="17">_xlfn.NUMBERVALUE(I66)+_xlfn.NUMBERVALUE(L66)</f>
        <v>0</v>
      </c>
      <c r="S66" s="203">
        <f t="shared" ref="S66:S129" si="18">COUNTIF(E66:K66,"=x")</f>
        <v>0</v>
      </c>
      <c r="T66" s="202">
        <f t="shared" ref="T66:T129" si="19">_xlfn.NUMBERVALUE(F66)+_xlfn.NUMBERVALUE(I66)+_xlfn.NUMBERVALUE(L66)</f>
        <v>0</v>
      </c>
      <c r="U66" s="203">
        <f t="shared" ref="U66:U129" si="20">COUNTIF(E66:N66,"=x")</f>
        <v>0</v>
      </c>
      <c r="V66" s="202">
        <f t="shared" ref="V66:V129" si="21">_xlfn.NUMBERVALUE(F66)+_xlfn.NUMBERVALUE(I66)+_xlfn.NUMBERVALUE(L66)+_xlfn.NUMBERVALUE(O66)</f>
        <v>0</v>
      </c>
      <c r="W66" s="204" t="str">
        <f t="shared" ref="W66:W129" si="22">IF(G66&lt;&gt;"",G66,IF(J66&lt;&gt;"",J66,IF(M66&lt;&gt;"",M66,IF(P66&lt;&gt;"",P66,"none"))))</f>
        <v>none</v>
      </c>
      <c r="X66" s="205">
        <f t="shared" ref="X66:X129" si="23">_xlfn.NUMBERVALUE(D66)-(_xlfn.NUMBERVALUE(Q66)+_xlfn.NUMBERVALUE(R66))</f>
        <v>0</v>
      </c>
    </row>
    <row r="67" spans="1:24" x14ac:dyDescent="0.25">
      <c r="A67" s="228" t="s">
        <v>94</v>
      </c>
      <c r="B67" s="341">
        <f t="shared" ref="B67:B130" si="24">B66+1</f>
        <v>6</v>
      </c>
      <c r="C67" s="341" t="str">
        <f t="shared" si="13"/>
        <v>HOSP&lt;65 - 6</v>
      </c>
      <c r="D67" s="351"/>
      <c r="E67" s="353"/>
      <c r="F67" s="351"/>
      <c r="G67" s="350"/>
      <c r="H67" s="353"/>
      <c r="I67" s="351"/>
      <c r="J67" s="350"/>
      <c r="K67" s="350"/>
      <c r="L67" s="351"/>
      <c r="M67" s="341" t="str">
        <f t="shared" si="14"/>
        <v/>
      </c>
      <c r="N67" s="350"/>
      <c r="O67" s="351"/>
      <c r="P67" s="341" t="str">
        <f t="shared" si="15"/>
        <v/>
      </c>
      <c r="Q67" s="202">
        <f t="shared" si="16"/>
        <v>0</v>
      </c>
      <c r="R67" s="202">
        <f t="shared" si="17"/>
        <v>0</v>
      </c>
      <c r="S67" s="203">
        <f t="shared" si="18"/>
        <v>0</v>
      </c>
      <c r="T67" s="202">
        <f t="shared" si="19"/>
        <v>0</v>
      </c>
      <c r="U67" s="203">
        <f t="shared" si="20"/>
        <v>0</v>
      </c>
      <c r="V67" s="202">
        <f t="shared" si="21"/>
        <v>0</v>
      </c>
      <c r="W67" s="204" t="str">
        <f t="shared" si="22"/>
        <v>none</v>
      </c>
      <c r="X67" s="205">
        <f t="shared" si="23"/>
        <v>0</v>
      </c>
    </row>
    <row r="68" spans="1:24" x14ac:dyDescent="0.25">
      <c r="A68" s="228" t="s">
        <v>94</v>
      </c>
      <c r="B68" s="341">
        <f t="shared" si="24"/>
        <v>7</v>
      </c>
      <c r="C68" s="341" t="str">
        <f t="shared" si="13"/>
        <v>HOSP&lt;65 - 7</v>
      </c>
      <c r="D68" s="351"/>
      <c r="E68" s="353"/>
      <c r="F68" s="351"/>
      <c r="G68" s="350"/>
      <c r="H68" s="353"/>
      <c r="I68" s="351"/>
      <c r="J68" s="350"/>
      <c r="K68" s="350"/>
      <c r="L68" s="351"/>
      <c r="M68" s="341" t="str">
        <f t="shared" si="14"/>
        <v/>
      </c>
      <c r="N68" s="350"/>
      <c r="O68" s="351"/>
      <c r="P68" s="341" t="str">
        <f t="shared" si="15"/>
        <v/>
      </c>
      <c r="Q68" s="202">
        <f t="shared" si="16"/>
        <v>0</v>
      </c>
      <c r="R68" s="202">
        <f t="shared" si="17"/>
        <v>0</v>
      </c>
      <c r="S68" s="203">
        <f t="shared" si="18"/>
        <v>0</v>
      </c>
      <c r="T68" s="202">
        <f t="shared" si="19"/>
        <v>0</v>
      </c>
      <c r="U68" s="203">
        <f t="shared" si="20"/>
        <v>0</v>
      </c>
      <c r="V68" s="202">
        <f t="shared" si="21"/>
        <v>0</v>
      </c>
      <c r="W68" s="204" t="str">
        <f t="shared" si="22"/>
        <v>none</v>
      </c>
      <c r="X68" s="205">
        <f t="shared" si="23"/>
        <v>0</v>
      </c>
    </row>
    <row r="69" spans="1:24" x14ac:dyDescent="0.25">
      <c r="A69" s="228" t="s">
        <v>94</v>
      </c>
      <c r="B69" s="341">
        <f t="shared" si="24"/>
        <v>8</v>
      </c>
      <c r="C69" s="341" t="str">
        <f t="shared" si="13"/>
        <v>HOSP&lt;65 - 8</v>
      </c>
      <c r="D69" s="351"/>
      <c r="E69" s="353"/>
      <c r="F69" s="351"/>
      <c r="G69" s="350"/>
      <c r="H69" s="353"/>
      <c r="I69" s="351"/>
      <c r="J69" s="350"/>
      <c r="K69" s="350"/>
      <c r="L69" s="351"/>
      <c r="M69" s="341" t="str">
        <f t="shared" si="14"/>
        <v/>
      </c>
      <c r="N69" s="350"/>
      <c r="O69" s="351"/>
      <c r="P69" s="341" t="str">
        <f t="shared" si="15"/>
        <v/>
      </c>
      <c r="Q69" s="202">
        <f t="shared" si="16"/>
        <v>0</v>
      </c>
      <c r="R69" s="202">
        <f t="shared" si="17"/>
        <v>0</v>
      </c>
      <c r="S69" s="203">
        <f t="shared" si="18"/>
        <v>0</v>
      </c>
      <c r="T69" s="202">
        <f t="shared" si="19"/>
        <v>0</v>
      </c>
      <c r="U69" s="203">
        <f t="shared" si="20"/>
        <v>0</v>
      </c>
      <c r="V69" s="202">
        <f t="shared" si="21"/>
        <v>0</v>
      </c>
      <c r="W69" s="204" t="str">
        <f t="shared" si="22"/>
        <v>none</v>
      </c>
      <c r="X69" s="205">
        <f t="shared" si="23"/>
        <v>0</v>
      </c>
    </row>
    <row r="70" spans="1:24" x14ac:dyDescent="0.25">
      <c r="A70" s="228" t="s">
        <v>94</v>
      </c>
      <c r="B70" s="341">
        <f t="shared" si="24"/>
        <v>9</v>
      </c>
      <c r="C70" s="341" t="str">
        <f t="shared" si="13"/>
        <v>HOSP&lt;65 - 9</v>
      </c>
      <c r="D70" s="351"/>
      <c r="E70" s="353"/>
      <c r="F70" s="351"/>
      <c r="G70" s="350"/>
      <c r="H70" s="353"/>
      <c r="I70" s="351"/>
      <c r="J70" s="350"/>
      <c r="K70" s="350"/>
      <c r="L70" s="351"/>
      <c r="M70" s="341" t="str">
        <f t="shared" si="14"/>
        <v/>
      </c>
      <c r="N70" s="350"/>
      <c r="O70" s="351"/>
      <c r="P70" s="341" t="str">
        <f t="shared" si="15"/>
        <v/>
      </c>
      <c r="Q70" s="202">
        <f t="shared" si="16"/>
        <v>0</v>
      </c>
      <c r="R70" s="202">
        <f t="shared" si="17"/>
        <v>0</v>
      </c>
      <c r="S70" s="203">
        <f t="shared" si="18"/>
        <v>0</v>
      </c>
      <c r="T70" s="202">
        <f t="shared" si="19"/>
        <v>0</v>
      </c>
      <c r="U70" s="203">
        <f t="shared" si="20"/>
        <v>0</v>
      </c>
      <c r="V70" s="202">
        <f t="shared" si="21"/>
        <v>0</v>
      </c>
      <c r="W70" s="204" t="str">
        <f t="shared" si="22"/>
        <v>none</v>
      </c>
      <c r="X70" s="205">
        <f t="shared" si="23"/>
        <v>0</v>
      </c>
    </row>
    <row r="71" spans="1:24" x14ac:dyDescent="0.25">
      <c r="A71" s="228" t="s">
        <v>94</v>
      </c>
      <c r="B71" s="341">
        <f t="shared" si="24"/>
        <v>10</v>
      </c>
      <c r="C71" s="341" t="str">
        <f t="shared" si="13"/>
        <v>HOSP&lt;65 - 10</v>
      </c>
      <c r="D71" s="351"/>
      <c r="E71" s="353"/>
      <c r="F71" s="351"/>
      <c r="G71" s="350"/>
      <c r="H71" s="353"/>
      <c r="I71" s="351"/>
      <c r="J71" s="350"/>
      <c r="K71" s="350"/>
      <c r="L71" s="351"/>
      <c r="M71" s="341" t="str">
        <f t="shared" si="14"/>
        <v/>
      </c>
      <c r="N71" s="350"/>
      <c r="O71" s="351"/>
      <c r="P71" s="341" t="str">
        <f t="shared" si="15"/>
        <v/>
      </c>
      <c r="Q71" s="202">
        <f t="shared" si="16"/>
        <v>0</v>
      </c>
      <c r="R71" s="202">
        <f t="shared" si="17"/>
        <v>0</v>
      </c>
      <c r="S71" s="203">
        <f t="shared" si="18"/>
        <v>0</v>
      </c>
      <c r="T71" s="202">
        <f t="shared" si="19"/>
        <v>0</v>
      </c>
      <c r="U71" s="203">
        <f t="shared" si="20"/>
        <v>0</v>
      </c>
      <c r="V71" s="202">
        <f t="shared" si="21"/>
        <v>0</v>
      </c>
      <c r="W71" s="204" t="str">
        <f t="shared" si="22"/>
        <v>none</v>
      </c>
      <c r="X71" s="205">
        <f t="shared" si="23"/>
        <v>0</v>
      </c>
    </row>
    <row r="72" spans="1:24" x14ac:dyDescent="0.25">
      <c r="A72" s="228" t="s">
        <v>94</v>
      </c>
      <c r="B72" s="341">
        <f t="shared" si="24"/>
        <v>11</v>
      </c>
      <c r="C72" s="341" t="str">
        <f t="shared" si="13"/>
        <v>HOSP&lt;65 - 11</v>
      </c>
      <c r="D72" s="351"/>
      <c r="E72" s="353"/>
      <c r="F72" s="351"/>
      <c r="G72" s="350"/>
      <c r="H72" s="353"/>
      <c r="I72" s="351"/>
      <c r="J72" s="350"/>
      <c r="K72" s="350"/>
      <c r="L72" s="351"/>
      <c r="M72" s="341" t="str">
        <f t="shared" si="14"/>
        <v/>
      </c>
      <c r="N72" s="350"/>
      <c r="O72" s="351"/>
      <c r="P72" s="341" t="str">
        <f t="shared" si="15"/>
        <v/>
      </c>
      <c r="Q72" s="202">
        <f t="shared" si="16"/>
        <v>0</v>
      </c>
      <c r="R72" s="202">
        <f t="shared" si="17"/>
        <v>0</v>
      </c>
      <c r="S72" s="203">
        <f t="shared" si="18"/>
        <v>0</v>
      </c>
      <c r="T72" s="202">
        <f t="shared" si="19"/>
        <v>0</v>
      </c>
      <c r="U72" s="203">
        <f t="shared" si="20"/>
        <v>0</v>
      </c>
      <c r="V72" s="202">
        <f t="shared" si="21"/>
        <v>0</v>
      </c>
      <c r="W72" s="204" t="str">
        <f t="shared" si="22"/>
        <v>none</v>
      </c>
      <c r="X72" s="205">
        <f t="shared" si="23"/>
        <v>0</v>
      </c>
    </row>
    <row r="73" spans="1:24" x14ac:dyDescent="0.25">
      <c r="A73" s="228" t="s">
        <v>94</v>
      </c>
      <c r="B73" s="341">
        <f t="shared" si="24"/>
        <v>12</v>
      </c>
      <c r="C73" s="341" t="str">
        <f t="shared" si="13"/>
        <v>HOSP&lt;65 - 12</v>
      </c>
      <c r="D73" s="351"/>
      <c r="E73" s="353"/>
      <c r="F73" s="351"/>
      <c r="G73" s="350"/>
      <c r="H73" s="353"/>
      <c r="I73" s="351"/>
      <c r="J73" s="350"/>
      <c r="K73" s="350"/>
      <c r="L73" s="351"/>
      <c r="M73" s="341" t="str">
        <f t="shared" si="14"/>
        <v/>
      </c>
      <c r="N73" s="350"/>
      <c r="O73" s="351"/>
      <c r="P73" s="341" t="str">
        <f t="shared" si="15"/>
        <v/>
      </c>
      <c r="Q73" s="202">
        <f t="shared" si="16"/>
        <v>0</v>
      </c>
      <c r="R73" s="202">
        <f t="shared" si="17"/>
        <v>0</v>
      </c>
      <c r="S73" s="203">
        <f t="shared" si="18"/>
        <v>0</v>
      </c>
      <c r="T73" s="202">
        <f t="shared" si="19"/>
        <v>0</v>
      </c>
      <c r="U73" s="203">
        <f t="shared" si="20"/>
        <v>0</v>
      </c>
      <c r="V73" s="202">
        <f t="shared" si="21"/>
        <v>0</v>
      </c>
      <c r="W73" s="204" t="str">
        <f t="shared" si="22"/>
        <v>none</v>
      </c>
      <c r="X73" s="205">
        <f t="shared" si="23"/>
        <v>0</v>
      </c>
    </row>
    <row r="74" spans="1:24" x14ac:dyDescent="0.25">
      <c r="A74" s="228" t="s">
        <v>94</v>
      </c>
      <c r="B74" s="341">
        <f t="shared" si="24"/>
        <v>13</v>
      </c>
      <c r="C74" s="341" t="str">
        <f t="shared" si="13"/>
        <v>HOSP&lt;65 - 13</v>
      </c>
      <c r="D74" s="351"/>
      <c r="E74" s="353"/>
      <c r="F74" s="351"/>
      <c r="G74" s="350"/>
      <c r="H74" s="353"/>
      <c r="I74" s="351"/>
      <c r="J74" s="350"/>
      <c r="K74" s="350"/>
      <c r="L74" s="351"/>
      <c r="M74" s="341" t="str">
        <f t="shared" si="14"/>
        <v/>
      </c>
      <c r="N74" s="350"/>
      <c r="O74" s="351"/>
      <c r="P74" s="341" t="str">
        <f t="shared" si="15"/>
        <v/>
      </c>
      <c r="Q74" s="202">
        <f t="shared" si="16"/>
        <v>0</v>
      </c>
      <c r="R74" s="202">
        <f t="shared" si="17"/>
        <v>0</v>
      </c>
      <c r="S74" s="203">
        <f t="shared" si="18"/>
        <v>0</v>
      </c>
      <c r="T74" s="202">
        <f t="shared" si="19"/>
        <v>0</v>
      </c>
      <c r="U74" s="203">
        <f t="shared" si="20"/>
        <v>0</v>
      </c>
      <c r="V74" s="202">
        <f t="shared" si="21"/>
        <v>0</v>
      </c>
      <c r="W74" s="204" t="str">
        <f t="shared" si="22"/>
        <v>none</v>
      </c>
      <c r="X74" s="205">
        <f t="shared" si="23"/>
        <v>0</v>
      </c>
    </row>
    <row r="75" spans="1:24" x14ac:dyDescent="0.25">
      <c r="A75" s="228" t="s">
        <v>94</v>
      </c>
      <c r="B75" s="341">
        <f t="shared" si="24"/>
        <v>14</v>
      </c>
      <c r="C75" s="341" t="str">
        <f t="shared" si="13"/>
        <v>HOSP&lt;65 - 14</v>
      </c>
      <c r="D75" s="351"/>
      <c r="E75" s="353"/>
      <c r="F75" s="351"/>
      <c r="G75" s="350"/>
      <c r="H75" s="353"/>
      <c r="I75" s="351"/>
      <c r="J75" s="350"/>
      <c r="K75" s="350"/>
      <c r="L75" s="351"/>
      <c r="M75" s="341" t="str">
        <f t="shared" si="14"/>
        <v/>
      </c>
      <c r="N75" s="350"/>
      <c r="O75" s="351"/>
      <c r="P75" s="341" t="str">
        <f t="shared" si="15"/>
        <v/>
      </c>
      <c r="Q75" s="202">
        <f t="shared" si="16"/>
        <v>0</v>
      </c>
      <c r="R75" s="202">
        <f t="shared" si="17"/>
        <v>0</v>
      </c>
      <c r="S75" s="203">
        <f t="shared" si="18"/>
        <v>0</v>
      </c>
      <c r="T75" s="202">
        <f t="shared" si="19"/>
        <v>0</v>
      </c>
      <c r="U75" s="203">
        <f t="shared" si="20"/>
        <v>0</v>
      </c>
      <c r="V75" s="202">
        <f t="shared" si="21"/>
        <v>0</v>
      </c>
      <c r="W75" s="204" t="str">
        <f t="shared" si="22"/>
        <v>none</v>
      </c>
      <c r="X75" s="205">
        <f t="shared" si="23"/>
        <v>0</v>
      </c>
    </row>
    <row r="76" spans="1:24" x14ac:dyDescent="0.25">
      <c r="A76" s="228" t="s">
        <v>94</v>
      </c>
      <c r="B76" s="341">
        <f t="shared" si="24"/>
        <v>15</v>
      </c>
      <c r="C76" s="341" t="str">
        <f t="shared" si="13"/>
        <v>HOSP&lt;65 - 15</v>
      </c>
      <c r="D76" s="351"/>
      <c r="E76" s="353"/>
      <c r="F76" s="351"/>
      <c r="G76" s="350"/>
      <c r="H76" s="353"/>
      <c r="I76" s="351"/>
      <c r="J76" s="350"/>
      <c r="K76" s="350"/>
      <c r="L76" s="351"/>
      <c r="M76" s="341" t="str">
        <f t="shared" si="14"/>
        <v/>
      </c>
      <c r="N76" s="350"/>
      <c r="O76" s="351"/>
      <c r="P76" s="341" t="str">
        <f t="shared" si="15"/>
        <v/>
      </c>
      <c r="Q76" s="202">
        <f t="shared" si="16"/>
        <v>0</v>
      </c>
      <c r="R76" s="202">
        <f t="shared" si="17"/>
        <v>0</v>
      </c>
      <c r="S76" s="203">
        <f t="shared" si="18"/>
        <v>0</v>
      </c>
      <c r="T76" s="202">
        <f t="shared" si="19"/>
        <v>0</v>
      </c>
      <c r="U76" s="203">
        <f t="shared" si="20"/>
        <v>0</v>
      </c>
      <c r="V76" s="202">
        <f t="shared" si="21"/>
        <v>0</v>
      </c>
      <c r="W76" s="204" t="str">
        <f t="shared" si="22"/>
        <v>none</v>
      </c>
      <c r="X76" s="205">
        <f t="shared" si="23"/>
        <v>0</v>
      </c>
    </row>
    <row r="77" spans="1:24" x14ac:dyDescent="0.25">
      <c r="A77" s="228" t="s">
        <v>94</v>
      </c>
      <c r="B77" s="341">
        <f t="shared" si="24"/>
        <v>16</v>
      </c>
      <c r="C77" s="341" t="str">
        <f t="shared" si="13"/>
        <v>HOSP&lt;65 - 16</v>
      </c>
      <c r="D77" s="351"/>
      <c r="E77" s="353"/>
      <c r="F77" s="351"/>
      <c r="G77" s="350"/>
      <c r="H77" s="353"/>
      <c r="I77" s="351"/>
      <c r="J77" s="350"/>
      <c r="K77" s="350"/>
      <c r="L77" s="351"/>
      <c r="M77" s="341" t="str">
        <f t="shared" si="14"/>
        <v/>
      </c>
      <c r="N77" s="350"/>
      <c r="O77" s="351"/>
      <c r="P77" s="341" t="str">
        <f t="shared" si="15"/>
        <v/>
      </c>
      <c r="Q77" s="202">
        <f t="shared" si="16"/>
        <v>0</v>
      </c>
      <c r="R77" s="202">
        <f t="shared" si="17"/>
        <v>0</v>
      </c>
      <c r="S77" s="203">
        <f t="shared" si="18"/>
        <v>0</v>
      </c>
      <c r="T77" s="202">
        <f t="shared" si="19"/>
        <v>0</v>
      </c>
      <c r="U77" s="203">
        <f t="shared" si="20"/>
        <v>0</v>
      </c>
      <c r="V77" s="202">
        <f t="shared" si="21"/>
        <v>0</v>
      </c>
      <c r="W77" s="204" t="str">
        <f t="shared" si="22"/>
        <v>none</v>
      </c>
      <c r="X77" s="205">
        <f t="shared" si="23"/>
        <v>0</v>
      </c>
    </row>
    <row r="78" spans="1:24" x14ac:dyDescent="0.25">
      <c r="A78" s="228" t="s">
        <v>94</v>
      </c>
      <c r="B78" s="341">
        <f t="shared" si="24"/>
        <v>17</v>
      </c>
      <c r="C78" s="341" t="str">
        <f t="shared" si="13"/>
        <v>HOSP&lt;65 - 17</v>
      </c>
      <c r="D78" s="351"/>
      <c r="E78" s="353"/>
      <c r="F78" s="351"/>
      <c r="G78" s="350"/>
      <c r="H78" s="353"/>
      <c r="I78" s="351"/>
      <c r="J78" s="350"/>
      <c r="K78" s="350"/>
      <c r="L78" s="351"/>
      <c r="M78" s="341" t="str">
        <f t="shared" si="14"/>
        <v/>
      </c>
      <c r="N78" s="350"/>
      <c r="O78" s="351"/>
      <c r="P78" s="341" t="str">
        <f t="shared" si="15"/>
        <v/>
      </c>
      <c r="Q78" s="202">
        <f t="shared" si="16"/>
        <v>0</v>
      </c>
      <c r="R78" s="202">
        <f t="shared" si="17"/>
        <v>0</v>
      </c>
      <c r="S78" s="203">
        <f t="shared" si="18"/>
        <v>0</v>
      </c>
      <c r="T78" s="202">
        <f t="shared" si="19"/>
        <v>0</v>
      </c>
      <c r="U78" s="203">
        <f t="shared" si="20"/>
        <v>0</v>
      </c>
      <c r="V78" s="202">
        <f t="shared" si="21"/>
        <v>0</v>
      </c>
      <c r="W78" s="204" t="str">
        <f t="shared" si="22"/>
        <v>none</v>
      </c>
      <c r="X78" s="205">
        <f t="shared" si="23"/>
        <v>0</v>
      </c>
    </row>
    <row r="79" spans="1:24" x14ac:dyDescent="0.25">
      <c r="A79" s="228" t="s">
        <v>94</v>
      </c>
      <c r="B79" s="341">
        <f t="shared" si="24"/>
        <v>18</v>
      </c>
      <c r="C79" s="341" t="str">
        <f t="shared" si="13"/>
        <v>HOSP&lt;65 - 18</v>
      </c>
      <c r="D79" s="351"/>
      <c r="E79" s="353"/>
      <c r="F79" s="351"/>
      <c r="G79" s="350"/>
      <c r="H79" s="353"/>
      <c r="I79" s="351"/>
      <c r="J79" s="350"/>
      <c r="K79" s="350"/>
      <c r="L79" s="351"/>
      <c r="M79" s="341" t="str">
        <f t="shared" si="14"/>
        <v/>
      </c>
      <c r="N79" s="350"/>
      <c r="O79" s="351"/>
      <c r="P79" s="341" t="str">
        <f t="shared" si="15"/>
        <v/>
      </c>
      <c r="Q79" s="202">
        <f t="shared" si="16"/>
        <v>0</v>
      </c>
      <c r="R79" s="202">
        <f t="shared" si="17"/>
        <v>0</v>
      </c>
      <c r="S79" s="203">
        <f t="shared" si="18"/>
        <v>0</v>
      </c>
      <c r="T79" s="202">
        <f t="shared" si="19"/>
        <v>0</v>
      </c>
      <c r="U79" s="203">
        <f t="shared" si="20"/>
        <v>0</v>
      </c>
      <c r="V79" s="202">
        <f t="shared" si="21"/>
        <v>0</v>
      </c>
      <c r="W79" s="204" t="str">
        <f t="shared" si="22"/>
        <v>none</v>
      </c>
      <c r="X79" s="205">
        <f t="shared" si="23"/>
        <v>0</v>
      </c>
    </row>
    <row r="80" spans="1:24" x14ac:dyDescent="0.25">
      <c r="A80" s="228" t="s">
        <v>94</v>
      </c>
      <c r="B80" s="341">
        <f t="shared" si="24"/>
        <v>19</v>
      </c>
      <c r="C80" s="341" t="str">
        <f t="shared" si="13"/>
        <v>HOSP&lt;65 - 19</v>
      </c>
      <c r="D80" s="351"/>
      <c r="E80" s="353"/>
      <c r="F80" s="351"/>
      <c r="G80" s="350"/>
      <c r="H80" s="353"/>
      <c r="I80" s="351"/>
      <c r="J80" s="350"/>
      <c r="K80" s="350"/>
      <c r="L80" s="351"/>
      <c r="M80" s="341" t="str">
        <f t="shared" si="14"/>
        <v/>
      </c>
      <c r="N80" s="350"/>
      <c r="O80" s="351"/>
      <c r="P80" s="341" t="str">
        <f t="shared" si="15"/>
        <v/>
      </c>
      <c r="Q80" s="202">
        <f t="shared" si="16"/>
        <v>0</v>
      </c>
      <c r="R80" s="202">
        <f t="shared" si="17"/>
        <v>0</v>
      </c>
      <c r="S80" s="203">
        <f t="shared" si="18"/>
        <v>0</v>
      </c>
      <c r="T80" s="202">
        <f t="shared" si="19"/>
        <v>0</v>
      </c>
      <c r="U80" s="203">
        <f t="shared" si="20"/>
        <v>0</v>
      </c>
      <c r="V80" s="202">
        <f t="shared" si="21"/>
        <v>0</v>
      </c>
      <c r="W80" s="204" t="str">
        <f t="shared" si="22"/>
        <v>none</v>
      </c>
      <c r="X80" s="205">
        <f t="shared" si="23"/>
        <v>0</v>
      </c>
    </row>
    <row r="81" spans="1:24" x14ac:dyDescent="0.25">
      <c r="A81" s="228" t="s">
        <v>94</v>
      </c>
      <c r="B81" s="341">
        <f t="shared" si="24"/>
        <v>20</v>
      </c>
      <c r="C81" s="341" t="str">
        <f t="shared" si="13"/>
        <v>HOSP&lt;65 - 20</v>
      </c>
      <c r="D81" s="351"/>
      <c r="E81" s="353"/>
      <c r="F81" s="351"/>
      <c r="G81" s="350"/>
      <c r="H81" s="353"/>
      <c r="I81" s="351"/>
      <c r="J81" s="350"/>
      <c r="K81" s="350"/>
      <c r="L81" s="351"/>
      <c r="M81" s="341" t="str">
        <f t="shared" si="14"/>
        <v/>
      </c>
      <c r="N81" s="350"/>
      <c r="O81" s="351"/>
      <c r="P81" s="341" t="str">
        <f t="shared" si="15"/>
        <v/>
      </c>
      <c r="Q81" s="202">
        <f t="shared" si="16"/>
        <v>0</v>
      </c>
      <c r="R81" s="202">
        <f t="shared" si="17"/>
        <v>0</v>
      </c>
      <c r="S81" s="203">
        <f t="shared" si="18"/>
        <v>0</v>
      </c>
      <c r="T81" s="202">
        <f t="shared" si="19"/>
        <v>0</v>
      </c>
      <c r="U81" s="203">
        <f t="shared" si="20"/>
        <v>0</v>
      </c>
      <c r="V81" s="202">
        <f t="shared" si="21"/>
        <v>0</v>
      </c>
      <c r="W81" s="204" t="str">
        <f t="shared" si="22"/>
        <v>none</v>
      </c>
      <c r="X81" s="205">
        <f t="shared" si="23"/>
        <v>0</v>
      </c>
    </row>
    <row r="82" spans="1:24" x14ac:dyDescent="0.25">
      <c r="A82" s="228" t="s">
        <v>94</v>
      </c>
      <c r="B82" s="341">
        <f t="shared" si="24"/>
        <v>21</v>
      </c>
      <c r="C82" s="341" t="str">
        <f t="shared" si="13"/>
        <v>HOSP&lt;65 - 21</v>
      </c>
      <c r="D82" s="351"/>
      <c r="E82" s="353"/>
      <c r="F82" s="351"/>
      <c r="G82" s="350"/>
      <c r="H82" s="353"/>
      <c r="I82" s="351"/>
      <c r="J82" s="350"/>
      <c r="K82" s="350"/>
      <c r="L82" s="351"/>
      <c r="M82" s="341" t="str">
        <f t="shared" si="14"/>
        <v/>
      </c>
      <c r="N82" s="350"/>
      <c r="O82" s="351"/>
      <c r="P82" s="341" t="str">
        <f t="shared" si="15"/>
        <v/>
      </c>
      <c r="Q82" s="202">
        <f t="shared" si="16"/>
        <v>0</v>
      </c>
      <c r="R82" s="202">
        <f t="shared" si="17"/>
        <v>0</v>
      </c>
      <c r="S82" s="203">
        <f t="shared" si="18"/>
        <v>0</v>
      </c>
      <c r="T82" s="202">
        <f t="shared" si="19"/>
        <v>0</v>
      </c>
      <c r="U82" s="203">
        <f t="shared" si="20"/>
        <v>0</v>
      </c>
      <c r="V82" s="202">
        <f t="shared" si="21"/>
        <v>0</v>
      </c>
      <c r="W82" s="204" t="str">
        <f t="shared" si="22"/>
        <v>none</v>
      </c>
      <c r="X82" s="205">
        <f t="shared" si="23"/>
        <v>0</v>
      </c>
    </row>
    <row r="83" spans="1:24" x14ac:dyDescent="0.25">
      <c r="A83" s="228" t="s">
        <v>94</v>
      </c>
      <c r="B83" s="341">
        <f t="shared" si="24"/>
        <v>22</v>
      </c>
      <c r="C83" s="341" t="str">
        <f t="shared" si="13"/>
        <v>HOSP&lt;65 - 22</v>
      </c>
      <c r="D83" s="351"/>
      <c r="E83" s="353"/>
      <c r="F83" s="351"/>
      <c r="G83" s="350"/>
      <c r="H83" s="353"/>
      <c r="I83" s="351"/>
      <c r="J83" s="350"/>
      <c r="K83" s="350"/>
      <c r="L83" s="351"/>
      <c r="M83" s="341" t="str">
        <f t="shared" si="14"/>
        <v/>
      </c>
      <c r="N83" s="350"/>
      <c r="O83" s="351"/>
      <c r="P83" s="341" t="str">
        <f t="shared" si="15"/>
        <v/>
      </c>
      <c r="Q83" s="202">
        <f t="shared" si="16"/>
        <v>0</v>
      </c>
      <c r="R83" s="202">
        <f t="shared" si="17"/>
        <v>0</v>
      </c>
      <c r="S83" s="203">
        <f t="shared" si="18"/>
        <v>0</v>
      </c>
      <c r="T83" s="202">
        <f t="shared" si="19"/>
        <v>0</v>
      </c>
      <c r="U83" s="203">
        <f t="shared" si="20"/>
        <v>0</v>
      </c>
      <c r="V83" s="202">
        <f t="shared" si="21"/>
        <v>0</v>
      </c>
      <c r="W83" s="204" t="str">
        <f t="shared" si="22"/>
        <v>none</v>
      </c>
      <c r="X83" s="205">
        <f t="shared" si="23"/>
        <v>0</v>
      </c>
    </row>
    <row r="84" spans="1:24" x14ac:dyDescent="0.25">
      <c r="A84" s="228" t="s">
        <v>94</v>
      </c>
      <c r="B84" s="341">
        <f t="shared" si="24"/>
        <v>23</v>
      </c>
      <c r="C84" s="341" t="str">
        <f t="shared" si="13"/>
        <v>HOSP&lt;65 - 23</v>
      </c>
      <c r="D84" s="351"/>
      <c r="E84" s="353"/>
      <c r="F84" s="351"/>
      <c r="G84" s="350"/>
      <c r="H84" s="353"/>
      <c r="I84" s="351"/>
      <c r="J84" s="350"/>
      <c r="K84" s="350"/>
      <c r="L84" s="351"/>
      <c r="M84" s="341" t="str">
        <f t="shared" si="14"/>
        <v/>
      </c>
      <c r="N84" s="350"/>
      <c r="O84" s="351"/>
      <c r="P84" s="341" t="str">
        <f t="shared" si="15"/>
        <v/>
      </c>
      <c r="Q84" s="202">
        <f t="shared" si="16"/>
        <v>0</v>
      </c>
      <c r="R84" s="202">
        <f t="shared" si="17"/>
        <v>0</v>
      </c>
      <c r="S84" s="203">
        <f t="shared" si="18"/>
        <v>0</v>
      </c>
      <c r="T84" s="202">
        <f t="shared" si="19"/>
        <v>0</v>
      </c>
      <c r="U84" s="203">
        <f t="shared" si="20"/>
        <v>0</v>
      </c>
      <c r="V84" s="202">
        <f t="shared" si="21"/>
        <v>0</v>
      </c>
      <c r="W84" s="204" t="str">
        <f t="shared" si="22"/>
        <v>none</v>
      </c>
      <c r="X84" s="205">
        <f t="shared" si="23"/>
        <v>0</v>
      </c>
    </row>
    <row r="85" spans="1:24" x14ac:dyDescent="0.25">
      <c r="A85" s="228" t="s">
        <v>94</v>
      </c>
      <c r="B85" s="341">
        <f t="shared" si="24"/>
        <v>24</v>
      </c>
      <c r="C85" s="341" t="str">
        <f t="shared" si="13"/>
        <v>HOSP&lt;65 - 24</v>
      </c>
      <c r="D85" s="351"/>
      <c r="E85" s="353"/>
      <c r="F85" s="351"/>
      <c r="G85" s="350"/>
      <c r="H85" s="353"/>
      <c r="I85" s="351"/>
      <c r="J85" s="350"/>
      <c r="K85" s="350"/>
      <c r="L85" s="351"/>
      <c r="M85" s="341" t="str">
        <f t="shared" si="14"/>
        <v/>
      </c>
      <c r="N85" s="350"/>
      <c r="O85" s="351"/>
      <c r="P85" s="341" t="str">
        <f t="shared" si="15"/>
        <v/>
      </c>
      <c r="Q85" s="202">
        <f t="shared" si="16"/>
        <v>0</v>
      </c>
      <c r="R85" s="202">
        <f t="shared" si="17"/>
        <v>0</v>
      </c>
      <c r="S85" s="203">
        <f t="shared" si="18"/>
        <v>0</v>
      </c>
      <c r="T85" s="202">
        <f t="shared" si="19"/>
        <v>0</v>
      </c>
      <c r="U85" s="203">
        <f t="shared" si="20"/>
        <v>0</v>
      </c>
      <c r="V85" s="202">
        <f t="shared" si="21"/>
        <v>0</v>
      </c>
      <c r="W85" s="204" t="str">
        <f t="shared" si="22"/>
        <v>none</v>
      </c>
      <c r="X85" s="205">
        <f t="shared" si="23"/>
        <v>0</v>
      </c>
    </row>
    <row r="86" spans="1:24" x14ac:dyDescent="0.25">
      <c r="A86" s="228" t="s">
        <v>94</v>
      </c>
      <c r="B86" s="341">
        <f t="shared" si="24"/>
        <v>25</v>
      </c>
      <c r="C86" s="341" t="str">
        <f t="shared" si="13"/>
        <v>HOSP&lt;65 - 25</v>
      </c>
      <c r="D86" s="351"/>
      <c r="E86" s="353"/>
      <c r="F86" s="351"/>
      <c r="G86" s="350"/>
      <c r="H86" s="353"/>
      <c r="I86" s="351"/>
      <c r="J86" s="350"/>
      <c r="K86" s="350"/>
      <c r="L86" s="351"/>
      <c r="M86" s="341" t="str">
        <f t="shared" si="14"/>
        <v/>
      </c>
      <c r="N86" s="350"/>
      <c r="O86" s="351"/>
      <c r="P86" s="341" t="str">
        <f t="shared" si="15"/>
        <v/>
      </c>
      <c r="Q86" s="202">
        <f t="shared" si="16"/>
        <v>0</v>
      </c>
      <c r="R86" s="202">
        <f t="shared" si="17"/>
        <v>0</v>
      </c>
      <c r="S86" s="203">
        <f t="shared" si="18"/>
        <v>0</v>
      </c>
      <c r="T86" s="202">
        <f t="shared" si="19"/>
        <v>0</v>
      </c>
      <c r="U86" s="203">
        <f t="shared" si="20"/>
        <v>0</v>
      </c>
      <c r="V86" s="202">
        <f t="shared" si="21"/>
        <v>0</v>
      </c>
      <c r="W86" s="204" t="str">
        <f t="shared" si="22"/>
        <v>none</v>
      </c>
      <c r="X86" s="205">
        <f t="shared" si="23"/>
        <v>0</v>
      </c>
    </row>
    <row r="87" spans="1:24" x14ac:dyDescent="0.25">
      <c r="A87" s="228" t="s">
        <v>94</v>
      </c>
      <c r="B87" s="341">
        <f t="shared" si="24"/>
        <v>26</v>
      </c>
      <c r="C87" s="341" t="str">
        <f t="shared" si="13"/>
        <v>HOSP&lt;65 - 26</v>
      </c>
      <c r="D87" s="351"/>
      <c r="E87" s="353"/>
      <c r="F87" s="351"/>
      <c r="G87" s="350"/>
      <c r="H87" s="353"/>
      <c r="I87" s="351"/>
      <c r="J87" s="350"/>
      <c r="K87" s="350"/>
      <c r="L87" s="351"/>
      <c r="M87" s="341" t="str">
        <f t="shared" si="14"/>
        <v/>
      </c>
      <c r="N87" s="350"/>
      <c r="O87" s="351"/>
      <c r="P87" s="341" t="str">
        <f t="shared" si="15"/>
        <v/>
      </c>
      <c r="Q87" s="202">
        <f t="shared" si="16"/>
        <v>0</v>
      </c>
      <c r="R87" s="202">
        <f t="shared" si="17"/>
        <v>0</v>
      </c>
      <c r="S87" s="203">
        <f t="shared" si="18"/>
        <v>0</v>
      </c>
      <c r="T87" s="202">
        <f t="shared" si="19"/>
        <v>0</v>
      </c>
      <c r="U87" s="203">
        <f t="shared" si="20"/>
        <v>0</v>
      </c>
      <c r="V87" s="202">
        <f t="shared" si="21"/>
        <v>0</v>
      </c>
      <c r="W87" s="204" t="str">
        <f t="shared" si="22"/>
        <v>none</v>
      </c>
      <c r="X87" s="205">
        <f t="shared" si="23"/>
        <v>0</v>
      </c>
    </row>
    <row r="88" spans="1:24" x14ac:dyDescent="0.25">
      <c r="A88" s="228" t="s">
        <v>94</v>
      </c>
      <c r="B88" s="341">
        <f t="shared" si="24"/>
        <v>27</v>
      </c>
      <c r="C88" s="341" t="str">
        <f t="shared" si="13"/>
        <v>HOSP&lt;65 - 27</v>
      </c>
      <c r="D88" s="351"/>
      <c r="E88" s="353"/>
      <c r="F88" s="351"/>
      <c r="G88" s="350"/>
      <c r="H88" s="353"/>
      <c r="I88" s="351"/>
      <c r="J88" s="350"/>
      <c r="K88" s="350"/>
      <c r="L88" s="351"/>
      <c r="M88" s="341" t="str">
        <f t="shared" si="14"/>
        <v/>
      </c>
      <c r="N88" s="350"/>
      <c r="O88" s="351"/>
      <c r="P88" s="341" t="str">
        <f t="shared" si="15"/>
        <v/>
      </c>
      <c r="Q88" s="202">
        <f t="shared" si="16"/>
        <v>0</v>
      </c>
      <c r="R88" s="202">
        <f t="shared" si="17"/>
        <v>0</v>
      </c>
      <c r="S88" s="203">
        <f t="shared" si="18"/>
        <v>0</v>
      </c>
      <c r="T88" s="202">
        <f t="shared" si="19"/>
        <v>0</v>
      </c>
      <c r="U88" s="203">
        <f t="shared" si="20"/>
        <v>0</v>
      </c>
      <c r="V88" s="202">
        <f t="shared" si="21"/>
        <v>0</v>
      </c>
      <c r="W88" s="204" t="str">
        <f t="shared" si="22"/>
        <v>none</v>
      </c>
      <c r="X88" s="205">
        <f t="shared" si="23"/>
        <v>0</v>
      </c>
    </row>
    <row r="89" spans="1:24" x14ac:dyDescent="0.25">
      <c r="A89" s="228" t="s">
        <v>94</v>
      </c>
      <c r="B89" s="341">
        <f t="shared" si="24"/>
        <v>28</v>
      </c>
      <c r="C89" s="341" t="str">
        <f t="shared" si="13"/>
        <v>HOSP&lt;65 - 28</v>
      </c>
      <c r="D89" s="351"/>
      <c r="E89" s="353"/>
      <c r="F89" s="351"/>
      <c r="G89" s="350"/>
      <c r="H89" s="353"/>
      <c r="I89" s="351"/>
      <c r="J89" s="350"/>
      <c r="K89" s="350"/>
      <c r="L89" s="351"/>
      <c r="M89" s="341" t="str">
        <f t="shared" si="14"/>
        <v/>
      </c>
      <c r="N89" s="350"/>
      <c r="O89" s="351"/>
      <c r="P89" s="341" t="str">
        <f t="shared" si="15"/>
        <v/>
      </c>
      <c r="Q89" s="202">
        <f t="shared" si="16"/>
        <v>0</v>
      </c>
      <c r="R89" s="202">
        <f t="shared" si="17"/>
        <v>0</v>
      </c>
      <c r="S89" s="203">
        <f t="shared" si="18"/>
        <v>0</v>
      </c>
      <c r="T89" s="202">
        <f t="shared" si="19"/>
        <v>0</v>
      </c>
      <c r="U89" s="203">
        <f t="shared" si="20"/>
        <v>0</v>
      </c>
      <c r="V89" s="202">
        <f t="shared" si="21"/>
        <v>0</v>
      </c>
      <c r="W89" s="204" t="str">
        <f t="shared" si="22"/>
        <v>none</v>
      </c>
      <c r="X89" s="205">
        <f t="shared" si="23"/>
        <v>0</v>
      </c>
    </row>
    <row r="90" spans="1:24" x14ac:dyDescent="0.25">
      <c r="A90" s="228" t="s">
        <v>94</v>
      </c>
      <c r="B90" s="341">
        <f t="shared" si="24"/>
        <v>29</v>
      </c>
      <c r="C90" s="341" t="str">
        <f t="shared" si="13"/>
        <v>HOSP&lt;65 - 29</v>
      </c>
      <c r="D90" s="351"/>
      <c r="E90" s="353"/>
      <c r="F90" s="351"/>
      <c r="G90" s="350"/>
      <c r="H90" s="353"/>
      <c r="I90" s="351"/>
      <c r="J90" s="350"/>
      <c r="K90" s="350"/>
      <c r="L90" s="351"/>
      <c r="M90" s="341" t="str">
        <f t="shared" si="14"/>
        <v/>
      </c>
      <c r="N90" s="350"/>
      <c r="O90" s="351"/>
      <c r="P90" s="341" t="str">
        <f t="shared" si="15"/>
        <v/>
      </c>
      <c r="Q90" s="202">
        <f t="shared" si="16"/>
        <v>0</v>
      </c>
      <c r="R90" s="202">
        <f t="shared" si="17"/>
        <v>0</v>
      </c>
      <c r="S90" s="203">
        <f t="shared" si="18"/>
        <v>0</v>
      </c>
      <c r="T90" s="202">
        <f t="shared" si="19"/>
        <v>0</v>
      </c>
      <c r="U90" s="203">
        <f t="shared" si="20"/>
        <v>0</v>
      </c>
      <c r="V90" s="202">
        <f t="shared" si="21"/>
        <v>0</v>
      </c>
      <c r="W90" s="204" t="str">
        <f t="shared" si="22"/>
        <v>none</v>
      </c>
      <c r="X90" s="205">
        <f t="shared" si="23"/>
        <v>0</v>
      </c>
    </row>
    <row r="91" spans="1:24" x14ac:dyDescent="0.25">
      <c r="A91" s="228" t="s">
        <v>94</v>
      </c>
      <c r="B91" s="341">
        <f t="shared" si="24"/>
        <v>30</v>
      </c>
      <c r="C91" s="341" t="str">
        <f t="shared" si="13"/>
        <v>HOSP&lt;65 - 30</v>
      </c>
      <c r="D91" s="351"/>
      <c r="E91" s="353"/>
      <c r="F91" s="351"/>
      <c r="G91" s="350"/>
      <c r="H91" s="353"/>
      <c r="I91" s="351"/>
      <c r="J91" s="350"/>
      <c r="K91" s="350"/>
      <c r="L91" s="351"/>
      <c r="M91" s="341" t="str">
        <f t="shared" si="14"/>
        <v/>
      </c>
      <c r="N91" s="350"/>
      <c r="O91" s="351"/>
      <c r="P91" s="341" t="str">
        <f t="shared" si="15"/>
        <v/>
      </c>
      <c r="Q91" s="202">
        <f t="shared" si="16"/>
        <v>0</v>
      </c>
      <c r="R91" s="202">
        <f t="shared" si="17"/>
        <v>0</v>
      </c>
      <c r="S91" s="203">
        <f t="shared" si="18"/>
        <v>0</v>
      </c>
      <c r="T91" s="202">
        <f t="shared" si="19"/>
        <v>0</v>
      </c>
      <c r="U91" s="203">
        <f t="shared" si="20"/>
        <v>0</v>
      </c>
      <c r="V91" s="202">
        <f t="shared" si="21"/>
        <v>0</v>
      </c>
      <c r="W91" s="204" t="str">
        <f t="shared" si="22"/>
        <v>none</v>
      </c>
      <c r="X91" s="205">
        <f t="shared" si="23"/>
        <v>0</v>
      </c>
    </row>
    <row r="92" spans="1:24" x14ac:dyDescent="0.25">
      <c r="A92" s="228" t="s">
        <v>94</v>
      </c>
      <c r="B92" s="341">
        <f t="shared" si="24"/>
        <v>31</v>
      </c>
      <c r="C92" s="341" t="str">
        <f t="shared" si="13"/>
        <v>HOSP&lt;65 - 31</v>
      </c>
      <c r="D92" s="351"/>
      <c r="E92" s="353"/>
      <c r="F92" s="351"/>
      <c r="G92" s="350"/>
      <c r="H92" s="353"/>
      <c r="I92" s="351"/>
      <c r="J92" s="350"/>
      <c r="K92" s="350"/>
      <c r="L92" s="351"/>
      <c r="M92" s="341" t="str">
        <f t="shared" si="14"/>
        <v/>
      </c>
      <c r="N92" s="350"/>
      <c r="O92" s="351"/>
      <c r="P92" s="341" t="str">
        <f t="shared" si="15"/>
        <v/>
      </c>
      <c r="Q92" s="202">
        <f t="shared" si="16"/>
        <v>0</v>
      </c>
      <c r="R92" s="202">
        <f t="shared" si="17"/>
        <v>0</v>
      </c>
      <c r="S92" s="203">
        <f t="shared" si="18"/>
        <v>0</v>
      </c>
      <c r="T92" s="202">
        <f t="shared" si="19"/>
        <v>0</v>
      </c>
      <c r="U92" s="203">
        <f t="shared" si="20"/>
        <v>0</v>
      </c>
      <c r="V92" s="202">
        <f t="shared" si="21"/>
        <v>0</v>
      </c>
      <c r="W92" s="204" t="str">
        <f t="shared" si="22"/>
        <v>none</v>
      </c>
      <c r="X92" s="205">
        <f t="shared" si="23"/>
        <v>0</v>
      </c>
    </row>
    <row r="93" spans="1:24" x14ac:dyDescent="0.25">
      <c r="A93" s="228" t="s">
        <v>94</v>
      </c>
      <c r="B93" s="341">
        <f t="shared" si="24"/>
        <v>32</v>
      </c>
      <c r="C93" s="341" t="str">
        <f t="shared" si="13"/>
        <v>HOSP&lt;65 - 32</v>
      </c>
      <c r="D93" s="351"/>
      <c r="E93" s="353"/>
      <c r="F93" s="351"/>
      <c r="G93" s="350"/>
      <c r="H93" s="353"/>
      <c r="I93" s="351"/>
      <c r="J93" s="350"/>
      <c r="K93" s="350"/>
      <c r="L93" s="351"/>
      <c r="M93" s="341" t="str">
        <f t="shared" si="14"/>
        <v/>
      </c>
      <c r="N93" s="350"/>
      <c r="O93" s="351"/>
      <c r="P93" s="341" t="str">
        <f t="shared" si="15"/>
        <v/>
      </c>
      <c r="Q93" s="202">
        <f t="shared" si="16"/>
        <v>0</v>
      </c>
      <c r="R93" s="202">
        <f t="shared" si="17"/>
        <v>0</v>
      </c>
      <c r="S93" s="203">
        <f t="shared" si="18"/>
        <v>0</v>
      </c>
      <c r="T93" s="202">
        <f t="shared" si="19"/>
        <v>0</v>
      </c>
      <c r="U93" s="203">
        <f t="shared" si="20"/>
        <v>0</v>
      </c>
      <c r="V93" s="202">
        <f t="shared" si="21"/>
        <v>0</v>
      </c>
      <c r="W93" s="204" t="str">
        <f t="shared" si="22"/>
        <v>none</v>
      </c>
      <c r="X93" s="205">
        <f t="shared" si="23"/>
        <v>0</v>
      </c>
    </row>
    <row r="94" spans="1:24" x14ac:dyDescent="0.25">
      <c r="A94" s="228" t="s">
        <v>94</v>
      </c>
      <c r="B94" s="341">
        <f t="shared" si="24"/>
        <v>33</v>
      </c>
      <c r="C94" s="341" t="str">
        <f t="shared" ref="C94:C121" si="25">"HOSP&lt;65"&amp;" - "&amp;B94</f>
        <v>HOSP&lt;65 - 33</v>
      </c>
      <c r="D94" s="351"/>
      <c r="E94" s="353"/>
      <c r="F94" s="351"/>
      <c r="G94" s="350"/>
      <c r="H94" s="353"/>
      <c r="I94" s="351"/>
      <c r="J94" s="350"/>
      <c r="K94" s="350"/>
      <c r="L94" s="351"/>
      <c r="M94" s="341" t="str">
        <f t="shared" si="14"/>
        <v/>
      </c>
      <c r="N94" s="350"/>
      <c r="O94" s="351"/>
      <c r="P94" s="341" t="str">
        <f t="shared" si="15"/>
        <v/>
      </c>
      <c r="Q94" s="202">
        <f t="shared" si="16"/>
        <v>0</v>
      </c>
      <c r="R94" s="202">
        <f t="shared" si="17"/>
        <v>0</v>
      </c>
      <c r="S94" s="203">
        <f t="shared" si="18"/>
        <v>0</v>
      </c>
      <c r="T94" s="202">
        <f t="shared" si="19"/>
        <v>0</v>
      </c>
      <c r="U94" s="203">
        <f t="shared" si="20"/>
        <v>0</v>
      </c>
      <c r="V94" s="202">
        <f t="shared" si="21"/>
        <v>0</v>
      </c>
      <c r="W94" s="204" t="str">
        <f t="shared" si="22"/>
        <v>none</v>
      </c>
      <c r="X94" s="205">
        <f t="shared" si="23"/>
        <v>0</v>
      </c>
    </row>
    <row r="95" spans="1:24" x14ac:dyDescent="0.25">
      <c r="A95" s="228" t="s">
        <v>94</v>
      </c>
      <c r="B95" s="341">
        <f t="shared" si="24"/>
        <v>34</v>
      </c>
      <c r="C95" s="341" t="str">
        <f t="shared" si="25"/>
        <v>HOSP&lt;65 - 34</v>
      </c>
      <c r="D95" s="351"/>
      <c r="E95" s="353"/>
      <c r="F95" s="351"/>
      <c r="G95" s="350"/>
      <c r="H95" s="353"/>
      <c r="I95" s="351"/>
      <c r="J95" s="350"/>
      <c r="K95" s="350"/>
      <c r="L95" s="351"/>
      <c r="M95" s="341" t="str">
        <f t="shared" si="14"/>
        <v/>
      </c>
      <c r="N95" s="350"/>
      <c r="O95" s="351"/>
      <c r="P95" s="341" t="str">
        <f t="shared" si="15"/>
        <v/>
      </c>
      <c r="Q95" s="202">
        <f t="shared" si="16"/>
        <v>0</v>
      </c>
      <c r="R95" s="202">
        <f t="shared" si="17"/>
        <v>0</v>
      </c>
      <c r="S95" s="203">
        <f t="shared" si="18"/>
        <v>0</v>
      </c>
      <c r="T95" s="202">
        <f t="shared" si="19"/>
        <v>0</v>
      </c>
      <c r="U95" s="203">
        <f t="shared" si="20"/>
        <v>0</v>
      </c>
      <c r="V95" s="202">
        <f t="shared" si="21"/>
        <v>0</v>
      </c>
      <c r="W95" s="204" t="str">
        <f t="shared" si="22"/>
        <v>none</v>
      </c>
      <c r="X95" s="205">
        <f t="shared" si="23"/>
        <v>0</v>
      </c>
    </row>
    <row r="96" spans="1:24" x14ac:dyDescent="0.25">
      <c r="A96" s="228" t="s">
        <v>94</v>
      </c>
      <c r="B96" s="341">
        <f t="shared" si="24"/>
        <v>35</v>
      </c>
      <c r="C96" s="341" t="str">
        <f t="shared" si="25"/>
        <v>HOSP&lt;65 - 35</v>
      </c>
      <c r="D96" s="351"/>
      <c r="E96" s="353"/>
      <c r="F96" s="351"/>
      <c r="G96" s="350"/>
      <c r="H96" s="353"/>
      <c r="I96" s="351"/>
      <c r="J96" s="350"/>
      <c r="K96" s="350"/>
      <c r="L96" s="351"/>
      <c r="M96" s="341" t="str">
        <f t="shared" si="14"/>
        <v/>
      </c>
      <c r="N96" s="350"/>
      <c r="O96" s="351"/>
      <c r="P96" s="341" t="str">
        <f t="shared" si="15"/>
        <v/>
      </c>
      <c r="Q96" s="202">
        <f t="shared" si="16"/>
        <v>0</v>
      </c>
      <c r="R96" s="202">
        <f t="shared" si="17"/>
        <v>0</v>
      </c>
      <c r="S96" s="203">
        <f t="shared" si="18"/>
        <v>0</v>
      </c>
      <c r="T96" s="202">
        <f t="shared" si="19"/>
        <v>0</v>
      </c>
      <c r="U96" s="203">
        <f t="shared" si="20"/>
        <v>0</v>
      </c>
      <c r="V96" s="202">
        <f t="shared" si="21"/>
        <v>0</v>
      </c>
      <c r="W96" s="204" t="str">
        <f t="shared" si="22"/>
        <v>none</v>
      </c>
      <c r="X96" s="205">
        <f t="shared" si="23"/>
        <v>0</v>
      </c>
    </row>
    <row r="97" spans="1:24" x14ac:dyDescent="0.25">
      <c r="A97" s="228" t="s">
        <v>94</v>
      </c>
      <c r="B97" s="341">
        <f t="shared" si="24"/>
        <v>36</v>
      </c>
      <c r="C97" s="341" t="str">
        <f t="shared" si="25"/>
        <v>HOSP&lt;65 - 36</v>
      </c>
      <c r="D97" s="351"/>
      <c r="E97" s="353"/>
      <c r="F97" s="351"/>
      <c r="G97" s="350"/>
      <c r="H97" s="353"/>
      <c r="I97" s="351"/>
      <c r="J97" s="350"/>
      <c r="K97" s="350"/>
      <c r="L97" s="351"/>
      <c r="M97" s="341" t="str">
        <f t="shared" si="14"/>
        <v/>
      </c>
      <c r="N97" s="350"/>
      <c r="O97" s="351"/>
      <c r="P97" s="341" t="str">
        <f t="shared" si="15"/>
        <v/>
      </c>
      <c r="Q97" s="202">
        <f t="shared" si="16"/>
        <v>0</v>
      </c>
      <c r="R97" s="202">
        <f t="shared" si="17"/>
        <v>0</v>
      </c>
      <c r="S97" s="203">
        <f t="shared" si="18"/>
        <v>0</v>
      </c>
      <c r="T97" s="202">
        <f t="shared" si="19"/>
        <v>0</v>
      </c>
      <c r="U97" s="203">
        <f t="shared" si="20"/>
        <v>0</v>
      </c>
      <c r="V97" s="202">
        <f t="shared" si="21"/>
        <v>0</v>
      </c>
      <c r="W97" s="204" t="str">
        <f t="shared" si="22"/>
        <v>none</v>
      </c>
      <c r="X97" s="205">
        <f t="shared" si="23"/>
        <v>0</v>
      </c>
    </row>
    <row r="98" spans="1:24" x14ac:dyDescent="0.25">
      <c r="A98" s="228" t="s">
        <v>94</v>
      </c>
      <c r="B98" s="341">
        <f t="shared" si="24"/>
        <v>37</v>
      </c>
      <c r="C98" s="341" t="str">
        <f t="shared" si="25"/>
        <v>HOSP&lt;65 - 37</v>
      </c>
      <c r="D98" s="351"/>
      <c r="E98" s="353"/>
      <c r="F98" s="351"/>
      <c r="G98" s="350"/>
      <c r="H98" s="353"/>
      <c r="I98" s="351"/>
      <c r="J98" s="350"/>
      <c r="K98" s="350"/>
      <c r="L98" s="351"/>
      <c r="M98" s="341" t="str">
        <f t="shared" si="14"/>
        <v/>
      </c>
      <c r="N98" s="350"/>
      <c r="O98" s="351"/>
      <c r="P98" s="341" t="str">
        <f t="shared" si="15"/>
        <v/>
      </c>
      <c r="Q98" s="202">
        <f t="shared" si="16"/>
        <v>0</v>
      </c>
      <c r="R98" s="202">
        <f t="shared" si="17"/>
        <v>0</v>
      </c>
      <c r="S98" s="203">
        <f t="shared" si="18"/>
        <v>0</v>
      </c>
      <c r="T98" s="202">
        <f t="shared" si="19"/>
        <v>0</v>
      </c>
      <c r="U98" s="203">
        <f t="shared" si="20"/>
        <v>0</v>
      </c>
      <c r="V98" s="202">
        <f t="shared" si="21"/>
        <v>0</v>
      </c>
      <c r="W98" s="204" t="str">
        <f t="shared" si="22"/>
        <v>none</v>
      </c>
      <c r="X98" s="205">
        <f t="shared" si="23"/>
        <v>0</v>
      </c>
    </row>
    <row r="99" spans="1:24" x14ac:dyDescent="0.25">
      <c r="A99" s="228" t="s">
        <v>94</v>
      </c>
      <c r="B99" s="341">
        <f t="shared" si="24"/>
        <v>38</v>
      </c>
      <c r="C99" s="341" t="str">
        <f t="shared" si="25"/>
        <v>HOSP&lt;65 - 38</v>
      </c>
      <c r="D99" s="351"/>
      <c r="E99" s="353"/>
      <c r="F99" s="351"/>
      <c r="G99" s="350"/>
      <c r="H99" s="353"/>
      <c r="I99" s="351"/>
      <c r="J99" s="350"/>
      <c r="K99" s="350"/>
      <c r="L99" s="351"/>
      <c r="M99" s="341" t="str">
        <f t="shared" si="14"/>
        <v/>
      </c>
      <c r="N99" s="350"/>
      <c r="O99" s="351"/>
      <c r="P99" s="341" t="str">
        <f t="shared" si="15"/>
        <v/>
      </c>
      <c r="Q99" s="202">
        <f t="shared" si="16"/>
        <v>0</v>
      </c>
      <c r="R99" s="202">
        <f t="shared" si="17"/>
        <v>0</v>
      </c>
      <c r="S99" s="203">
        <f t="shared" si="18"/>
        <v>0</v>
      </c>
      <c r="T99" s="202">
        <f t="shared" si="19"/>
        <v>0</v>
      </c>
      <c r="U99" s="203">
        <f t="shared" si="20"/>
        <v>0</v>
      </c>
      <c r="V99" s="202">
        <f t="shared" si="21"/>
        <v>0</v>
      </c>
      <c r="W99" s="204" t="str">
        <f t="shared" si="22"/>
        <v>none</v>
      </c>
      <c r="X99" s="205">
        <f t="shared" si="23"/>
        <v>0</v>
      </c>
    </row>
    <row r="100" spans="1:24" x14ac:dyDescent="0.25">
      <c r="A100" s="228" t="s">
        <v>94</v>
      </c>
      <c r="B100" s="341">
        <f t="shared" si="24"/>
        <v>39</v>
      </c>
      <c r="C100" s="341" t="str">
        <f t="shared" si="25"/>
        <v>HOSP&lt;65 - 39</v>
      </c>
      <c r="D100" s="351"/>
      <c r="E100" s="353"/>
      <c r="F100" s="351"/>
      <c r="G100" s="350"/>
      <c r="H100" s="353"/>
      <c r="I100" s="351"/>
      <c r="J100" s="350"/>
      <c r="K100" s="350"/>
      <c r="L100" s="351"/>
      <c r="M100" s="341" t="str">
        <f t="shared" si="14"/>
        <v/>
      </c>
      <c r="N100" s="350"/>
      <c r="O100" s="351"/>
      <c r="P100" s="341" t="str">
        <f t="shared" si="15"/>
        <v/>
      </c>
      <c r="Q100" s="202">
        <f t="shared" si="16"/>
        <v>0</v>
      </c>
      <c r="R100" s="202">
        <f t="shared" si="17"/>
        <v>0</v>
      </c>
      <c r="S100" s="203">
        <f t="shared" si="18"/>
        <v>0</v>
      </c>
      <c r="T100" s="202">
        <f t="shared" si="19"/>
        <v>0</v>
      </c>
      <c r="U100" s="203">
        <f t="shared" si="20"/>
        <v>0</v>
      </c>
      <c r="V100" s="202">
        <f t="shared" si="21"/>
        <v>0</v>
      </c>
      <c r="W100" s="204" t="str">
        <f t="shared" si="22"/>
        <v>none</v>
      </c>
      <c r="X100" s="205">
        <f t="shared" si="23"/>
        <v>0</v>
      </c>
    </row>
    <row r="101" spans="1:24" x14ac:dyDescent="0.25">
      <c r="A101" s="228" t="s">
        <v>94</v>
      </c>
      <c r="B101" s="341">
        <f t="shared" si="24"/>
        <v>40</v>
      </c>
      <c r="C101" s="341" t="str">
        <f t="shared" si="25"/>
        <v>HOSP&lt;65 - 40</v>
      </c>
      <c r="D101" s="351"/>
      <c r="E101" s="353"/>
      <c r="F101" s="351"/>
      <c r="G101" s="350"/>
      <c r="H101" s="353"/>
      <c r="I101" s="351"/>
      <c r="J101" s="350"/>
      <c r="K101" s="350"/>
      <c r="L101" s="351"/>
      <c r="M101" s="341" t="str">
        <f t="shared" si="14"/>
        <v/>
      </c>
      <c r="N101" s="350"/>
      <c r="O101" s="351"/>
      <c r="P101" s="341" t="str">
        <f t="shared" si="15"/>
        <v/>
      </c>
      <c r="Q101" s="202">
        <f t="shared" si="16"/>
        <v>0</v>
      </c>
      <c r="R101" s="202">
        <f t="shared" si="17"/>
        <v>0</v>
      </c>
      <c r="S101" s="203">
        <f t="shared" si="18"/>
        <v>0</v>
      </c>
      <c r="T101" s="202">
        <f t="shared" si="19"/>
        <v>0</v>
      </c>
      <c r="U101" s="203">
        <f t="shared" si="20"/>
        <v>0</v>
      </c>
      <c r="V101" s="202">
        <f t="shared" si="21"/>
        <v>0</v>
      </c>
      <c r="W101" s="204" t="str">
        <f t="shared" si="22"/>
        <v>none</v>
      </c>
      <c r="X101" s="205">
        <f t="shared" si="23"/>
        <v>0</v>
      </c>
    </row>
    <row r="102" spans="1:24" x14ac:dyDescent="0.25">
      <c r="A102" s="228" t="s">
        <v>94</v>
      </c>
      <c r="B102" s="341">
        <f t="shared" si="24"/>
        <v>41</v>
      </c>
      <c r="C102" s="341" t="str">
        <f t="shared" si="25"/>
        <v>HOSP&lt;65 - 41</v>
      </c>
      <c r="D102" s="351"/>
      <c r="E102" s="353"/>
      <c r="F102" s="351"/>
      <c r="G102" s="350"/>
      <c r="H102" s="353"/>
      <c r="I102" s="351"/>
      <c r="J102" s="350"/>
      <c r="K102" s="350"/>
      <c r="L102" s="351"/>
      <c r="M102" s="341" t="str">
        <f t="shared" si="14"/>
        <v/>
      </c>
      <c r="N102" s="350"/>
      <c r="O102" s="351"/>
      <c r="P102" s="341" t="str">
        <f t="shared" si="15"/>
        <v/>
      </c>
      <c r="Q102" s="202">
        <f t="shared" si="16"/>
        <v>0</v>
      </c>
      <c r="R102" s="202">
        <f t="shared" si="17"/>
        <v>0</v>
      </c>
      <c r="S102" s="203">
        <f t="shared" si="18"/>
        <v>0</v>
      </c>
      <c r="T102" s="202">
        <f t="shared" si="19"/>
        <v>0</v>
      </c>
      <c r="U102" s="203">
        <f t="shared" si="20"/>
        <v>0</v>
      </c>
      <c r="V102" s="202">
        <f t="shared" si="21"/>
        <v>0</v>
      </c>
      <c r="W102" s="204" t="str">
        <f t="shared" si="22"/>
        <v>none</v>
      </c>
      <c r="X102" s="205">
        <f t="shared" si="23"/>
        <v>0</v>
      </c>
    </row>
    <row r="103" spans="1:24" x14ac:dyDescent="0.25">
      <c r="A103" s="228" t="s">
        <v>94</v>
      </c>
      <c r="B103" s="341">
        <f t="shared" si="24"/>
        <v>42</v>
      </c>
      <c r="C103" s="341" t="str">
        <f t="shared" si="25"/>
        <v>HOSP&lt;65 - 42</v>
      </c>
      <c r="D103" s="351"/>
      <c r="E103" s="353"/>
      <c r="F103" s="351"/>
      <c r="G103" s="350"/>
      <c r="H103" s="353"/>
      <c r="I103" s="351"/>
      <c r="J103" s="350"/>
      <c r="K103" s="350"/>
      <c r="L103" s="351"/>
      <c r="M103" s="341" t="str">
        <f t="shared" si="14"/>
        <v/>
      </c>
      <c r="N103" s="350"/>
      <c r="O103" s="351"/>
      <c r="P103" s="341" t="str">
        <f t="shared" si="15"/>
        <v/>
      </c>
      <c r="Q103" s="202">
        <f t="shared" si="16"/>
        <v>0</v>
      </c>
      <c r="R103" s="202">
        <f t="shared" si="17"/>
        <v>0</v>
      </c>
      <c r="S103" s="203">
        <f t="shared" si="18"/>
        <v>0</v>
      </c>
      <c r="T103" s="202">
        <f t="shared" si="19"/>
        <v>0</v>
      </c>
      <c r="U103" s="203">
        <f t="shared" si="20"/>
        <v>0</v>
      </c>
      <c r="V103" s="202">
        <f t="shared" si="21"/>
        <v>0</v>
      </c>
      <c r="W103" s="204" t="str">
        <f t="shared" si="22"/>
        <v>none</v>
      </c>
      <c r="X103" s="205">
        <f t="shared" si="23"/>
        <v>0</v>
      </c>
    </row>
    <row r="104" spans="1:24" x14ac:dyDescent="0.25">
      <c r="A104" s="228" t="s">
        <v>94</v>
      </c>
      <c r="B104" s="341">
        <f t="shared" si="24"/>
        <v>43</v>
      </c>
      <c r="C104" s="341" t="str">
        <f t="shared" si="25"/>
        <v>HOSP&lt;65 - 43</v>
      </c>
      <c r="D104" s="351"/>
      <c r="E104" s="353"/>
      <c r="F104" s="351"/>
      <c r="G104" s="350"/>
      <c r="H104" s="353"/>
      <c r="I104" s="351"/>
      <c r="J104" s="350"/>
      <c r="K104" s="350"/>
      <c r="L104" s="351"/>
      <c r="M104" s="341" t="str">
        <f t="shared" si="14"/>
        <v/>
      </c>
      <c r="N104" s="350"/>
      <c r="O104" s="351"/>
      <c r="P104" s="341" t="str">
        <f t="shared" si="15"/>
        <v/>
      </c>
      <c r="Q104" s="202">
        <f t="shared" si="16"/>
        <v>0</v>
      </c>
      <c r="R104" s="202">
        <f t="shared" si="17"/>
        <v>0</v>
      </c>
      <c r="S104" s="203">
        <f t="shared" si="18"/>
        <v>0</v>
      </c>
      <c r="T104" s="202">
        <f t="shared" si="19"/>
        <v>0</v>
      </c>
      <c r="U104" s="203">
        <f t="shared" si="20"/>
        <v>0</v>
      </c>
      <c r="V104" s="202">
        <f t="shared" si="21"/>
        <v>0</v>
      </c>
      <c r="W104" s="204" t="str">
        <f t="shared" si="22"/>
        <v>none</v>
      </c>
      <c r="X104" s="205">
        <f t="shared" si="23"/>
        <v>0</v>
      </c>
    </row>
    <row r="105" spans="1:24" x14ac:dyDescent="0.25">
      <c r="A105" s="228" t="s">
        <v>94</v>
      </c>
      <c r="B105" s="341">
        <f t="shared" si="24"/>
        <v>44</v>
      </c>
      <c r="C105" s="341" t="str">
        <f t="shared" si="25"/>
        <v>HOSP&lt;65 - 44</v>
      </c>
      <c r="D105" s="351"/>
      <c r="E105" s="353"/>
      <c r="F105" s="351"/>
      <c r="G105" s="350"/>
      <c r="H105" s="353"/>
      <c r="I105" s="351"/>
      <c r="J105" s="350"/>
      <c r="K105" s="350"/>
      <c r="L105" s="351"/>
      <c r="M105" s="341" t="str">
        <f t="shared" si="14"/>
        <v/>
      </c>
      <c r="N105" s="350"/>
      <c r="O105" s="351"/>
      <c r="P105" s="341" t="str">
        <f t="shared" si="15"/>
        <v/>
      </c>
      <c r="Q105" s="202">
        <f t="shared" si="16"/>
        <v>0</v>
      </c>
      <c r="R105" s="202">
        <f t="shared" si="17"/>
        <v>0</v>
      </c>
      <c r="S105" s="203">
        <f t="shared" si="18"/>
        <v>0</v>
      </c>
      <c r="T105" s="202">
        <f t="shared" si="19"/>
        <v>0</v>
      </c>
      <c r="U105" s="203">
        <f t="shared" si="20"/>
        <v>0</v>
      </c>
      <c r="V105" s="202">
        <f t="shared" si="21"/>
        <v>0</v>
      </c>
      <c r="W105" s="204" t="str">
        <f t="shared" si="22"/>
        <v>none</v>
      </c>
      <c r="X105" s="205">
        <f t="shared" si="23"/>
        <v>0</v>
      </c>
    </row>
    <row r="106" spans="1:24" x14ac:dyDescent="0.25">
      <c r="A106" s="228" t="s">
        <v>94</v>
      </c>
      <c r="B106" s="341">
        <f t="shared" si="24"/>
        <v>45</v>
      </c>
      <c r="C106" s="341" t="str">
        <f t="shared" si="25"/>
        <v>HOSP&lt;65 - 45</v>
      </c>
      <c r="D106" s="351"/>
      <c r="E106" s="353"/>
      <c r="F106" s="351"/>
      <c r="G106" s="350"/>
      <c r="H106" s="353"/>
      <c r="I106" s="351"/>
      <c r="J106" s="350"/>
      <c r="K106" s="350"/>
      <c r="L106" s="351"/>
      <c r="M106" s="341" t="str">
        <f t="shared" si="14"/>
        <v/>
      </c>
      <c r="N106" s="350"/>
      <c r="O106" s="351"/>
      <c r="P106" s="341" t="str">
        <f t="shared" si="15"/>
        <v/>
      </c>
      <c r="Q106" s="202">
        <f t="shared" si="16"/>
        <v>0</v>
      </c>
      <c r="R106" s="202">
        <f t="shared" si="17"/>
        <v>0</v>
      </c>
      <c r="S106" s="203">
        <f t="shared" si="18"/>
        <v>0</v>
      </c>
      <c r="T106" s="202">
        <f t="shared" si="19"/>
        <v>0</v>
      </c>
      <c r="U106" s="203">
        <f t="shared" si="20"/>
        <v>0</v>
      </c>
      <c r="V106" s="202">
        <f t="shared" si="21"/>
        <v>0</v>
      </c>
      <c r="W106" s="204" t="str">
        <f t="shared" si="22"/>
        <v>none</v>
      </c>
      <c r="X106" s="205">
        <f t="shared" si="23"/>
        <v>0</v>
      </c>
    </row>
    <row r="107" spans="1:24" x14ac:dyDescent="0.25">
      <c r="A107" s="228" t="s">
        <v>94</v>
      </c>
      <c r="B107" s="341">
        <f t="shared" si="24"/>
        <v>46</v>
      </c>
      <c r="C107" s="341" t="str">
        <f t="shared" si="25"/>
        <v>HOSP&lt;65 - 46</v>
      </c>
      <c r="D107" s="351"/>
      <c r="E107" s="353"/>
      <c r="F107" s="351"/>
      <c r="G107" s="350"/>
      <c r="H107" s="353"/>
      <c r="I107" s="351"/>
      <c r="J107" s="350"/>
      <c r="K107" s="350"/>
      <c r="L107" s="351"/>
      <c r="M107" s="341" t="str">
        <f t="shared" si="14"/>
        <v/>
      </c>
      <c r="N107" s="350"/>
      <c r="O107" s="351"/>
      <c r="P107" s="341" t="str">
        <f t="shared" si="15"/>
        <v/>
      </c>
      <c r="Q107" s="202">
        <f t="shared" si="16"/>
        <v>0</v>
      </c>
      <c r="R107" s="202">
        <f t="shared" si="17"/>
        <v>0</v>
      </c>
      <c r="S107" s="203">
        <f t="shared" si="18"/>
        <v>0</v>
      </c>
      <c r="T107" s="202">
        <f t="shared" si="19"/>
        <v>0</v>
      </c>
      <c r="U107" s="203">
        <f t="shared" si="20"/>
        <v>0</v>
      </c>
      <c r="V107" s="202">
        <f t="shared" si="21"/>
        <v>0</v>
      </c>
      <c r="W107" s="204" t="str">
        <f t="shared" si="22"/>
        <v>none</v>
      </c>
      <c r="X107" s="205">
        <f t="shared" si="23"/>
        <v>0</v>
      </c>
    </row>
    <row r="108" spans="1:24" x14ac:dyDescent="0.25">
      <c r="A108" s="228" t="s">
        <v>94</v>
      </c>
      <c r="B108" s="341">
        <f t="shared" si="24"/>
        <v>47</v>
      </c>
      <c r="C108" s="341" t="str">
        <f t="shared" si="25"/>
        <v>HOSP&lt;65 - 47</v>
      </c>
      <c r="D108" s="351"/>
      <c r="E108" s="353"/>
      <c r="F108" s="351"/>
      <c r="G108" s="350"/>
      <c r="H108" s="353"/>
      <c r="I108" s="351"/>
      <c r="J108" s="350"/>
      <c r="K108" s="350"/>
      <c r="L108" s="351"/>
      <c r="M108" s="341" t="str">
        <f t="shared" si="14"/>
        <v/>
      </c>
      <c r="N108" s="350"/>
      <c r="O108" s="351"/>
      <c r="P108" s="341" t="str">
        <f t="shared" si="15"/>
        <v/>
      </c>
      <c r="Q108" s="202">
        <f t="shared" si="16"/>
        <v>0</v>
      </c>
      <c r="R108" s="202">
        <f t="shared" si="17"/>
        <v>0</v>
      </c>
      <c r="S108" s="203">
        <f t="shared" si="18"/>
        <v>0</v>
      </c>
      <c r="T108" s="202">
        <f t="shared" si="19"/>
        <v>0</v>
      </c>
      <c r="U108" s="203">
        <f t="shared" si="20"/>
        <v>0</v>
      </c>
      <c r="V108" s="202">
        <f t="shared" si="21"/>
        <v>0</v>
      </c>
      <c r="W108" s="204" t="str">
        <f t="shared" si="22"/>
        <v>none</v>
      </c>
      <c r="X108" s="205">
        <f t="shared" si="23"/>
        <v>0</v>
      </c>
    </row>
    <row r="109" spans="1:24" x14ac:dyDescent="0.25">
      <c r="A109" s="228" t="s">
        <v>94</v>
      </c>
      <c r="B109" s="341">
        <f t="shared" si="24"/>
        <v>48</v>
      </c>
      <c r="C109" s="341" t="str">
        <f t="shared" si="25"/>
        <v>HOSP&lt;65 - 48</v>
      </c>
      <c r="D109" s="351"/>
      <c r="E109" s="353"/>
      <c r="F109" s="351"/>
      <c r="G109" s="350"/>
      <c r="H109" s="353"/>
      <c r="I109" s="351"/>
      <c r="J109" s="350"/>
      <c r="K109" s="350"/>
      <c r="L109" s="351"/>
      <c r="M109" s="341" t="str">
        <f t="shared" si="14"/>
        <v/>
      </c>
      <c r="N109" s="350"/>
      <c r="O109" s="351"/>
      <c r="P109" s="341" t="str">
        <f t="shared" si="15"/>
        <v/>
      </c>
      <c r="Q109" s="202">
        <f t="shared" si="16"/>
        <v>0</v>
      </c>
      <c r="R109" s="202">
        <f t="shared" si="17"/>
        <v>0</v>
      </c>
      <c r="S109" s="203">
        <f t="shared" si="18"/>
        <v>0</v>
      </c>
      <c r="T109" s="202">
        <f t="shared" si="19"/>
        <v>0</v>
      </c>
      <c r="U109" s="203">
        <f t="shared" si="20"/>
        <v>0</v>
      </c>
      <c r="V109" s="202">
        <f t="shared" si="21"/>
        <v>0</v>
      </c>
      <c r="W109" s="204" t="str">
        <f t="shared" si="22"/>
        <v>none</v>
      </c>
      <c r="X109" s="205">
        <f t="shared" si="23"/>
        <v>0</v>
      </c>
    </row>
    <row r="110" spans="1:24" x14ac:dyDescent="0.25">
      <c r="A110" s="228" t="s">
        <v>94</v>
      </c>
      <c r="B110" s="341">
        <f t="shared" si="24"/>
        <v>49</v>
      </c>
      <c r="C110" s="341" t="str">
        <f t="shared" si="25"/>
        <v>HOSP&lt;65 - 49</v>
      </c>
      <c r="D110" s="351"/>
      <c r="E110" s="353"/>
      <c r="F110" s="351"/>
      <c r="G110" s="350"/>
      <c r="H110" s="353"/>
      <c r="I110" s="351"/>
      <c r="J110" s="350"/>
      <c r="K110" s="350"/>
      <c r="L110" s="351"/>
      <c r="M110" s="341" t="str">
        <f t="shared" si="14"/>
        <v/>
      </c>
      <c r="N110" s="350"/>
      <c r="O110" s="351"/>
      <c r="P110" s="341" t="str">
        <f t="shared" si="15"/>
        <v/>
      </c>
      <c r="Q110" s="202">
        <f t="shared" si="16"/>
        <v>0</v>
      </c>
      <c r="R110" s="202">
        <f t="shared" si="17"/>
        <v>0</v>
      </c>
      <c r="S110" s="203">
        <f t="shared" si="18"/>
        <v>0</v>
      </c>
      <c r="T110" s="202">
        <f t="shared" si="19"/>
        <v>0</v>
      </c>
      <c r="U110" s="203">
        <f t="shared" si="20"/>
        <v>0</v>
      </c>
      <c r="V110" s="202">
        <f t="shared" si="21"/>
        <v>0</v>
      </c>
      <c r="W110" s="204" t="str">
        <f t="shared" si="22"/>
        <v>none</v>
      </c>
      <c r="X110" s="205">
        <f t="shared" si="23"/>
        <v>0</v>
      </c>
    </row>
    <row r="111" spans="1:24" x14ac:dyDescent="0.25">
      <c r="A111" s="228" t="s">
        <v>94</v>
      </c>
      <c r="B111" s="341">
        <f t="shared" si="24"/>
        <v>50</v>
      </c>
      <c r="C111" s="341" t="str">
        <f t="shared" si="25"/>
        <v>HOSP&lt;65 - 50</v>
      </c>
      <c r="D111" s="351"/>
      <c r="E111" s="353"/>
      <c r="F111" s="351"/>
      <c r="G111" s="350"/>
      <c r="H111" s="353"/>
      <c r="I111" s="351"/>
      <c r="J111" s="350"/>
      <c r="K111" s="350"/>
      <c r="L111" s="351"/>
      <c r="M111" s="341" t="str">
        <f t="shared" si="14"/>
        <v/>
      </c>
      <c r="N111" s="350"/>
      <c r="O111" s="351"/>
      <c r="P111" s="341" t="str">
        <f t="shared" si="15"/>
        <v/>
      </c>
      <c r="Q111" s="202">
        <f t="shared" si="16"/>
        <v>0</v>
      </c>
      <c r="R111" s="202">
        <f t="shared" si="17"/>
        <v>0</v>
      </c>
      <c r="S111" s="203">
        <f t="shared" si="18"/>
        <v>0</v>
      </c>
      <c r="T111" s="202">
        <f t="shared" si="19"/>
        <v>0</v>
      </c>
      <c r="U111" s="203">
        <f t="shared" si="20"/>
        <v>0</v>
      </c>
      <c r="V111" s="202">
        <f t="shared" si="21"/>
        <v>0</v>
      </c>
      <c r="W111" s="204" t="str">
        <f t="shared" si="22"/>
        <v>none</v>
      </c>
      <c r="X111" s="205">
        <f t="shared" si="23"/>
        <v>0</v>
      </c>
    </row>
    <row r="112" spans="1:24" x14ac:dyDescent="0.25">
      <c r="A112" s="228" t="s">
        <v>94</v>
      </c>
      <c r="B112" s="341">
        <f t="shared" si="24"/>
        <v>51</v>
      </c>
      <c r="C112" s="341" t="str">
        <f t="shared" si="25"/>
        <v>HOSP&lt;65 - 51</v>
      </c>
      <c r="D112" s="351"/>
      <c r="E112" s="353"/>
      <c r="F112" s="351"/>
      <c r="G112" s="350"/>
      <c r="H112" s="353"/>
      <c r="I112" s="351"/>
      <c r="J112" s="350"/>
      <c r="K112" s="350"/>
      <c r="L112" s="351"/>
      <c r="M112" s="341" t="str">
        <f t="shared" si="14"/>
        <v/>
      </c>
      <c r="N112" s="350"/>
      <c r="O112" s="351"/>
      <c r="P112" s="341" t="str">
        <f t="shared" si="15"/>
        <v/>
      </c>
      <c r="Q112" s="202">
        <f t="shared" si="16"/>
        <v>0</v>
      </c>
      <c r="R112" s="202">
        <f t="shared" si="17"/>
        <v>0</v>
      </c>
      <c r="S112" s="203">
        <f t="shared" si="18"/>
        <v>0</v>
      </c>
      <c r="T112" s="202">
        <f t="shared" si="19"/>
        <v>0</v>
      </c>
      <c r="U112" s="203">
        <f t="shared" si="20"/>
        <v>0</v>
      </c>
      <c r="V112" s="202">
        <f t="shared" si="21"/>
        <v>0</v>
      </c>
      <c r="W112" s="204" t="str">
        <f t="shared" si="22"/>
        <v>none</v>
      </c>
      <c r="X112" s="205">
        <f t="shared" si="23"/>
        <v>0</v>
      </c>
    </row>
    <row r="113" spans="1:24" x14ac:dyDescent="0.25">
      <c r="A113" s="228" t="s">
        <v>94</v>
      </c>
      <c r="B113" s="341">
        <f t="shared" si="24"/>
        <v>52</v>
      </c>
      <c r="C113" s="341" t="str">
        <f t="shared" si="25"/>
        <v>HOSP&lt;65 - 52</v>
      </c>
      <c r="D113" s="351"/>
      <c r="E113" s="353"/>
      <c r="F113" s="351"/>
      <c r="G113" s="350"/>
      <c r="H113" s="353"/>
      <c r="I113" s="351"/>
      <c r="J113" s="350"/>
      <c r="K113" s="350"/>
      <c r="L113" s="351"/>
      <c r="M113" s="341" t="str">
        <f t="shared" si="14"/>
        <v/>
      </c>
      <c r="N113" s="350"/>
      <c r="O113" s="351"/>
      <c r="P113" s="341" t="str">
        <f t="shared" si="15"/>
        <v/>
      </c>
      <c r="Q113" s="202">
        <f t="shared" si="16"/>
        <v>0</v>
      </c>
      <c r="R113" s="202">
        <f t="shared" si="17"/>
        <v>0</v>
      </c>
      <c r="S113" s="203">
        <f t="shared" si="18"/>
        <v>0</v>
      </c>
      <c r="T113" s="202">
        <f t="shared" si="19"/>
        <v>0</v>
      </c>
      <c r="U113" s="203">
        <f t="shared" si="20"/>
        <v>0</v>
      </c>
      <c r="V113" s="202">
        <f t="shared" si="21"/>
        <v>0</v>
      </c>
      <c r="W113" s="204" t="str">
        <f t="shared" si="22"/>
        <v>none</v>
      </c>
      <c r="X113" s="205">
        <f t="shared" si="23"/>
        <v>0</v>
      </c>
    </row>
    <row r="114" spans="1:24" x14ac:dyDescent="0.25">
      <c r="A114" s="228" t="s">
        <v>94</v>
      </c>
      <c r="B114" s="341">
        <f t="shared" si="24"/>
        <v>53</v>
      </c>
      <c r="C114" s="341" t="str">
        <f t="shared" si="25"/>
        <v>HOSP&lt;65 - 53</v>
      </c>
      <c r="D114" s="351"/>
      <c r="E114" s="353"/>
      <c r="F114" s="351"/>
      <c r="G114" s="350"/>
      <c r="H114" s="353"/>
      <c r="I114" s="351"/>
      <c r="J114" s="350"/>
      <c r="K114" s="350"/>
      <c r="L114" s="351"/>
      <c r="M114" s="341" t="str">
        <f t="shared" si="14"/>
        <v/>
      </c>
      <c r="N114" s="350"/>
      <c r="O114" s="351"/>
      <c r="P114" s="341" t="str">
        <f t="shared" si="15"/>
        <v/>
      </c>
      <c r="Q114" s="202">
        <f t="shared" si="16"/>
        <v>0</v>
      </c>
      <c r="R114" s="202">
        <f t="shared" si="17"/>
        <v>0</v>
      </c>
      <c r="S114" s="203">
        <f t="shared" si="18"/>
        <v>0</v>
      </c>
      <c r="T114" s="202">
        <f t="shared" si="19"/>
        <v>0</v>
      </c>
      <c r="U114" s="203">
        <f t="shared" si="20"/>
        <v>0</v>
      </c>
      <c r="V114" s="202">
        <f t="shared" si="21"/>
        <v>0</v>
      </c>
      <c r="W114" s="204" t="str">
        <f t="shared" si="22"/>
        <v>none</v>
      </c>
      <c r="X114" s="205">
        <f t="shared" si="23"/>
        <v>0</v>
      </c>
    </row>
    <row r="115" spans="1:24" x14ac:dyDescent="0.25">
      <c r="A115" s="228" t="s">
        <v>94</v>
      </c>
      <c r="B115" s="341">
        <f t="shared" si="24"/>
        <v>54</v>
      </c>
      <c r="C115" s="341" t="str">
        <f t="shared" si="25"/>
        <v>HOSP&lt;65 - 54</v>
      </c>
      <c r="D115" s="351"/>
      <c r="E115" s="353"/>
      <c r="F115" s="351"/>
      <c r="G115" s="350"/>
      <c r="H115" s="353"/>
      <c r="I115" s="351"/>
      <c r="J115" s="350"/>
      <c r="K115" s="350"/>
      <c r="L115" s="351"/>
      <c r="M115" s="341" t="str">
        <f t="shared" si="14"/>
        <v/>
      </c>
      <c r="N115" s="350"/>
      <c r="O115" s="351"/>
      <c r="P115" s="341" t="str">
        <f t="shared" si="15"/>
        <v/>
      </c>
      <c r="Q115" s="202">
        <f t="shared" si="16"/>
        <v>0</v>
      </c>
      <c r="R115" s="202">
        <f t="shared" si="17"/>
        <v>0</v>
      </c>
      <c r="S115" s="203">
        <f t="shared" si="18"/>
        <v>0</v>
      </c>
      <c r="T115" s="202">
        <f t="shared" si="19"/>
        <v>0</v>
      </c>
      <c r="U115" s="203">
        <f t="shared" si="20"/>
        <v>0</v>
      </c>
      <c r="V115" s="202">
        <f t="shared" si="21"/>
        <v>0</v>
      </c>
      <c r="W115" s="204" t="str">
        <f t="shared" si="22"/>
        <v>none</v>
      </c>
      <c r="X115" s="205">
        <f t="shared" si="23"/>
        <v>0</v>
      </c>
    </row>
    <row r="116" spans="1:24" x14ac:dyDescent="0.25">
      <c r="A116" s="228" t="s">
        <v>94</v>
      </c>
      <c r="B116" s="341">
        <f t="shared" si="24"/>
        <v>55</v>
      </c>
      <c r="C116" s="341" t="str">
        <f t="shared" si="25"/>
        <v>HOSP&lt;65 - 55</v>
      </c>
      <c r="D116" s="351"/>
      <c r="E116" s="353"/>
      <c r="F116" s="351"/>
      <c r="G116" s="350"/>
      <c r="H116" s="353"/>
      <c r="I116" s="351"/>
      <c r="J116" s="350"/>
      <c r="K116" s="350"/>
      <c r="L116" s="351"/>
      <c r="M116" s="341" t="str">
        <f t="shared" si="14"/>
        <v/>
      </c>
      <c r="N116" s="350"/>
      <c r="O116" s="351"/>
      <c r="P116" s="341" t="str">
        <f t="shared" si="15"/>
        <v/>
      </c>
      <c r="Q116" s="202">
        <f t="shared" si="16"/>
        <v>0</v>
      </c>
      <c r="R116" s="202">
        <f t="shared" si="17"/>
        <v>0</v>
      </c>
      <c r="S116" s="203">
        <f t="shared" si="18"/>
        <v>0</v>
      </c>
      <c r="T116" s="202">
        <f t="shared" si="19"/>
        <v>0</v>
      </c>
      <c r="U116" s="203">
        <f t="shared" si="20"/>
        <v>0</v>
      </c>
      <c r="V116" s="202">
        <f t="shared" si="21"/>
        <v>0</v>
      </c>
      <c r="W116" s="204" t="str">
        <f t="shared" si="22"/>
        <v>none</v>
      </c>
      <c r="X116" s="205">
        <f t="shared" si="23"/>
        <v>0</v>
      </c>
    </row>
    <row r="117" spans="1:24" x14ac:dyDescent="0.25">
      <c r="A117" s="228" t="s">
        <v>94</v>
      </c>
      <c r="B117" s="341">
        <f t="shared" si="24"/>
        <v>56</v>
      </c>
      <c r="C117" s="341" t="str">
        <f t="shared" si="25"/>
        <v>HOSP&lt;65 - 56</v>
      </c>
      <c r="D117" s="351"/>
      <c r="E117" s="353"/>
      <c r="F117" s="351"/>
      <c r="G117" s="350"/>
      <c r="H117" s="353"/>
      <c r="I117" s="351"/>
      <c r="J117" s="350"/>
      <c r="K117" s="350"/>
      <c r="L117" s="351"/>
      <c r="M117" s="341" t="str">
        <f t="shared" si="14"/>
        <v/>
      </c>
      <c r="N117" s="350"/>
      <c r="O117" s="351"/>
      <c r="P117" s="341" t="str">
        <f t="shared" si="15"/>
        <v/>
      </c>
      <c r="Q117" s="202">
        <f t="shared" si="16"/>
        <v>0</v>
      </c>
      <c r="R117" s="202">
        <f t="shared" si="17"/>
        <v>0</v>
      </c>
      <c r="S117" s="203">
        <f t="shared" si="18"/>
        <v>0</v>
      </c>
      <c r="T117" s="202">
        <f t="shared" si="19"/>
        <v>0</v>
      </c>
      <c r="U117" s="203">
        <f t="shared" si="20"/>
        <v>0</v>
      </c>
      <c r="V117" s="202">
        <f t="shared" si="21"/>
        <v>0</v>
      </c>
      <c r="W117" s="204" t="str">
        <f t="shared" si="22"/>
        <v>none</v>
      </c>
      <c r="X117" s="205">
        <f t="shared" si="23"/>
        <v>0</v>
      </c>
    </row>
    <row r="118" spans="1:24" x14ac:dyDescent="0.25">
      <c r="A118" s="228" t="s">
        <v>94</v>
      </c>
      <c r="B118" s="341">
        <f t="shared" si="24"/>
        <v>57</v>
      </c>
      <c r="C118" s="341" t="str">
        <f t="shared" si="25"/>
        <v>HOSP&lt;65 - 57</v>
      </c>
      <c r="D118" s="351"/>
      <c r="E118" s="353"/>
      <c r="F118" s="351"/>
      <c r="G118" s="350"/>
      <c r="H118" s="353"/>
      <c r="I118" s="351"/>
      <c r="J118" s="350"/>
      <c r="K118" s="350"/>
      <c r="L118" s="351"/>
      <c r="M118" s="341" t="str">
        <f t="shared" si="14"/>
        <v/>
      </c>
      <c r="N118" s="350"/>
      <c r="O118" s="351"/>
      <c r="P118" s="341" t="str">
        <f t="shared" si="15"/>
        <v/>
      </c>
      <c r="Q118" s="202">
        <f t="shared" si="16"/>
        <v>0</v>
      </c>
      <c r="R118" s="202">
        <f t="shared" si="17"/>
        <v>0</v>
      </c>
      <c r="S118" s="203">
        <f t="shared" si="18"/>
        <v>0</v>
      </c>
      <c r="T118" s="202">
        <f t="shared" si="19"/>
        <v>0</v>
      </c>
      <c r="U118" s="203">
        <f t="shared" si="20"/>
        <v>0</v>
      </c>
      <c r="V118" s="202">
        <f t="shared" si="21"/>
        <v>0</v>
      </c>
      <c r="W118" s="204" t="str">
        <f t="shared" si="22"/>
        <v>none</v>
      </c>
      <c r="X118" s="205">
        <f t="shared" si="23"/>
        <v>0</v>
      </c>
    </row>
    <row r="119" spans="1:24" x14ac:dyDescent="0.25">
      <c r="A119" s="228" t="s">
        <v>94</v>
      </c>
      <c r="B119" s="341">
        <f t="shared" si="24"/>
        <v>58</v>
      </c>
      <c r="C119" s="341" t="str">
        <f t="shared" si="25"/>
        <v>HOSP&lt;65 - 58</v>
      </c>
      <c r="D119" s="351"/>
      <c r="E119" s="353"/>
      <c r="F119" s="351"/>
      <c r="G119" s="350"/>
      <c r="H119" s="353"/>
      <c r="I119" s="351"/>
      <c r="J119" s="350"/>
      <c r="K119" s="350"/>
      <c r="L119" s="351"/>
      <c r="M119" s="341" t="str">
        <f t="shared" si="14"/>
        <v/>
      </c>
      <c r="N119" s="350"/>
      <c r="O119" s="351"/>
      <c r="P119" s="341" t="str">
        <f t="shared" si="15"/>
        <v/>
      </c>
      <c r="Q119" s="202">
        <f t="shared" si="16"/>
        <v>0</v>
      </c>
      <c r="R119" s="202">
        <f t="shared" si="17"/>
        <v>0</v>
      </c>
      <c r="S119" s="203">
        <f t="shared" si="18"/>
        <v>0</v>
      </c>
      <c r="T119" s="202">
        <f t="shared" si="19"/>
        <v>0</v>
      </c>
      <c r="U119" s="203">
        <f t="shared" si="20"/>
        <v>0</v>
      </c>
      <c r="V119" s="202">
        <f t="shared" si="21"/>
        <v>0</v>
      </c>
      <c r="W119" s="204" t="str">
        <f t="shared" si="22"/>
        <v>none</v>
      </c>
      <c r="X119" s="205">
        <f t="shared" si="23"/>
        <v>0</v>
      </c>
    </row>
    <row r="120" spans="1:24" x14ac:dyDescent="0.25">
      <c r="A120" s="228" t="s">
        <v>94</v>
      </c>
      <c r="B120" s="341">
        <f t="shared" si="24"/>
        <v>59</v>
      </c>
      <c r="C120" s="341" t="str">
        <f t="shared" si="25"/>
        <v>HOSP&lt;65 - 59</v>
      </c>
      <c r="D120" s="351"/>
      <c r="E120" s="353"/>
      <c r="F120" s="351"/>
      <c r="G120" s="350"/>
      <c r="H120" s="353"/>
      <c r="I120" s="351"/>
      <c r="J120" s="350"/>
      <c r="K120" s="350"/>
      <c r="L120" s="351"/>
      <c r="M120" s="341" t="str">
        <f t="shared" si="14"/>
        <v/>
      </c>
      <c r="N120" s="350"/>
      <c r="O120" s="351"/>
      <c r="P120" s="341" t="str">
        <f t="shared" si="15"/>
        <v/>
      </c>
      <c r="Q120" s="202">
        <f t="shared" si="16"/>
        <v>0</v>
      </c>
      <c r="R120" s="202">
        <f t="shared" si="17"/>
        <v>0</v>
      </c>
      <c r="S120" s="203">
        <f t="shared" si="18"/>
        <v>0</v>
      </c>
      <c r="T120" s="202">
        <f t="shared" si="19"/>
        <v>0</v>
      </c>
      <c r="U120" s="203">
        <f t="shared" si="20"/>
        <v>0</v>
      </c>
      <c r="V120" s="202">
        <f t="shared" si="21"/>
        <v>0</v>
      </c>
      <c r="W120" s="204" t="str">
        <f t="shared" si="22"/>
        <v>none</v>
      </c>
      <c r="X120" s="205">
        <f t="shared" si="23"/>
        <v>0</v>
      </c>
    </row>
    <row r="121" spans="1:24" x14ac:dyDescent="0.25">
      <c r="A121" s="228" t="s">
        <v>94</v>
      </c>
      <c r="B121" s="341">
        <f t="shared" si="24"/>
        <v>60</v>
      </c>
      <c r="C121" s="341" t="str">
        <f t="shared" si="25"/>
        <v>HOSP&lt;65 - 60</v>
      </c>
      <c r="D121" s="351"/>
      <c r="E121" s="353"/>
      <c r="F121" s="351"/>
      <c r="G121" s="350"/>
      <c r="H121" s="353"/>
      <c r="I121" s="351"/>
      <c r="J121" s="350"/>
      <c r="K121" s="350"/>
      <c r="L121" s="351"/>
      <c r="M121" s="341" t="str">
        <f t="shared" si="14"/>
        <v/>
      </c>
      <c r="N121" s="350"/>
      <c r="O121" s="351"/>
      <c r="P121" s="341" t="str">
        <f t="shared" si="15"/>
        <v/>
      </c>
      <c r="Q121" s="202">
        <f t="shared" si="16"/>
        <v>0</v>
      </c>
      <c r="R121" s="202">
        <f t="shared" si="17"/>
        <v>0</v>
      </c>
      <c r="S121" s="203">
        <f t="shared" si="18"/>
        <v>0</v>
      </c>
      <c r="T121" s="202">
        <f t="shared" si="19"/>
        <v>0</v>
      </c>
      <c r="U121" s="203">
        <f t="shared" si="20"/>
        <v>0</v>
      </c>
      <c r="V121" s="202">
        <f t="shared" si="21"/>
        <v>0</v>
      </c>
      <c r="W121" s="204" t="str">
        <f t="shared" si="22"/>
        <v>none</v>
      </c>
      <c r="X121" s="205">
        <f t="shared" si="23"/>
        <v>0</v>
      </c>
    </row>
    <row r="122" spans="1:24" x14ac:dyDescent="0.25">
      <c r="A122" s="228" t="s">
        <v>95</v>
      </c>
      <c r="B122" s="341">
        <v>1</v>
      </c>
      <c r="C122" s="341" t="str">
        <f t="shared" ref="C122:C153" si="26">"RX&lt;65"&amp;" - "&amp;B122</f>
        <v>RX&lt;65 - 1</v>
      </c>
      <c r="D122" s="351"/>
      <c r="E122" s="353"/>
      <c r="F122" s="351"/>
      <c r="G122" s="350"/>
      <c r="H122" s="353"/>
      <c r="I122" s="351"/>
      <c r="J122" s="350"/>
      <c r="K122" s="350"/>
      <c r="L122" s="351"/>
      <c r="M122" s="341" t="str">
        <f t="shared" si="14"/>
        <v/>
      </c>
      <c r="N122" s="350"/>
      <c r="O122" s="351"/>
      <c r="P122" s="341" t="str">
        <f t="shared" si="15"/>
        <v/>
      </c>
      <c r="Q122" s="202">
        <f t="shared" si="16"/>
        <v>0</v>
      </c>
      <c r="R122" s="202">
        <f t="shared" si="17"/>
        <v>0</v>
      </c>
      <c r="S122" s="203">
        <f t="shared" si="18"/>
        <v>0</v>
      </c>
      <c r="T122" s="202">
        <f t="shared" si="19"/>
        <v>0</v>
      </c>
      <c r="U122" s="203">
        <f t="shared" si="20"/>
        <v>0</v>
      </c>
      <c r="V122" s="202">
        <f t="shared" si="21"/>
        <v>0</v>
      </c>
      <c r="W122" s="204" t="str">
        <f t="shared" si="22"/>
        <v>none</v>
      </c>
      <c r="X122" s="205">
        <f t="shared" si="23"/>
        <v>0</v>
      </c>
    </row>
    <row r="123" spans="1:24" x14ac:dyDescent="0.25">
      <c r="A123" s="228" t="s">
        <v>95</v>
      </c>
      <c r="B123" s="341">
        <f t="shared" si="24"/>
        <v>2</v>
      </c>
      <c r="C123" s="341" t="str">
        <f t="shared" si="26"/>
        <v>RX&lt;65 - 2</v>
      </c>
      <c r="D123" s="351"/>
      <c r="E123" s="353"/>
      <c r="F123" s="351"/>
      <c r="G123" s="350"/>
      <c r="H123" s="353"/>
      <c r="I123" s="351"/>
      <c r="J123" s="350"/>
      <c r="K123" s="350"/>
      <c r="L123" s="351"/>
      <c r="M123" s="341" t="str">
        <f t="shared" si="14"/>
        <v/>
      </c>
      <c r="N123" s="350"/>
      <c r="O123" s="351"/>
      <c r="P123" s="341" t="str">
        <f t="shared" si="15"/>
        <v/>
      </c>
      <c r="Q123" s="202">
        <f t="shared" si="16"/>
        <v>0</v>
      </c>
      <c r="R123" s="202">
        <f t="shared" si="17"/>
        <v>0</v>
      </c>
      <c r="S123" s="203">
        <f t="shared" si="18"/>
        <v>0</v>
      </c>
      <c r="T123" s="202">
        <f t="shared" si="19"/>
        <v>0</v>
      </c>
      <c r="U123" s="203">
        <f t="shared" si="20"/>
        <v>0</v>
      </c>
      <c r="V123" s="202">
        <f t="shared" si="21"/>
        <v>0</v>
      </c>
      <c r="W123" s="204" t="str">
        <f t="shared" si="22"/>
        <v>none</v>
      </c>
      <c r="X123" s="205">
        <f t="shared" si="23"/>
        <v>0</v>
      </c>
    </row>
    <row r="124" spans="1:24" x14ac:dyDescent="0.25">
      <c r="A124" s="228" t="s">
        <v>95</v>
      </c>
      <c r="B124" s="341">
        <f t="shared" si="24"/>
        <v>3</v>
      </c>
      <c r="C124" s="341" t="str">
        <f t="shared" si="26"/>
        <v>RX&lt;65 - 3</v>
      </c>
      <c r="D124" s="351"/>
      <c r="E124" s="353"/>
      <c r="F124" s="351"/>
      <c r="G124" s="350"/>
      <c r="H124" s="353"/>
      <c r="I124" s="351"/>
      <c r="J124" s="350"/>
      <c r="K124" s="350"/>
      <c r="L124" s="351"/>
      <c r="M124" s="341" t="str">
        <f t="shared" si="14"/>
        <v/>
      </c>
      <c r="N124" s="350"/>
      <c r="O124" s="351"/>
      <c r="P124" s="341" t="str">
        <f t="shared" si="15"/>
        <v/>
      </c>
      <c r="Q124" s="202">
        <f t="shared" si="16"/>
        <v>0</v>
      </c>
      <c r="R124" s="202">
        <f t="shared" si="17"/>
        <v>0</v>
      </c>
      <c r="S124" s="203">
        <f t="shared" si="18"/>
        <v>0</v>
      </c>
      <c r="T124" s="202">
        <f t="shared" si="19"/>
        <v>0</v>
      </c>
      <c r="U124" s="203">
        <f t="shared" si="20"/>
        <v>0</v>
      </c>
      <c r="V124" s="202">
        <f t="shared" si="21"/>
        <v>0</v>
      </c>
      <c r="W124" s="204" t="str">
        <f t="shared" si="22"/>
        <v>none</v>
      </c>
      <c r="X124" s="205">
        <f t="shared" si="23"/>
        <v>0</v>
      </c>
    </row>
    <row r="125" spans="1:24" x14ac:dyDescent="0.25">
      <c r="A125" s="228" t="s">
        <v>95</v>
      </c>
      <c r="B125" s="341">
        <f t="shared" si="24"/>
        <v>4</v>
      </c>
      <c r="C125" s="341" t="str">
        <f t="shared" si="26"/>
        <v>RX&lt;65 - 4</v>
      </c>
      <c r="D125" s="351"/>
      <c r="E125" s="353"/>
      <c r="F125" s="351"/>
      <c r="G125" s="350"/>
      <c r="H125" s="353"/>
      <c r="I125" s="351"/>
      <c r="J125" s="350"/>
      <c r="K125" s="350"/>
      <c r="L125" s="351"/>
      <c r="M125" s="341" t="str">
        <f t="shared" si="14"/>
        <v/>
      </c>
      <c r="N125" s="350"/>
      <c r="O125" s="351"/>
      <c r="P125" s="341" t="str">
        <f t="shared" si="15"/>
        <v/>
      </c>
      <c r="Q125" s="202">
        <f t="shared" si="16"/>
        <v>0</v>
      </c>
      <c r="R125" s="202">
        <f t="shared" si="17"/>
        <v>0</v>
      </c>
      <c r="S125" s="203">
        <f t="shared" si="18"/>
        <v>0</v>
      </c>
      <c r="T125" s="202">
        <f t="shared" si="19"/>
        <v>0</v>
      </c>
      <c r="U125" s="203">
        <f t="shared" si="20"/>
        <v>0</v>
      </c>
      <c r="V125" s="202">
        <f t="shared" si="21"/>
        <v>0</v>
      </c>
      <c r="W125" s="204" t="str">
        <f t="shared" si="22"/>
        <v>none</v>
      </c>
      <c r="X125" s="205">
        <f t="shared" si="23"/>
        <v>0</v>
      </c>
    </row>
    <row r="126" spans="1:24" x14ac:dyDescent="0.25">
      <c r="A126" s="228" t="s">
        <v>95</v>
      </c>
      <c r="B126" s="341">
        <f t="shared" si="24"/>
        <v>5</v>
      </c>
      <c r="C126" s="341" t="str">
        <f t="shared" si="26"/>
        <v>RX&lt;65 - 5</v>
      </c>
      <c r="D126" s="351"/>
      <c r="E126" s="353"/>
      <c r="F126" s="351"/>
      <c r="G126" s="350"/>
      <c r="H126" s="353"/>
      <c r="I126" s="351"/>
      <c r="J126" s="350"/>
      <c r="K126" s="350"/>
      <c r="L126" s="351"/>
      <c r="M126" s="341" t="str">
        <f t="shared" si="14"/>
        <v/>
      </c>
      <c r="N126" s="350"/>
      <c r="O126" s="351"/>
      <c r="P126" s="341" t="str">
        <f t="shared" si="15"/>
        <v/>
      </c>
      <c r="Q126" s="202">
        <f t="shared" si="16"/>
        <v>0</v>
      </c>
      <c r="R126" s="202">
        <f t="shared" si="17"/>
        <v>0</v>
      </c>
      <c r="S126" s="203">
        <f t="shared" si="18"/>
        <v>0</v>
      </c>
      <c r="T126" s="202">
        <f t="shared" si="19"/>
        <v>0</v>
      </c>
      <c r="U126" s="203">
        <f t="shared" si="20"/>
        <v>0</v>
      </c>
      <c r="V126" s="202">
        <f t="shared" si="21"/>
        <v>0</v>
      </c>
      <c r="W126" s="204" t="str">
        <f t="shared" si="22"/>
        <v>none</v>
      </c>
      <c r="X126" s="205">
        <f t="shared" si="23"/>
        <v>0</v>
      </c>
    </row>
    <row r="127" spans="1:24" x14ac:dyDescent="0.25">
      <c r="A127" s="228" t="s">
        <v>95</v>
      </c>
      <c r="B127" s="341">
        <f t="shared" si="24"/>
        <v>6</v>
      </c>
      <c r="C127" s="341" t="str">
        <f t="shared" si="26"/>
        <v>RX&lt;65 - 6</v>
      </c>
      <c r="D127" s="351"/>
      <c r="E127" s="353"/>
      <c r="F127" s="351"/>
      <c r="G127" s="350"/>
      <c r="H127" s="353"/>
      <c r="I127" s="351"/>
      <c r="J127" s="350"/>
      <c r="K127" s="350"/>
      <c r="L127" s="351"/>
      <c r="M127" s="341" t="str">
        <f t="shared" si="14"/>
        <v/>
      </c>
      <c r="N127" s="350"/>
      <c r="O127" s="351"/>
      <c r="P127" s="341" t="str">
        <f t="shared" si="15"/>
        <v/>
      </c>
      <c r="Q127" s="202">
        <f t="shared" si="16"/>
        <v>0</v>
      </c>
      <c r="R127" s="202">
        <f t="shared" si="17"/>
        <v>0</v>
      </c>
      <c r="S127" s="203">
        <f t="shared" si="18"/>
        <v>0</v>
      </c>
      <c r="T127" s="202">
        <f t="shared" si="19"/>
        <v>0</v>
      </c>
      <c r="U127" s="203">
        <f t="shared" si="20"/>
        <v>0</v>
      </c>
      <c r="V127" s="202">
        <f t="shared" si="21"/>
        <v>0</v>
      </c>
      <c r="W127" s="204" t="str">
        <f t="shared" si="22"/>
        <v>none</v>
      </c>
      <c r="X127" s="205">
        <f t="shared" si="23"/>
        <v>0</v>
      </c>
    </row>
    <row r="128" spans="1:24" x14ac:dyDescent="0.25">
      <c r="A128" s="228" t="s">
        <v>95</v>
      </c>
      <c r="B128" s="341">
        <f t="shared" si="24"/>
        <v>7</v>
      </c>
      <c r="C128" s="341" t="str">
        <f t="shared" si="26"/>
        <v>RX&lt;65 - 7</v>
      </c>
      <c r="D128" s="351"/>
      <c r="E128" s="353"/>
      <c r="F128" s="351"/>
      <c r="G128" s="350"/>
      <c r="H128" s="353"/>
      <c r="I128" s="351"/>
      <c r="J128" s="350"/>
      <c r="K128" s="350"/>
      <c r="L128" s="351"/>
      <c r="M128" s="341" t="str">
        <f t="shared" si="14"/>
        <v/>
      </c>
      <c r="N128" s="350"/>
      <c r="O128" s="351"/>
      <c r="P128" s="341" t="str">
        <f t="shared" si="15"/>
        <v/>
      </c>
      <c r="Q128" s="202">
        <f t="shared" si="16"/>
        <v>0</v>
      </c>
      <c r="R128" s="202">
        <f t="shared" si="17"/>
        <v>0</v>
      </c>
      <c r="S128" s="203">
        <f t="shared" si="18"/>
        <v>0</v>
      </c>
      <c r="T128" s="202">
        <f t="shared" si="19"/>
        <v>0</v>
      </c>
      <c r="U128" s="203">
        <f t="shared" si="20"/>
        <v>0</v>
      </c>
      <c r="V128" s="202">
        <f t="shared" si="21"/>
        <v>0</v>
      </c>
      <c r="W128" s="204" t="str">
        <f t="shared" si="22"/>
        <v>none</v>
      </c>
      <c r="X128" s="205">
        <f t="shared" si="23"/>
        <v>0</v>
      </c>
    </row>
    <row r="129" spans="1:24" x14ac:dyDescent="0.25">
      <c r="A129" s="228" t="s">
        <v>95</v>
      </c>
      <c r="B129" s="341">
        <f t="shared" si="24"/>
        <v>8</v>
      </c>
      <c r="C129" s="341" t="str">
        <f t="shared" si="26"/>
        <v>RX&lt;65 - 8</v>
      </c>
      <c r="D129" s="351"/>
      <c r="E129" s="353"/>
      <c r="F129" s="351"/>
      <c r="G129" s="350"/>
      <c r="H129" s="353"/>
      <c r="I129" s="351"/>
      <c r="J129" s="350"/>
      <c r="K129" s="350"/>
      <c r="L129" s="351"/>
      <c r="M129" s="341" t="str">
        <f t="shared" si="14"/>
        <v/>
      </c>
      <c r="N129" s="350"/>
      <c r="O129" s="351"/>
      <c r="P129" s="341" t="str">
        <f t="shared" si="15"/>
        <v/>
      </c>
      <c r="Q129" s="202">
        <f t="shared" si="16"/>
        <v>0</v>
      </c>
      <c r="R129" s="202">
        <f t="shared" si="17"/>
        <v>0</v>
      </c>
      <c r="S129" s="203">
        <f t="shared" si="18"/>
        <v>0</v>
      </c>
      <c r="T129" s="202">
        <f t="shared" si="19"/>
        <v>0</v>
      </c>
      <c r="U129" s="203">
        <f t="shared" si="20"/>
        <v>0</v>
      </c>
      <c r="V129" s="202">
        <f t="shared" si="21"/>
        <v>0</v>
      </c>
      <c r="W129" s="204" t="str">
        <f t="shared" si="22"/>
        <v>none</v>
      </c>
      <c r="X129" s="205">
        <f t="shared" si="23"/>
        <v>0</v>
      </c>
    </row>
    <row r="130" spans="1:24" x14ac:dyDescent="0.25">
      <c r="A130" s="228" t="s">
        <v>95</v>
      </c>
      <c r="B130" s="341">
        <f t="shared" si="24"/>
        <v>9</v>
      </c>
      <c r="C130" s="341" t="str">
        <f t="shared" si="26"/>
        <v>RX&lt;65 - 9</v>
      </c>
      <c r="D130" s="351"/>
      <c r="E130" s="353"/>
      <c r="F130" s="351"/>
      <c r="G130" s="350"/>
      <c r="H130" s="353"/>
      <c r="I130" s="351"/>
      <c r="J130" s="350"/>
      <c r="K130" s="350"/>
      <c r="L130" s="351"/>
      <c r="M130" s="341" t="str">
        <f t="shared" ref="M130:M193" si="27">IF(ISBLANK(K130),"","SR")</f>
        <v/>
      </c>
      <c r="N130" s="350"/>
      <c r="O130" s="351"/>
      <c r="P130" s="341" t="str">
        <f t="shared" ref="P130:P193" si="28">IF(ISBLANK(N130), "", "UD")</f>
        <v/>
      </c>
      <c r="Q130" s="202">
        <f t="shared" ref="Q130:Q193" si="29">F130</f>
        <v>0</v>
      </c>
      <c r="R130" s="202">
        <f t="shared" ref="R130:R193" si="30">_xlfn.NUMBERVALUE(I130)+_xlfn.NUMBERVALUE(L130)</f>
        <v>0</v>
      </c>
      <c r="S130" s="203">
        <f t="shared" ref="S130:S193" si="31">COUNTIF(E130:K130,"=x")</f>
        <v>0</v>
      </c>
      <c r="T130" s="202">
        <f t="shared" ref="T130:T193" si="32">_xlfn.NUMBERVALUE(F130)+_xlfn.NUMBERVALUE(I130)+_xlfn.NUMBERVALUE(L130)</f>
        <v>0</v>
      </c>
      <c r="U130" s="203">
        <f t="shared" ref="U130:U193" si="33">COUNTIF(E130:N130,"=x")</f>
        <v>0</v>
      </c>
      <c r="V130" s="202">
        <f t="shared" ref="V130:V193" si="34">_xlfn.NUMBERVALUE(F130)+_xlfn.NUMBERVALUE(I130)+_xlfn.NUMBERVALUE(L130)+_xlfn.NUMBERVALUE(O130)</f>
        <v>0</v>
      </c>
      <c r="W130" s="204" t="str">
        <f t="shared" ref="W130:W193" si="35">IF(G130&lt;&gt;"",G130,IF(J130&lt;&gt;"",J130,IF(M130&lt;&gt;"",M130,IF(P130&lt;&gt;"",P130,"none"))))</f>
        <v>none</v>
      </c>
      <c r="X130" s="205">
        <f t="shared" ref="X130:X193" si="36">_xlfn.NUMBERVALUE(D130)-(_xlfn.NUMBERVALUE(Q130)+_xlfn.NUMBERVALUE(R130))</f>
        <v>0</v>
      </c>
    </row>
    <row r="131" spans="1:24" x14ac:dyDescent="0.25">
      <c r="A131" s="228" t="s">
        <v>95</v>
      </c>
      <c r="B131" s="341">
        <f t="shared" ref="B131:B194" si="37">B130+1</f>
        <v>10</v>
      </c>
      <c r="C131" s="341" t="str">
        <f t="shared" si="26"/>
        <v>RX&lt;65 - 10</v>
      </c>
      <c r="D131" s="351"/>
      <c r="E131" s="353"/>
      <c r="F131" s="351"/>
      <c r="G131" s="350"/>
      <c r="H131" s="353"/>
      <c r="I131" s="351"/>
      <c r="J131" s="350"/>
      <c r="K131" s="350"/>
      <c r="L131" s="351"/>
      <c r="M131" s="341" t="str">
        <f t="shared" si="27"/>
        <v/>
      </c>
      <c r="N131" s="350"/>
      <c r="O131" s="351"/>
      <c r="P131" s="341" t="str">
        <f t="shared" si="28"/>
        <v/>
      </c>
      <c r="Q131" s="202">
        <f t="shared" si="29"/>
        <v>0</v>
      </c>
      <c r="R131" s="202">
        <f t="shared" si="30"/>
        <v>0</v>
      </c>
      <c r="S131" s="203">
        <f t="shared" si="31"/>
        <v>0</v>
      </c>
      <c r="T131" s="202">
        <f t="shared" si="32"/>
        <v>0</v>
      </c>
      <c r="U131" s="203">
        <f t="shared" si="33"/>
        <v>0</v>
      </c>
      <c r="V131" s="202">
        <f t="shared" si="34"/>
        <v>0</v>
      </c>
      <c r="W131" s="204" t="str">
        <f t="shared" si="35"/>
        <v>none</v>
      </c>
      <c r="X131" s="205">
        <f t="shared" si="36"/>
        <v>0</v>
      </c>
    </row>
    <row r="132" spans="1:24" x14ac:dyDescent="0.25">
      <c r="A132" s="228" t="s">
        <v>95</v>
      </c>
      <c r="B132" s="341">
        <f t="shared" si="37"/>
        <v>11</v>
      </c>
      <c r="C132" s="341" t="str">
        <f t="shared" si="26"/>
        <v>RX&lt;65 - 11</v>
      </c>
      <c r="D132" s="351"/>
      <c r="E132" s="353"/>
      <c r="F132" s="351"/>
      <c r="G132" s="350"/>
      <c r="H132" s="353"/>
      <c r="I132" s="351"/>
      <c r="J132" s="350"/>
      <c r="K132" s="350"/>
      <c r="L132" s="351"/>
      <c r="M132" s="341" t="str">
        <f t="shared" si="27"/>
        <v/>
      </c>
      <c r="N132" s="350"/>
      <c r="O132" s="351"/>
      <c r="P132" s="341" t="str">
        <f t="shared" si="28"/>
        <v/>
      </c>
      <c r="Q132" s="202">
        <f t="shared" si="29"/>
        <v>0</v>
      </c>
      <c r="R132" s="202">
        <f t="shared" si="30"/>
        <v>0</v>
      </c>
      <c r="S132" s="203">
        <f t="shared" si="31"/>
        <v>0</v>
      </c>
      <c r="T132" s="202">
        <f t="shared" si="32"/>
        <v>0</v>
      </c>
      <c r="U132" s="203">
        <f t="shared" si="33"/>
        <v>0</v>
      </c>
      <c r="V132" s="202">
        <f t="shared" si="34"/>
        <v>0</v>
      </c>
      <c r="W132" s="204" t="str">
        <f t="shared" si="35"/>
        <v>none</v>
      </c>
      <c r="X132" s="205">
        <f t="shared" si="36"/>
        <v>0</v>
      </c>
    </row>
    <row r="133" spans="1:24" x14ac:dyDescent="0.25">
      <c r="A133" s="228" t="s">
        <v>95</v>
      </c>
      <c r="B133" s="341">
        <f t="shared" si="37"/>
        <v>12</v>
      </c>
      <c r="C133" s="341" t="str">
        <f t="shared" si="26"/>
        <v>RX&lt;65 - 12</v>
      </c>
      <c r="D133" s="351"/>
      <c r="E133" s="353"/>
      <c r="F133" s="351"/>
      <c r="G133" s="350"/>
      <c r="H133" s="353"/>
      <c r="I133" s="351"/>
      <c r="J133" s="350"/>
      <c r="K133" s="350"/>
      <c r="L133" s="351"/>
      <c r="M133" s="341" t="str">
        <f t="shared" si="27"/>
        <v/>
      </c>
      <c r="N133" s="350"/>
      <c r="O133" s="351"/>
      <c r="P133" s="341" t="str">
        <f t="shared" si="28"/>
        <v/>
      </c>
      <c r="Q133" s="202">
        <f t="shared" si="29"/>
        <v>0</v>
      </c>
      <c r="R133" s="202">
        <f t="shared" si="30"/>
        <v>0</v>
      </c>
      <c r="S133" s="203">
        <f t="shared" si="31"/>
        <v>0</v>
      </c>
      <c r="T133" s="202">
        <f t="shared" si="32"/>
        <v>0</v>
      </c>
      <c r="U133" s="203">
        <f t="shared" si="33"/>
        <v>0</v>
      </c>
      <c r="V133" s="202">
        <f t="shared" si="34"/>
        <v>0</v>
      </c>
      <c r="W133" s="204" t="str">
        <f t="shared" si="35"/>
        <v>none</v>
      </c>
      <c r="X133" s="205">
        <f t="shared" si="36"/>
        <v>0</v>
      </c>
    </row>
    <row r="134" spans="1:24" x14ac:dyDescent="0.25">
      <c r="A134" s="228" t="s">
        <v>95</v>
      </c>
      <c r="B134" s="341">
        <f t="shared" si="37"/>
        <v>13</v>
      </c>
      <c r="C134" s="341" t="str">
        <f t="shared" si="26"/>
        <v>RX&lt;65 - 13</v>
      </c>
      <c r="D134" s="351"/>
      <c r="E134" s="353"/>
      <c r="F134" s="351"/>
      <c r="G134" s="350"/>
      <c r="H134" s="353"/>
      <c r="I134" s="351"/>
      <c r="J134" s="350"/>
      <c r="K134" s="350"/>
      <c r="L134" s="351"/>
      <c r="M134" s="341" t="str">
        <f t="shared" si="27"/>
        <v/>
      </c>
      <c r="N134" s="350"/>
      <c r="O134" s="351"/>
      <c r="P134" s="341" t="str">
        <f t="shared" si="28"/>
        <v/>
      </c>
      <c r="Q134" s="202">
        <f t="shared" si="29"/>
        <v>0</v>
      </c>
      <c r="R134" s="202">
        <f t="shared" si="30"/>
        <v>0</v>
      </c>
      <c r="S134" s="203">
        <f t="shared" si="31"/>
        <v>0</v>
      </c>
      <c r="T134" s="202">
        <f t="shared" si="32"/>
        <v>0</v>
      </c>
      <c r="U134" s="203">
        <f t="shared" si="33"/>
        <v>0</v>
      </c>
      <c r="V134" s="202">
        <f t="shared" si="34"/>
        <v>0</v>
      </c>
      <c r="W134" s="204" t="str">
        <f t="shared" si="35"/>
        <v>none</v>
      </c>
      <c r="X134" s="205">
        <f t="shared" si="36"/>
        <v>0</v>
      </c>
    </row>
    <row r="135" spans="1:24" x14ac:dyDescent="0.25">
      <c r="A135" s="228" t="s">
        <v>95</v>
      </c>
      <c r="B135" s="341">
        <f t="shared" si="37"/>
        <v>14</v>
      </c>
      <c r="C135" s="341" t="str">
        <f t="shared" si="26"/>
        <v>RX&lt;65 - 14</v>
      </c>
      <c r="D135" s="351"/>
      <c r="E135" s="353"/>
      <c r="F135" s="351"/>
      <c r="G135" s="350"/>
      <c r="H135" s="353"/>
      <c r="I135" s="351"/>
      <c r="J135" s="350"/>
      <c r="K135" s="350"/>
      <c r="L135" s="351"/>
      <c r="M135" s="341" t="str">
        <f t="shared" si="27"/>
        <v/>
      </c>
      <c r="N135" s="350"/>
      <c r="O135" s="351"/>
      <c r="P135" s="341" t="str">
        <f t="shared" si="28"/>
        <v/>
      </c>
      <c r="Q135" s="202">
        <f t="shared" si="29"/>
        <v>0</v>
      </c>
      <c r="R135" s="202">
        <f t="shared" si="30"/>
        <v>0</v>
      </c>
      <c r="S135" s="203">
        <f t="shared" si="31"/>
        <v>0</v>
      </c>
      <c r="T135" s="202">
        <f t="shared" si="32"/>
        <v>0</v>
      </c>
      <c r="U135" s="203">
        <f t="shared" si="33"/>
        <v>0</v>
      </c>
      <c r="V135" s="202">
        <f t="shared" si="34"/>
        <v>0</v>
      </c>
      <c r="W135" s="204" t="str">
        <f t="shared" si="35"/>
        <v>none</v>
      </c>
      <c r="X135" s="205">
        <f t="shared" si="36"/>
        <v>0</v>
      </c>
    </row>
    <row r="136" spans="1:24" x14ac:dyDescent="0.25">
      <c r="A136" s="228" t="s">
        <v>95</v>
      </c>
      <c r="B136" s="341">
        <f t="shared" si="37"/>
        <v>15</v>
      </c>
      <c r="C136" s="341" t="str">
        <f t="shared" si="26"/>
        <v>RX&lt;65 - 15</v>
      </c>
      <c r="D136" s="351"/>
      <c r="E136" s="353"/>
      <c r="F136" s="351"/>
      <c r="G136" s="350"/>
      <c r="H136" s="353"/>
      <c r="I136" s="351"/>
      <c r="J136" s="350"/>
      <c r="K136" s="350"/>
      <c r="L136" s="351"/>
      <c r="M136" s="341" t="str">
        <f t="shared" si="27"/>
        <v/>
      </c>
      <c r="N136" s="350"/>
      <c r="O136" s="351"/>
      <c r="P136" s="341" t="str">
        <f t="shared" si="28"/>
        <v/>
      </c>
      <c r="Q136" s="202">
        <f t="shared" si="29"/>
        <v>0</v>
      </c>
      <c r="R136" s="202">
        <f t="shared" si="30"/>
        <v>0</v>
      </c>
      <c r="S136" s="203">
        <f t="shared" si="31"/>
        <v>0</v>
      </c>
      <c r="T136" s="202">
        <f t="shared" si="32"/>
        <v>0</v>
      </c>
      <c r="U136" s="203">
        <f t="shared" si="33"/>
        <v>0</v>
      </c>
      <c r="V136" s="202">
        <f t="shared" si="34"/>
        <v>0</v>
      </c>
      <c r="W136" s="204" t="str">
        <f t="shared" si="35"/>
        <v>none</v>
      </c>
      <c r="X136" s="205">
        <f t="shared" si="36"/>
        <v>0</v>
      </c>
    </row>
    <row r="137" spans="1:24" x14ac:dyDescent="0.25">
      <c r="A137" s="228" t="s">
        <v>95</v>
      </c>
      <c r="B137" s="341">
        <f t="shared" si="37"/>
        <v>16</v>
      </c>
      <c r="C137" s="341" t="str">
        <f t="shared" si="26"/>
        <v>RX&lt;65 - 16</v>
      </c>
      <c r="D137" s="351"/>
      <c r="E137" s="353"/>
      <c r="F137" s="351"/>
      <c r="G137" s="350"/>
      <c r="H137" s="353"/>
      <c r="I137" s="351"/>
      <c r="J137" s="350"/>
      <c r="K137" s="350"/>
      <c r="L137" s="351"/>
      <c r="M137" s="341" t="str">
        <f t="shared" si="27"/>
        <v/>
      </c>
      <c r="N137" s="350"/>
      <c r="O137" s="351"/>
      <c r="P137" s="341" t="str">
        <f t="shared" si="28"/>
        <v/>
      </c>
      <c r="Q137" s="202">
        <f t="shared" si="29"/>
        <v>0</v>
      </c>
      <c r="R137" s="202">
        <f t="shared" si="30"/>
        <v>0</v>
      </c>
      <c r="S137" s="203">
        <f t="shared" si="31"/>
        <v>0</v>
      </c>
      <c r="T137" s="202">
        <f t="shared" si="32"/>
        <v>0</v>
      </c>
      <c r="U137" s="203">
        <f t="shared" si="33"/>
        <v>0</v>
      </c>
      <c r="V137" s="202">
        <f t="shared" si="34"/>
        <v>0</v>
      </c>
      <c r="W137" s="204" t="str">
        <f t="shared" si="35"/>
        <v>none</v>
      </c>
      <c r="X137" s="205">
        <f t="shared" si="36"/>
        <v>0</v>
      </c>
    </row>
    <row r="138" spans="1:24" x14ac:dyDescent="0.25">
      <c r="A138" s="228" t="s">
        <v>95</v>
      </c>
      <c r="B138" s="341">
        <f t="shared" si="37"/>
        <v>17</v>
      </c>
      <c r="C138" s="341" t="str">
        <f t="shared" si="26"/>
        <v>RX&lt;65 - 17</v>
      </c>
      <c r="D138" s="351"/>
      <c r="E138" s="353"/>
      <c r="F138" s="351"/>
      <c r="G138" s="350"/>
      <c r="H138" s="353"/>
      <c r="I138" s="351"/>
      <c r="J138" s="350"/>
      <c r="K138" s="350"/>
      <c r="L138" s="351"/>
      <c r="M138" s="341" t="str">
        <f t="shared" si="27"/>
        <v/>
      </c>
      <c r="N138" s="350"/>
      <c r="O138" s="351"/>
      <c r="P138" s="341" t="str">
        <f t="shared" si="28"/>
        <v/>
      </c>
      <c r="Q138" s="202">
        <f t="shared" si="29"/>
        <v>0</v>
      </c>
      <c r="R138" s="202">
        <f t="shared" si="30"/>
        <v>0</v>
      </c>
      <c r="S138" s="203">
        <f t="shared" si="31"/>
        <v>0</v>
      </c>
      <c r="T138" s="202">
        <f t="shared" si="32"/>
        <v>0</v>
      </c>
      <c r="U138" s="203">
        <f t="shared" si="33"/>
        <v>0</v>
      </c>
      <c r="V138" s="202">
        <f t="shared" si="34"/>
        <v>0</v>
      </c>
      <c r="W138" s="204" t="str">
        <f t="shared" si="35"/>
        <v>none</v>
      </c>
      <c r="X138" s="205">
        <f t="shared" si="36"/>
        <v>0</v>
      </c>
    </row>
    <row r="139" spans="1:24" x14ac:dyDescent="0.25">
      <c r="A139" s="228" t="s">
        <v>95</v>
      </c>
      <c r="B139" s="341">
        <f t="shared" si="37"/>
        <v>18</v>
      </c>
      <c r="C139" s="341" t="str">
        <f t="shared" si="26"/>
        <v>RX&lt;65 - 18</v>
      </c>
      <c r="D139" s="351"/>
      <c r="E139" s="353"/>
      <c r="F139" s="351"/>
      <c r="G139" s="350"/>
      <c r="H139" s="353"/>
      <c r="I139" s="351"/>
      <c r="J139" s="350"/>
      <c r="K139" s="350"/>
      <c r="L139" s="351"/>
      <c r="M139" s="341" t="str">
        <f t="shared" si="27"/>
        <v/>
      </c>
      <c r="N139" s="350"/>
      <c r="O139" s="351"/>
      <c r="P139" s="341" t="str">
        <f t="shared" si="28"/>
        <v/>
      </c>
      <c r="Q139" s="202">
        <f t="shared" si="29"/>
        <v>0</v>
      </c>
      <c r="R139" s="202">
        <f t="shared" si="30"/>
        <v>0</v>
      </c>
      <c r="S139" s="203">
        <f t="shared" si="31"/>
        <v>0</v>
      </c>
      <c r="T139" s="202">
        <f t="shared" si="32"/>
        <v>0</v>
      </c>
      <c r="U139" s="203">
        <f t="shared" si="33"/>
        <v>0</v>
      </c>
      <c r="V139" s="202">
        <f t="shared" si="34"/>
        <v>0</v>
      </c>
      <c r="W139" s="204" t="str">
        <f t="shared" si="35"/>
        <v>none</v>
      </c>
      <c r="X139" s="205">
        <f t="shared" si="36"/>
        <v>0</v>
      </c>
    </row>
    <row r="140" spans="1:24" x14ac:dyDescent="0.25">
      <c r="A140" s="228" t="s">
        <v>95</v>
      </c>
      <c r="B140" s="341">
        <f t="shared" si="37"/>
        <v>19</v>
      </c>
      <c r="C140" s="341" t="str">
        <f t="shared" si="26"/>
        <v>RX&lt;65 - 19</v>
      </c>
      <c r="D140" s="351"/>
      <c r="E140" s="353"/>
      <c r="F140" s="351"/>
      <c r="G140" s="350"/>
      <c r="H140" s="353"/>
      <c r="I140" s="351"/>
      <c r="J140" s="350"/>
      <c r="K140" s="350"/>
      <c r="L140" s="351"/>
      <c r="M140" s="341" t="str">
        <f t="shared" si="27"/>
        <v/>
      </c>
      <c r="N140" s="350"/>
      <c r="O140" s="351"/>
      <c r="P140" s="341" t="str">
        <f t="shared" si="28"/>
        <v/>
      </c>
      <c r="Q140" s="202">
        <f t="shared" si="29"/>
        <v>0</v>
      </c>
      <c r="R140" s="202">
        <f t="shared" si="30"/>
        <v>0</v>
      </c>
      <c r="S140" s="203">
        <f t="shared" si="31"/>
        <v>0</v>
      </c>
      <c r="T140" s="202">
        <f t="shared" si="32"/>
        <v>0</v>
      </c>
      <c r="U140" s="203">
        <f t="shared" si="33"/>
        <v>0</v>
      </c>
      <c r="V140" s="202">
        <f t="shared" si="34"/>
        <v>0</v>
      </c>
      <c r="W140" s="204" t="str">
        <f t="shared" si="35"/>
        <v>none</v>
      </c>
      <c r="X140" s="205">
        <f t="shared" si="36"/>
        <v>0</v>
      </c>
    </row>
    <row r="141" spans="1:24" x14ac:dyDescent="0.25">
      <c r="A141" s="228" t="s">
        <v>95</v>
      </c>
      <c r="B141" s="341">
        <f t="shared" si="37"/>
        <v>20</v>
      </c>
      <c r="C141" s="341" t="str">
        <f t="shared" si="26"/>
        <v>RX&lt;65 - 20</v>
      </c>
      <c r="D141" s="351"/>
      <c r="E141" s="353"/>
      <c r="F141" s="351"/>
      <c r="G141" s="350"/>
      <c r="H141" s="353"/>
      <c r="I141" s="351"/>
      <c r="J141" s="350"/>
      <c r="K141" s="350"/>
      <c r="L141" s="351"/>
      <c r="M141" s="341" t="str">
        <f t="shared" si="27"/>
        <v/>
      </c>
      <c r="N141" s="350"/>
      <c r="O141" s="351"/>
      <c r="P141" s="341" t="str">
        <f t="shared" si="28"/>
        <v/>
      </c>
      <c r="Q141" s="202">
        <f t="shared" si="29"/>
        <v>0</v>
      </c>
      <c r="R141" s="202">
        <f t="shared" si="30"/>
        <v>0</v>
      </c>
      <c r="S141" s="203">
        <f t="shared" si="31"/>
        <v>0</v>
      </c>
      <c r="T141" s="202">
        <f t="shared" si="32"/>
        <v>0</v>
      </c>
      <c r="U141" s="203">
        <f t="shared" si="33"/>
        <v>0</v>
      </c>
      <c r="V141" s="202">
        <f t="shared" si="34"/>
        <v>0</v>
      </c>
      <c r="W141" s="204" t="str">
        <f t="shared" si="35"/>
        <v>none</v>
      </c>
      <c r="X141" s="205">
        <f t="shared" si="36"/>
        <v>0</v>
      </c>
    </row>
    <row r="142" spans="1:24" x14ac:dyDescent="0.25">
      <c r="A142" s="228" t="s">
        <v>95</v>
      </c>
      <c r="B142" s="341">
        <f t="shared" si="37"/>
        <v>21</v>
      </c>
      <c r="C142" s="341" t="str">
        <f t="shared" si="26"/>
        <v>RX&lt;65 - 21</v>
      </c>
      <c r="D142" s="351"/>
      <c r="E142" s="353"/>
      <c r="F142" s="351"/>
      <c r="G142" s="350"/>
      <c r="H142" s="353"/>
      <c r="I142" s="351"/>
      <c r="J142" s="350"/>
      <c r="K142" s="350"/>
      <c r="L142" s="351"/>
      <c r="M142" s="341" t="str">
        <f t="shared" si="27"/>
        <v/>
      </c>
      <c r="N142" s="350"/>
      <c r="O142" s="351"/>
      <c r="P142" s="341" t="str">
        <f t="shared" si="28"/>
        <v/>
      </c>
      <c r="Q142" s="202">
        <f t="shared" si="29"/>
        <v>0</v>
      </c>
      <c r="R142" s="202">
        <f t="shared" si="30"/>
        <v>0</v>
      </c>
      <c r="S142" s="203">
        <f t="shared" si="31"/>
        <v>0</v>
      </c>
      <c r="T142" s="202">
        <f t="shared" si="32"/>
        <v>0</v>
      </c>
      <c r="U142" s="203">
        <f t="shared" si="33"/>
        <v>0</v>
      </c>
      <c r="V142" s="202">
        <f t="shared" si="34"/>
        <v>0</v>
      </c>
      <c r="W142" s="204" t="str">
        <f t="shared" si="35"/>
        <v>none</v>
      </c>
      <c r="X142" s="205">
        <f t="shared" si="36"/>
        <v>0</v>
      </c>
    </row>
    <row r="143" spans="1:24" x14ac:dyDescent="0.25">
      <c r="A143" s="228" t="s">
        <v>95</v>
      </c>
      <c r="B143" s="341">
        <f t="shared" si="37"/>
        <v>22</v>
      </c>
      <c r="C143" s="341" t="str">
        <f t="shared" si="26"/>
        <v>RX&lt;65 - 22</v>
      </c>
      <c r="D143" s="351"/>
      <c r="E143" s="353"/>
      <c r="F143" s="351"/>
      <c r="G143" s="350"/>
      <c r="H143" s="353"/>
      <c r="I143" s="351"/>
      <c r="J143" s="350"/>
      <c r="K143" s="350"/>
      <c r="L143" s="351"/>
      <c r="M143" s="341" t="str">
        <f t="shared" si="27"/>
        <v/>
      </c>
      <c r="N143" s="350"/>
      <c r="O143" s="351"/>
      <c r="P143" s="341" t="str">
        <f t="shared" si="28"/>
        <v/>
      </c>
      <c r="Q143" s="202">
        <f t="shared" si="29"/>
        <v>0</v>
      </c>
      <c r="R143" s="202">
        <f t="shared" si="30"/>
        <v>0</v>
      </c>
      <c r="S143" s="203">
        <f t="shared" si="31"/>
        <v>0</v>
      </c>
      <c r="T143" s="202">
        <f t="shared" si="32"/>
        <v>0</v>
      </c>
      <c r="U143" s="203">
        <f t="shared" si="33"/>
        <v>0</v>
      </c>
      <c r="V143" s="202">
        <f t="shared" si="34"/>
        <v>0</v>
      </c>
      <c r="W143" s="204" t="str">
        <f t="shared" si="35"/>
        <v>none</v>
      </c>
      <c r="X143" s="205">
        <f t="shared" si="36"/>
        <v>0</v>
      </c>
    </row>
    <row r="144" spans="1:24" x14ac:dyDescent="0.25">
      <c r="A144" s="228" t="s">
        <v>95</v>
      </c>
      <c r="B144" s="341">
        <f t="shared" si="37"/>
        <v>23</v>
      </c>
      <c r="C144" s="341" t="str">
        <f t="shared" si="26"/>
        <v>RX&lt;65 - 23</v>
      </c>
      <c r="D144" s="351"/>
      <c r="E144" s="353"/>
      <c r="F144" s="351"/>
      <c r="G144" s="350"/>
      <c r="H144" s="353"/>
      <c r="I144" s="351"/>
      <c r="J144" s="350"/>
      <c r="K144" s="350"/>
      <c r="L144" s="351"/>
      <c r="M144" s="341" t="str">
        <f t="shared" si="27"/>
        <v/>
      </c>
      <c r="N144" s="350"/>
      <c r="O144" s="351"/>
      <c r="P144" s="341" t="str">
        <f t="shared" si="28"/>
        <v/>
      </c>
      <c r="Q144" s="202">
        <f t="shared" si="29"/>
        <v>0</v>
      </c>
      <c r="R144" s="202">
        <f t="shared" si="30"/>
        <v>0</v>
      </c>
      <c r="S144" s="203">
        <f t="shared" si="31"/>
        <v>0</v>
      </c>
      <c r="T144" s="202">
        <f t="shared" si="32"/>
        <v>0</v>
      </c>
      <c r="U144" s="203">
        <f t="shared" si="33"/>
        <v>0</v>
      </c>
      <c r="V144" s="202">
        <f t="shared" si="34"/>
        <v>0</v>
      </c>
      <c r="W144" s="204" t="str">
        <f t="shared" si="35"/>
        <v>none</v>
      </c>
      <c r="X144" s="205">
        <f t="shared" si="36"/>
        <v>0</v>
      </c>
    </row>
    <row r="145" spans="1:24" x14ac:dyDescent="0.25">
      <c r="A145" s="228" t="s">
        <v>95</v>
      </c>
      <c r="B145" s="341">
        <f t="shared" si="37"/>
        <v>24</v>
      </c>
      <c r="C145" s="341" t="str">
        <f t="shared" si="26"/>
        <v>RX&lt;65 - 24</v>
      </c>
      <c r="D145" s="351"/>
      <c r="E145" s="353"/>
      <c r="F145" s="351"/>
      <c r="G145" s="350"/>
      <c r="H145" s="353"/>
      <c r="I145" s="351"/>
      <c r="J145" s="350"/>
      <c r="K145" s="350"/>
      <c r="L145" s="351"/>
      <c r="M145" s="341" t="str">
        <f t="shared" si="27"/>
        <v/>
      </c>
      <c r="N145" s="350"/>
      <c r="O145" s="351"/>
      <c r="P145" s="341" t="str">
        <f t="shared" si="28"/>
        <v/>
      </c>
      <c r="Q145" s="202">
        <f t="shared" si="29"/>
        <v>0</v>
      </c>
      <c r="R145" s="202">
        <f t="shared" si="30"/>
        <v>0</v>
      </c>
      <c r="S145" s="203">
        <f t="shared" si="31"/>
        <v>0</v>
      </c>
      <c r="T145" s="202">
        <f t="shared" si="32"/>
        <v>0</v>
      </c>
      <c r="U145" s="203">
        <f t="shared" si="33"/>
        <v>0</v>
      </c>
      <c r="V145" s="202">
        <f t="shared" si="34"/>
        <v>0</v>
      </c>
      <c r="W145" s="204" t="str">
        <f t="shared" si="35"/>
        <v>none</v>
      </c>
      <c r="X145" s="205">
        <f t="shared" si="36"/>
        <v>0</v>
      </c>
    </row>
    <row r="146" spans="1:24" x14ac:dyDescent="0.25">
      <c r="A146" s="228" t="s">
        <v>95</v>
      </c>
      <c r="B146" s="341">
        <f t="shared" si="37"/>
        <v>25</v>
      </c>
      <c r="C146" s="341" t="str">
        <f t="shared" si="26"/>
        <v>RX&lt;65 - 25</v>
      </c>
      <c r="D146" s="351"/>
      <c r="E146" s="353"/>
      <c r="F146" s="351"/>
      <c r="G146" s="350"/>
      <c r="H146" s="353"/>
      <c r="I146" s="351"/>
      <c r="J146" s="350"/>
      <c r="K146" s="350"/>
      <c r="L146" s="351"/>
      <c r="M146" s="341" t="str">
        <f t="shared" si="27"/>
        <v/>
      </c>
      <c r="N146" s="350"/>
      <c r="O146" s="351"/>
      <c r="P146" s="341" t="str">
        <f t="shared" si="28"/>
        <v/>
      </c>
      <c r="Q146" s="202">
        <f t="shared" si="29"/>
        <v>0</v>
      </c>
      <c r="R146" s="202">
        <f t="shared" si="30"/>
        <v>0</v>
      </c>
      <c r="S146" s="203">
        <f t="shared" si="31"/>
        <v>0</v>
      </c>
      <c r="T146" s="202">
        <f t="shared" si="32"/>
        <v>0</v>
      </c>
      <c r="U146" s="203">
        <f t="shared" si="33"/>
        <v>0</v>
      </c>
      <c r="V146" s="202">
        <f t="shared" si="34"/>
        <v>0</v>
      </c>
      <c r="W146" s="204" t="str">
        <f t="shared" si="35"/>
        <v>none</v>
      </c>
      <c r="X146" s="205">
        <f t="shared" si="36"/>
        <v>0</v>
      </c>
    </row>
    <row r="147" spans="1:24" x14ac:dyDescent="0.25">
      <c r="A147" s="228" t="s">
        <v>95</v>
      </c>
      <c r="B147" s="341">
        <f t="shared" si="37"/>
        <v>26</v>
      </c>
      <c r="C147" s="341" t="str">
        <f t="shared" si="26"/>
        <v>RX&lt;65 - 26</v>
      </c>
      <c r="D147" s="351"/>
      <c r="E147" s="353"/>
      <c r="F147" s="351"/>
      <c r="G147" s="350"/>
      <c r="H147" s="353"/>
      <c r="I147" s="351"/>
      <c r="J147" s="350"/>
      <c r="K147" s="350"/>
      <c r="L147" s="351"/>
      <c r="M147" s="341" t="str">
        <f t="shared" si="27"/>
        <v/>
      </c>
      <c r="N147" s="350"/>
      <c r="O147" s="351"/>
      <c r="P147" s="341" t="str">
        <f t="shared" si="28"/>
        <v/>
      </c>
      <c r="Q147" s="202">
        <f t="shared" si="29"/>
        <v>0</v>
      </c>
      <c r="R147" s="202">
        <f t="shared" si="30"/>
        <v>0</v>
      </c>
      <c r="S147" s="203">
        <f t="shared" si="31"/>
        <v>0</v>
      </c>
      <c r="T147" s="202">
        <f t="shared" si="32"/>
        <v>0</v>
      </c>
      <c r="U147" s="203">
        <f t="shared" si="33"/>
        <v>0</v>
      </c>
      <c r="V147" s="202">
        <f t="shared" si="34"/>
        <v>0</v>
      </c>
      <c r="W147" s="204" t="str">
        <f t="shared" si="35"/>
        <v>none</v>
      </c>
      <c r="X147" s="205">
        <f t="shared" si="36"/>
        <v>0</v>
      </c>
    </row>
    <row r="148" spans="1:24" x14ac:dyDescent="0.25">
      <c r="A148" s="228" t="s">
        <v>95</v>
      </c>
      <c r="B148" s="341">
        <f t="shared" si="37"/>
        <v>27</v>
      </c>
      <c r="C148" s="341" t="str">
        <f t="shared" si="26"/>
        <v>RX&lt;65 - 27</v>
      </c>
      <c r="D148" s="351"/>
      <c r="E148" s="353"/>
      <c r="F148" s="351"/>
      <c r="G148" s="350"/>
      <c r="H148" s="353"/>
      <c r="I148" s="351"/>
      <c r="J148" s="350"/>
      <c r="K148" s="350"/>
      <c r="L148" s="351"/>
      <c r="M148" s="341" t="str">
        <f t="shared" si="27"/>
        <v/>
      </c>
      <c r="N148" s="350"/>
      <c r="O148" s="351"/>
      <c r="P148" s="341" t="str">
        <f t="shared" si="28"/>
        <v/>
      </c>
      <c r="Q148" s="202">
        <f t="shared" si="29"/>
        <v>0</v>
      </c>
      <c r="R148" s="202">
        <f t="shared" si="30"/>
        <v>0</v>
      </c>
      <c r="S148" s="203">
        <f t="shared" si="31"/>
        <v>0</v>
      </c>
      <c r="T148" s="202">
        <f t="shared" si="32"/>
        <v>0</v>
      </c>
      <c r="U148" s="203">
        <f t="shared" si="33"/>
        <v>0</v>
      </c>
      <c r="V148" s="202">
        <f t="shared" si="34"/>
        <v>0</v>
      </c>
      <c r="W148" s="204" t="str">
        <f t="shared" si="35"/>
        <v>none</v>
      </c>
      <c r="X148" s="205">
        <f t="shared" si="36"/>
        <v>0</v>
      </c>
    </row>
    <row r="149" spans="1:24" x14ac:dyDescent="0.25">
      <c r="A149" s="228" t="s">
        <v>95</v>
      </c>
      <c r="B149" s="341">
        <f t="shared" si="37"/>
        <v>28</v>
      </c>
      <c r="C149" s="341" t="str">
        <f t="shared" si="26"/>
        <v>RX&lt;65 - 28</v>
      </c>
      <c r="D149" s="351"/>
      <c r="E149" s="353"/>
      <c r="F149" s="351"/>
      <c r="G149" s="350"/>
      <c r="H149" s="353"/>
      <c r="I149" s="351"/>
      <c r="J149" s="350"/>
      <c r="K149" s="350"/>
      <c r="L149" s="351"/>
      <c r="M149" s="341" t="str">
        <f t="shared" si="27"/>
        <v/>
      </c>
      <c r="N149" s="350"/>
      <c r="O149" s="351"/>
      <c r="P149" s="341" t="str">
        <f t="shared" si="28"/>
        <v/>
      </c>
      <c r="Q149" s="202">
        <f t="shared" si="29"/>
        <v>0</v>
      </c>
      <c r="R149" s="202">
        <f t="shared" si="30"/>
        <v>0</v>
      </c>
      <c r="S149" s="203">
        <f t="shared" si="31"/>
        <v>0</v>
      </c>
      <c r="T149" s="202">
        <f t="shared" si="32"/>
        <v>0</v>
      </c>
      <c r="U149" s="203">
        <f t="shared" si="33"/>
        <v>0</v>
      </c>
      <c r="V149" s="202">
        <f t="shared" si="34"/>
        <v>0</v>
      </c>
      <c r="W149" s="204" t="str">
        <f t="shared" si="35"/>
        <v>none</v>
      </c>
      <c r="X149" s="205">
        <f t="shared" si="36"/>
        <v>0</v>
      </c>
    </row>
    <row r="150" spans="1:24" x14ac:dyDescent="0.25">
      <c r="A150" s="228" t="s">
        <v>95</v>
      </c>
      <c r="B150" s="341">
        <f t="shared" si="37"/>
        <v>29</v>
      </c>
      <c r="C150" s="341" t="str">
        <f t="shared" si="26"/>
        <v>RX&lt;65 - 29</v>
      </c>
      <c r="D150" s="351"/>
      <c r="E150" s="353"/>
      <c r="F150" s="351"/>
      <c r="G150" s="350"/>
      <c r="H150" s="353"/>
      <c r="I150" s="351"/>
      <c r="J150" s="350"/>
      <c r="K150" s="350"/>
      <c r="L150" s="351"/>
      <c r="M150" s="341" t="str">
        <f t="shared" si="27"/>
        <v/>
      </c>
      <c r="N150" s="350"/>
      <c r="O150" s="351"/>
      <c r="P150" s="341" t="str">
        <f t="shared" si="28"/>
        <v/>
      </c>
      <c r="Q150" s="202">
        <f t="shared" si="29"/>
        <v>0</v>
      </c>
      <c r="R150" s="202">
        <f t="shared" si="30"/>
        <v>0</v>
      </c>
      <c r="S150" s="203">
        <f t="shared" si="31"/>
        <v>0</v>
      </c>
      <c r="T150" s="202">
        <f t="shared" si="32"/>
        <v>0</v>
      </c>
      <c r="U150" s="203">
        <f t="shared" si="33"/>
        <v>0</v>
      </c>
      <c r="V150" s="202">
        <f t="shared" si="34"/>
        <v>0</v>
      </c>
      <c r="W150" s="204" t="str">
        <f t="shared" si="35"/>
        <v>none</v>
      </c>
      <c r="X150" s="205">
        <f t="shared" si="36"/>
        <v>0</v>
      </c>
    </row>
    <row r="151" spans="1:24" x14ac:dyDescent="0.25">
      <c r="A151" s="228" t="s">
        <v>95</v>
      </c>
      <c r="B151" s="341">
        <f t="shared" si="37"/>
        <v>30</v>
      </c>
      <c r="C151" s="341" t="str">
        <f t="shared" si="26"/>
        <v>RX&lt;65 - 30</v>
      </c>
      <c r="D151" s="351"/>
      <c r="E151" s="353"/>
      <c r="F151" s="351"/>
      <c r="G151" s="350"/>
      <c r="H151" s="353"/>
      <c r="I151" s="351"/>
      <c r="J151" s="350"/>
      <c r="K151" s="350"/>
      <c r="L151" s="351"/>
      <c r="M151" s="341" t="str">
        <f t="shared" si="27"/>
        <v/>
      </c>
      <c r="N151" s="350"/>
      <c r="O151" s="351"/>
      <c r="P151" s="341" t="str">
        <f t="shared" si="28"/>
        <v/>
      </c>
      <c r="Q151" s="202">
        <f t="shared" si="29"/>
        <v>0</v>
      </c>
      <c r="R151" s="202">
        <f t="shared" si="30"/>
        <v>0</v>
      </c>
      <c r="S151" s="203">
        <f t="shared" si="31"/>
        <v>0</v>
      </c>
      <c r="T151" s="202">
        <f t="shared" si="32"/>
        <v>0</v>
      </c>
      <c r="U151" s="203">
        <f t="shared" si="33"/>
        <v>0</v>
      </c>
      <c r="V151" s="202">
        <f t="shared" si="34"/>
        <v>0</v>
      </c>
      <c r="W151" s="204" t="str">
        <f t="shared" si="35"/>
        <v>none</v>
      </c>
      <c r="X151" s="205">
        <f t="shared" si="36"/>
        <v>0</v>
      </c>
    </row>
    <row r="152" spans="1:24" x14ac:dyDescent="0.25">
      <c r="A152" s="228" t="s">
        <v>95</v>
      </c>
      <c r="B152" s="341">
        <f t="shared" si="37"/>
        <v>31</v>
      </c>
      <c r="C152" s="341" t="str">
        <f t="shared" si="26"/>
        <v>RX&lt;65 - 31</v>
      </c>
      <c r="D152" s="351"/>
      <c r="E152" s="353"/>
      <c r="F152" s="351"/>
      <c r="G152" s="350"/>
      <c r="H152" s="353"/>
      <c r="I152" s="351"/>
      <c r="J152" s="350"/>
      <c r="K152" s="350"/>
      <c r="L152" s="351"/>
      <c r="M152" s="341" t="str">
        <f t="shared" si="27"/>
        <v/>
      </c>
      <c r="N152" s="350"/>
      <c r="O152" s="351"/>
      <c r="P152" s="341" t="str">
        <f t="shared" si="28"/>
        <v/>
      </c>
      <c r="Q152" s="202">
        <f t="shared" si="29"/>
        <v>0</v>
      </c>
      <c r="R152" s="202">
        <f t="shared" si="30"/>
        <v>0</v>
      </c>
      <c r="S152" s="203">
        <f t="shared" si="31"/>
        <v>0</v>
      </c>
      <c r="T152" s="202">
        <f t="shared" si="32"/>
        <v>0</v>
      </c>
      <c r="U152" s="203">
        <f t="shared" si="33"/>
        <v>0</v>
      </c>
      <c r="V152" s="202">
        <f t="shared" si="34"/>
        <v>0</v>
      </c>
      <c r="W152" s="204" t="str">
        <f t="shared" si="35"/>
        <v>none</v>
      </c>
      <c r="X152" s="205">
        <f t="shared" si="36"/>
        <v>0</v>
      </c>
    </row>
    <row r="153" spans="1:24" x14ac:dyDescent="0.25">
      <c r="A153" s="228" t="s">
        <v>95</v>
      </c>
      <c r="B153" s="341">
        <f t="shared" si="37"/>
        <v>32</v>
      </c>
      <c r="C153" s="341" t="str">
        <f t="shared" si="26"/>
        <v>RX&lt;65 - 32</v>
      </c>
      <c r="D153" s="351"/>
      <c r="E153" s="353"/>
      <c r="F153" s="351"/>
      <c r="G153" s="350"/>
      <c r="H153" s="353"/>
      <c r="I153" s="351"/>
      <c r="J153" s="350"/>
      <c r="K153" s="350"/>
      <c r="L153" s="351"/>
      <c r="M153" s="341" t="str">
        <f t="shared" si="27"/>
        <v/>
      </c>
      <c r="N153" s="350"/>
      <c r="O153" s="351"/>
      <c r="P153" s="341" t="str">
        <f t="shared" si="28"/>
        <v/>
      </c>
      <c r="Q153" s="202">
        <f t="shared" si="29"/>
        <v>0</v>
      </c>
      <c r="R153" s="202">
        <f t="shared" si="30"/>
        <v>0</v>
      </c>
      <c r="S153" s="203">
        <f t="shared" si="31"/>
        <v>0</v>
      </c>
      <c r="T153" s="202">
        <f t="shared" si="32"/>
        <v>0</v>
      </c>
      <c r="U153" s="203">
        <f t="shared" si="33"/>
        <v>0</v>
      </c>
      <c r="V153" s="202">
        <f t="shared" si="34"/>
        <v>0</v>
      </c>
      <c r="W153" s="204" t="str">
        <f t="shared" si="35"/>
        <v>none</v>
      </c>
      <c r="X153" s="205">
        <f t="shared" si="36"/>
        <v>0</v>
      </c>
    </row>
    <row r="154" spans="1:24" x14ac:dyDescent="0.25">
      <c r="A154" s="228" t="s">
        <v>95</v>
      </c>
      <c r="B154" s="341">
        <f t="shared" si="37"/>
        <v>33</v>
      </c>
      <c r="C154" s="341" t="str">
        <f t="shared" ref="C154:C181" si="38">"RX&lt;65"&amp;" - "&amp;B154</f>
        <v>RX&lt;65 - 33</v>
      </c>
      <c r="D154" s="351"/>
      <c r="E154" s="353"/>
      <c r="F154" s="351"/>
      <c r="G154" s="350"/>
      <c r="H154" s="353"/>
      <c r="I154" s="351"/>
      <c r="J154" s="350"/>
      <c r="K154" s="350"/>
      <c r="L154" s="351"/>
      <c r="M154" s="341" t="str">
        <f t="shared" si="27"/>
        <v/>
      </c>
      <c r="N154" s="350"/>
      <c r="O154" s="351"/>
      <c r="P154" s="341" t="str">
        <f t="shared" si="28"/>
        <v/>
      </c>
      <c r="Q154" s="202">
        <f t="shared" si="29"/>
        <v>0</v>
      </c>
      <c r="R154" s="202">
        <f t="shared" si="30"/>
        <v>0</v>
      </c>
      <c r="S154" s="203">
        <f t="shared" si="31"/>
        <v>0</v>
      </c>
      <c r="T154" s="202">
        <f t="shared" si="32"/>
        <v>0</v>
      </c>
      <c r="U154" s="203">
        <f t="shared" si="33"/>
        <v>0</v>
      </c>
      <c r="V154" s="202">
        <f t="shared" si="34"/>
        <v>0</v>
      </c>
      <c r="W154" s="204" t="str">
        <f t="shared" si="35"/>
        <v>none</v>
      </c>
      <c r="X154" s="205">
        <f t="shared" si="36"/>
        <v>0</v>
      </c>
    </row>
    <row r="155" spans="1:24" x14ac:dyDescent="0.25">
      <c r="A155" s="228" t="s">
        <v>95</v>
      </c>
      <c r="B155" s="341">
        <f t="shared" si="37"/>
        <v>34</v>
      </c>
      <c r="C155" s="341" t="str">
        <f t="shared" si="38"/>
        <v>RX&lt;65 - 34</v>
      </c>
      <c r="D155" s="351"/>
      <c r="E155" s="353"/>
      <c r="F155" s="351"/>
      <c r="G155" s="350"/>
      <c r="H155" s="353"/>
      <c r="I155" s="351"/>
      <c r="J155" s="350"/>
      <c r="K155" s="350"/>
      <c r="L155" s="351"/>
      <c r="M155" s="341" t="str">
        <f t="shared" si="27"/>
        <v/>
      </c>
      <c r="N155" s="350"/>
      <c r="O155" s="351"/>
      <c r="P155" s="341" t="str">
        <f t="shared" si="28"/>
        <v/>
      </c>
      <c r="Q155" s="202">
        <f t="shared" si="29"/>
        <v>0</v>
      </c>
      <c r="R155" s="202">
        <f t="shared" si="30"/>
        <v>0</v>
      </c>
      <c r="S155" s="203">
        <f t="shared" si="31"/>
        <v>0</v>
      </c>
      <c r="T155" s="202">
        <f t="shared" si="32"/>
        <v>0</v>
      </c>
      <c r="U155" s="203">
        <f t="shared" si="33"/>
        <v>0</v>
      </c>
      <c r="V155" s="202">
        <f t="shared" si="34"/>
        <v>0</v>
      </c>
      <c r="W155" s="204" t="str">
        <f t="shared" si="35"/>
        <v>none</v>
      </c>
      <c r="X155" s="205">
        <f t="shared" si="36"/>
        <v>0</v>
      </c>
    </row>
    <row r="156" spans="1:24" x14ac:dyDescent="0.25">
      <c r="A156" s="228" t="s">
        <v>95</v>
      </c>
      <c r="B156" s="341">
        <f t="shared" si="37"/>
        <v>35</v>
      </c>
      <c r="C156" s="341" t="str">
        <f t="shared" si="38"/>
        <v>RX&lt;65 - 35</v>
      </c>
      <c r="D156" s="351"/>
      <c r="E156" s="353"/>
      <c r="F156" s="351"/>
      <c r="G156" s="350"/>
      <c r="H156" s="353"/>
      <c r="I156" s="351"/>
      <c r="J156" s="350"/>
      <c r="K156" s="350"/>
      <c r="L156" s="351"/>
      <c r="M156" s="341" t="str">
        <f t="shared" si="27"/>
        <v/>
      </c>
      <c r="N156" s="350"/>
      <c r="O156" s="351"/>
      <c r="P156" s="341" t="str">
        <f t="shared" si="28"/>
        <v/>
      </c>
      <c r="Q156" s="202">
        <f t="shared" si="29"/>
        <v>0</v>
      </c>
      <c r="R156" s="202">
        <f t="shared" si="30"/>
        <v>0</v>
      </c>
      <c r="S156" s="203">
        <f t="shared" si="31"/>
        <v>0</v>
      </c>
      <c r="T156" s="202">
        <f t="shared" si="32"/>
        <v>0</v>
      </c>
      <c r="U156" s="203">
        <f t="shared" si="33"/>
        <v>0</v>
      </c>
      <c r="V156" s="202">
        <f t="shared" si="34"/>
        <v>0</v>
      </c>
      <c r="W156" s="204" t="str">
        <f t="shared" si="35"/>
        <v>none</v>
      </c>
      <c r="X156" s="205">
        <f t="shared" si="36"/>
        <v>0</v>
      </c>
    </row>
    <row r="157" spans="1:24" x14ac:dyDescent="0.25">
      <c r="A157" s="228" t="s">
        <v>95</v>
      </c>
      <c r="B157" s="341">
        <f t="shared" si="37"/>
        <v>36</v>
      </c>
      <c r="C157" s="341" t="str">
        <f t="shared" si="38"/>
        <v>RX&lt;65 - 36</v>
      </c>
      <c r="D157" s="351"/>
      <c r="E157" s="353"/>
      <c r="F157" s="351"/>
      <c r="G157" s="350"/>
      <c r="H157" s="353"/>
      <c r="I157" s="351"/>
      <c r="J157" s="350"/>
      <c r="K157" s="350"/>
      <c r="L157" s="351"/>
      <c r="M157" s="341" t="str">
        <f t="shared" si="27"/>
        <v/>
      </c>
      <c r="N157" s="350"/>
      <c r="O157" s="351"/>
      <c r="P157" s="341" t="str">
        <f t="shared" si="28"/>
        <v/>
      </c>
      <c r="Q157" s="202">
        <f t="shared" si="29"/>
        <v>0</v>
      </c>
      <c r="R157" s="202">
        <f t="shared" si="30"/>
        <v>0</v>
      </c>
      <c r="S157" s="203">
        <f t="shared" si="31"/>
        <v>0</v>
      </c>
      <c r="T157" s="202">
        <f t="shared" si="32"/>
        <v>0</v>
      </c>
      <c r="U157" s="203">
        <f t="shared" si="33"/>
        <v>0</v>
      </c>
      <c r="V157" s="202">
        <f t="shared" si="34"/>
        <v>0</v>
      </c>
      <c r="W157" s="204" t="str">
        <f t="shared" si="35"/>
        <v>none</v>
      </c>
      <c r="X157" s="205">
        <f t="shared" si="36"/>
        <v>0</v>
      </c>
    </row>
    <row r="158" spans="1:24" x14ac:dyDescent="0.25">
      <c r="A158" s="228" t="s">
        <v>95</v>
      </c>
      <c r="B158" s="341">
        <f t="shared" si="37"/>
        <v>37</v>
      </c>
      <c r="C158" s="341" t="str">
        <f t="shared" si="38"/>
        <v>RX&lt;65 - 37</v>
      </c>
      <c r="D158" s="351"/>
      <c r="E158" s="353"/>
      <c r="F158" s="351"/>
      <c r="G158" s="350"/>
      <c r="H158" s="353"/>
      <c r="I158" s="351"/>
      <c r="J158" s="350"/>
      <c r="K158" s="350"/>
      <c r="L158" s="351"/>
      <c r="M158" s="341" t="str">
        <f t="shared" si="27"/>
        <v/>
      </c>
      <c r="N158" s="350"/>
      <c r="O158" s="351"/>
      <c r="P158" s="341" t="str">
        <f t="shared" si="28"/>
        <v/>
      </c>
      <c r="Q158" s="202">
        <f t="shared" si="29"/>
        <v>0</v>
      </c>
      <c r="R158" s="202">
        <f t="shared" si="30"/>
        <v>0</v>
      </c>
      <c r="S158" s="203">
        <f t="shared" si="31"/>
        <v>0</v>
      </c>
      <c r="T158" s="202">
        <f t="shared" si="32"/>
        <v>0</v>
      </c>
      <c r="U158" s="203">
        <f t="shared" si="33"/>
        <v>0</v>
      </c>
      <c r="V158" s="202">
        <f t="shared" si="34"/>
        <v>0</v>
      </c>
      <c r="W158" s="204" t="str">
        <f t="shared" si="35"/>
        <v>none</v>
      </c>
      <c r="X158" s="205">
        <f t="shared" si="36"/>
        <v>0</v>
      </c>
    </row>
    <row r="159" spans="1:24" x14ac:dyDescent="0.25">
      <c r="A159" s="228" t="s">
        <v>95</v>
      </c>
      <c r="B159" s="341">
        <f t="shared" si="37"/>
        <v>38</v>
      </c>
      <c r="C159" s="341" t="str">
        <f t="shared" si="38"/>
        <v>RX&lt;65 - 38</v>
      </c>
      <c r="D159" s="351"/>
      <c r="E159" s="353"/>
      <c r="F159" s="351"/>
      <c r="G159" s="350"/>
      <c r="H159" s="353"/>
      <c r="I159" s="351"/>
      <c r="J159" s="350"/>
      <c r="K159" s="350"/>
      <c r="L159" s="351"/>
      <c r="M159" s="341" t="str">
        <f t="shared" si="27"/>
        <v/>
      </c>
      <c r="N159" s="350"/>
      <c r="O159" s="351"/>
      <c r="P159" s="341" t="str">
        <f t="shared" si="28"/>
        <v/>
      </c>
      <c r="Q159" s="202">
        <f t="shared" si="29"/>
        <v>0</v>
      </c>
      <c r="R159" s="202">
        <f t="shared" si="30"/>
        <v>0</v>
      </c>
      <c r="S159" s="203">
        <f t="shared" si="31"/>
        <v>0</v>
      </c>
      <c r="T159" s="202">
        <f t="shared" si="32"/>
        <v>0</v>
      </c>
      <c r="U159" s="203">
        <f t="shared" si="33"/>
        <v>0</v>
      </c>
      <c r="V159" s="202">
        <f t="shared" si="34"/>
        <v>0</v>
      </c>
      <c r="W159" s="204" t="str">
        <f t="shared" si="35"/>
        <v>none</v>
      </c>
      <c r="X159" s="205">
        <f t="shared" si="36"/>
        <v>0</v>
      </c>
    </row>
    <row r="160" spans="1:24" x14ac:dyDescent="0.25">
      <c r="A160" s="228" t="s">
        <v>95</v>
      </c>
      <c r="B160" s="341">
        <f t="shared" si="37"/>
        <v>39</v>
      </c>
      <c r="C160" s="341" t="str">
        <f t="shared" si="38"/>
        <v>RX&lt;65 - 39</v>
      </c>
      <c r="D160" s="351"/>
      <c r="E160" s="353"/>
      <c r="F160" s="351"/>
      <c r="G160" s="350"/>
      <c r="H160" s="353"/>
      <c r="I160" s="351"/>
      <c r="J160" s="350"/>
      <c r="K160" s="350"/>
      <c r="L160" s="351"/>
      <c r="M160" s="341" t="str">
        <f t="shared" si="27"/>
        <v/>
      </c>
      <c r="N160" s="350"/>
      <c r="O160" s="351"/>
      <c r="P160" s="341" t="str">
        <f t="shared" si="28"/>
        <v/>
      </c>
      <c r="Q160" s="202">
        <f t="shared" si="29"/>
        <v>0</v>
      </c>
      <c r="R160" s="202">
        <f t="shared" si="30"/>
        <v>0</v>
      </c>
      <c r="S160" s="203">
        <f t="shared" si="31"/>
        <v>0</v>
      </c>
      <c r="T160" s="202">
        <f t="shared" si="32"/>
        <v>0</v>
      </c>
      <c r="U160" s="203">
        <f t="shared" si="33"/>
        <v>0</v>
      </c>
      <c r="V160" s="202">
        <f t="shared" si="34"/>
        <v>0</v>
      </c>
      <c r="W160" s="204" t="str">
        <f t="shared" si="35"/>
        <v>none</v>
      </c>
      <c r="X160" s="205">
        <f t="shared" si="36"/>
        <v>0</v>
      </c>
    </row>
    <row r="161" spans="1:24" x14ac:dyDescent="0.25">
      <c r="A161" s="228" t="s">
        <v>95</v>
      </c>
      <c r="B161" s="341">
        <f t="shared" si="37"/>
        <v>40</v>
      </c>
      <c r="C161" s="341" t="str">
        <f t="shared" si="38"/>
        <v>RX&lt;65 - 40</v>
      </c>
      <c r="D161" s="351"/>
      <c r="E161" s="353"/>
      <c r="F161" s="351"/>
      <c r="G161" s="350"/>
      <c r="H161" s="353"/>
      <c r="I161" s="351"/>
      <c r="J161" s="350"/>
      <c r="K161" s="350"/>
      <c r="L161" s="351"/>
      <c r="M161" s="341" t="str">
        <f t="shared" si="27"/>
        <v/>
      </c>
      <c r="N161" s="350"/>
      <c r="O161" s="351"/>
      <c r="P161" s="341" t="str">
        <f t="shared" si="28"/>
        <v/>
      </c>
      <c r="Q161" s="202">
        <f t="shared" si="29"/>
        <v>0</v>
      </c>
      <c r="R161" s="202">
        <f t="shared" si="30"/>
        <v>0</v>
      </c>
      <c r="S161" s="203">
        <f t="shared" si="31"/>
        <v>0</v>
      </c>
      <c r="T161" s="202">
        <f t="shared" si="32"/>
        <v>0</v>
      </c>
      <c r="U161" s="203">
        <f t="shared" si="33"/>
        <v>0</v>
      </c>
      <c r="V161" s="202">
        <f t="shared" si="34"/>
        <v>0</v>
      </c>
      <c r="W161" s="204" t="str">
        <f t="shared" si="35"/>
        <v>none</v>
      </c>
      <c r="X161" s="205">
        <f t="shared" si="36"/>
        <v>0</v>
      </c>
    </row>
    <row r="162" spans="1:24" x14ac:dyDescent="0.25">
      <c r="A162" s="228" t="s">
        <v>95</v>
      </c>
      <c r="B162" s="341">
        <f t="shared" si="37"/>
        <v>41</v>
      </c>
      <c r="C162" s="341" t="str">
        <f t="shared" si="38"/>
        <v>RX&lt;65 - 41</v>
      </c>
      <c r="D162" s="351"/>
      <c r="E162" s="353"/>
      <c r="F162" s="351"/>
      <c r="G162" s="350"/>
      <c r="H162" s="353"/>
      <c r="I162" s="351"/>
      <c r="J162" s="350"/>
      <c r="K162" s="350"/>
      <c r="L162" s="351"/>
      <c r="M162" s="341" t="str">
        <f t="shared" si="27"/>
        <v/>
      </c>
      <c r="N162" s="350"/>
      <c r="O162" s="351"/>
      <c r="P162" s="341" t="str">
        <f t="shared" si="28"/>
        <v/>
      </c>
      <c r="Q162" s="202">
        <f t="shared" si="29"/>
        <v>0</v>
      </c>
      <c r="R162" s="202">
        <f t="shared" si="30"/>
        <v>0</v>
      </c>
      <c r="S162" s="203">
        <f t="shared" si="31"/>
        <v>0</v>
      </c>
      <c r="T162" s="202">
        <f t="shared" si="32"/>
        <v>0</v>
      </c>
      <c r="U162" s="203">
        <f t="shared" si="33"/>
        <v>0</v>
      </c>
      <c r="V162" s="202">
        <f t="shared" si="34"/>
        <v>0</v>
      </c>
      <c r="W162" s="204" t="str">
        <f t="shared" si="35"/>
        <v>none</v>
      </c>
      <c r="X162" s="205">
        <f t="shared" si="36"/>
        <v>0</v>
      </c>
    </row>
    <row r="163" spans="1:24" x14ac:dyDescent="0.25">
      <c r="A163" s="228" t="s">
        <v>95</v>
      </c>
      <c r="B163" s="341">
        <f t="shared" si="37"/>
        <v>42</v>
      </c>
      <c r="C163" s="341" t="str">
        <f t="shared" si="38"/>
        <v>RX&lt;65 - 42</v>
      </c>
      <c r="D163" s="351"/>
      <c r="E163" s="353"/>
      <c r="F163" s="351"/>
      <c r="G163" s="350"/>
      <c r="H163" s="353"/>
      <c r="I163" s="351"/>
      <c r="J163" s="350"/>
      <c r="K163" s="350"/>
      <c r="L163" s="351"/>
      <c r="M163" s="341" t="str">
        <f t="shared" si="27"/>
        <v/>
      </c>
      <c r="N163" s="350"/>
      <c r="O163" s="351"/>
      <c r="P163" s="341" t="str">
        <f t="shared" si="28"/>
        <v/>
      </c>
      <c r="Q163" s="202">
        <f t="shared" si="29"/>
        <v>0</v>
      </c>
      <c r="R163" s="202">
        <f t="shared" si="30"/>
        <v>0</v>
      </c>
      <c r="S163" s="203">
        <f t="shared" si="31"/>
        <v>0</v>
      </c>
      <c r="T163" s="202">
        <f t="shared" si="32"/>
        <v>0</v>
      </c>
      <c r="U163" s="203">
        <f t="shared" si="33"/>
        <v>0</v>
      </c>
      <c r="V163" s="202">
        <f t="shared" si="34"/>
        <v>0</v>
      </c>
      <c r="W163" s="204" t="str">
        <f t="shared" si="35"/>
        <v>none</v>
      </c>
      <c r="X163" s="205">
        <f t="shared" si="36"/>
        <v>0</v>
      </c>
    </row>
    <row r="164" spans="1:24" x14ac:dyDescent="0.25">
      <c r="A164" s="228" t="s">
        <v>95</v>
      </c>
      <c r="B164" s="341">
        <f t="shared" si="37"/>
        <v>43</v>
      </c>
      <c r="C164" s="341" t="str">
        <f t="shared" si="38"/>
        <v>RX&lt;65 - 43</v>
      </c>
      <c r="D164" s="351"/>
      <c r="E164" s="353"/>
      <c r="F164" s="351"/>
      <c r="G164" s="350"/>
      <c r="H164" s="353"/>
      <c r="I164" s="351"/>
      <c r="J164" s="350"/>
      <c r="K164" s="350"/>
      <c r="L164" s="351"/>
      <c r="M164" s="341" t="str">
        <f t="shared" si="27"/>
        <v/>
      </c>
      <c r="N164" s="350"/>
      <c r="O164" s="351"/>
      <c r="P164" s="341" t="str">
        <f t="shared" si="28"/>
        <v/>
      </c>
      <c r="Q164" s="202">
        <f t="shared" si="29"/>
        <v>0</v>
      </c>
      <c r="R164" s="202">
        <f t="shared" si="30"/>
        <v>0</v>
      </c>
      <c r="S164" s="203">
        <f t="shared" si="31"/>
        <v>0</v>
      </c>
      <c r="T164" s="202">
        <f t="shared" si="32"/>
        <v>0</v>
      </c>
      <c r="U164" s="203">
        <f t="shared" si="33"/>
        <v>0</v>
      </c>
      <c r="V164" s="202">
        <f t="shared" si="34"/>
        <v>0</v>
      </c>
      <c r="W164" s="204" t="str">
        <f t="shared" si="35"/>
        <v>none</v>
      </c>
      <c r="X164" s="205">
        <f t="shared" si="36"/>
        <v>0</v>
      </c>
    </row>
    <row r="165" spans="1:24" x14ac:dyDescent="0.25">
      <c r="A165" s="228" t="s">
        <v>95</v>
      </c>
      <c r="B165" s="341">
        <f t="shared" si="37"/>
        <v>44</v>
      </c>
      <c r="C165" s="341" t="str">
        <f t="shared" si="38"/>
        <v>RX&lt;65 - 44</v>
      </c>
      <c r="D165" s="351"/>
      <c r="E165" s="353"/>
      <c r="F165" s="351"/>
      <c r="G165" s="350"/>
      <c r="H165" s="353"/>
      <c r="I165" s="351"/>
      <c r="J165" s="350"/>
      <c r="K165" s="350"/>
      <c r="L165" s="351"/>
      <c r="M165" s="341" t="str">
        <f t="shared" si="27"/>
        <v/>
      </c>
      <c r="N165" s="350"/>
      <c r="O165" s="351"/>
      <c r="P165" s="341" t="str">
        <f t="shared" si="28"/>
        <v/>
      </c>
      <c r="Q165" s="202">
        <f t="shared" si="29"/>
        <v>0</v>
      </c>
      <c r="R165" s="202">
        <f t="shared" si="30"/>
        <v>0</v>
      </c>
      <c r="S165" s="203">
        <f t="shared" si="31"/>
        <v>0</v>
      </c>
      <c r="T165" s="202">
        <f t="shared" si="32"/>
        <v>0</v>
      </c>
      <c r="U165" s="203">
        <f t="shared" si="33"/>
        <v>0</v>
      </c>
      <c r="V165" s="202">
        <f t="shared" si="34"/>
        <v>0</v>
      </c>
      <c r="W165" s="204" t="str">
        <f t="shared" si="35"/>
        <v>none</v>
      </c>
      <c r="X165" s="205">
        <f t="shared" si="36"/>
        <v>0</v>
      </c>
    </row>
    <row r="166" spans="1:24" x14ac:dyDescent="0.25">
      <c r="A166" s="228" t="s">
        <v>95</v>
      </c>
      <c r="B166" s="341">
        <f t="shared" si="37"/>
        <v>45</v>
      </c>
      <c r="C166" s="341" t="str">
        <f t="shared" si="38"/>
        <v>RX&lt;65 - 45</v>
      </c>
      <c r="D166" s="351"/>
      <c r="E166" s="353"/>
      <c r="F166" s="351"/>
      <c r="G166" s="350"/>
      <c r="H166" s="353"/>
      <c r="I166" s="351"/>
      <c r="J166" s="350"/>
      <c r="K166" s="350"/>
      <c r="L166" s="351"/>
      <c r="M166" s="341" t="str">
        <f t="shared" si="27"/>
        <v/>
      </c>
      <c r="N166" s="350"/>
      <c r="O166" s="351"/>
      <c r="P166" s="341" t="str">
        <f t="shared" si="28"/>
        <v/>
      </c>
      <c r="Q166" s="202">
        <f t="shared" si="29"/>
        <v>0</v>
      </c>
      <c r="R166" s="202">
        <f t="shared" si="30"/>
        <v>0</v>
      </c>
      <c r="S166" s="203">
        <f t="shared" si="31"/>
        <v>0</v>
      </c>
      <c r="T166" s="202">
        <f t="shared" si="32"/>
        <v>0</v>
      </c>
      <c r="U166" s="203">
        <f t="shared" si="33"/>
        <v>0</v>
      </c>
      <c r="V166" s="202">
        <f t="shared" si="34"/>
        <v>0</v>
      </c>
      <c r="W166" s="204" t="str">
        <f t="shared" si="35"/>
        <v>none</v>
      </c>
      <c r="X166" s="205">
        <f t="shared" si="36"/>
        <v>0</v>
      </c>
    </row>
    <row r="167" spans="1:24" x14ac:dyDescent="0.25">
      <c r="A167" s="228" t="s">
        <v>95</v>
      </c>
      <c r="B167" s="341">
        <f t="shared" si="37"/>
        <v>46</v>
      </c>
      <c r="C167" s="341" t="str">
        <f t="shared" si="38"/>
        <v>RX&lt;65 - 46</v>
      </c>
      <c r="D167" s="351"/>
      <c r="E167" s="353"/>
      <c r="F167" s="351"/>
      <c r="G167" s="350"/>
      <c r="H167" s="353"/>
      <c r="I167" s="351"/>
      <c r="J167" s="350"/>
      <c r="K167" s="350"/>
      <c r="L167" s="351"/>
      <c r="M167" s="341" t="str">
        <f t="shared" si="27"/>
        <v/>
      </c>
      <c r="N167" s="350"/>
      <c r="O167" s="351"/>
      <c r="P167" s="341" t="str">
        <f t="shared" si="28"/>
        <v/>
      </c>
      <c r="Q167" s="202">
        <f t="shared" si="29"/>
        <v>0</v>
      </c>
      <c r="R167" s="202">
        <f t="shared" si="30"/>
        <v>0</v>
      </c>
      <c r="S167" s="203">
        <f t="shared" si="31"/>
        <v>0</v>
      </c>
      <c r="T167" s="202">
        <f t="shared" si="32"/>
        <v>0</v>
      </c>
      <c r="U167" s="203">
        <f t="shared" si="33"/>
        <v>0</v>
      </c>
      <c r="V167" s="202">
        <f t="shared" si="34"/>
        <v>0</v>
      </c>
      <c r="W167" s="204" t="str">
        <f t="shared" si="35"/>
        <v>none</v>
      </c>
      <c r="X167" s="205">
        <f t="shared" si="36"/>
        <v>0</v>
      </c>
    </row>
    <row r="168" spans="1:24" x14ac:dyDescent="0.25">
      <c r="A168" s="228" t="s">
        <v>95</v>
      </c>
      <c r="B168" s="341">
        <f t="shared" si="37"/>
        <v>47</v>
      </c>
      <c r="C168" s="341" t="str">
        <f t="shared" si="38"/>
        <v>RX&lt;65 - 47</v>
      </c>
      <c r="D168" s="351"/>
      <c r="E168" s="353"/>
      <c r="F168" s="351"/>
      <c r="G168" s="350"/>
      <c r="H168" s="353"/>
      <c r="I168" s="351"/>
      <c r="J168" s="350"/>
      <c r="K168" s="350"/>
      <c r="L168" s="351"/>
      <c r="M168" s="341" t="str">
        <f t="shared" si="27"/>
        <v/>
      </c>
      <c r="N168" s="350"/>
      <c r="O168" s="351"/>
      <c r="P168" s="341" t="str">
        <f t="shared" si="28"/>
        <v/>
      </c>
      <c r="Q168" s="202">
        <f t="shared" si="29"/>
        <v>0</v>
      </c>
      <c r="R168" s="202">
        <f t="shared" si="30"/>
        <v>0</v>
      </c>
      <c r="S168" s="203">
        <f t="shared" si="31"/>
        <v>0</v>
      </c>
      <c r="T168" s="202">
        <f t="shared" si="32"/>
        <v>0</v>
      </c>
      <c r="U168" s="203">
        <f t="shared" si="33"/>
        <v>0</v>
      </c>
      <c r="V168" s="202">
        <f t="shared" si="34"/>
        <v>0</v>
      </c>
      <c r="W168" s="204" t="str">
        <f t="shared" si="35"/>
        <v>none</v>
      </c>
      <c r="X168" s="205">
        <f t="shared" si="36"/>
        <v>0</v>
      </c>
    </row>
    <row r="169" spans="1:24" x14ac:dyDescent="0.25">
      <c r="A169" s="228" t="s">
        <v>95</v>
      </c>
      <c r="B169" s="341">
        <f t="shared" si="37"/>
        <v>48</v>
      </c>
      <c r="C169" s="341" t="str">
        <f t="shared" si="38"/>
        <v>RX&lt;65 - 48</v>
      </c>
      <c r="D169" s="351"/>
      <c r="E169" s="353"/>
      <c r="F169" s="351"/>
      <c r="G169" s="350"/>
      <c r="H169" s="353"/>
      <c r="I169" s="351"/>
      <c r="J169" s="350"/>
      <c r="K169" s="350"/>
      <c r="L169" s="351"/>
      <c r="M169" s="341" t="str">
        <f t="shared" si="27"/>
        <v/>
      </c>
      <c r="N169" s="350"/>
      <c r="O169" s="351"/>
      <c r="P169" s="341" t="str">
        <f t="shared" si="28"/>
        <v/>
      </c>
      <c r="Q169" s="202">
        <f t="shared" si="29"/>
        <v>0</v>
      </c>
      <c r="R169" s="202">
        <f t="shared" si="30"/>
        <v>0</v>
      </c>
      <c r="S169" s="203">
        <f t="shared" si="31"/>
        <v>0</v>
      </c>
      <c r="T169" s="202">
        <f t="shared" si="32"/>
        <v>0</v>
      </c>
      <c r="U169" s="203">
        <f t="shared" si="33"/>
        <v>0</v>
      </c>
      <c r="V169" s="202">
        <f t="shared" si="34"/>
        <v>0</v>
      </c>
      <c r="W169" s="204" t="str">
        <f t="shared" si="35"/>
        <v>none</v>
      </c>
      <c r="X169" s="205">
        <f t="shared" si="36"/>
        <v>0</v>
      </c>
    </row>
    <row r="170" spans="1:24" x14ac:dyDescent="0.25">
      <c r="A170" s="228" t="s">
        <v>95</v>
      </c>
      <c r="B170" s="341">
        <f t="shared" si="37"/>
        <v>49</v>
      </c>
      <c r="C170" s="341" t="str">
        <f t="shared" si="38"/>
        <v>RX&lt;65 - 49</v>
      </c>
      <c r="D170" s="351"/>
      <c r="E170" s="353"/>
      <c r="F170" s="351"/>
      <c r="G170" s="350"/>
      <c r="H170" s="353"/>
      <c r="I170" s="351"/>
      <c r="J170" s="350"/>
      <c r="K170" s="350"/>
      <c r="L170" s="351"/>
      <c r="M170" s="341" t="str">
        <f t="shared" si="27"/>
        <v/>
      </c>
      <c r="N170" s="350"/>
      <c r="O170" s="351"/>
      <c r="P170" s="341" t="str">
        <f t="shared" si="28"/>
        <v/>
      </c>
      <c r="Q170" s="202">
        <f t="shared" si="29"/>
        <v>0</v>
      </c>
      <c r="R170" s="202">
        <f t="shared" si="30"/>
        <v>0</v>
      </c>
      <c r="S170" s="203">
        <f t="shared" si="31"/>
        <v>0</v>
      </c>
      <c r="T170" s="202">
        <f t="shared" si="32"/>
        <v>0</v>
      </c>
      <c r="U170" s="203">
        <f t="shared" si="33"/>
        <v>0</v>
      </c>
      <c r="V170" s="202">
        <f t="shared" si="34"/>
        <v>0</v>
      </c>
      <c r="W170" s="204" t="str">
        <f t="shared" si="35"/>
        <v>none</v>
      </c>
      <c r="X170" s="205">
        <f t="shared" si="36"/>
        <v>0</v>
      </c>
    </row>
    <row r="171" spans="1:24" x14ac:dyDescent="0.25">
      <c r="A171" s="228" t="s">
        <v>95</v>
      </c>
      <c r="B171" s="341">
        <f t="shared" si="37"/>
        <v>50</v>
      </c>
      <c r="C171" s="341" t="str">
        <f t="shared" si="38"/>
        <v>RX&lt;65 - 50</v>
      </c>
      <c r="D171" s="351"/>
      <c r="E171" s="353"/>
      <c r="F171" s="351"/>
      <c r="G171" s="350"/>
      <c r="H171" s="353"/>
      <c r="I171" s="351"/>
      <c r="J171" s="350"/>
      <c r="K171" s="350"/>
      <c r="L171" s="351"/>
      <c r="M171" s="341" t="str">
        <f t="shared" si="27"/>
        <v/>
      </c>
      <c r="N171" s="350"/>
      <c r="O171" s="351"/>
      <c r="P171" s="341" t="str">
        <f t="shared" si="28"/>
        <v/>
      </c>
      <c r="Q171" s="202">
        <f t="shared" si="29"/>
        <v>0</v>
      </c>
      <c r="R171" s="202">
        <f t="shared" si="30"/>
        <v>0</v>
      </c>
      <c r="S171" s="203">
        <f t="shared" si="31"/>
        <v>0</v>
      </c>
      <c r="T171" s="202">
        <f t="shared" si="32"/>
        <v>0</v>
      </c>
      <c r="U171" s="203">
        <f t="shared" si="33"/>
        <v>0</v>
      </c>
      <c r="V171" s="202">
        <f t="shared" si="34"/>
        <v>0</v>
      </c>
      <c r="W171" s="204" t="str">
        <f t="shared" si="35"/>
        <v>none</v>
      </c>
      <c r="X171" s="205">
        <f t="shared" si="36"/>
        <v>0</v>
      </c>
    </row>
    <row r="172" spans="1:24" x14ac:dyDescent="0.25">
      <c r="A172" s="228" t="s">
        <v>95</v>
      </c>
      <c r="B172" s="341">
        <f t="shared" si="37"/>
        <v>51</v>
      </c>
      <c r="C172" s="341" t="str">
        <f t="shared" si="38"/>
        <v>RX&lt;65 - 51</v>
      </c>
      <c r="D172" s="351"/>
      <c r="E172" s="353"/>
      <c r="F172" s="351"/>
      <c r="G172" s="350"/>
      <c r="H172" s="353"/>
      <c r="I172" s="351"/>
      <c r="J172" s="350"/>
      <c r="K172" s="350"/>
      <c r="L172" s="351"/>
      <c r="M172" s="341" t="str">
        <f t="shared" si="27"/>
        <v/>
      </c>
      <c r="N172" s="350"/>
      <c r="O172" s="351"/>
      <c r="P172" s="341" t="str">
        <f t="shared" si="28"/>
        <v/>
      </c>
      <c r="Q172" s="202">
        <f t="shared" si="29"/>
        <v>0</v>
      </c>
      <c r="R172" s="202">
        <f t="shared" si="30"/>
        <v>0</v>
      </c>
      <c r="S172" s="203">
        <f t="shared" si="31"/>
        <v>0</v>
      </c>
      <c r="T172" s="202">
        <f t="shared" si="32"/>
        <v>0</v>
      </c>
      <c r="U172" s="203">
        <f t="shared" si="33"/>
        <v>0</v>
      </c>
      <c r="V172" s="202">
        <f t="shared" si="34"/>
        <v>0</v>
      </c>
      <c r="W172" s="204" t="str">
        <f t="shared" si="35"/>
        <v>none</v>
      </c>
      <c r="X172" s="205">
        <f t="shared" si="36"/>
        <v>0</v>
      </c>
    </row>
    <row r="173" spans="1:24" x14ac:dyDescent="0.25">
      <c r="A173" s="228" t="s">
        <v>95</v>
      </c>
      <c r="B173" s="341">
        <f t="shared" si="37"/>
        <v>52</v>
      </c>
      <c r="C173" s="341" t="str">
        <f t="shared" si="38"/>
        <v>RX&lt;65 - 52</v>
      </c>
      <c r="D173" s="351"/>
      <c r="E173" s="353"/>
      <c r="F173" s="351"/>
      <c r="G173" s="350"/>
      <c r="H173" s="353"/>
      <c r="I173" s="351"/>
      <c r="J173" s="350"/>
      <c r="K173" s="350"/>
      <c r="L173" s="351"/>
      <c r="M173" s="341" t="str">
        <f t="shared" si="27"/>
        <v/>
      </c>
      <c r="N173" s="350"/>
      <c r="O173" s="351"/>
      <c r="P173" s="341" t="str">
        <f t="shared" si="28"/>
        <v/>
      </c>
      <c r="Q173" s="202">
        <f t="shared" si="29"/>
        <v>0</v>
      </c>
      <c r="R173" s="202">
        <f t="shared" si="30"/>
        <v>0</v>
      </c>
      <c r="S173" s="203">
        <f t="shared" si="31"/>
        <v>0</v>
      </c>
      <c r="T173" s="202">
        <f t="shared" si="32"/>
        <v>0</v>
      </c>
      <c r="U173" s="203">
        <f t="shared" si="33"/>
        <v>0</v>
      </c>
      <c r="V173" s="202">
        <f t="shared" si="34"/>
        <v>0</v>
      </c>
      <c r="W173" s="204" t="str">
        <f t="shared" si="35"/>
        <v>none</v>
      </c>
      <c r="X173" s="205">
        <f t="shared" si="36"/>
        <v>0</v>
      </c>
    </row>
    <row r="174" spans="1:24" x14ac:dyDescent="0.25">
      <c r="A174" s="228" t="s">
        <v>95</v>
      </c>
      <c r="B174" s="341">
        <f t="shared" si="37"/>
        <v>53</v>
      </c>
      <c r="C174" s="341" t="str">
        <f t="shared" si="38"/>
        <v>RX&lt;65 - 53</v>
      </c>
      <c r="D174" s="351"/>
      <c r="E174" s="353"/>
      <c r="F174" s="351"/>
      <c r="G174" s="350"/>
      <c r="H174" s="353"/>
      <c r="I174" s="351"/>
      <c r="J174" s="350"/>
      <c r="K174" s="350"/>
      <c r="L174" s="351"/>
      <c r="M174" s="341" t="str">
        <f t="shared" si="27"/>
        <v/>
      </c>
      <c r="N174" s="350"/>
      <c r="O174" s="351"/>
      <c r="P174" s="341" t="str">
        <f t="shared" si="28"/>
        <v/>
      </c>
      <c r="Q174" s="202">
        <f t="shared" si="29"/>
        <v>0</v>
      </c>
      <c r="R174" s="202">
        <f t="shared" si="30"/>
        <v>0</v>
      </c>
      <c r="S174" s="203">
        <f t="shared" si="31"/>
        <v>0</v>
      </c>
      <c r="T174" s="202">
        <f t="shared" si="32"/>
        <v>0</v>
      </c>
      <c r="U174" s="203">
        <f t="shared" si="33"/>
        <v>0</v>
      </c>
      <c r="V174" s="202">
        <f t="shared" si="34"/>
        <v>0</v>
      </c>
      <c r="W174" s="204" t="str">
        <f t="shared" si="35"/>
        <v>none</v>
      </c>
      <c r="X174" s="205">
        <f t="shared" si="36"/>
        <v>0</v>
      </c>
    </row>
    <row r="175" spans="1:24" x14ac:dyDescent="0.25">
      <c r="A175" s="228" t="s">
        <v>95</v>
      </c>
      <c r="B175" s="341">
        <f t="shared" si="37"/>
        <v>54</v>
      </c>
      <c r="C175" s="341" t="str">
        <f t="shared" si="38"/>
        <v>RX&lt;65 - 54</v>
      </c>
      <c r="D175" s="351"/>
      <c r="E175" s="353"/>
      <c r="F175" s="351"/>
      <c r="G175" s="350"/>
      <c r="H175" s="353"/>
      <c r="I175" s="351"/>
      <c r="J175" s="350"/>
      <c r="K175" s="350"/>
      <c r="L175" s="351"/>
      <c r="M175" s="341" t="str">
        <f t="shared" si="27"/>
        <v/>
      </c>
      <c r="N175" s="350"/>
      <c r="O175" s="351"/>
      <c r="P175" s="341" t="str">
        <f t="shared" si="28"/>
        <v/>
      </c>
      <c r="Q175" s="202">
        <f t="shared" si="29"/>
        <v>0</v>
      </c>
      <c r="R175" s="202">
        <f t="shared" si="30"/>
        <v>0</v>
      </c>
      <c r="S175" s="203">
        <f t="shared" si="31"/>
        <v>0</v>
      </c>
      <c r="T175" s="202">
        <f t="shared" si="32"/>
        <v>0</v>
      </c>
      <c r="U175" s="203">
        <f t="shared" si="33"/>
        <v>0</v>
      </c>
      <c r="V175" s="202">
        <f t="shared" si="34"/>
        <v>0</v>
      </c>
      <c r="W175" s="204" t="str">
        <f t="shared" si="35"/>
        <v>none</v>
      </c>
      <c r="X175" s="205">
        <f t="shared" si="36"/>
        <v>0</v>
      </c>
    </row>
    <row r="176" spans="1:24" x14ac:dyDescent="0.25">
      <c r="A176" s="228" t="s">
        <v>95</v>
      </c>
      <c r="B176" s="341">
        <f t="shared" si="37"/>
        <v>55</v>
      </c>
      <c r="C176" s="341" t="str">
        <f t="shared" si="38"/>
        <v>RX&lt;65 - 55</v>
      </c>
      <c r="D176" s="351"/>
      <c r="E176" s="353"/>
      <c r="F176" s="351"/>
      <c r="G176" s="350"/>
      <c r="H176" s="353"/>
      <c r="I176" s="351"/>
      <c r="J176" s="350"/>
      <c r="K176" s="350"/>
      <c r="L176" s="351"/>
      <c r="M176" s="341" t="str">
        <f t="shared" si="27"/>
        <v/>
      </c>
      <c r="N176" s="350"/>
      <c r="O176" s="351"/>
      <c r="P176" s="341" t="str">
        <f t="shared" si="28"/>
        <v/>
      </c>
      <c r="Q176" s="202">
        <f t="shared" si="29"/>
        <v>0</v>
      </c>
      <c r="R176" s="202">
        <f t="shared" si="30"/>
        <v>0</v>
      </c>
      <c r="S176" s="203">
        <f t="shared" si="31"/>
        <v>0</v>
      </c>
      <c r="T176" s="202">
        <f t="shared" si="32"/>
        <v>0</v>
      </c>
      <c r="U176" s="203">
        <f t="shared" si="33"/>
        <v>0</v>
      </c>
      <c r="V176" s="202">
        <f t="shared" si="34"/>
        <v>0</v>
      </c>
      <c r="W176" s="204" t="str">
        <f t="shared" si="35"/>
        <v>none</v>
      </c>
      <c r="X176" s="205">
        <f t="shared" si="36"/>
        <v>0</v>
      </c>
    </row>
    <row r="177" spans="1:24" x14ac:dyDescent="0.25">
      <c r="A177" s="228" t="s">
        <v>95</v>
      </c>
      <c r="B177" s="341">
        <f t="shared" si="37"/>
        <v>56</v>
      </c>
      <c r="C177" s="341" t="str">
        <f t="shared" si="38"/>
        <v>RX&lt;65 - 56</v>
      </c>
      <c r="D177" s="351"/>
      <c r="E177" s="353"/>
      <c r="F177" s="351"/>
      <c r="G177" s="350"/>
      <c r="H177" s="353"/>
      <c r="I177" s="351"/>
      <c r="J177" s="350"/>
      <c r="K177" s="350"/>
      <c r="L177" s="351"/>
      <c r="M177" s="341" t="str">
        <f t="shared" si="27"/>
        <v/>
      </c>
      <c r="N177" s="350"/>
      <c r="O177" s="351"/>
      <c r="P177" s="341" t="str">
        <f t="shared" si="28"/>
        <v/>
      </c>
      <c r="Q177" s="202">
        <f t="shared" si="29"/>
        <v>0</v>
      </c>
      <c r="R177" s="202">
        <f t="shared" si="30"/>
        <v>0</v>
      </c>
      <c r="S177" s="203">
        <f t="shared" si="31"/>
        <v>0</v>
      </c>
      <c r="T177" s="202">
        <f t="shared" si="32"/>
        <v>0</v>
      </c>
      <c r="U177" s="203">
        <f t="shared" si="33"/>
        <v>0</v>
      </c>
      <c r="V177" s="202">
        <f t="shared" si="34"/>
        <v>0</v>
      </c>
      <c r="W177" s="204" t="str">
        <f t="shared" si="35"/>
        <v>none</v>
      </c>
      <c r="X177" s="205">
        <f t="shared" si="36"/>
        <v>0</v>
      </c>
    </row>
    <row r="178" spans="1:24" x14ac:dyDescent="0.25">
      <c r="A178" s="228" t="s">
        <v>95</v>
      </c>
      <c r="B178" s="341">
        <f t="shared" si="37"/>
        <v>57</v>
      </c>
      <c r="C178" s="341" t="str">
        <f t="shared" si="38"/>
        <v>RX&lt;65 - 57</v>
      </c>
      <c r="D178" s="351"/>
      <c r="E178" s="353"/>
      <c r="F178" s="351"/>
      <c r="G178" s="350"/>
      <c r="H178" s="353"/>
      <c r="I178" s="351"/>
      <c r="J178" s="350"/>
      <c r="K178" s="350"/>
      <c r="L178" s="351"/>
      <c r="M178" s="341" t="str">
        <f t="shared" si="27"/>
        <v/>
      </c>
      <c r="N178" s="350"/>
      <c r="O178" s="351"/>
      <c r="P178" s="341" t="str">
        <f t="shared" si="28"/>
        <v/>
      </c>
      <c r="Q178" s="202">
        <f t="shared" si="29"/>
        <v>0</v>
      </c>
      <c r="R178" s="202">
        <f t="shared" si="30"/>
        <v>0</v>
      </c>
      <c r="S178" s="203">
        <f t="shared" si="31"/>
        <v>0</v>
      </c>
      <c r="T178" s="202">
        <f t="shared" si="32"/>
        <v>0</v>
      </c>
      <c r="U178" s="203">
        <f t="shared" si="33"/>
        <v>0</v>
      </c>
      <c r="V178" s="202">
        <f t="shared" si="34"/>
        <v>0</v>
      </c>
      <c r="W178" s="204" t="str">
        <f t="shared" si="35"/>
        <v>none</v>
      </c>
      <c r="X178" s="205">
        <f t="shared" si="36"/>
        <v>0</v>
      </c>
    </row>
    <row r="179" spans="1:24" x14ac:dyDescent="0.25">
      <c r="A179" s="228" t="s">
        <v>95</v>
      </c>
      <c r="B179" s="341">
        <f t="shared" si="37"/>
        <v>58</v>
      </c>
      <c r="C179" s="341" t="str">
        <f t="shared" si="38"/>
        <v>RX&lt;65 - 58</v>
      </c>
      <c r="D179" s="351"/>
      <c r="E179" s="353"/>
      <c r="F179" s="351"/>
      <c r="G179" s="350"/>
      <c r="H179" s="353"/>
      <c r="I179" s="351"/>
      <c r="J179" s="350"/>
      <c r="K179" s="350"/>
      <c r="L179" s="351"/>
      <c r="M179" s="341" t="str">
        <f t="shared" si="27"/>
        <v/>
      </c>
      <c r="N179" s="350"/>
      <c r="O179" s="351"/>
      <c r="P179" s="341" t="str">
        <f t="shared" si="28"/>
        <v/>
      </c>
      <c r="Q179" s="202">
        <f t="shared" si="29"/>
        <v>0</v>
      </c>
      <c r="R179" s="202">
        <f t="shared" si="30"/>
        <v>0</v>
      </c>
      <c r="S179" s="203">
        <f t="shared" si="31"/>
        <v>0</v>
      </c>
      <c r="T179" s="202">
        <f t="shared" si="32"/>
        <v>0</v>
      </c>
      <c r="U179" s="203">
        <f t="shared" si="33"/>
        <v>0</v>
      </c>
      <c r="V179" s="202">
        <f t="shared" si="34"/>
        <v>0</v>
      </c>
      <c r="W179" s="204" t="str">
        <f t="shared" si="35"/>
        <v>none</v>
      </c>
      <c r="X179" s="205">
        <f t="shared" si="36"/>
        <v>0</v>
      </c>
    </row>
    <row r="180" spans="1:24" x14ac:dyDescent="0.25">
      <c r="A180" s="228" t="s">
        <v>95</v>
      </c>
      <c r="B180" s="341">
        <f t="shared" si="37"/>
        <v>59</v>
      </c>
      <c r="C180" s="341" t="str">
        <f t="shared" si="38"/>
        <v>RX&lt;65 - 59</v>
      </c>
      <c r="D180" s="351"/>
      <c r="E180" s="353"/>
      <c r="F180" s="351"/>
      <c r="G180" s="350"/>
      <c r="H180" s="353"/>
      <c r="I180" s="351"/>
      <c r="J180" s="350"/>
      <c r="K180" s="350"/>
      <c r="L180" s="351"/>
      <c r="M180" s="341" t="str">
        <f t="shared" si="27"/>
        <v/>
      </c>
      <c r="N180" s="350"/>
      <c r="O180" s="351"/>
      <c r="P180" s="341" t="str">
        <f t="shared" si="28"/>
        <v/>
      </c>
      <c r="Q180" s="202">
        <f t="shared" si="29"/>
        <v>0</v>
      </c>
      <c r="R180" s="202">
        <f t="shared" si="30"/>
        <v>0</v>
      </c>
      <c r="S180" s="203">
        <f t="shared" si="31"/>
        <v>0</v>
      </c>
      <c r="T180" s="202">
        <f t="shared" si="32"/>
        <v>0</v>
      </c>
      <c r="U180" s="203">
        <f t="shared" si="33"/>
        <v>0</v>
      </c>
      <c r="V180" s="202">
        <f t="shared" si="34"/>
        <v>0</v>
      </c>
      <c r="W180" s="204" t="str">
        <f t="shared" si="35"/>
        <v>none</v>
      </c>
      <c r="X180" s="205">
        <f t="shared" si="36"/>
        <v>0</v>
      </c>
    </row>
    <row r="181" spans="1:24" x14ac:dyDescent="0.25">
      <c r="A181" s="228" t="s">
        <v>95</v>
      </c>
      <c r="B181" s="341">
        <f t="shared" si="37"/>
        <v>60</v>
      </c>
      <c r="C181" s="341" t="str">
        <f t="shared" si="38"/>
        <v>RX&lt;65 - 60</v>
      </c>
      <c r="D181" s="351"/>
      <c r="E181" s="353"/>
      <c r="F181" s="351"/>
      <c r="G181" s="350"/>
      <c r="H181" s="353"/>
      <c r="I181" s="351"/>
      <c r="J181" s="350"/>
      <c r="K181" s="350"/>
      <c r="L181" s="351"/>
      <c r="M181" s="341" t="str">
        <f t="shared" si="27"/>
        <v/>
      </c>
      <c r="N181" s="350"/>
      <c r="O181" s="351"/>
      <c r="P181" s="341" t="str">
        <f t="shared" si="28"/>
        <v/>
      </c>
      <c r="Q181" s="202">
        <f t="shared" si="29"/>
        <v>0</v>
      </c>
      <c r="R181" s="202">
        <f t="shared" si="30"/>
        <v>0</v>
      </c>
      <c r="S181" s="203">
        <f t="shared" si="31"/>
        <v>0</v>
      </c>
      <c r="T181" s="202">
        <f t="shared" si="32"/>
        <v>0</v>
      </c>
      <c r="U181" s="203">
        <f t="shared" si="33"/>
        <v>0</v>
      </c>
      <c r="V181" s="202">
        <f t="shared" si="34"/>
        <v>0</v>
      </c>
      <c r="W181" s="204" t="str">
        <f t="shared" si="35"/>
        <v>none</v>
      </c>
      <c r="X181" s="205">
        <f t="shared" si="36"/>
        <v>0</v>
      </c>
    </row>
    <row r="182" spans="1:24" x14ac:dyDescent="0.25">
      <c r="A182" s="228" t="s">
        <v>96</v>
      </c>
      <c r="B182" s="341">
        <v>1</v>
      </c>
      <c r="C182" s="341" t="str">
        <f t="shared" ref="C182:C213" si="39">"DR&gt;65"&amp;" - "&amp;B182</f>
        <v>DR&gt;65 - 1</v>
      </c>
      <c r="D182" s="351"/>
      <c r="E182" s="353"/>
      <c r="F182" s="351"/>
      <c r="G182" s="350"/>
      <c r="H182" s="353"/>
      <c r="I182" s="351"/>
      <c r="J182" s="350"/>
      <c r="K182" s="350"/>
      <c r="L182" s="351"/>
      <c r="M182" s="341" t="str">
        <f t="shared" si="27"/>
        <v/>
      </c>
      <c r="N182" s="350"/>
      <c r="O182" s="351"/>
      <c r="P182" s="341" t="str">
        <f t="shared" si="28"/>
        <v/>
      </c>
      <c r="Q182" s="202">
        <f t="shared" si="29"/>
        <v>0</v>
      </c>
      <c r="R182" s="202">
        <f t="shared" si="30"/>
        <v>0</v>
      </c>
      <c r="S182" s="203">
        <f t="shared" si="31"/>
        <v>0</v>
      </c>
      <c r="T182" s="202">
        <f t="shared" si="32"/>
        <v>0</v>
      </c>
      <c r="U182" s="203">
        <f t="shared" si="33"/>
        <v>0</v>
      </c>
      <c r="V182" s="202">
        <f t="shared" si="34"/>
        <v>0</v>
      </c>
      <c r="W182" s="204" t="str">
        <f t="shared" si="35"/>
        <v>none</v>
      </c>
      <c r="X182" s="205">
        <f t="shared" si="36"/>
        <v>0</v>
      </c>
    </row>
    <row r="183" spans="1:24" x14ac:dyDescent="0.25">
      <c r="A183" s="228" t="s">
        <v>96</v>
      </c>
      <c r="B183" s="341">
        <f t="shared" si="37"/>
        <v>2</v>
      </c>
      <c r="C183" s="341" t="str">
        <f t="shared" si="39"/>
        <v>DR&gt;65 - 2</v>
      </c>
      <c r="D183" s="351"/>
      <c r="E183" s="353"/>
      <c r="F183" s="351"/>
      <c r="G183" s="350"/>
      <c r="H183" s="353"/>
      <c r="I183" s="351"/>
      <c r="J183" s="350"/>
      <c r="K183" s="350"/>
      <c r="L183" s="351"/>
      <c r="M183" s="341" t="str">
        <f t="shared" si="27"/>
        <v/>
      </c>
      <c r="N183" s="350"/>
      <c r="O183" s="351"/>
      <c r="P183" s="341" t="str">
        <f t="shared" si="28"/>
        <v/>
      </c>
      <c r="Q183" s="202">
        <f t="shared" si="29"/>
        <v>0</v>
      </c>
      <c r="R183" s="202">
        <f t="shared" si="30"/>
        <v>0</v>
      </c>
      <c r="S183" s="203">
        <f t="shared" si="31"/>
        <v>0</v>
      </c>
      <c r="T183" s="202">
        <f t="shared" si="32"/>
        <v>0</v>
      </c>
      <c r="U183" s="203">
        <f t="shared" si="33"/>
        <v>0</v>
      </c>
      <c r="V183" s="202">
        <f t="shared" si="34"/>
        <v>0</v>
      </c>
      <c r="W183" s="204" t="str">
        <f t="shared" si="35"/>
        <v>none</v>
      </c>
      <c r="X183" s="205">
        <f t="shared" si="36"/>
        <v>0</v>
      </c>
    </row>
    <row r="184" spans="1:24" x14ac:dyDescent="0.25">
      <c r="A184" s="228" t="s">
        <v>96</v>
      </c>
      <c r="B184" s="341">
        <f t="shared" si="37"/>
        <v>3</v>
      </c>
      <c r="C184" s="341" t="str">
        <f t="shared" si="39"/>
        <v>DR&gt;65 - 3</v>
      </c>
      <c r="D184" s="351"/>
      <c r="E184" s="353"/>
      <c r="F184" s="351"/>
      <c r="G184" s="350"/>
      <c r="H184" s="353"/>
      <c r="I184" s="351"/>
      <c r="J184" s="350"/>
      <c r="K184" s="350"/>
      <c r="L184" s="351"/>
      <c r="M184" s="341" t="str">
        <f t="shared" si="27"/>
        <v/>
      </c>
      <c r="N184" s="350"/>
      <c r="O184" s="351"/>
      <c r="P184" s="341" t="str">
        <f t="shared" si="28"/>
        <v/>
      </c>
      <c r="Q184" s="202">
        <f t="shared" si="29"/>
        <v>0</v>
      </c>
      <c r="R184" s="202">
        <f t="shared" si="30"/>
        <v>0</v>
      </c>
      <c r="S184" s="203">
        <f t="shared" si="31"/>
        <v>0</v>
      </c>
      <c r="T184" s="202">
        <f t="shared" si="32"/>
        <v>0</v>
      </c>
      <c r="U184" s="203">
        <f t="shared" si="33"/>
        <v>0</v>
      </c>
      <c r="V184" s="202">
        <f t="shared" si="34"/>
        <v>0</v>
      </c>
      <c r="W184" s="204" t="str">
        <f t="shared" si="35"/>
        <v>none</v>
      </c>
      <c r="X184" s="205">
        <f t="shared" si="36"/>
        <v>0</v>
      </c>
    </row>
    <row r="185" spans="1:24" x14ac:dyDescent="0.25">
      <c r="A185" s="228" t="s">
        <v>96</v>
      </c>
      <c r="B185" s="341">
        <f t="shared" si="37"/>
        <v>4</v>
      </c>
      <c r="C185" s="341" t="str">
        <f t="shared" si="39"/>
        <v>DR&gt;65 - 4</v>
      </c>
      <c r="D185" s="351"/>
      <c r="E185" s="353"/>
      <c r="F185" s="351"/>
      <c r="G185" s="350"/>
      <c r="H185" s="353"/>
      <c r="I185" s="351"/>
      <c r="J185" s="350"/>
      <c r="K185" s="350"/>
      <c r="L185" s="351"/>
      <c r="M185" s="341" t="str">
        <f t="shared" si="27"/>
        <v/>
      </c>
      <c r="N185" s="350"/>
      <c r="O185" s="351"/>
      <c r="P185" s="341" t="str">
        <f t="shared" si="28"/>
        <v/>
      </c>
      <c r="Q185" s="202">
        <f t="shared" si="29"/>
        <v>0</v>
      </c>
      <c r="R185" s="202">
        <f t="shared" si="30"/>
        <v>0</v>
      </c>
      <c r="S185" s="203">
        <f t="shared" si="31"/>
        <v>0</v>
      </c>
      <c r="T185" s="202">
        <f t="shared" si="32"/>
        <v>0</v>
      </c>
      <c r="U185" s="203">
        <f t="shared" si="33"/>
        <v>0</v>
      </c>
      <c r="V185" s="202">
        <f t="shared" si="34"/>
        <v>0</v>
      </c>
      <c r="W185" s="204" t="str">
        <f t="shared" si="35"/>
        <v>none</v>
      </c>
      <c r="X185" s="205">
        <f t="shared" si="36"/>
        <v>0</v>
      </c>
    </row>
    <row r="186" spans="1:24" x14ac:dyDescent="0.25">
      <c r="A186" s="228" t="s">
        <v>96</v>
      </c>
      <c r="B186" s="341">
        <f t="shared" si="37"/>
        <v>5</v>
      </c>
      <c r="C186" s="341" t="str">
        <f t="shared" si="39"/>
        <v>DR&gt;65 - 5</v>
      </c>
      <c r="D186" s="351"/>
      <c r="E186" s="353"/>
      <c r="F186" s="351"/>
      <c r="G186" s="350"/>
      <c r="H186" s="353"/>
      <c r="I186" s="351"/>
      <c r="J186" s="350"/>
      <c r="K186" s="350"/>
      <c r="L186" s="351"/>
      <c r="M186" s="341" t="str">
        <f t="shared" si="27"/>
        <v/>
      </c>
      <c r="N186" s="350"/>
      <c r="O186" s="351"/>
      <c r="P186" s="341" t="str">
        <f t="shared" si="28"/>
        <v/>
      </c>
      <c r="Q186" s="202">
        <f t="shared" si="29"/>
        <v>0</v>
      </c>
      <c r="R186" s="202">
        <f t="shared" si="30"/>
        <v>0</v>
      </c>
      <c r="S186" s="203">
        <f t="shared" si="31"/>
        <v>0</v>
      </c>
      <c r="T186" s="202">
        <f t="shared" si="32"/>
        <v>0</v>
      </c>
      <c r="U186" s="203">
        <f t="shared" si="33"/>
        <v>0</v>
      </c>
      <c r="V186" s="202">
        <f t="shared" si="34"/>
        <v>0</v>
      </c>
      <c r="W186" s="204" t="str">
        <f t="shared" si="35"/>
        <v>none</v>
      </c>
      <c r="X186" s="205">
        <f t="shared" si="36"/>
        <v>0</v>
      </c>
    </row>
    <row r="187" spans="1:24" x14ac:dyDescent="0.25">
      <c r="A187" s="228" t="s">
        <v>96</v>
      </c>
      <c r="B187" s="341">
        <f t="shared" si="37"/>
        <v>6</v>
      </c>
      <c r="C187" s="341" t="str">
        <f t="shared" si="39"/>
        <v>DR&gt;65 - 6</v>
      </c>
      <c r="D187" s="351"/>
      <c r="E187" s="353"/>
      <c r="F187" s="351"/>
      <c r="G187" s="350"/>
      <c r="H187" s="353"/>
      <c r="I187" s="351"/>
      <c r="J187" s="350"/>
      <c r="K187" s="350"/>
      <c r="L187" s="351"/>
      <c r="M187" s="341" t="str">
        <f t="shared" si="27"/>
        <v/>
      </c>
      <c r="N187" s="350"/>
      <c r="O187" s="351"/>
      <c r="P187" s="341" t="str">
        <f t="shared" si="28"/>
        <v/>
      </c>
      <c r="Q187" s="202">
        <f t="shared" si="29"/>
        <v>0</v>
      </c>
      <c r="R187" s="202">
        <f t="shared" si="30"/>
        <v>0</v>
      </c>
      <c r="S187" s="203">
        <f t="shared" si="31"/>
        <v>0</v>
      </c>
      <c r="T187" s="202">
        <f t="shared" si="32"/>
        <v>0</v>
      </c>
      <c r="U187" s="203">
        <f t="shared" si="33"/>
        <v>0</v>
      </c>
      <c r="V187" s="202">
        <f t="shared" si="34"/>
        <v>0</v>
      </c>
      <c r="W187" s="204" t="str">
        <f t="shared" si="35"/>
        <v>none</v>
      </c>
      <c r="X187" s="205">
        <f t="shared" si="36"/>
        <v>0</v>
      </c>
    </row>
    <row r="188" spans="1:24" x14ac:dyDescent="0.25">
      <c r="A188" s="228" t="s">
        <v>96</v>
      </c>
      <c r="B188" s="341">
        <f t="shared" si="37"/>
        <v>7</v>
      </c>
      <c r="C188" s="341" t="str">
        <f t="shared" si="39"/>
        <v>DR&gt;65 - 7</v>
      </c>
      <c r="D188" s="351"/>
      <c r="E188" s="353"/>
      <c r="F188" s="351"/>
      <c r="G188" s="350"/>
      <c r="H188" s="353"/>
      <c r="I188" s="351"/>
      <c r="J188" s="350"/>
      <c r="K188" s="350"/>
      <c r="L188" s="351"/>
      <c r="M188" s="341" t="str">
        <f t="shared" si="27"/>
        <v/>
      </c>
      <c r="N188" s="350"/>
      <c r="O188" s="351"/>
      <c r="P188" s="341" t="str">
        <f t="shared" si="28"/>
        <v/>
      </c>
      <c r="Q188" s="202">
        <f t="shared" si="29"/>
        <v>0</v>
      </c>
      <c r="R188" s="202">
        <f t="shared" si="30"/>
        <v>0</v>
      </c>
      <c r="S188" s="203">
        <f t="shared" si="31"/>
        <v>0</v>
      </c>
      <c r="T188" s="202">
        <f t="shared" si="32"/>
        <v>0</v>
      </c>
      <c r="U188" s="203">
        <f t="shared" si="33"/>
        <v>0</v>
      </c>
      <c r="V188" s="202">
        <f t="shared" si="34"/>
        <v>0</v>
      </c>
      <c r="W188" s="204" t="str">
        <f t="shared" si="35"/>
        <v>none</v>
      </c>
      <c r="X188" s="205">
        <f t="shared" si="36"/>
        <v>0</v>
      </c>
    </row>
    <row r="189" spans="1:24" x14ac:dyDescent="0.25">
      <c r="A189" s="228" t="s">
        <v>96</v>
      </c>
      <c r="B189" s="341">
        <f t="shared" si="37"/>
        <v>8</v>
      </c>
      <c r="C189" s="341" t="str">
        <f t="shared" si="39"/>
        <v>DR&gt;65 - 8</v>
      </c>
      <c r="D189" s="351"/>
      <c r="E189" s="353"/>
      <c r="F189" s="351"/>
      <c r="G189" s="350"/>
      <c r="H189" s="353"/>
      <c r="I189" s="351"/>
      <c r="J189" s="350"/>
      <c r="K189" s="350"/>
      <c r="L189" s="351"/>
      <c r="M189" s="341" t="str">
        <f t="shared" si="27"/>
        <v/>
      </c>
      <c r="N189" s="350"/>
      <c r="O189" s="351"/>
      <c r="P189" s="341" t="str">
        <f t="shared" si="28"/>
        <v/>
      </c>
      <c r="Q189" s="202">
        <f t="shared" si="29"/>
        <v>0</v>
      </c>
      <c r="R189" s="202">
        <f t="shared" si="30"/>
        <v>0</v>
      </c>
      <c r="S189" s="203">
        <f t="shared" si="31"/>
        <v>0</v>
      </c>
      <c r="T189" s="202">
        <f t="shared" si="32"/>
        <v>0</v>
      </c>
      <c r="U189" s="203">
        <f t="shared" si="33"/>
        <v>0</v>
      </c>
      <c r="V189" s="202">
        <f t="shared" si="34"/>
        <v>0</v>
      </c>
      <c r="W189" s="204" t="str">
        <f t="shared" si="35"/>
        <v>none</v>
      </c>
      <c r="X189" s="205">
        <f t="shared" si="36"/>
        <v>0</v>
      </c>
    </row>
    <row r="190" spans="1:24" x14ac:dyDescent="0.25">
      <c r="A190" s="228" t="s">
        <v>96</v>
      </c>
      <c r="B190" s="341">
        <f t="shared" si="37"/>
        <v>9</v>
      </c>
      <c r="C190" s="341" t="str">
        <f t="shared" si="39"/>
        <v>DR&gt;65 - 9</v>
      </c>
      <c r="D190" s="351"/>
      <c r="E190" s="353"/>
      <c r="F190" s="351"/>
      <c r="G190" s="350"/>
      <c r="H190" s="353"/>
      <c r="I190" s="351"/>
      <c r="J190" s="350"/>
      <c r="K190" s="350"/>
      <c r="L190" s="351"/>
      <c r="M190" s="341" t="str">
        <f t="shared" si="27"/>
        <v/>
      </c>
      <c r="N190" s="350"/>
      <c r="O190" s="351"/>
      <c r="P190" s="341" t="str">
        <f t="shared" si="28"/>
        <v/>
      </c>
      <c r="Q190" s="202">
        <f t="shared" si="29"/>
        <v>0</v>
      </c>
      <c r="R190" s="202">
        <f t="shared" si="30"/>
        <v>0</v>
      </c>
      <c r="S190" s="203">
        <f t="shared" si="31"/>
        <v>0</v>
      </c>
      <c r="T190" s="202">
        <f t="shared" si="32"/>
        <v>0</v>
      </c>
      <c r="U190" s="203">
        <f t="shared" si="33"/>
        <v>0</v>
      </c>
      <c r="V190" s="202">
        <f t="shared" si="34"/>
        <v>0</v>
      </c>
      <c r="W190" s="204" t="str">
        <f t="shared" si="35"/>
        <v>none</v>
      </c>
      <c r="X190" s="205">
        <f t="shared" si="36"/>
        <v>0</v>
      </c>
    </row>
    <row r="191" spans="1:24" x14ac:dyDescent="0.25">
      <c r="A191" s="228" t="s">
        <v>96</v>
      </c>
      <c r="B191" s="341">
        <f t="shared" si="37"/>
        <v>10</v>
      </c>
      <c r="C191" s="341" t="str">
        <f t="shared" si="39"/>
        <v>DR&gt;65 - 10</v>
      </c>
      <c r="D191" s="351"/>
      <c r="E191" s="353"/>
      <c r="F191" s="351"/>
      <c r="G191" s="350"/>
      <c r="H191" s="353"/>
      <c r="I191" s="351"/>
      <c r="J191" s="350"/>
      <c r="K191" s="350"/>
      <c r="L191" s="351"/>
      <c r="M191" s="341" t="str">
        <f t="shared" si="27"/>
        <v/>
      </c>
      <c r="N191" s="350"/>
      <c r="O191" s="351"/>
      <c r="P191" s="341" t="str">
        <f t="shared" si="28"/>
        <v/>
      </c>
      <c r="Q191" s="202">
        <f t="shared" si="29"/>
        <v>0</v>
      </c>
      <c r="R191" s="202">
        <f t="shared" si="30"/>
        <v>0</v>
      </c>
      <c r="S191" s="203">
        <f t="shared" si="31"/>
        <v>0</v>
      </c>
      <c r="T191" s="202">
        <f t="shared" si="32"/>
        <v>0</v>
      </c>
      <c r="U191" s="203">
        <f t="shared" si="33"/>
        <v>0</v>
      </c>
      <c r="V191" s="202">
        <f t="shared" si="34"/>
        <v>0</v>
      </c>
      <c r="W191" s="204" t="str">
        <f t="shared" si="35"/>
        <v>none</v>
      </c>
      <c r="X191" s="205">
        <f t="shared" si="36"/>
        <v>0</v>
      </c>
    </row>
    <row r="192" spans="1:24" x14ac:dyDescent="0.25">
      <c r="A192" s="228" t="s">
        <v>96</v>
      </c>
      <c r="B192" s="341">
        <f t="shared" si="37"/>
        <v>11</v>
      </c>
      <c r="C192" s="341" t="str">
        <f t="shared" si="39"/>
        <v>DR&gt;65 - 11</v>
      </c>
      <c r="D192" s="351"/>
      <c r="E192" s="353"/>
      <c r="F192" s="351"/>
      <c r="G192" s="350"/>
      <c r="H192" s="353"/>
      <c r="I192" s="351"/>
      <c r="J192" s="350"/>
      <c r="K192" s="350"/>
      <c r="L192" s="351"/>
      <c r="M192" s="341" t="str">
        <f t="shared" si="27"/>
        <v/>
      </c>
      <c r="N192" s="350"/>
      <c r="O192" s="351"/>
      <c r="P192" s="341" t="str">
        <f t="shared" si="28"/>
        <v/>
      </c>
      <c r="Q192" s="202">
        <f t="shared" si="29"/>
        <v>0</v>
      </c>
      <c r="R192" s="202">
        <f t="shared" si="30"/>
        <v>0</v>
      </c>
      <c r="S192" s="203">
        <f t="shared" si="31"/>
        <v>0</v>
      </c>
      <c r="T192" s="202">
        <f t="shared" si="32"/>
        <v>0</v>
      </c>
      <c r="U192" s="203">
        <f t="shared" si="33"/>
        <v>0</v>
      </c>
      <c r="V192" s="202">
        <f t="shared" si="34"/>
        <v>0</v>
      </c>
      <c r="W192" s="204" t="str">
        <f t="shared" si="35"/>
        <v>none</v>
      </c>
      <c r="X192" s="205">
        <f t="shared" si="36"/>
        <v>0</v>
      </c>
    </row>
    <row r="193" spans="1:24" x14ac:dyDescent="0.25">
      <c r="A193" s="228" t="s">
        <v>96</v>
      </c>
      <c r="B193" s="341">
        <f t="shared" si="37"/>
        <v>12</v>
      </c>
      <c r="C193" s="341" t="str">
        <f t="shared" si="39"/>
        <v>DR&gt;65 - 12</v>
      </c>
      <c r="D193" s="351"/>
      <c r="E193" s="353"/>
      <c r="F193" s="351"/>
      <c r="G193" s="350"/>
      <c r="H193" s="353"/>
      <c r="I193" s="351"/>
      <c r="J193" s="350"/>
      <c r="K193" s="350"/>
      <c r="L193" s="351"/>
      <c r="M193" s="341" t="str">
        <f t="shared" si="27"/>
        <v/>
      </c>
      <c r="N193" s="350"/>
      <c r="O193" s="351"/>
      <c r="P193" s="341" t="str">
        <f t="shared" si="28"/>
        <v/>
      </c>
      <c r="Q193" s="202">
        <f t="shared" si="29"/>
        <v>0</v>
      </c>
      <c r="R193" s="202">
        <f t="shared" si="30"/>
        <v>0</v>
      </c>
      <c r="S193" s="203">
        <f t="shared" si="31"/>
        <v>0</v>
      </c>
      <c r="T193" s="202">
        <f t="shared" si="32"/>
        <v>0</v>
      </c>
      <c r="U193" s="203">
        <f t="shared" si="33"/>
        <v>0</v>
      </c>
      <c r="V193" s="202">
        <f t="shared" si="34"/>
        <v>0</v>
      </c>
      <c r="W193" s="204" t="str">
        <f t="shared" si="35"/>
        <v>none</v>
      </c>
      <c r="X193" s="205">
        <f t="shared" si="36"/>
        <v>0</v>
      </c>
    </row>
    <row r="194" spans="1:24" x14ac:dyDescent="0.25">
      <c r="A194" s="228" t="s">
        <v>96</v>
      </c>
      <c r="B194" s="341">
        <f t="shared" si="37"/>
        <v>13</v>
      </c>
      <c r="C194" s="341" t="str">
        <f t="shared" si="39"/>
        <v>DR&gt;65 - 13</v>
      </c>
      <c r="D194" s="351"/>
      <c r="E194" s="353"/>
      <c r="F194" s="351"/>
      <c r="G194" s="350"/>
      <c r="H194" s="353"/>
      <c r="I194" s="351"/>
      <c r="J194" s="350"/>
      <c r="K194" s="350"/>
      <c r="L194" s="351"/>
      <c r="M194" s="341" t="str">
        <f t="shared" ref="M194:M257" si="40">IF(ISBLANK(K194),"","SR")</f>
        <v/>
      </c>
      <c r="N194" s="350"/>
      <c r="O194" s="351"/>
      <c r="P194" s="341" t="str">
        <f t="shared" ref="P194:P257" si="41">IF(ISBLANK(N194), "", "UD")</f>
        <v/>
      </c>
      <c r="Q194" s="202">
        <f t="shared" ref="Q194:Q257" si="42">F194</f>
        <v>0</v>
      </c>
      <c r="R194" s="202">
        <f t="shared" ref="R194:R257" si="43">_xlfn.NUMBERVALUE(I194)+_xlfn.NUMBERVALUE(L194)</f>
        <v>0</v>
      </c>
      <c r="S194" s="203">
        <f t="shared" ref="S194:S257" si="44">COUNTIF(E194:K194,"=x")</f>
        <v>0</v>
      </c>
      <c r="T194" s="202">
        <f t="shared" ref="T194:T257" si="45">_xlfn.NUMBERVALUE(F194)+_xlfn.NUMBERVALUE(I194)+_xlfn.NUMBERVALUE(L194)</f>
        <v>0</v>
      </c>
      <c r="U194" s="203">
        <f t="shared" ref="U194:U257" si="46">COUNTIF(E194:N194,"=x")</f>
        <v>0</v>
      </c>
      <c r="V194" s="202">
        <f t="shared" ref="V194:V257" si="47">_xlfn.NUMBERVALUE(F194)+_xlfn.NUMBERVALUE(I194)+_xlfn.NUMBERVALUE(L194)+_xlfn.NUMBERVALUE(O194)</f>
        <v>0</v>
      </c>
      <c r="W194" s="204" t="str">
        <f t="shared" ref="W194:W257" si="48">IF(G194&lt;&gt;"",G194,IF(J194&lt;&gt;"",J194,IF(M194&lt;&gt;"",M194,IF(P194&lt;&gt;"",P194,"none"))))</f>
        <v>none</v>
      </c>
      <c r="X194" s="205">
        <f t="shared" ref="X194:X257" si="49">_xlfn.NUMBERVALUE(D194)-(_xlfn.NUMBERVALUE(Q194)+_xlfn.NUMBERVALUE(R194))</f>
        <v>0</v>
      </c>
    </row>
    <row r="195" spans="1:24" x14ac:dyDescent="0.25">
      <c r="A195" s="228" t="s">
        <v>96</v>
      </c>
      <c r="B195" s="341">
        <f t="shared" ref="B195:B258" si="50">B194+1</f>
        <v>14</v>
      </c>
      <c r="C195" s="341" t="str">
        <f t="shared" si="39"/>
        <v>DR&gt;65 - 14</v>
      </c>
      <c r="D195" s="351"/>
      <c r="E195" s="353"/>
      <c r="F195" s="351"/>
      <c r="G195" s="350"/>
      <c r="H195" s="353"/>
      <c r="I195" s="351"/>
      <c r="J195" s="350"/>
      <c r="K195" s="350"/>
      <c r="L195" s="351"/>
      <c r="M195" s="341" t="str">
        <f t="shared" si="40"/>
        <v/>
      </c>
      <c r="N195" s="350"/>
      <c r="O195" s="351"/>
      <c r="P195" s="341" t="str">
        <f t="shared" si="41"/>
        <v/>
      </c>
      <c r="Q195" s="202">
        <f t="shared" si="42"/>
        <v>0</v>
      </c>
      <c r="R195" s="202">
        <f t="shared" si="43"/>
        <v>0</v>
      </c>
      <c r="S195" s="203">
        <f t="shared" si="44"/>
        <v>0</v>
      </c>
      <c r="T195" s="202">
        <f t="shared" si="45"/>
        <v>0</v>
      </c>
      <c r="U195" s="203">
        <f t="shared" si="46"/>
        <v>0</v>
      </c>
      <c r="V195" s="202">
        <f t="shared" si="47"/>
        <v>0</v>
      </c>
      <c r="W195" s="204" t="str">
        <f t="shared" si="48"/>
        <v>none</v>
      </c>
      <c r="X195" s="205">
        <f t="shared" si="49"/>
        <v>0</v>
      </c>
    </row>
    <row r="196" spans="1:24" x14ac:dyDescent="0.25">
      <c r="A196" s="228" t="s">
        <v>96</v>
      </c>
      <c r="B196" s="341">
        <f t="shared" si="50"/>
        <v>15</v>
      </c>
      <c r="C196" s="341" t="str">
        <f t="shared" si="39"/>
        <v>DR&gt;65 - 15</v>
      </c>
      <c r="D196" s="351"/>
      <c r="E196" s="353"/>
      <c r="F196" s="351"/>
      <c r="G196" s="350"/>
      <c r="H196" s="353"/>
      <c r="I196" s="351"/>
      <c r="J196" s="350"/>
      <c r="K196" s="350"/>
      <c r="L196" s="351"/>
      <c r="M196" s="341" t="str">
        <f t="shared" si="40"/>
        <v/>
      </c>
      <c r="N196" s="350"/>
      <c r="O196" s="351"/>
      <c r="P196" s="341" t="str">
        <f t="shared" si="41"/>
        <v/>
      </c>
      <c r="Q196" s="202">
        <f t="shared" si="42"/>
        <v>0</v>
      </c>
      <c r="R196" s="202">
        <f t="shared" si="43"/>
        <v>0</v>
      </c>
      <c r="S196" s="203">
        <f t="shared" si="44"/>
        <v>0</v>
      </c>
      <c r="T196" s="202">
        <f t="shared" si="45"/>
        <v>0</v>
      </c>
      <c r="U196" s="203">
        <f t="shared" si="46"/>
        <v>0</v>
      </c>
      <c r="V196" s="202">
        <f t="shared" si="47"/>
        <v>0</v>
      </c>
      <c r="W196" s="204" t="str">
        <f t="shared" si="48"/>
        <v>none</v>
      </c>
      <c r="X196" s="205">
        <f t="shared" si="49"/>
        <v>0</v>
      </c>
    </row>
    <row r="197" spans="1:24" x14ac:dyDescent="0.25">
      <c r="A197" s="228" t="s">
        <v>96</v>
      </c>
      <c r="B197" s="341">
        <f t="shared" si="50"/>
        <v>16</v>
      </c>
      <c r="C197" s="341" t="str">
        <f t="shared" si="39"/>
        <v>DR&gt;65 - 16</v>
      </c>
      <c r="D197" s="351"/>
      <c r="E197" s="353"/>
      <c r="F197" s="351"/>
      <c r="G197" s="350"/>
      <c r="H197" s="353"/>
      <c r="I197" s="351"/>
      <c r="J197" s="350"/>
      <c r="K197" s="350"/>
      <c r="L197" s="351"/>
      <c r="M197" s="341" t="str">
        <f t="shared" si="40"/>
        <v/>
      </c>
      <c r="N197" s="350"/>
      <c r="O197" s="351"/>
      <c r="P197" s="341" t="str">
        <f t="shared" si="41"/>
        <v/>
      </c>
      <c r="Q197" s="202">
        <f t="shared" si="42"/>
        <v>0</v>
      </c>
      <c r="R197" s="202">
        <f t="shared" si="43"/>
        <v>0</v>
      </c>
      <c r="S197" s="203">
        <f t="shared" si="44"/>
        <v>0</v>
      </c>
      <c r="T197" s="202">
        <f t="shared" si="45"/>
        <v>0</v>
      </c>
      <c r="U197" s="203">
        <f t="shared" si="46"/>
        <v>0</v>
      </c>
      <c r="V197" s="202">
        <f t="shared" si="47"/>
        <v>0</v>
      </c>
      <c r="W197" s="204" t="str">
        <f t="shared" si="48"/>
        <v>none</v>
      </c>
      <c r="X197" s="205">
        <f t="shared" si="49"/>
        <v>0</v>
      </c>
    </row>
    <row r="198" spans="1:24" x14ac:dyDescent="0.25">
      <c r="A198" s="228" t="s">
        <v>96</v>
      </c>
      <c r="B198" s="341">
        <f t="shared" si="50"/>
        <v>17</v>
      </c>
      <c r="C198" s="341" t="str">
        <f t="shared" si="39"/>
        <v>DR&gt;65 - 17</v>
      </c>
      <c r="D198" s="351"/>
      <c r="E198" s="353"/>
      <c r="F198" s="351"/>
      <c r="G198" s="350"/>
      <c r="H198" s="353"/>
      <c r="I198" s="351"/>
      <c r="J198" s="350"/>
      <c r="K198" s="350"/>
      <c r="L198" s="351"/>
      <c r="M198" s="341" t="str">
        <f t="shared" si="40"/>
        <v/>
      </c>
      <c r="N198" s="350"/>
      <c r="O198" s="351"/>
      <c r="P198" s="341" t="str">
        <f t="shared" si="41"/>
        <v/>
      </c>
      <c r="Q198" s="202">
        <f t="shared" si="42"/>
        <v>0</v>
      </c>
      <c r="R198" s="202">
        <f t="shared" si="43"/>
        <v>0</v>
      </c>
      <c r="S198" s="203">
        <f t="shared" si="44"/>
        <v>0</v>
      </c>
      <c r="T198" s="202">
        <f t="shared" si="45"/>
        <v>0</v>
      </c>
      <c r="U198" s="203">
        <f t="shared" si="46"/>
        <v>0</v>
      </c>
      <c r="V198" s="202">
        <f t="shared" si="47"/>
        <v>0</v>
      </c>
      <c r="W198" s="204" t="str">
        <f t="shared" si="48"/>
        <v>none</v>
      </c>
      <c r="X198" s="205">
        <f t="shared" si="49"/>
        <v>0</v>
      </c>
    </row>
    <row r="199" spans="1:24" x14ac:dyDescent="0.25">
      <c r="A199" s="228" t="s">
        <v>96</v>
      </c>
      <c r="B199" s="341">
        <f t="shared" si="50"/>
        <v>18</v>
      </c>
      <c r="C199" s="341" t="str">
        <f t="shared" si="39"/>
        <v>DR&gt;65 - 18</v>
      </c>
      <c r="D199" s="351"/>
      <c r="E199" s="353"/>
      <c r="F199" s="351"/>
      <c r="G199" s="350"/>
      <c r="H199" s="353"/>
      <c r="I199" s="351"/>
      <c r="J199" s="350"/>
      <c r="K199" s="350"/>
      <c r="L199" s="351"/>
      <c r="M199" s="341" t="str">
        <f t="shared" si="40"/>
        <v/>
      </c>
      <c r="N199" s="350"/>
      <c r="O199" s="351"/>
      <c r="P199" s="341" t="str">
        <f t="shared" si="41"/>
        <v/>
      </c>
      <c r="Q199" s="202">
        <f t="shared" si="42"/>
        <v>0</v>
      </c>
      <c r="R199" s="202">
        <f t="shared" si="43"/>
        <v>0</v>
      </c>
      <c r="S199" s="203">
        <f t="shared" si="44"/>
        <v>0</v>
      </c>
      <c r="T199" s="202">
        <f t="shared" si="45"/>
        <v>0</v>
      </c>
      <c r="U199" s="203">
        <f t="shared" si="46"/>
        <v>0</v>
      </c>
      <c r="V199" s="202">
        <f t="shared" si="47"/>
        <v>0</v>
      </c>
      <c r="W199" s="204" t="str">
        <f t="shared" si="48"/>
        <v>none</v>
      </c>
      <c r="X199" s="205">
        <f t="shared" si="49"/>
        <v>0</v>
      </c>
    </row>
    <row r="200" spans="1:24" x14ac:dyDescent="0.25">
      <c r="A200" s="228" t="s">
        <v>96</v>
      </c>
      <c r="B200" s="341">
        <f t="shared" si="50"/>
        <v>19</v>
      </c>
      <c r="C200" s="341" t="str">
        <f t="shared" si="39"/>
        <v>DR&gt;65 - 19</v>
      </c>
      <c r="D200" s="351"/>
      <c r="E200" s="353"/>
      <c r="F200" s="351"/>
      <c r="G200" s="350"/>
      <c r="H200" s="353"/>
      <c r="I200" s="351"/>
      <c r="J200" s="350"/>
      <c r="K200" s="350"/>
      <c r="L200" s="351"/>
      <c r="M200" s="341" t="str">
        <f t="shared" si="40"/>
        <v/>
      </c>
      <c r="N200" s="350"/>
      <c r="O200" s="351"/>
      <c r="P200" s="341" t="str">
        <f t="shared" si="41"/>
        <v/>
      </c>
      <c r="Q200" s="202">
        <f t="shared" si="42"/>
        <v>0</v>
      </c>
      <c r="R200" s="202">
        <f t="shared" si="43"/>
        <v>0</v>
      </c>
      <c r="S200" s="203">
        <f t="shared" si="44"/>
        <v>0</v>
      </c>
      <c r="T200" s="202">
        <f t="shared" si="45"/>
        <v>0</v>
      </c>
      <c r="U200" s="203">
        <f t="shared" si="46"/>
        <v>0</v>
      </c>
      <c r="V200" s="202">
        <f t="shared" si="47"/>
        <v>0</v>
      </c>
      <c r="W200" s="204" t="str">
        <f t="shared" si="48"/>
        <v>none</v>
      </c>
      <c r="X200" s="205">
        <f t="shared" si="49"/>
        <v>0</v>
      </c>
    </row>
    <row r="201" spans="1:24" x14ac:dyDescent="0.25">
      <c r="A201" s="228" t="s">
        <v>96</v>
      </c>
      <c r="B201" s="341">
        <f t="shared" si="50"/>
        <v>20</v>
      </c>
      <c r="C201" s="341" t="str">
        <f t="shared" si="39"/>
        <v>DR&gt;65 - 20</v>
      </c>
      <c r="D201" s="351"/>
      <c r="E201" s="353"/>
      <c r="F201" s="351"/>
      <c r="G201" s="350"/>
      <c r="H201" s="353"/>
      <c r="I201" s="351"/>
      <c r="J201" s="350"/>
      <c r="K201" s="350"/>
      <c r="L201" s="351"/>
      <c r="M201" s="341" t="str">
        <f t="shared" si="40"/>
        <v/>
      </c>
      <c r="N201" s="350"/>
      <c r="O201" s="351"/>
      <c r="P201" s="341" t="str">
        <f t="shared" si="41"/>
        <v/>
      </c>
      <c r="Q201" s="202">
        <f t="shared" si="42"/>
        <v>0</v>
      </c>
      <c r="R201" s="202">
        <f t="shared" si="43"/>
        <v>0</v>
      </c>
      <c r="S201" s="203">
        <f t="shared" si="44"/>
        <v>0</v>
      </c>
      <c r="T201" s="202">
        <f t="shared" si="45"/>
        <v>0</v>
      </c>
      <c r="U201" s="203">
        <f t="shared" si="46"/>
        <v>0</v>
      </c>
      <c r="V201" s="202">
        <f t="shared" si="47"/>
        <v>0</v>
      </c>
      <c r="W201" s="204" t="str">
        <f t="shared" si="48"/>
        <v>none</v>
      </c>
      <c r="X201" s="205">
        <f t="shared" si="49"/>
        <v>0</v>
      </c>
    </row>
    <row r="202" spans="1:24" x14ac:dyDescent="0.25">
      <c r="A202" s="228" t="s">
        <v>96</v>
      </c>
      <c r="B202" s="341">
        <f t="shared" si="50"/>
        <v>21</v>
      </c>
      <c r="C202" s="341" t="str">
        <f t="shared" si="39"/>
        <v>DR&gt;65 - 21</v>
      </c>
      <c r="D202" s="351"/>
      <c r="E202" s="353"/>
      <c r="F202" s="351"/>
      <c r="G202" s="350"/>
      <c r="H202" s="353"/>
      <c r="I202" s="351"/>
      <c r="J202" s="350"/>
      <c r="K202" s="350"/>
      <c r="L202" s="351"/>
      <c r="M202" s="341" t="str">
        <f t="shared" si="40"/>
        <v/>
      </c>
      <c r="N202" s="350"/>
      <c r="O202" s="351"/>
      <c r="P202" s="341" t="str">
        <f t="shared" si="41"/>
        <v/>
      </c>
      <c r="Q202" s="202">
        <f t="shared" si="42"/>
        <v>0</v>
      </c>
      <c r="R202" s="202">
        <f t="shared" si="43"/>
        <v>0</v>
      </c>
      <c r="S202" s="203">
        <f t="shared" si="44"/>
        <v>0</v>
      </c>
      <c r="T202" s="202">
        <f t="shared" si="45"/>
        <v>0</v>
      </c>
      <c r="U202" s="203">
        <f t="shared" si="46"/>
        <v>0</v>
      </c>
      <c r="V202" s="202">
        <f t="shared" si="47"/>
        <v>0</v>
      </c>
      <c r="W202" s="204" t="str">
        <f t="shared" si="48"/>
        <v>none</v>
      </c>
      <c r="X202" s="205">
        <f t="shared" si="49"/>
        <v>0</v>
      </c>
    </row>
    <row r="203" spans="1:24" x14ac:dyDescent="0.25">
      <c r="A203" s="228" t="s">
        <v>96</v>
      </c>
      <c r="B203" s="341">
        <f t="shared" si="50"/>
        <v>22</v>
      </c>
      <c r="C203" s="341" t="str">
        <f t="shared" si="39"/>
        <v>DR&gt;65 - 22</v>
      </c>
      <c r="D203" s="351"/>
      <c r="E203" s="353"/>
      <c r="F203" s="351"/>
      <c r="G203" s="350"/>
      <c r="H203" s="353"/>
      <c r="I203" s="351"/>
      <c r="J203" s="350"/>
      <c r="K203" s="350"/>
      <c r="L203" s="351"/>
      <c r="M203" s="341" t="str">
        <f t="shared" si="40"/>
        <v/>
      </c>
      <c r="N203" s="350"/>
      <c r="O203" s="351"/>
      <c r="P203" s="341" t="str">
        <f t="shared" si="41"/>
        <v/>
      </c>
      <c r="Q203" s="202">
        <f t="shared" si="42"/>
        <v>0</v>
      </c>
      <c r="R203" s="202">
        <f t="shared" si="43"/>
        <v>0</v>
      </c>
      <c r="S203" s="203">
        <f t="shared" si="44"/>
        <v>0</v>
      </c>
      <c r="T203" s="202">
        <f t="shared" si="45"/>
        <v>0</v>
      </c>
      <c r="U203" s="203">
        <f t="shared" si="46"/>
        <v>0</v>
      </c>
      <c r="V203" s="202">
        <f t="shared" si="47"/>
        <v>0</v>
      </c>
      <c r="W203" s="204" t="str">
        <f t="shared" si="48"/>
        <v>none</v>
      </c>
      <c r="X203" s="205">
        <f t="shared" si="49"/>
        <v>0</v>
      </c>
    </row>
    <row r="204" spans="1:24" x14ac:dyDescent="0.25">
      <c r="A204" s="228" t="s">
        <v>96</v>
      </c>
      <c r="B204" s="341">
        <f t="shared" si="50"/>
        <v>23</v>
      </c>
      <c r="C204" s="341" t="str">
        <f t="shared" si="39"/>
        <v>DR&gt;65 - 23</v>
      </c>
      <c r="D204" s="351"/>
      <c r="E204" s="353"/>
      <c r="F204" s="351"/>
      <c r="G204" s="350"/>
      <c r="H204" s="353"/>
      <c r="I204" s="351"/>
      <c r="J204" s="350"/>
      <c r="K204" s="350"/>
      <c r="L204" s="351"/>
      <c r="M204" s="341" t="str">
        <f t="shared" si="40"/>
        <v/>
      </c>
      <c r="N204" s="350"/>
      <c r="O204" s="351"/>
      <c r="P204" s="341" t="str">
        <f t="shared" si="41"/>
        <v/>
      </c>
      <c r="Q204" s="202">
        <f t="shared" si="42"/>
        <v>0</v>
      </c>
      <c r="R204" s="202">
        <f t="shared" si="43"/>
        <v>0</v>
      </c>
      <c r="S204" s="203">
        <f t="shared" si="44"/>
        <v>0</v>
      </c>
      <c r="T204" s="202">
        <f t="shared" si="45"/>
        <v>0</v>
      </c>
      <c r="U204" s="203">
        <f t="shared" si="46"/>
        <v>0</v>
      </c>
      <c r="V204" s="202">
        <f t="shared" si="47"/>
        <v>0</v>
      </c>
      <c r="W204" s="204" t="str">
        <f t="shared" si="48"/>
        <v>none</v>
      </c>
      <c r="X204" s="205">
        <f t="shared" si="49"/>
        <v>0</v>
      </c>
    </row>
    <row r="205" spans="1:24" x14ac:dyDescent="0.25">
      <c r="A205" s="228" t="s">
        <v>96</v>
      </c>
      <c r="B205" s="341">
        <f t="shared" si="50"/>
        <v>24</v>
      </c>
      <c r="C205" s="341" t="str">
        <f t="shared" si="39"/>
        <v>DR&gt;65 - 24</v>
      </c>
      <c r="D205" s="351"/>
      <c r="E205" s="353"/>
      <c r="F205" s="351"/>
      <c r="G205" s="350"/>
      <c r="H205" s="353"/>
      <c r="I205" s="351"/>
      <c r="J205" s="350"/>
      <c r="K205" s="350"/>
      <c r="L205" s="351"/>
      <c r="M205" s="341" t="str">
        <f t="shared" si="40"/>
        <v/>
      </c>
      <c r="N205" s="350"/>
      <c r="O205" s="351"/>
      <c r="P205" s="341" t="str">
        <f t="shared" si="41"/>
        <v/>
      </c>
      <c r="Q205" s="202">
        <f t="shared" si="42"/>
        <v>0</v>
      </c>
      <c r="R205" s="202">
        <f t="shared" si="43"/>
        <v>0</v>
      </c>
      <c r="S205" s="203">
        <f t="shared" si="44"/>
        <v>0</v>
      </c>
      <c r="T205" s="202">
        <f t="shared" si="45"/>
        <v>0</v>
      </c>
      <c r="U205" s="203">
        <f t="shared" si="46"/>
        <v>0</v>
      </c>
      <c r="V205" s="202">
        <f t="shared" si="47"/>
        <v>0</v>
      </c>
      <c r="W205" s="204" t="str">
        <f t="shared" si="48"/>
        <v>none</v>
      </c>
      <c r="X205" s="205">
        <f t="shared" si="49"/>
        <v>0</v>
      </c>
    </row>
    <row r="206" spans="1:24" x14ac:dyDescent="0.25">
      <c r="A206" s="228" t="s">
        <v>96</v>
      </c>
      <c r="B206" s="341">
        <f t="shared" si="50"/>
        <v>25</v>
      </c>
      <c r="C206" s="341" t="str">
        <f t="shared" si="39"/>
        <v>DR&gt;65 - 25</v>
      </c>
      <c r="D206" s="351"/>
      <c r="E206" s="353"/>
      <c r="F206" s="351"/>
      <c r="G206" s="350"/>
      <c r="H206" s="353"/>
      <c r="I206" s="351"/>
      <c r="J206" s="350"/>
      <c r="K206" s="350"/>
      <c r="L206" s="351"/>
      <c r="M206" s="341" t="str">
        <f t="shared" si="40"/>
        <v/>
      </c>
      <c r="N206" s="350"/>
      <c r="O206" s="351"/>
      <c r="P206" s="341" t="str">
        <f t="shared" si="41"/>
        <v/>
      </c>
      <c r="Q206" s="202">
        <f t="shared" si="42"/>
        <v>0</v>
      </c>
      <c r="R206" s="202">
        <f t="shared" si="43"/>
        <v>0</v>
      </c>
      <c r="S206" s="203">
        <f t="shared" si="44"/>
        <v>0</v>
      </c>
      <c r="T206" s="202">
        <f t="shared" si="45"/>
        <v>0</v>
      </c>
      <c r="U206" s="203">
        <f t="shared" si="46"/>
        <v>0</v>
      </c>
      <c r="V206" s="202">
        <f t="shared" si="47"/>
        <v>0</v>
      </c>
      <c r="W206" s="204" t="str">
        <f t="shared" si="48"/>
        <v>none</v>
      </c>
      <c r="X206" s="205">
        <f t="shared" si="49"/>
        <v>0</v>
      </c>
    </row>
    <row r="207" spans="1:24" x14ac:dyDescent="0.25">
      <c r="A207" s="228" t="s">
        <v>96</v>
      </c>
      <c r="B207" s="341">
        <f t="shared" si="50"/>
        <v>26</v>
      </c>
      <c r="C207" s="341" t="str">
        <f t="shared" si="39"/>
        <v>DR&gt;65 - 26</v>
      </c>
      <c r="D207" s="351"/>
      <c r="E207" s="353"/>
      <c r="F207" s="351"/>
      <c r="G207" s="350"/>
      <c r="H207" s="353"/>
      <c r="I207" s="351"/>
      <c r="J207" s="350"/>
      <c r="K207" s="350"/>
      <c r="L207" s="351"/>
      <c r="M207" s="341" t="str">
        <f t="shared" si="40"/>
        <v/>
      </c>
      <c r="N207" s="350"/>
      <c r="O207" s="351"/>
      <c r="P207" s="341" t="str">
        <f t="shared" si="41"/>
        <v/>
      </c>
      <c r="Q207" s="202">
        <f t="shared" si="42"/>
        <v>0</v>
      </c>
      <c r="R207" s="202">
        <f t="shared" si="43"/>
        <v>0</v>
      </c>
      <c r="S207" s="203">
        <f t="shared" si="44"/>
        <v>0</v>
      </c>
      <c r="T207" s="202">
        <f t="shared" si="45"/>
        <v>0</v>
      </c>
      <c r="U207" s="203">
        <f t="shared" si="46"/>
        <v>0</v>
      </c>
      <c r="V207" s="202">
        <f t="shared" si="47"/>
        <v>0</v>
      </c>
      <c r="W207" s="204" t="str">
        <f t="shared" si="48"/>
        <v>none</v>
      </c>
      <c r="X207" s="205">
        <f t="shared" si="49"/>
        <v>0</v>
      </c>
    </row>
    <row r="208" spans="1:24" x14ac:dyDescent="0.25">
      <c r="A208" s="228" t="s">
        <v>96</v>
      </c>
      <c r="B208" s="341">
        <f t="shared" si="50"/>
        <v>27</v>
      </c>
      <c r="C208" s="341" t="str">
        <f t="shared" si="39"/>
        <v>DR&gt;65 - 27</v>
      </c>
      <c r="D208" s="351"/>
      <c r="E208" s="353"/>
      <c r="F208" s="351"/>
      <c r="G208" s="350"/>
      <c r="H208" s="353"/>
      <c r="I208" s="351"/>
      <c r="J208" s="350"/>
      <c r="K208" s="350"/>
      <c r="L208" s="351"/>
      <c r="M208" s="341" t="str">
        <f t="shared" si="40"/>
        <v/>
      </c>
      <c r="N208" s="350"/>
      <c r="O208" s="351"/>
      <c r="P208" s="341" t="str">
        <f t="shared" si="41"/>
        <v/>
      </c>
      <c r="Q208" s="202">
        <f t="shared" si="42"/>
        <v>0</v>
      </c>
      <c r="R208" s="202">
        <f t="shared" si="43"/>
        <v>0</v>
      </c>
      <c r="S208" s="203">
        <f t="shared" si="44"/>
        <v>0</v>
      </c>
      <c r="T208" s="202">
        <f t="shared" si="45"/>
        <v>0</v>
      </c>
      <c r="U208" s="203">
        <f t="shared" si="46"/>
        <v>0</v>
      </c>
      <c r="V208" s="202">
        <f t="shared" si="47"/>
        <v>0</v>
      </c>
      <c r="W208" s="204" t="str">
        <f t="shared" si="48"/>
        <v>none</v>
      </c>
      <c r="X208" s="205">
        <f t="shared" si="49"/>
        <v>0</v>
      </c>
    </row>
    <row r="209" spans="1:24" x14ac:dyDescent="0.25">
      <c r="A209" s="228" t="s">
        <v>96</v>
      </c>
      <c r="B209" s="341">
        <f t="shared" si="50"/>
        <v>28</v>
      </c>
      <c r="C209" s="341" t="str">
        <f t="shared" si="39"/>
        <v>DR&gt;65 - 28</v>
      </c>
      <c r="D209" s="351"/>
      <c r="E209" s="353"/>
      <c r="F209" s="351"/>
      <c r="G209" s="350"/>
      <c r="H209" s="353"/>
      <c r="I209" s="351"/>
      <c r="J209" s="350"/>
      <c r="K209" s="350"/>
      <c r="L209" s="351"/>
      <c r="M209" s="341" t="str">
        <f t="shared" si="40"/>
        <v/>
      </c>
      <c r="N209" s="350"/>
      <c r="O209" s="351"/>
      <c r="P209" s="341" t="str">
        <f t="shared" si="41"/>
        <v/>
      </c>
      <c r="Q209" s="202">
        <f t="shared" si="42"/>
        <v>0</v>
      </c>
      <c r="R209" s="202">
        <f t="shared" si="43"/>
        <v>0</v>
      </c>
      <c r="S209" s="203">
        <f t="shared" si="44"/>
        <v>0</v>
      </c>
      <c r="T209" s="202">
        <f t="shared" si="45"/>
        <v>0</v>
      </c>
      <c r="U209" s="203">
        <f t="shared" si="46"/>
        <v>0</v>
      </c>
      <c r="V209" s="202">
        <f t="shared" si="47"/>
        <v>0</v>
      </c>
      <c r="W209" s="204" t="str">
        <f t="shared" si="48"/>
        <v>none</v>
      </c>
      <c r="X209" s="205">
        <f t="shared" si="49"/>
        <v>0</v>
      </c>
    </row>
    <row r="210" spans="1:24" x14ac:dyDescent="0.25">
      <c r="A210" s="228" t="s">
        <v>96</v>
      </c>
      <c r="B210" s="341">
        <f t="shared" si="50"/>
        <v>29</v>
      </c>
      <c r="C210" s="341" t="str">
        <f t="shared" si="39"/>
        <v>DR&gt;65 - 29</v>
      </c>
      <c r="D210" s="351"/>
      <c r="E210" s="353"/>
      <c r="F210" s="351"/>
      <c r="G210" s="350"/>
      <c r="H210" s="353"/>
      <c r="I210" s="351"/>
      <c r="J210" s="350"/>
      <c r="K210" s="350"/>
      <c r="L210" s="351"/>
      <c r="M210" s="341" t="str">
        <f t="shared" si="40"/>
        <v/>
      </c>
      <c r="N210" s="350"/>
      <c r="O210" s="351"/>
      <c r="P210" s="341" t="str">
        <f t="shared" si="41"/>
        <v/>
      </c>
      <c r="Q210" s="202">
        <f t="shared" si="42"/>
        <v>0</v>
      </c>
      <c r="R210" s="202">
        <f t="shared" si="43"/>
        <v>0</v>
      </c>
      <c r="S210" s="203">
        <f t="shared" si="44"/>
        <v>0</v>
      </c>
      <c r="T210" s="202">
        <f t="shared" si="45"/>
        <v>0</v>
      </c>
      <c r="U210" s="203">
        <f t="shared" si="46"/>
        <v>0</v>
      </c>
      <c r="V210" s="202">
        <f t="shared" si="47"/>
        <v>0</v>
      </c>
      <c r="W210" s="204" t="str">
        <f t="shared" si="48"/>
        <v>none</v>
      </c>
      <c r="X210" s="205">
        <f t="shared" si="49"/>
        <v>0</v>
      </c>
    </row>
    <row r="211" spans="1:24" x14ac:dyDescent="0.25">
      <c r="A211" s="228" t="s">
        <v>96</v>
      </c>
      <c r="B211" s="341">
        <f t="shared" si="50"/>
        <v>30</v>
      </c>
      <c r="C211" s="341" t="str">
        <f t="shared" si="39"/>
        <v>DR&gt;65 - 30</v>
      </c>
      <c r="D211" s="351"/>
      <c r="E211" s="353"/>
      <c r="F211" s="351"/>
      <c r="G211" s="350"/>
      <c r="H211" s="353"/>
      <c r="I211" s="351"/>
      <c r="J211" s="350"/>
      <c r="K211" s="350"/>
      <c r="L211" s="351"/>
      <c r="M211" s="341" t="str">
        <f t="shared" si="40"/>
        <v/>
      </c>
      <c r="N211" s="350"/>
      <c r="O211" s="351"/>
      <c r="P211" s="341" t="str">
        <f t="shared" si="41"/>
        <v/>
      </c>
      <c r="Q211" s="202">
        <f t="shared" si="42"/>
        <v>0</v>
      </c>
      <c r="R211" s="202">
        <f t="shared" si="43"/>
        <v>0</v>
      </c>
      <c r="S211" s="203">
        <f t="shared" si="44"/>
        <v>0</v>
      </c>
      <c r="T211" s="202">
        <f t="shared" si="45"/>
        <v>0</v>
      </c>
      <c r="U211" s="203">
        <f t="shared" si="46"/>
        <v>0</v>
      </c>
      <c r="V211" s="202">
        <f t="shared" si="47"/>
        <v>0</v>
      </c>
      <c r="W211" s="204" t="str">
        <f t="shared" si="48"/>
        <v>none</v>
      </c>
      <c r="X211" s="205">
        <f t="shared" si="49"/>
        <v>0</v>
      </c>
    </row>
    <row r="212" spans="1:24" x14ac:dyDescent="0.25">
      <c r="A212" s="228" t="s">
        <v>96</v>
      </c>
      <c r="B212" s="341">
        <f t="shared" si="50"/>
        <v>31</v>
      </c>
      <c r="C212" s="341" t="str">
        <f t="shared" si="39"/>
        <v>DR&gt;65 - 31</v>
      </c>
      <c r="D212" s="351"/>
      <c r="E212" s="353"/>
      <c r="F212" s="351"/>
      <c r="G212" s="350"/>
      <c r="H212" s="353"/>
      <c r="I212" s="351"/>
      <c r="J212" s="350"/>
      <c r="K212" s="350"/>
      <c r="L212" s="351"/>
      <c r="M212" s="341" t="str">
        <f t="shared" si="40"/>
        <v/>
      </c>
      <c r="N212" s="350"/>
      <c r="O212" s="351"/>
      <c r="P212" s="341" t="str">
        <f t="shared" si="41"/>
        <v/>
      </c>
      <c r="Q212" s="202">
        <f t="shared" si="42"/>
        <v>0</v>
      </c>
      <c r="R212" s="202">
        <f t="shared" si="43"/>
        <v>0</v>
      </c>
      <c r="S212" s="203">
        <f t="shared" si="44"/>
        <v>0</v>
      </c>
      <c r="T212" s="202">
        <f t="shared" si="45"/>
        <v>0</v>
      </c>
      <c r="U212" s="203">
        <f t="shared" si="46"/>
        <v>0</v>
      </c>
      <c r="V212" s="202">
        <f t="shared" si="47"/>
        <v>0</v>
      </c>
      <c r="W212" s="204" t="str">
        <f t="shared" si="48"/>
        <v>none</v>
      </c>
      <c r="X212" s="205">
        <f t="shared" si="49"/>
        <v>0</v>
      </c>
    </row>
    <row r="213" spans="1:24" x14ac:dyDescent="0.25">
      <c r="A213" s="228" t="s">
        <v>96</v>
      </c>
      <c r="B213" s="341">
        <f t="shared" si="50"/>
        <v>32</v>
      </c>
      <c r="C213" s="341" t="str">
        <f t="shared" si="39"/>
        <v>DR&gt;65 - 32</v>
      </c>
      <c r="D213" s="351"/>
      <c r="E213" s="353"/>
      <c r="F213" s="351"/>
      <c r="G213" s="350"/>
      <c r="H213" s="353"/>
      <c r="I213" s="351"/>
      <c r="J213" s="350"/>
      <c r="K213" s="350"/>
      <c r="L213" s="351"/>
      <c r="M213" s="341" t="str">
        <f t="shared" si="40"/>
        <v/>
      </c>
      <c r="N213" s="350"/>
      <c r="O213" s="351"/>
      <c r="P213" s="341" t="str">
        <f t="shared" si="41"/>
        <v/>
      </c>
      <c r="Q213" s="202">
        <f t="shared" si="42"/>
        <v>0</v>
      </c>
      <c r="R213" s="202">
        <f t="shared" si="43"/>
        <v>0</v>
      </c>
      <c r="S213" s="203">
        <f t="shared" si="44"/>
        <v>0</v>
      </c>
      <c r="T213" s="202">
        <f t="shared" si="45"/>
        <v>0</v>
      </c>
      <c r="U213" s="203">
        <f t="shared" si="46"/>
        <v>0</v>
      </c>
      <c r="V213" s="202">
        <f t="shared" si="47"/>
        <v>0</v>
      </c>
      <c r="W213" s="204" t="str">
        <f t="shared" si="48"/>
        <v>none</v>
      </c>
      <c r="X213" s="205">
        <f t="shared" si="49"/>
        <v>0</v>
      </c>
    </row>
    <row r="214" spans="1:24" x14ac:dyDescent="0.25">
      <c r="A214" s="228" t="s">
        <v>96</v>
      </c>
      <c r="B214" s="341">
        <f t="shared" si="50"/>
        <v>33</v>
      </c>
      <c r="C214" s="341" t="str">
        <f t="shared" ref="C214:C241" si="51">"DR&gt;65"&amp;" - "&amp;B214</f>
        <v>DR&gt;65 - 33</v>
      </c>
      <c r="D214" s="351"/>
      <c r="E214" s="353"/>
      <c r="F214" s="351"/>
      <c r="G214" s="350"/>
      <c r="H214" s="353"/>
      <c r="I214" s="351"/>
      <c r="J214" s="350"/>
      <c r="K214" s="350"/>
      <c r="L214" s="351"/>
      <c r="M214" s="341" t="str">
        <f t="shared" si="40"/>
        <v/>
      </c>
      <c r="N214" s="350"/>
      <c r="O214" s="351"/>
      <c r="P214" s="341" t="str">
        <f t="shared" si="41"/>
        <v/>
      </c>
      <c r="Q214" s="202">
        <f t="shared" si="42"/>
        <v>0</v>
      </c>
      <c r="R214" s="202">
        <f t="shared" si="43"/>
        <v>0</v>
      </c>
      <c r="S214" s="203">
        <f t="shared" si="44"/>
        <v>0</v>
      </c>
      <c r="T214" s="202">
        <f t="shared" si="45"/>
        <v>0</v>
      </c>
      <c r="U214" s="203">
        <f t="shared" si="46"/>
        <v>0</v>
      </c>
      <c r="V214" s="202">
        <f t="shared" si="47"/>
        <v>0</v>
      </c>
      <c r="W214" s="204" t="str">
        <f t="shared" si="48"/>
        <v>none</v>
      </c>
      <c r="X214" s="205">
        <f t="shared" si="49"/>
        <v>0</v>
      </c>
    </row>
    <row r="215" spans="1:24" x14ac:dyDescent="0.25">
      <c r="A215" s="228" t="s">
        <v>96</v>
      </c>
      <c r="B215" s="341">
        <f t="shared" si="50"/>
        <v>34</v>
      </c>
      <c r="C215" s="341" t="str">
        <f t="shared" si="51"/>
        <v>DR&gt;65 - 34</v>
      </c>
      <c r="D215" s="351"/>
      <c r="E215" s="353"/>
      <c r="F215" s="351"/>
      <c r="G215" s="350"/>
      <c r="H215" s="353"/>
      <c r="I215" s="351"/>
      <c r="J215" s="350"/>
      <c r="K215" s="350"/>
      <c r="L215" s="351"/>
      <c r="M215" s="341" t="str">
        <f t="shared" si="40"/>
        <v/>
      </c>
      <c r="N215" s="350"/>
      <c r="O215" s="351"/>
      <c r="P215" s="341" t="str">
        <f t="shared" si="41"/>
        <v/>
      </c>
      <c r="Q215" s="202">
        <f t="shared" si="42"/>
        <v>0</v>
      </c>
      <c r="R215" s="202">
        <f t="shared" si="43"/>
        <v>0</v>
      </c>
      <c r="S215" s="203">
        <f t="shared" si="44"/>
        <v>0</v>
      </c>
      <c r="T215" s="202">
        <f t="shared" si="45"/>
        <v>0</v>
      </c>
      <c r="U215" s="203">
        <f t="shared" si="46"/>
        <v>0</v>
      </c>
      <c r="V215" s="202">
        <f t="shared" si="47"/>
        <v>0</v>
      </c>
      <c r="W215" s="204" t="str">
        <f t="shared" si="48"/>
        <v>none</v>
      </c>
      <c r="X215" s="205">
        <f t="shared" si="49"/>
        <v>0</v>
      </c>
    </row>
    <row r="216" spans="1:24" x14ac:dyDescent="0.25">
      <c r="A216" s="228" t="s">
        <v>96</v>
      </c>
      <c r="B216" s="341">
        <f t="shared" si="50"/>
        <v>35</v>
      </c>
      <c r="C216" s="341" t="str">
        <f t="shared" si="51"/>
        <v>DR&gt;65 - 35</v>
      </c>
      <c r="D216" s="351"/>
      <c r="E216" s="353"/>
      <c r="F216" s="351"/>
      <c r="G216" s="350"/>
      <c r="H216" s="353"/>
      <c r="I216" s="351"/>
      <c r="J216" s="350"/>
      <c r="K216" s="350"/>
      <c r="L216" s="351"/>
      <c r="M216" s="341" t="str">
        <f t="shared" si="40"/>
        <v/>
      </c>
      <c r="N216" s="350"/>
      <c r="O216" s="351"/>
      <c r="P216" s="341" t="str">
        <f t="shared" si="41"/>
        <v/>
      </c>
      <c r="Q216" s="202">
        <f t="shared" si="42"/>
        <v>0</v>
      </c>
      <c r="R216" s="202">
        <f t="shared" si="43"/>
        <v>0</v>
      </c>
      <c r="S216" s="203">
        <f t="shared" si="44"/>
        <v>0</v>
      </c>
      <c r="T216" s="202">
        <f t="shared" si="45"/>
        <v>0</v>
      </c>
      <c r="U216" s="203">
        <f t="shared" si="46"/>
        <v>0</v>
      </c>
      <c r="V216" s="202">
        <f t="shared" si="47"/>
        <v>0</v>
      </c>
      <c r="W216" s="204" t="str">
        <f t="shared" si="48"/>
        <v>none</v>
      </c>
      <c r="X216" s="205">
        <f t="shared" si="49"/>
        <v>0</v>
      </c>
    </row>
    <row r="217" spans="1:24" x14ac:dyDescent="0.25">
      <c r="A217" s="228" t="s">
        <v>96</v>
      </c>
      <c r="B217" s="341">
        <f t="shared" si="50"/>
        <v>36</v>
      </c>
      <c r="C217" s="341" t="str">
        <f t="shared" si="51"/>
        <v>DR&gt;65 - 36</v>
      </c>
      <c r="D217" s="351"/>
      <c r="E217" s="353"/>
      <c r="F217" s="351"/>
      <c r="G217" s="350"/>
      <c r="H217" s="353"/>
      <c r="I217" s="351"/>
      <c r="J217" s="350"/>
      <c r="K217" s="350"/>
      <c r="L217" s="351"/>
      <c r="M217" s="341" t="str">
        <f t="shared" si="40"/>
        <v/>
      </c>
      <c r="N217" s="350"/>
      <c r="O217" s="351"/>
      <c r="P217" s="341" t="str">
        <f t="shared" si="41"/>
        <v/>
      </c>
      <c r="Q217" s="202">
        <f t="shared" si="42"/>
        <v>0</v>
      </c>
      <c r="R217" s="202">
        <f t="shared" si="43"/>
        <v>0</v>
      </c>
      <c r="S217" s="203">
        <f t="shared" si="44"/>
        <v>0</v>
      </c>
      <c r="T217" s="202">
        <f t="shared" si="45"/>
        <v>0</v>
      </c>
      <c r="U217" s="203">
        <f t="shared" si="46"/>
        <v>0</v>
      </c>
      <c r="V217" s="202">
        <f t="shared" si="47"/>
        <v>0</v>
      </c>
      <c r="W217" s="204" t="str">
        <f t="shared" si="48"/>
        <v>none</v>
      </c>
      <c r="X217" s="205">
        <f t="shared" si="49"/>
        <v>0</v>
      </c>
    </row>
    <row r="218" spans="1:24" x14ac:dyDescent="0.25">
      <c r="A218" s="228" t="s">
        <v>96</v>
      </c>
      <c r="B218" s="341">
        <f t="shared" si="50"/>
        <v>37</v>
      </c>
      <c r="C218" s="341" t="str">
        <f t="shared" si="51"/>
        <v>DR&gt;65 - 37</v>
      </c>
      <c r="D218" s="351"/>
      <c r="E218" s="353"/>
      <c r="F218" s="351"/>
      <c r="G218" s="350"/>
      <c r="H218" s="353"/>
      <c r="I218" s="351"/>
      <c r="J218" s="350"/>
      <c r="K218" s="350"/>
      <c r="L218" s="351"/>
      <c r="M218" s="341" t="str">
        <f t="shared" si="40"/>
        <v/>
      </c>
      <c r="N218" s="350"/>
      <c r="O218" s="351"/>
      <c r="P218" s="341" t="str">
        <f t="shared" si="41"/>
        <v/>
      </c>
      <c r="Q218" s="202">
        <f t="shared" si="42"/>
        <v>0</v>
      </c>
      <c r="R218" s="202">
        <f t="shared" si="43"/>
        <v>0</v>
      </c>
      <c r="S218" s="203">
        <f t="shared" si="44"/>
        <v>0</v>
      </c>
      <c r="T218" s="202">
        <f t="shared" si="45"/>
        <v>0</v>
      </c>
      <c r="U218" s="203">
        <f t="shared" si="46"/>
        <v>0</v>
      </c>
      <c r="V218" s="202">
        <f t="shared" si="47"/>
        <v>0</v>
      </c>
      <c r="W218" s="204" t="str">
        <f t="shared" si="48"/>
        <v>none</v>
      </c>
      <c r="X218" s="205">
        <f t="shared" si="49"/>
        <v>0</v>
      </c>
    </row>
    <row r="219" spans="1:24" x14ac:dyDescent="0.25">
      <c r="A219" s="228" t="s">
        <v>96</v>
      </c>
      <c r="B219" s="341">
        <f t="shared" si="50"/>
        <v>38</v>
      </c>
      <c r="C219" s="341" t="str">
        <f t="shared" si="51"/>
        <v>DR&gt;65 - 38</v>
      </c>
      <c r="D219" s="351"/>
      <c r="E219" s="353"/>
      <c r="F219" s="351"/>
      <c r="G219" s="350"/>
      <c r="H219" s="353"/>
      <c r="I219" s="351"/>
      <c r="J219" s="350"/>
      <c r="K219" s="350"/>
      <c r="L219" s="351"/>
      <c r="M219" s="341" t="str">
        <f t="shared" si="40"/>
        <v/>
      </c>
      <c r="N219" s="350"/>
      <c r="O219" s="351"/>
      <c r="P219" s="341" t="str">
        <f t="shared" si="41"/>
        <v/>
      </c>
      <c r="Q219" s="202">
        <f t="shared" si="42"/>
        <v>0</v>
      </c>
      <c r="R219" s="202">
        <f t="shared" si="43"/>
        <v>0</v>
      </c>
      <c r="S219" s="203">
        <f t="shared" si="44"/>
        <v>0</v>
      </c>
      <c r="T219" s="202">
        <f t="shared" si="45"/>
        <v>0</v>
      </c>
      <c r="U219" s="203">
        <f t="shared" si="46"/>
        <v>0</v>
      </c>
      <c r="V219" s="202">
        <f t="shared" si="47"/>
        <v>0</v>
      </c>
      <c r="W219" s="204" t="str">
        <f t="shared" si="48"/>
        <v>none</v>
      </c>
      <c r="X219" s="205">
        <f t="shared" si="49"/>
        <v>0</v>
      </c>
    </row>
    <row r="220" spans="1:24" x14ac:dyDescent="0.25">
      <c r="A220" s="228" t="s">
        <v>96</v>
      </c>
      <c r="B220" s="341">
        <f t="shared" si="50"/>
        <v>39</v>
      </c>
      <c r="C220" s="341" t="str">
        <f t="shared" si="51"/>
        <v>DR&gt;65 - 39</v>
      </c>
      <c r="D220" s="351"/>
      <c r="E220" s="353"/>
      <c r="F220" s="351"/>
      <c r="G220" s="350"/>
      <c r="H220" s="353"/>
      <c r="I220" s="351"/>
      <c r="J220" s="350"/>
      <c r="K220" s="350"/>
      <c r="L220" s="351"/>
      <c r="M220" s="341" t="str">
        <f t="shared" si="40"/>
        <v/>
      </c>
      <c r="N220" s="350"/>
      <c r="O220" s="351"/>
      <c r="P220" s="341" t="str">
        <f t="shared" si="41"/>
        <v/>
      </c>
      <c r="Q220" s="202">
        <f t="shared" si="42"/>
        <v>0</v>
      </c>
      <c r="R220" s="202">
        <f t="shared" si="43"/>
        <v>0</v>
      </c>
      <c r="S220" s="203">
        <f t="shared" si="44"/>
        <v>0</v>
      </c>
      <c r="T220" s="202">
        <f t="shared" si="45"/>
        <v>0</v>
      </c>
      <c r="U220" s="203">
        <f t="shared" si="46"/>
        <v>0</v>
      </c>
      <c r="V220" s="202">
        <f t="shared" si="47"/>
        <v>0</v>
      </c>
      <c r="W220" s="204" t="str">
        <f t="shared" si="48"/>
        <v>none</v>
      </c>
      <c r="X220" s="205">
        <f t="shared" si="49"/>
        <v>0</v>
      </c>
    </row>
    <row r="221" spans="1:24" x14ac:dyDescent="0.25">
      <c r="A221" s="228" t="s">
        <v>96</v>
      </c>
      <c r="B221" s="341">
        <f t="shared" si="50"/>
        <v>40</v>
      </c>
      <c r="C221" s="341" t="str">
        <f t="shared" si="51"/>
        <v>DR&gt;65 - 40</v>
      </c>
      <c r="D221" s="351"/>
      <c r="E221" s="353"/>
      <c r="F221" s="351"/>
      <c r="G221" s="350"/>
      <c r="H221" s="353"/>
      <c r="I221" s="351"/>
      <c r="J221" s="350"/>
      <c r="K221" s="350"/>
      <c r="L221" s="351"/>
      <c r="M221" s="341" t="str">
        <f t="shared" si="40"/>
        <v/>
      </c>
      <c r="N221" s="350"/>
      <c r="O221" s="351"/>
      <c r="P221" s="341" t="str">
        <f t="shared" si="41"/>
        <v/>
      </c>
      <c r="Q221" s="202">
        <f t="shared" si="42"/>
        <v>0</v>
      </c>
      <c r="R221" s="202">
        <f t="shared" si="43"/>
        <v>0</v>
      </c>
      <c r="S221" s="203">
        <f t="shared" si="44"/>
        <v>0</v>
      </c>
      <c r="T221" s="202">
        <f t="shared" si="45"/>
        <v>0</v>
      </c>
      <c r="U221" s="203">
        <f t="shared" si="46"/>
        <v>0</v>
      </c>
      <c r="V221" s="202">
        <f t="shared" si="47"/>
        <v>0</v>
      </c>
      <c r="W221" s="204" t="str">
        <f t="shared" si="48"/>
        <v>none</v>
      </c>
      <c r="X221" s="205">
        <f t="shared" si="49"/>
        <v>0</v>
      </c>
    </row>
    <row r="222" spans="1:24" x14ac:dyDescent="0.25">
      <c r="A222" s="228" t="s">
        <v>96</v>
      </c>
      <c r="B222" s="341">
        <f t="shared" si="50"/>
        <v>41</v>
      </c>
      <c r="C222" s="341" t="str">
        <f t="shared" si="51"/>
        <v>DR&gt;65 - 41</v>
      </c>
      <c r="D222" s="351"/>
      <c r="E222" s="353"/>
      <c r="F222" s="351"/>
      <c r="G222" s="350"/>
      <c r="H222" s="353"/>
      <c r="I222" s="351"/>
      <c r="J222" s="350"/>
      <c r="K222" s="350"/>
      <c r="L222" s="351"/>
      <c r="M222" s="341" t="str">
        <f t="shared" si="40"/>
        <v/>
      </c>
      <c r="N222" s="350"/>
      <c r="O222" s="351"/>
      <c r="P222" s="341" t="str">
        <f t="shared" si="41"/>
        <v/>
      </c>
      <c r="Q222" s="202">
        <f t="shared" si="42"/>
        <v>0</v>
      </c>
      <c r="R222" s="202">
        <f t="shared" si="43"/>
        <v>0</v>
      </c>
      <c r="S222" s="203">
        <f t="shared" si="44"/>
        <v>0</v>
      </c>
      <c r="T222" s="202">
        <f t="shared" si="45"/>
        <v>0</v>
      </c>
      <c r="U222" s="203">
        <f t="shared" si="46"/>
        <v>0</v>
      </c>
      <c r="V222" s="202">
        <f t="shared" si="47"/>
        <v>0</v>
      </c>
      <c r="W222" s="204" t="str">
        <f t="shared" si="48"/>
        <v>none</v>
      </c>
      <c r="X222" s="205">
        <f t="shared" si="49"/>
        <v>0</v>
      </c>
    </row>
    <row r="223" spans="1:24" x14ac:dyDescent="0.25">
      <c r="A223" s="228" t="s">
        <v>96</v>
      </c>
      <c r="B223" s="341">
        <f t="shared" si="50"/>
        <v>42</v>
      </c>
      <c r="C223" s="341" t="str">
        <f t="shared" si="51"/>
        <v>DR&gt;65 - 42</v>
      </c>
      <c r="D223" s="351"/>
      <c r="E223" s="353"/>
      <c r="F223" s="351"/>
      <c r="G223" s="350"/>
      <c r="H223" s="353"/>
      <c r="I223" s="351"/>
      <c r="J223" s="350"/>
      <c r="K223" s="350"/>
      <c r="L223" s="351"/>
      <c r="M223" s="341" t="str">
        <f t="shared" si="40"/>
        <v/>
      </c>
      <c r="N223" s="350"/>
      <c r="O223" s="351"/>
      <c r="P223" s="341" t="str">
        <f t="shared" si="41"/>
        <v/>
      </c>
      <c r="Q223" s="202">
        <f t="shared" si="42"/>
        <v>0</v>
      </c>
      <c r="R223" s="202">
        <f t="shared" si="43"/>
        <v>0</v>
      </c>
      <c r="S223" s="203">
        <f t="shared" si="44"/>
        <v>0</v>
      </c>
      <c r="T223" s="202">
        <f t="shared" si="45"/>
        <v>0</v>
      </c>
      <c r="U223" s="203">
        <f t="shared" si="46"/>
        <v>0</v>
      </c>
      <c r="V223" s="202">
        <f t="shared" si="47"/>
        <v>0</v>
      </c>
      <c r="W223" s="204" t="str">
        <f t="shared" si="48"/>
        <v>none</v>
      </c>
      <c r="X223" s="205">
        <f t="shared" si="49"/>
        <v>0</v>
      </c>
    </row>
    <row r="224" spans="1:24" x14ac:dyDescent="0.25">
      <c r="A224" s="228" t="s">
        <v>96</v>
      </c>
      <c r="B224" s="341">
        <f t="shared" si="50"/>
        <v>43</v>
      </c>
      <c r="C224" s="341" t="str">
        <f t="shared" si="51"/>
        <v>DR&gt;65 - 43</v>
      </c>
      <c r="D224" s="351"/>
      <c r="E224" s="353"/>
      <c r="F224" s="351"/>
      <c r="G224" s="350"/>
      <c r="H224" s="353"/>
      <c r="I224" s="351"/>
      <c r="J224" s="350"/>
      <c r="K224" s="350"/>
      <c r="L224" s="351"/>
      <c r="M224" s="341" t="str">
        <f t="shared" si="40"/>
        <v/>
      </c>
      <c r="N224" s="350"/>
      <c r="O224" s="351"/>
      <c r="P224" s="341" t="str">
        <f t="shared" si="41"/>
        <v/>
      </c>
      <c r="Q224" s="202">
        <f t="shared" si="42"/>
        <v>0</v>
      </c>
      <c r="R224" s="202">
        <f t="shared" si="43"/>
        <v>0</v>
      </c>
      <c r="S224" s="203">
        <f t="shared" si="44"/>
        <v>0</v>
      </c>
      <c r="T224" s="202">
        <f t="shared" si="45"/>
        <v>0</v>
      </c>
      <c r="U224" s="203">
        <f t="shared" si="46"/>
        <v>0</v>
      </c>
      <c r="V224" s="202">
        <f t="shared" si="47"/>
        <v>0</v>
      </c>
      <c r="W224" s="204" t="str">
        <f t="shared" si="48"/>
        <v>none</v>
      </c>
      <c r="X224" s="205">
        <f t="shared" si="49"/>
        <v>0</v>
      </c>
    </row>
    <row r="225" spans="1:24" x14ac:dyDescent="0.25">
      <c r="A225" s="228" t="s">
        <v>96</v>
      </c>
      <c r="B225" s="341">
        <f t="shared" si="50"/>
        <v>44</v>
      </c>
      <c r="C225" s="341" t="str">
        <f t="shared" si="51"/>
        <v>DR&gt;65 - 44</v>
      </c>
      <c r="D225" s="351"/>
      <c r="E225" s="353"/>
      <c r="F225" s="351"/>
      <c r="G225" s="350"/>
      <c r="H225" s="353"/>
      <c r="I225" s="351"/>
      <c r="J225" s="350"/>
      <c r="K225" s="350"/>
      <c r="L225" s="351"/>
      <c r="M225" s="341" t="str">
        <f t="shared" si="40"/>
        <v/>
      </c>
      <c r="N225" s="350"/>
      <c r="O225" s="351"/>
      <c r="P225" s="341" t="str">
        <f t="shared" si="41"/>
        <v/>
      </c>
      <c r="Q225" s="202">
        <f t="shared" si="42"/>
        <v>0</v>
      </c>
      <c r="R225" s="202">
        <f t="shared" si="43"/>
        <v>0</v>
      </c>
      <c r="S225" s="203">
        <f t="shared" si="44"/>
        <v>0</v>
      </c>
      <c r="T225" s="202">
        <f t="shared" si="45"/>
        <v>0</v>
      </c>
      <c r="U225" s="203">
        <f t="shared" si="46"/>
        <v>0</v>
      </c>
      <c r="V225" s="202">
        <f t="shared" si="47"/>
        <v>0</v>
      </c>
      <c r="W225" s="204" t="str">
        <f t="shared" si="48"/>
        <v>none</v>
      </c>
      <c r="X225" s="205">
        <f t="shared" si="49"/>
        <v>0</v>
      </c>
    </row>
    <row r="226" spans="1:24" x14ac:dyDescent="0.25">
      <c r="A226" s="228" t="s">
        <v>96</v>
      </c>
      <c r="B226" s="341">
        <f t="shared" si="50"/>
        <v>45</v>
      </c>
      <c r="C226" s="341" t="str">
        <f t="shared" si="51"/>
        <v>DR&gt;65 - 45</v>
      </c>
      <c r="D226" s="351"/>
      <c r="E226" s="353"/>
      <c r="F226" s="351"/>
      <c r="G226" s="350"/>
      <c r="H226" s="353"/>
      <c r="I226" s="351"/>
      <c r="J226" s="350"/>
      <c r="K226" s="350"/>
      <c r="L226" s="351"/>
      <c r="M226" s="341" t="str">
        <f t="shared" si="40"/>
        <v/>
      </c>
      <c r="N226" s="350"/>
      <c r="O226" s="351"/>
      <c r="P226" s="341" t="str">
        <f t="shared" si="41"/>
        <v/>
      </c>
      <c r="Q226" s="202">
        <f t="shared" si="42"/>
        <v>0</v>
      </c>
      <c r="R226" s="202">
        <f t="shared" si="43"/>
        <v>0</v>
      </c>
      <c r="S226" s="203">
        <f t="shared" si="44"/>
        <v>0</v>
      </c>
      <c r="T226" s="202">
        <f t="shared" si="45"/>
        <v>0</v>
      </c>
      <c r="U226" s="203">
        <f t="shared" si="46"/>
        <v>0</v>
      </c>
      <c r="V226" s="202">
        <f t="shared" si="47"/>
        <v>0</v>
      </c>
      <c r="W226" s="204" t="str">
        <f t="shared" si="48"/>
        <v>none</v>
      </c>
      <c r="X226" s="205">
        <f t="shared" si="49"/>
        <v>0</v>
      </c>
    </row>
    <row r="227" spans="1:24" x14ac:dyDescent="0.25">
      <c r="A227" s="228" t="s">
        <v>96</v>
      </c>
      <c r="B227" s="341">
        <f t="shared" si="50"/>
        <v>46</v>
      </c>
      <c r="C227" s="341" t="str">
        <f t="shared" si="51"/>
        <v>DR&gt;65 - 46</v>
      </c>
      <c r="D227" s="351"/>
      <c r="E227" s="353"/>
      <c r="F227" s="351"/>
      <c r="G227" s="350"/>
      <c r="H227" s="353"/>
      <c r="I227" s="351"/>
      <c r="J227" s="350"/>
      <c r="K227" s="350"/>
      <c r="L227" s="351"/>
      <c r="M227" s="341" t="str">
        <f t="shared" si="40"/>
        <v/>
      </c>
      <c r="N227" s="350"/>
      <c r="O227" s="351"/>
      <c r="P227" s="341" t="str">
        <f t="shared" si="41"/>
        <v/>
      </c>
      <c r="Q227" s="202">
        <f t="shared" si="42"/>
        <v>0</v>
      </c>
      <c r="R227" s="202">
        <f t="shared" si="43"/>
        <v>0</v>
      </c>
      <c r="S227" s="203">
        <f t="shared" si="44"/>
        <v>0</v>
      </c>
      <c r="T227" s="202">
        <f t="shared" si="45"/>
        <v>0</v>
      </c>
      <c r="U227" s="203">
        <f t="shared" si="46"/>
        <v>0</v>
      </c>
      <c r="V227" s="202">
        <f t="shared" si="47"/>
        <v>0</v>
      </c>
      <c r="W227" s="204" t="str">
        <f t="shared" si="48"/>
        <v>none</v>
      </c>
      <c r="X227" s="205">
        <f t="shared" si="49"/>
        <v>0</v>
      </c>
    </row>
    <row r="228" spans="1:24" x14ac:dyDescent="0.25">
      <c r="A228" s="228" t="s">
        <v>96</v>
      </c>
      <c r="B228" s="341">
        <f t="shared" si="50"/>
        <v>47</v>
      </c>
      <c r="C228" s="341" t="str">
        <f t="shared" si="51"/>
        <v>DR&gt;65 - 47</v>
      </c>
      <c r="D228" s="351"/>
      <c r="E228" s="353"/>
      <c r="F228" s="351"/>
      <c r="G228" s="350"/>
      <c r="H228" s="353"/>
      <c r="I228" s="351"/>
      <c r="J228" s="350"/>
      <c r="K228" s="350"/>
      <c r="L228" s="351"/>
      <c r="M228" s="341" t="str">
        <f t="shared" si="40"/>
        <v/>
      </c>
      <c r="N228" s="350"/>
      <c r="O228" s="351"/>
      <c r="P228" s="341" t="str">
        <f t="shared" si="41"/>
        <v/>
      </c>
      <c r="Q228" s="202">
        <f t="shared" si="42"/>
        <v>0</v>
      </c>
      <c r="R228" s="202">
        <f t="shared" si="43"/>
        <v>0</v>
      </c>
      <c r="S228" s="203">
        <f t="shared" si="44"/>
        <v>0</v>
      </c>
      <c r="T228" s="202">
        <f t="shared" si="45"/>
        <v>0</v>
      </c>
      <c r="U228" s="203">
        <f t="shared" si="46"/>
        <v>0</v>
      </c>
      <c r="V228" s="202">
        <f t="shared" si="47"/>
        <v>0</v>
      </c>
      <c r="W228" s="204" t="str">
        <f t="shared" si="48"/>
        <v>none</v>
      </c>
      <c r="X228" s="205">
        <f t="shared" si="49"/>
        <v>0</v>
      </c>
    </row>
    <row r="229" spans="1:24" x14ac:dyDescent="0.25">
      <c r="A229" s="228" t="s">
        <v>96</v>
      </c>
      <c r="B229" s="341">
        <f t="shared" si="50"/>
        <v>48</v>
      </c>
      <c r="C229" s="341" t="str">
        <f t="shared" si="51"/>
        <v>DR&gt;65 - 48</v>
      </c>
      <c r="D229" s="351"/>
      <c r="E229" s="353"/>
      <c r="F229" s="351"/>
      <c r="G229" s="350"/>
      <c r="H229" s="353"/>
      <c r="I229" s="351"/>
      <c r="J229" s="350"/>
      <c r="K229" s="350"/>
      <c r="L229" s="351"/>
      <c r="M229" s="341" t="str">
        <f t="shared" si="40"/>
        <v/>
      </c>
      <c r="N229" s="350"/>
      <c r="O229" s="351"/>
      <c r="P229" s="341" t="str">
        <f t="shared" si="41"/>
        <v/>
      </c>
      <c r="Q229" s="202">
        <f t="shared" si="42"/>
        <v>0</v>
      </c>
      <c r="R229" s="202">
        <f t="shared" si="43"/>
        <v>0</v>
      </c>
      <c r="S229" s="203">
        <f t="shared" si="44"/>
        <v>0</v>
      </c>
      <c r="T229" s="202">
        <f t="shared" si="45"/>
        <v>0</v>
      </c>
      <c r="U229" s="203">
        <f t="shared" si="46"/>
        <v>0</v>
      </c>
      <c r="V229" s="202">
        <f t="shared" si="47"/>
        <v>0</v>
      </c>
      <c r="W229" s="204" t="str">
        <f t="shared" si="48"/>
        <v>none</v>
      </c>
      <c r="X229" s="205">
        <f t="shared" si="49"/>
        <v>0</v>
      </c>
    </row>
    <row r="230" spans="1:24" x14ac:dyDescent="0.25">
      <c r="A230" s="228" t="s">
        <v>96</v>
      </c>
      <c r="B230" s="341">
        <f t="shared" si="50"/>
        <v>49</v>
      </c>
      <c r="C230" s="341" t="str">
        <f t="shared" si="51"/>
        <v>DR&gt;65 - 49</v>
      </c>
      <c r="D230" s="351"/>
      <c r="E230" s="353"/>
      <c r="F230" s="351"/>
      <c r="G230" s="350"/>
      <c r="H230" s="353"/>
      <c r="I230" s="351"/>
      <c r="J230" s="350"/>
      <c r="K230" s="350"/>
      <c r="L230" s="351"/>
      <c r="M230" s="341" t="str">
        <f t="shared" si="40"/>
        <v/>
      </c>
      <c r="N230" s="350"/>
      <c r="O230" s="351"/>
      <c r="P230" s="341" t="str">
        <f t="shared" si="41"/>
        <v/>
      </c>
      <c r="Q230" s="202">
        <f t="shared" si="42"/>
        <v>0</v>
      </c>
      <c r="R230" s="202">
        <f t="shared" si="43"/>
        <v>0</v>
      </c>
      <c r="S230" s="203">
        <f t="shared" si="44"/>
        <v>0</v>
      </c>
      <c r="T230" s="202">
        <f t="shared" si="45"/>
        <v>0</v>
      </c>
      <c r="U230" s="203">
        <f t="shared" si="46"/>
        <v>0</v>
      </c>
      <c r="V230" s="202">
        <f t="shared" si="47"/>
        <v>0</v>
      </c>
      <c r="W230" s="204" t="str">
        <f t="shared" si="48"/>
        <v>none</v>
      </c>
      <c r="X230" s="205">
        <f t="shared" si="49"/>
        <v>0</v>
      </c>
    </row>
    <row r="231" spans="1:24" x14ac:dyDescent="0.25">
      <c r="A231" s="228" t="s">
        <v>96</v>
      </c>
      <c r="B231" s="341">
        <f t="shared" si="50"/>
        <v>50</v>
      </c>
      <c r="C231" s="341" t="str">
        <f t="shared" si="51"/>
        <v>DR&gt;65 - 50</v>
      </c>
      <c r="D231" s="351"/>
      <c r="E231" s="353"/>
      <c r="F231" s="351"/>
      <c r="G231" s="350"/>
      <c r="H231" s="353"/>
      <c r="I231" s="351"/>
      <c r="J231" s="350"/>
      <c r="K231" s="350"/>
      <c r="L231" s="351"/>
      <c r="M231" s="341" t="str">
        <f t="shared" si="40"/>
        <v/>
      </c>
      <c r="N231" s="350"/>
      <c r="O231" s="351"/>
      <c r="P231" s="341" t="str">
        <f t="shared" si="41"/>
        <v/>
      </c>
      <c r="Q231" s="202">
        <f t="shared" si="42"/>
        <v>0</v>
      </c>
      <c r="R231" s="202">
        <f t="shared" si="43"/>
        <v>0</v>
      </c>
      <c r="S231" s="203">
        <f t="shared" si="44"/>
        <v>0</v>
      </c>
      <c r="T231" s="202">
        <f t="shared" si="45"/>
        <v>0</v>
      </c>
      <c r="U231" s="203">
        <f t="shared" si="46"/>
        <v>0</v>
      </c>
      <c r="V231" s="202">
        <f t="shared" si="47"/>
        <v>0</v>
      </c>
      <c r="W231" s="204" t="str">
        <f t="shared" si="48"/>
        <v>none</v>
      </c>
      <c r="X231" s="205">
        <f t="shared" si="49"/>
        <v>0</v>
      </c>
    </row>
    <row r="232" spans="1:24" x14ac:dyDescent="0.25">
      <c r="A232" s="228" t="s">
        <v>96</v>
      </c>
      <c r="B232" s="341">
        <f t="shared" si="50"/>
        <v>51</v>
      </c>
      <c r="C232" s="341" t="str">
        <f t="shared" si="51"/>
        <v>DR&gt;65 - 51</v>
      </c>
      <c r="D232" s="351"/>
      <c r="E232" s="353"/>
      <c r="F232" s="351"/>
      <c r="G232" s="350"/>
      <c r="H232" s="353"/>
      <c r="I232" s="351"/>
      <c r="J232" s="350"/>
      <c r="K232" s="350"/>
      <c r="L232" s="351"/>
      <c r="M232" s="341" t="str">
        <f t="shared" si="40"/>
        <v/>
      </c>
      <c r="N232" s="350"/>
      <c r="O232" s="351"/>
      <c r="P232" s="341" t="str">
        <f t="shared" si="41"/>
        <v/>
      </c>
      <c r="Q232" s="202">
        <f t="shared" si="42"/>
        <v>0</v>
      </c>
      <c r="R232" s="202">
        <f t="shared" si="43"/>
        <v>0</v>
      </c>
      <c r="S232" s="203">
        <f t="shared" si="44"/>
        <v>0</v>
      </c>
      <c r="T232" s="202">
        <f t="shared" si="45"/>
        <v>0</v>
      </c>
      <c r="U232" s="203">
        <f t="shared" si="46"/>
        <v>0</v>
      </c>
      <c r="V232" s="202">
        <f t="shared" si="47"/>
        <v>0</v>
      </c>
      <c r="W232" s="204" t="str">
        <f t="shared" si="48"/>
        <v>none</v>
      </c>
      <c r="X232" s="205">
        <f t="shared" si="49"/>
        <v>0</v>
      </c>
    </row>
    <row r="233" spans="1:24" x14ac:dyDescent="0.25">
      <c r="A233" s="228" t="s">
        <v>96</v>
      </c>
      <c r="B233" s="341">
        <f t="shared" si="50"/>
        <v>52</v>
      </c>
      <c r="C233" s="341" t="str">
        <f t="shared" si="51"/>
        <v>DR&gt;65 - 52</v>
      </c>
      <c r="D233" s="351"/>
      <c r="E233" s="353"/>
      <c r="F233" s="351"/>
      <c r="G233" s="350"/>
      <c r="H233" s="353"/>
      <c r="I233" s="351"/>
      <c r="J233" s="350"/>
      <c r="K233" s="350"/>
      <c r="L233" s="351"/>
      <c r="M233" s="341" t="str">
        <f t="shared" si="40"/>
        <v/>
      </c>
      <c r="N233" s="350"/>
      <c r="O233" s="351"/>
      <c r="P233" s="341" t="str">
        <f t="shared" si="41"/>
        <v/>
      </c>
      <c r="Q233" s="202">
        <f t="shared" si="42"/>
        <v>0</v>
      </c>
      <c r="R233" s="202">
        <f t="shared" si="43"/>
        <v>0</v>
      </c>
      <c r="S233" s="203">
        <f t="shared" si="44"/>
        <v>0</v>
      </c>
      <c r="T233" s="202">
        <f t="shared" si="45"/>
        <v>0</v>
      </c>
      <c r="U233" s="203">
        <f t="shared" si="46"/>
        <v>0</v>
      </c>
      <c r="V233" s="202">
        <f t="shared" si="47"/>
        <v>0</v>
      </c>
      <c r="W233" s="204" t="str">
        <f t="shared" si="48"/>
        <v>none</v>
      </c>
      <c r="X233" s="205">
        <f t="shared" si="49"/>
        <v>0</v>
      </c>
    </row>
    <row r="234" spans="1:24" x14ac:dyDescent="0.25">
      <c r="A234" s="228" t="s">
        <v>96</v>
      </c>
      <c r="B234" s="341">
        <f t="shared" si="50"/>
        <v>53</v>
      </c>
      <c r="C234" s="341" t="str">
        <f t="shared" si="51"/>
        <v>DR&gt;65 - 53</v>
      </c>
      <c r="D234" s="351"/>
      <c r="E234" s="353"/>
      <c r="F234" s="351"/>
      <c r="G234" s="350"/>
      <c r="H234" s="353"/>
      <c r="I234" s="351"/>
      <c r="J234" s="350"/>
      <c r="K234" s="350"/>
      <c r="L234" s="351"/>
      <c r="M234" s="341" t="str">
        <f t="shared" si="40"/>
        <v/>
      </c>
      <c r="N234" s="350"/>
      <c r="O234" s="351"/>
      <c r="P234" s="341" t="str">
        <f t="shared" si="41"/>
        <v/>
      </c>
      <c r="Q234" s="202">
        <f t="shared" si="42"/>
        <v>0</v>
      </c>
      <c r="R234" s="202">
        <f t="shared" si="43"/>
        <v>0</v>
      </c>
      <c r="S234" s="203">
        <f t="shared" si="44"/>
        <v>0</v>
      </c>
      <c r="T234" s="202">
        <f t="shared" si="45"/>
        <v>0</v>
      </c>
      <c r="U234" s="203">
        <f t="shared" si="46"/>
        <v>0</v>
      </c>
      <c r="V234" s="202">
        <f t="shared" si="47"/>
        <v>0</v>
      </c>
      <c r="W234" s="204" t="str">
        <f t="shared" si="48"/>
        <v>none</v>
      </c>
      <c r="X234" s="205">
        <f t="shared" si="49"/>
        <v>0</v>
      </c>
    </row>
    <row r="235" spans="1:24" x14ac:dyDescent="0.25">
      <c r="A235" s="228" t="s">
        <v>96</v>
      </c>
      <c r="B235" s="341">
        <f t="shared" si="50"/>
        <v>54</v>
      </c>
      <c r="C235" s="341" t="str">
        <f t="shared" si="51"/>
        <v>DR&gt;65 - 54</v>
      </c>
      <c r="D235" s="351"/>
      <c r="E235" s="353"/>
      <c r="F235" s="351"/>
      <c r="G235" s="350"/>
      <c r="H235" s="353"/>
      <c r="I235" s="351"/>
      <c r="J235" s="350"/>
      <c r="K235" s="350"/>
      <c r="L235" s="351"/>
      <c r="M235" s="341" t="str">
        <f t="shared" si="40"/>
        <v/>
      </c>
      <c r="N235" s="350"/>
      <c r="O235" s="351"/>
      <c r="P235" s="341" t="str">
        <f t="shared" si="41"/>
        <v/>
      </c>
      <c r="Q235" s="202">
        <f t="shared" si="42"/>
        <v>0</v>
      </c>
      <c r="R235" s="202">
        <f t="shared" si="43"/>
        <v>0</v>
      </c>
      <c r="S235" s="203">
        <f t="shared" si="44"/>
        <v>0</v>
      </c>
      <c r="T235" s="202">
        <f t="shared" si="45"/>
        <v>0</v>
      </c>
      <c r="U235" s="203">
        <f t="shared" si="46"/>
        <v>0</v>
      </c>
      <c r="V235" s="202">
        <f t="shared" si="47"/>
        <v>0</v>
      </c>
      <c r="W235" s="204" t="str">
        <f t="shared" si="48"/>
        <v>none</v>
      </c>
      <c r="X235" s="205">
        <f t="shared" si="49"/>
        <v>0</v>
      </c>
    </row>
    <row r="236" spans="1:24" x14ac:dyDescent="0.25">
      <c r="A236" s="228" t="s">
        <v>96</v>
      </c>
      <c r="B236" s="341">
        <f t="shared" si="50"/>
        <v>55</v>
      </c>
      <c r="C236" s="341" t="str">
        <f t="shared" si="51"/>
        <v>DR&gt;65 - 55</v>
      </c>
      <c r="D236" s="351"/>
      <c r="E236" s="353"/>
      <c r="F236" s="351"/>
      <c r="G236" s="350"/>
      <c r="H236" s="353"/>
      <c r="I236" s="351"/>
      <c r="J236" s="350"/>
      <c r="K236" s="350"/>
      <c r="L236" s="351"/>
      <c r="M236" s="341" t="str">
        <f t="shared" si="40"/>
        <v/>
      </c>
      <c r="N236" s="350"/>
      <c r="O236" s="351"/>
      <c r="P236" s="341" t="str">
        <f t="shared" si="41"/>
        <v/>
      </c>
      <c r="Q236" s="202">
        <f t="shared" si="42"/>
        <v>0</v>
      </c>
      <c r="R236" s="202">
        <f t="shared" si="43"/>
        <v>0</v>
      </c>
      <c r="S236" s="203">
        <f t="shared" si="44"/>
        <v>0</v>
      </c>
      <c r="T236" s="202">
        <f t="shared" si="45"/>
        <v>0</v>
      </c>
      <c r="U236" s="203">
        <f t="shared" si="46"/>
        <v>0</v>
      </c>
      <c r="V236" s="202">
        <f t="shared" si="47"/>
        <v>0</v>
      </c>
      <c r="W236" s="204" t="str">
        <f t="shared" si="48"/>
        <v>none</v>
      </c>
      <c r="X236" s="205">
        <f t="shared" si="49"/>
        <v>0</v>
      </c>
    </row>
    <row r="237" spans="1:24" x14ac:dyDescent="0.25">
      <c r="A237" s="228" t="s">
        <v>96</v>
      </c>
      <c r="B237" s="341">
        <f t="shared" si="50"/>
        <v>56</v>
      </c>
      <c r="C237" s="341" t="str">
        <f t="shared" si="51"/>
        <v>DR&gt;65 - 56</v>
      </c>
      <c r="D237" s="351"/>
      <c r="E237" s="353"/>
      <c r="F237" s="351"/>
      <c r="G237" s="350"/>
      <c r="H237" s="353"/>
      <c r="I237" s="351"/>
      <c r="J237" s="350"/>
      <c r="K237" s="350"/>
      <c r="L237" s="351"/>
      <c r="M237" s="341" t="str">
        <f t="shared" si="40"/>
        <v/>
      </c>
      <c r="N237" s="350"/>
      <c r="O237" s="351"/>
      <c r="P237" s="341" t="str">
        <f t="shared" si="41"/>
        <v/>
      </c>
      <c r="Q237" s="202">
        <f t="shared" si="42"/>
        <v>0</v>
      </c>
      <c r="R237" s="202">
        <f t="shared" si="43"/>
        <v>0</v>
      </c>
      <c r="S237" s="203">
        <f t="shared" si="44"/>
        <v>0</v>
      </c>
      <c r="T237" s="202">
        <f t="shared" si="45"/>
        <v>0</v>
      </c>
      <c r="U237" s="203">
        <f t="shared" si="46"/>
        <v>0</v>
      </c>
      <c r="V237" s="202">
        <f t="shared" si="47"/>
        <v>0</v>
      </c>
      <c r="W237" s="204" t="str">
        <f t="shared" si="48"/>
        <v>none</v>
      </c>
      <c r="X237" s="205">
        <f t="shared" si="49"/>
        <v>0</v>
      </c>
    </row>
    <row r="238" spans="1:24" x14ac:dyDescent="0.25">
      <c r="A238" s="228" t="s">
        <v>96</v>
      </c>
      <c r="B238" s="341">
        <f t="shared" si="50"/>
        <v>57</v>
      </c>
      <c r="C238" s="341" t="str">
        <f t="shared" si="51"/>
        <v>DR&gt;65 - 57</v>
      </c>
      <c r="D238" s="351"/>
      <c r="E238" s="353"/>
      <c r="F238" s="351"/>
      <c r="G238" s="350"/>
      <c r="H238" s="353"/>
      <c r="I238" s="351"/>
      <c r="J238" s="350"/>
      <c r="K238" s="350"/>
      <c r="L238" s="351"/>
      <c r="M238" s="341" t="str">
        <f t="shared" si="40"/>
        <v/>
      </c>
      <c r="N238" s="350"/>
      <c r="O238" s="351"/>
      <c r="P238" s="341" t="str">
        <f t="shared" si="41"/>
        <v/>
      </c>
      <c r="Q238" s="202">
        <f t="shared" si="42"/>
        <v>0</v>
      </c>
      <c r="R238" s="202">
        <f t="shared" si="43"/>
        <v>0</v>
      </c>
      <c r="S238" s="203">
        <f t="shared" si="44"/>
        <v>0</v>
      </c>
      <c r="T238" s="202">
        <f t="shared" si="45"/>
        <v>0</v>
      </c>
      <c r="U238" s="203">
        <f t="shared" si="46"/>
        <v>0</v>
      </c>
      <c r="V238" s="202">
        <f t="shared" si="47"/>
        <v>0</v>
      </c>
      <c r="W238" s="204" t="str">
        <f t="shared" si="48"/>
        <v>none</v>
      </c>
      <c r="X238" s="205">
        <f t="shared" si="49"/>
        <v>0</v>
      </c>
    </row>
    <row r="239" spans="1:24" x14ac:dyDescent="0.25">
      <c r="A239" s="228" t="s">
        <v>96</v>
      </c>
      <c r="B239" s="341">
        <f t="shared" si="50"/>
        <v>58</v>
      </c>
      <c r="C239" s="341" t="str">
        <f t="shared" si="51"/>
        <v>DR&gt;65 - 58</v>
      </c>
      <c r="D239" s="351"/>
      <c r="E239" s="353"/>
      <c r="F239" s="351"/>
      <c r="G239" s="350"/>
      <c r="H239" s="353"/>
      <c r="I239" s="351"/>
      <c r="J239" s="350"/>
      <c r="K239" s="350"/>
      <c r="L239" s="351"/>
      <c r="M239" s="341" t="str">
        <f t="shared" si="40"/>
        <v/>
      </c>
      <c r="N239" s="350"/>
      <c r="O239" s="351"/>
      <c r="P239" s="341" t="str">
        <f t="shared" si="41"/>
        <v/>
      </c>
      <c r="Q239" s="202">
        <f t="shared" si="42"/>
        <v>0</v>
      </c>
      <c r="R239" s="202">
        <f t="shared" si="43"/>
        <v>0</v>
      </c>
      <c r="S239" s="203">
        <f t="shared" si="44"/>
        <v>0</v>
      </c>
      <c r="T239" s="202">
        <f t="shared" si="45"/>
        <v>0</v>
      </c>
      <c r="U239" s="203">
        <f t="shared" si="46"/>
        <v>0</v>
      </c>
      <c r="V239" s="202">
        <f t="shared" si="47"/>
        <v>0</v>
      </c>
      <c r="W239" s="204" t="str">
        <f t="shared" si="48"/>
        <v>none</v>
      </c>
      <c r="X239" s="205">
        <f t="shared" si="49"/>
        <v>0</v>
      </c>
    </row>
    <row r="240" spans="1:24" x14ac:dyDescent="0.25">
      <c r="A240" s="228" t="s">
        <v>96</v>
      </c>
      <c r="B240" s="341">
        <f t="shared" si="50"/>
        <v>59</v>
      </c>
      <c r="C240" s="341" t="str">
        <f t="shared" si="51"/>
        <v>DR&gt;65 - 59</v>
      </c>
      <c r="D240" s="351"/>
      <c r="E240" s="353"/>
      <c r="F240" s="351"/>
      <c r="G240" s="350"/>
      <c r="H240" s="353"/>
      <c r="I240" s="351"/>
      <c r="J240" s="350"/>
      <c r="K240" s="350"/>
      <c r="L240" s="351"/>
      <c r="M240" s="341" t="str">
        <f t="shared" si="40"/>
        <v/>
      </c>
      <c r="N240" s="350"/>
      <c r="O240" s="351"/>
      <c r="P240" s="341" t="str">
        <f t="shared" si="41"/>
        <v/>
      </c>
      <c r="Q240" s="202">
        <f t="shared" si="42"/>
        <v>0</v>
      </c>
      <c r="R240" s="202">
        <f t="shared" si="43"/>
        <v>0</v>
      </c>
      <c r="S240" s="203">
        <f t="shared" si="44"/>
        <v>0</v>
      </c>
      <c r="T240" s="202">
        <f t="shared" si="45"/>
        <v>0</v>
      </c>
      <c r="U240" s="203">
        <f t="shared" si="46"/>
        <v>0</v>
      </c>
      <c r="V240" s="202">
        <f t="shared" si="47"/>
        <v>0</v>
      </c>
      <c r="W240" s="204" t="str">
        <f t="shared" si="48"/>
        <v>none</v>
      </c>
      <c r="X240" s="205">
        <f t="shared" si="49"/>
        <v>0</v>
      </c>
    </row>
    <row r="241" spans="1:24" x14ac:dyDescent="0.25">
      <c r="A241" s="228" t="s">
        <v>96</v>
      </c>
      <c r="B241" s="341">
        <f t="shared" si="50"/>
        <v>60</v>
      </c>
      <c r="C241" s="341" t="str">
        <f t="shared" si="51"/>
        <v>DR&gt;65 - 60</v>
      </c>
      <c r="D241" s="351"/>
      <c r="E241" s="353"/>
      <c r="F241" s="351"/>
      <c r="G241" s="350"/>
      <c r="H241" s="353"/>
      <c r="I241" s="351"/>
      <c r="J241" s="350"/>
      <c r="K241" s="350"/>
      <c r="L241" s="351"/>
      <c r="M241" s="341" t="str">
        <f t="shared" si="40"/>
        <v/>
      </c>
      <c r="N241" s="350"/>
      <c r="O241" s="351"/>
      <c r="P241" s="341" t="str">
        <f t="shared" si="41"/>
        <v/>
      </c>
      <c r="Q241" s="202">
        <f t="shared" si="42"/>
        <v>0</v>
      </c>
      <c r="R241" s="202">
        <f t="shared" si="43"/>
        <v>0</v>
      </c>
      <c r="S241" s="203">
        <f t="shared" si="44"/>
        <v>0</v>
      </c>
      <c r="T241" s="202">
        <f t="shared" si="45"/>
        <v>0</v>
      </c>
      <c r="U241" s="203">
        <f t="shared" si="46"/>
        <v>0</v>
      </c>
      <c r="V241" s="202">
        <f t="shared" si="47"/>
        <v>0</v>
      </c>
      <c r="W241" s="204" t="str">
        <f t="shared" si="48"/>
        <v>none</v>
      </c>
      <c r="X241" s="205">
        <f t="shared" si="49"/>
        <v>0</v>
      </c>
    </row>
    <row r="242" spans="1:24" x14ac:dyDescent="0.25">
      <c r="A242" s="228" t="s">
        <v>97</v>
      </c>
      <c r="B242" s="341">
        <v>1</v>
      </c>
      <c r="C242" s="341" t="str">
        <f t="shared" ref="C242:C273" si="52">"HOSP&gt;65"&amp;" - "&amp;B242</f>
        <v>HOSP&gt;65 - 1</v>
      </c>
      <c r="D242" s="351"/>
      <c r="E242" s="353"/>
      <c r="F242" s="351"/>
      <c r="G242" s="350"/>
      <c r="H242" s="353"/>
      <c r="I242" s="351"/>
      <c r="J242" s="350"/>
      <c r="K242" s="350"/>
      <c r="L242" s="351"/>
      <c r="M242" s="341" t="str">
        <f t="shared" si="40"/>
        <v/>
      </c>
      <c r="N242" s="350"/>
      <c r="O242" s="351"/>
      <c r="P242" s="341" t="str">
        <f t="shared" si="41"/>
        <v/>
      </c>
      <c r="Q242" s="202">
        <f t="shared" si="42"/>
        <v>0</v>
      </c>
      <c r="R242" s="202">
        <f t="shared" si="43"/>
        <v>0</v>
      </c>
      <c r="S242" s="203">
        <f t="shared" si="44"/>
        <v>0</v>
      </c>
      <c r="T242" s="202">
        <f t="shared" si="45"/>
        <v>0</v>
      </c>
      <c r="U242" s="203">
        <f t="shared" si="46"/>
        <v>0</v>
      </c>
      <c r="V242" s="202">
        <f t="shared" si="47"/>
        <v>0</v>
      </c>
      <c r="W242" s="204" t="str">
        <f t="shared" si="48"/>
        <v>none</v>
      </c>
      <c r="X242" s="205">
        <f t="shared" si="49"/>
        <v>0</v>
      </c>
    </row>
    <row r="243" spans="1:24" x14ac:dyDescent="0.25">
      <c r="A243" s="228" t="s">
        <v>97</v>
      </c>
      <c r="B243" s="341">
        <f t="shared" si="50"/>
        <v>2</v>
      </c>
      <c r="C243" s="341" t="str">
        <f t="shared" si="52"/>
        <v>HOSP&gt;65 - 2</v>
      </c>
      <c r="D243" s="351"/>
      <c r="E243" s="353"/>
      <c r="F243" s="351"/>
      <c r="G243" s="350"/>
      <c r="H243" s="353"/>
      <c r="I243" s="351"/>
      <c r="J243" s="350"/>
      <c r="K243" s="350"/>
      <c r="L243" s="351"/>
      <c r="M243" s="341" t="str">
        <f t="shared" si="40"/>
        <v/>
      </c>
      <c r="N243" s="350"/>
      <c r="O243" s="351"/>
      <c r="P243" s="341" t="str">
        <f t="shared" si="41"/>
        <v/>
      </c>
      <c r="Q243" s="202">
        <f t="shared" si="42"/>
        <v>0</v>
      </c>
      <c r="R243" s="202">
        <f t="shared" si="43"/>
        <v>0</v>
      </c>
      <c r="S243" s="203">
        <f t="shared" si="44"/>
        <v>0</v>
      </c>
      <c r="T243" s="202">
        <f t="shared" si="45"/>
        <v>0</v>
      </c>
      <c r="U243" s="203">
        <f t="shared" si="46"/>
        <v>0</v>
      </c>
      <c r="V243" s="202">
        <f t="shared" si="47"/>
        <v>0</v>
      </c>
      <c r="W243" s="204" t="str">
        <f t="shared" si="48"/>
        <v>none</v>
      </c>
      <c r="X243" s="205">
        <f t="shared" si="49"/>
        <v>0</v>
      </c>
    </row>
    <row r="244" spans="1:24" x14ac:dyDescent="0.25">
      <c r="A244" s="228" t="s">
        <v>97</v>
      </c>
      <c r="B244" s="341">
        <f t="shared" si="50"/>
        <v>3</v>
      </c>
      <c r="C244" s="341" t="str">
        <f t="shared" si="52"/>
        <v>HOSP&gt;65 - 3</v>
      </c>
      <c r="D244" s="351"/>
      <c r="E244" s="353"/>
      <c r="F244" s="351"/>
      <c r="G244" s="350"/>
      <c r="H244" s="353"/>
      <c r="I244" s="351"/>
      <c r="J244" s="350"/>
      <c r="K244" s="350"/>
      <c r="L244" s="351"/>
      <c r="M244" s="341" t="str">
        <f t="shared" si="40"/>
        <v/>
      </c>
      <c r="N244" s="350"/>
      <c r="O244" s="351"/>
      <c r="P244" s="341" t="str">
        <f t="shared" si="41"/>
        <v/>
      </c>
      <c r="Q244" s="202">
        <f t="shared" si="42"/>
        <v>0</v>
      </c>
      <c r="R244" s="202">
        <f t="shared" si="43"/>
        <v>0</v>
      </c>
      <c r="S244" s="203">
        <f t="shared" si="44"/>
        <v>0</v>
      </c>
      <c r="T244" s="202">
        <f t="shared" si="45"/>
        <v>0</v>
      </c>
      <c r="U244" s="203">
        <f t="shared" si="46"/>
        <v>0</v>
      </c>
      <c r="V244" s="202">
        <f t="shared" si="47"/>
        <v>0</v>
      </c>
      <c r="W244" s="204" t="str">
        <f t="shared" si="48"/>
        <v>none</v>
      </c>
      <c r="X244" s="205">
        <f t="shared" si="49"/>
        <v>0</v>
      </c>
    </row>
    <row r="245" spans="1:24" x14ac:dyDescent="0.25">
      <c r="A245" s="228" t="s">
        <v>97</v>
      </c>
      <c r="B245" s="341">
        <f t="shared" si="50"/>
        <v>4</v>
      </c>
      <c r="C245" s="341" t="str">
        <f t="shared" si="52"/>
        <v>HOSP&gt;65 - 4</v>
      </c>
      <c r="D245" s="351"/>
      <c r="E245" s="353"/>
      <c r="F245" s="351"/>
      <c r="G245" s="350"/>
      <c r="H245" s="353"/>
      <c r="I245" s="351"/>
      <c r="J245" s="350"/>
      <c r="K245" s="350"/>
      <c r="L245" s="351"/>
      <c r="M245" s="341" t="str">
        <f t="shared" si="40"/>
        <v/>
      </c>
      <c r="N245" s="350"/>
      <c r="O245" s="351"/>
      <c r="P245" s="341" t="str">
        <f t="shared" si="41"/>
        <v/>
      </c>
      <c r="Q245" s="202">
        <f t="shared" si="42"/>
        <v>0</v>
      </c>
      <c r="R245" s="202">
        <f t="shared" si="43"/>
        <v>0</v>
      </c>
      <c r="S245" s="203">
        <f t="shared" si="44"/>
        <v>0</v>
      </c>
      <c r="T245" s="202">
        <f t="shared" si="45"/>
        <v>0</v>
      </c>
      <c r="U245" s="203">
        <f t="shared" si="46"/>
        <v>0</v>
      </c>
      <c r="V245" s="202">
        <f t="shared" si="47"/>
        <v>0</v>
      </c>
      <c r="W245" s="204" t="str">
        <f t="shared" si="48"/>
        <v>none</v>
      </c>
      <c r="X245" s="205">
        <f t="shared" si="49"/>
        <v>0</v>
      </c>
    </row>
    <row r="246" spans="1:24" x14ac:dyDescent="0.25">
      <c r="A246" s="228" t="s">
        <v>97</v>
      </c>
      <c r="B246" s="341">
        <f t="shared" si="50"/>
        <v>5</v>
      </c>
      <c r="C246" s="341" t="str">
        <f t="shared" si="52"/>
        <v>HOSP&gt;65 - 5</v>
      </c>
      <c r="D246" s="351"/>
      <c r="E246" s="353"/>
      <c r="F246" s="351"/>
      <c r="G246" s="350"/>
      <c r="H246" s="353"/>
      <c r="I246" s="351"/>
      <c r="J246" s="350"/>
      <c r="K246" s="350"/>
      <c r="L246" s="351"/>
      <c r="M246" s="341" t="str">
        <f t="shared" si="40"/>
        <v/>
      </c>
      <c r="N246" s="350"/>
      <c r="O246" s="351"/>
      <c r="P246" s="341" t="str">
        <f t="shared" si="41"/>
        <v/>
      </c>
      <c r="Q246" s="202">
        <f t="shared" si="42"/>
        <v>0</v>
      </c>
      <c r="R246" s="202">
        <f t="shared" si="43"/>
        <v>0</v>
      </c>
      <c r="S246" s="203">
        <f t="shared" si="44"/>
        <v>0</v>
      </c>
      <c r="T246" s="202">
        <f t="shared" si="45"/>
        <v>0</v>
      </c>
      <c r="U246" s="203">
        <f t="shared" si="46"/>
        <v>0</v>
      </c>
      <c r="V246" s="202">
        <f t="shared" si="47"/>
        <v>0</v>
      </c>
      <c r="W246" s="204" t="str">
        <f t="shared" si="48"/>
        <v>none</v>
      </c>
      <c r="X246" s="205">
        <f t="shared" si="49"/>
        <v>0</v>
      </c>
    </row>
    <row r="247" spans="1:24" x14ac:dyDescent="0.25">
      <c r="A247" s="228" t="s">
        <v>97</v>
      </c>
      <c r="B247" s="341">
        <f t="shared" si="50"/>
        <v>6</v>
      </c>
      <c r="C247" s="341" t="str">
        <f t="shared" si="52"/>
        <v>HOSP&gt;65 - 6</v>
      </c>
      <c r="D247" s="351"/>
      <c r="E247" s="353"/>
      <c r="F247" s="351"/>
      <c r="G247" s="350"/>
      <c r="H247" s="353"/>
      <c r="I247" s="351"/>
      <c r="J247" s="350"/>
      <c r="K247" s="350"/>
      <c r="L247" s="351"/>
      <c r="M247" s="341" t="str">
        <f t="shared" si="40"/>
        <v/>
      </c>
      <c r="N247" s="350"/>
      <c r="O247" s="351"/>
      <c r="P247" s="341" t="str">
        <f t="shared" si="41"/>
        <v/>
      </c>
      <c r="Q247" s="202">
        <f t="shared" si="42"/>
        <v>0</v>
      </c>
      <c r="R247" s="202">
        <f t="shared" si="43"/>
        <v>0</v>
      </c>
      <c r="S247" s="203">
        <f t="shared" si="44"/>
        <v>0</v>
      </c>
      <c r="T247" s="202">
        <f t="shared" si="45"/>
        <v>0</v>
      </c>
      <c r="U247" s="203">
        <f t="shared" si="46"/>
        <v>0</v>
      </c>
      <c r="V247" s="202">
        <f t="shared" si="47"/>
        <v>0</v>
      </c>
      <c r="W247" s="204" t="str">
        <f t="shared" si="48"/>
        <v>none</v>
      </c>
      <c r="X247" s="205">
        <f t="shared" si="49"/>
        <v>0</v>
      </c>
    </row>
    <row r="248" spans="1:24" x14ac:dyDescent="0.25">
      <c r="A248" s="228" t="s">
        <v>97</v>
      </c>
      <c r="B248" s="341">
        <f t="shared" si="50"/>
        <v>7</v>
      </c>
      <c r="C248" s="341" t="str">
        <f t="shared" si="52"/>
        <v>HOSP&gt;65 - 7</v>
      </c>
      <c r="D248" s="351"/>
      <c r="E248" s="353"/>
      <c r="F248" s="351"/>
      <c r="G248" s="350"/>
      <c r="H248" s="353"/>
      <c r="I248" s="351"/>
      <c r="J248" s="350"/>
      <c r="K248" s="350"/>
      <c r="L248" s="351"/>
      <c r="M248" s="341" t="str">
        <f t="shared" si="40"/>
        <v/>
      </c>
      <c r="N248" s="350"/>
      <c r="O248" s="351"/>
      <c r="P248" s="341" t="str">
        <f t="shared" si="41"/>
        <v/>
      </c>
      <c r="Q248" s="202">
        <f t="shared" si="42"/>
        <v>0</v>
      </c>
      <c r="R248" s="202">
        <f t="shared" si="43"/>
        <v>0</v>
      </c>
      <c r="S248" s="203">
        <f t="shared" si="44"/>
        <v>0</v>
      </c>
      <c r="T248" s="202">
        <f t="shared" si="45"/>
        <v>0</v>
      </c>
      <c r="U248" s="203">
        <f t="shared" si="46"/>
        <v>0</v>
      </c>
      <c r="V248" s="202">
        <f t="shared" si="47"/>
        <v>0</v>
      </c>
      <c r="W248" s="204" t="str">
        <f t="shared" si="48"/>
        <v>none</v>
      </c>
      <c r="X248" s="205">
        <f t="shared" si="49"/>
        <v>0</v>
      </c>
    </row>
    <row r="249" spans="1:24" x14ac:dyDescent="0.25">
      <c r="A249" s="228" t="s">
        <v>97</v>
      </c>
      <c r="B249" s="341">
        <f t="shared" si="50"/>
        <v>8</v>
      </c>
      <c r="C249" s="341" t="str">
        <f t="shared" si="52"/>
        <v>HOSP&gt;65 - 8</v>
      </c>
      <c r="D249" s="351"/>
      <c r="E249" s="353"/>
      <c r="F249" s="351"/>
      <c r="G249" s="350"/>
      <c r="H249" s="353"/>
      <c r="I249" s="351"/>
      <c r="J249" s="350"/>
      <c r="K249" s="350"/>
      <c r="L249" s="351"/>
      <c r="M249" s="341" t="str">
        <f t="shared" si="40"/>
        <v/>
      </c>
      <c r="N249" s="350"/>
      <c r="O249" s="351"/>
      <c r="P249" s="341" t="str">
        <f t="shared" si="41"/>
        <v/>
      </c>
      <c r="Q249" s="202">
        <f t="shared" si="42"/>
        <v>0</v>
      </c>
      <c r="R249" s="202">
        <f t="shared" si="43"/>
        <v>0</v>
      </c>
      <c r="S249" s="203">
        <f t="shared" si="44"/>
        <v>0</v>
      </c>
      <c r="T249" s="202">
        <f t="shared" si="45"/>
        <v>0</v>
      </c>
      <c r="U249" s="203">
        <f t="shared" si="46"/>
        <v>0</v>
      </c>
      <c r="V249" s="202">
        <f t="shared" si="47"/>
        <v>0</v>
      </c>
      <c r="W249" s="204" t="str">
        <f t="shared" si="48"/>
        <v>none</v>
      </c>
      <c r="X249" s="205">
        <f t="shared" si="49"/>
        <v>0</v>
      </c>
    </row>
    <row r="250" spans="1:24" x14ac:dyDescent="0.25">
      <c r="A250" s="228" t="s">
        <v>97</v>
      </c>
      <c r="B250" s="341">
        <f t="shared" si="50"/>
        <v>9</v>
      </c>
      <c r="C250" s="341" t="str">
        <f t="shared" si="52"/>
        <v>HOSP&gt;65 - 9</v>
      </c>
      <c r="D250" s="351"/>
      <c r="E250" s="353"/>
      <c r="F250" s="351"/>
      <c r="G250" s="350"/>
      <c r="H250" s="353"/>
      <c r="I250" s="351"/>
      <c r="J250" s="350"/>
      <c r="K250" s="350"/>
      <c r="L250" s="351"/>
      <c r="M250" s="341" t="str">
        <f t="shared" si="40"/>
        <v/>
      </c>
      <c r="N250" s="350"/>
      <c r="O250" s="351"/>
      <c r="P250" s="341" t="str">
        <f t="shared" si="41"/>
        <v/>
      </c>
      <c r="Q250" s="202">
        <f t="shared" si="42"/>
        <v>0</v>
      </c>
      <c r="R250" s="202">
        <f t="shared" si="43"/>
        <v>0</v>
      </c>
      <c r="S250" s="203">
        <f t="shared" si="44"/>
        <v>0</v>
      </c>
      <c r="T250" s="202">
        <f t="shared" si="45"/>
        <v>0</v>
      </c>
      <c r="U250" s="203">
        <f t="shared" si="46"/>
        <v>0</v>
      </c>
      <c r="V250" s="202">
        <f t="shared" si="47"/>
        <v>0</v>
      </c>
      <c r="W250" s="204" t="str">
        <f t="shared" si="48"/>
        <v>none</v>
      </c>
      <c r="X250" s="205">
        <f t="shared" si="49"/>
        <v>0</v>
      </c>
    </row>
    <row r="251" spans="1:24" x14ac:dyDescent="0.25">
      <c r="A251" s="228" t="s">
        <v>97</v>
      </c>
      <c r="B251" s="341">
        <f t="shared" si="50"/>
        <v>10</v>
      </c>
      <c r="C251" s="341" t="str">
        <f t="shared" si="52"/>
        <v>HOSP&gt;65 - 10</v>
      </c>
      <c r="D251" s="351"/>
      <c r="E251" s="353"/>
      <c r="F251" s="351"/>
      <c r="G251" s="350"/>
      <c r="H251" s="353"/>
      <c r="I251" s="351"/>
      <c r="J251" s="350"/>
      <c r="K251" s="350"/>
      <c r="L251" s="351"/>
      <c r="M251" s="341" t="str">
        <f t="shared" si="40"/>
        <v/>
      </c>
      <c r="N251" s="350"/>
      <c r="O251" s="351"/>
      <c r="P251" s="341" t="str">
        <f t="shared" si="41"/>
        <v/>
      </c>
      <c r="Q251" s="202">
        <f t="shared" si="42"/>
        <v>0</v>
      </c>
      <c r="R251" s="202">
        <f t="shared" si="43"/>
        <v>0</v>
      </c>
      <c r="S251" s="203">
        <f t="shared" si="44"/>
        <v>0</v>
      </c>
      <c r="T251" s="202">
        <f t="shared" si="45"/>
        <v>0</v>
      </c>
      <c r="U251" s="203">
        <f t="shared" si="46"/>
        <v>0</v>
      </c>
      <c r="V251" s="202">
        <f t="shared" si="47"/>
        <v>0</v>
      </c>
      <c r="W251" s="204" t="str">
        <f t="shared" si="48"/>
        <v>none</v>
      </c>
      <c r="X251" s="205">
        <f t="shared" si="49"/>
        <v>0</v>
      </c>
    </row>
    <row r="252" spans="1:24" x14ac:dyDescent="0.25">
      <c r="A252" s="228" t="s">
        <v>97</v>
      </c>
      <c r="B252" s="341">
        <f t="shared" si="50"/>
        <v>11</v>
      </c>
      <c r="C252" s="341" t="str">
        <f t="shared" si="52"/>
        <v>HOSP&gt;65 - 11</v>
      </c>
      <c r="D252" s="351"/>
      <c r="E252" s="353"/>
      <c r="F252" s="351"/>
      <c r="G252" s="350"/>
      <c r="H252" s="353"/>
      <c r="I252" s="351"/>
      <c r="J252" s="350"/>
      <c r="K252" s="350"/>
      <c r="L252" s="351"/>
      <c r="M252" s="341" t="str">
        <f t="shared" si="40"/>
        <v/>
      </c>
      <c r="N252" s="350"/>
      <c r="O252" s="351"/>
      <c r="P252" s="341" t="str">
        <f t="shared" si="41"/>
        <v/>
      </c>
      <c r="Q252" s="202">
        <f t="shared" si="42"/>
        <v>0</v>
      </c>
      <c r="R252" s="202">
        <f t="shared" si="43"/>
        <v>0</v>
      </c>
      <c r="S252" s="203">
        <f t="shared" si="44"/>
        <v>0</v>
      </c>
      <c r="T252" s="202">
        <f t="shared" si="45"/>
        <v>0</v>
      </c>
      <c r="U252" s="203">
        <f t="shared" si="46"/>
        <v>0</v>
      </c>
      <c r="V252" s="202">
        <f t="shared" si="47"/>
        <v>0</v>
      </c>
      <c r="W252" s="204" t="str">
        <f t="shared" si="48"/>
        <v>none</v>
      </c>
      <c r="X252" s="205">
        <f t="shared" si="49"/>
        <v>0</v>
      </c>
    </row>
    <row r="253" spans="1:24" x14ac:dyDescent="0.25">
      <c r="A253" s="228" t="s">
        <v>97</v>
      </c>
      <c r="B253" s="341">
        <f t="shared" si="50"/>
        <v>12</v>
      </c>
      <c r="C253" s="341" t="str">
        <f t="shared" si="52"/>
        <v>HOSP&gt;65 - 12</v>
      </c>
      <c r="D253" s="351"/>
      <c r="E253" s="353"/>
      <c r="F253" s="351"/>
      <c r="G253" s="350"/>
      <c r="H253" s="353"/>
      <c r="I253" s="351"/>
      <c r="J253" s="350"/>
      <c r="K253" s="350"/>
      <c r="L253" s="351"/>
      <c r="M253" s="341" t="str">
        <f t="shared" si="40"/>
        <v/>
      </c>
      <c r="N253" s="350"/>
      <c r="O253" s="351"/>
      <c r="P253" s="341" t="str">
        <f t="shared" si="41"/>
        <v/>
      </c>
      <c r="Q253" s="202">
        <f t="shared" si="42"/>
        <v>0</v>
      </c>
      <c r="R253" s="202">
        <f t="shared" si="43"/>
        <v>0</v>
      </c>
      <c r="S253" s="203">
        <f t="shared" si="44"/>
        <v>0</v>
      </c>
      <c r="T253" s="202">
        <f t="shared" si="45"/>
        <v>0</v>
      </c>
      <c r="U253" s="203">
        <f t="shared" si="46"/>
        <v>0</v>
      </c>
      <c r="V253" s="202">
        <f t="shared" si="47"/>
        <v>0</v>
      </c>
      <c r="W253" s="204" t="str">
        <f t="shared" si="48"/>
        <v>none</v>
      </c>
      <c r="X253" s="205">
        <f t="shared" si="49"/>
        <v>0</v>
      </c>
    </row>
    <row r="254" spans="1:24" x14ac:dyDescent="0.25">
      <c r="A254" s="228" t="s">
        <v>97</v>
      </c>
      <c r="B254" s="341">
        <f t="shared" si="50"/>
        <v>13</v>
      </c>
      <c r="C254" s="341" t="str">
        <f t="shared" si="52"/>
        <v>HOSP&gt;65 - 13</v>
      </c>
      <c r="D254" s="351"/>
      <c r="E254" s="353"/>
      <c r="F254" s="351"/>
      <c r="G254" s="350"/>
      <c r="H254" s="353"/>
      <c r="I254" s="351"/>
      <c r="J254" s="350"/>
      <c r="K254" s="350"/>
      <c r="L254" s="351"/>
      <c r="M254" s="341" t="str">
        <f t="shared" si="40"/>
        <v/>
      </c>
      <c r="N254" s="350"/>
      <c r="O254" s="351"/>
      <c r="P254" s="341" t="str">
        <f t="shared" si="41"/>
        <v/>
      </c>
      <c r="Q254" s="202">
        <f t="shared" si="42"/>
        <v>0</v>
      </c>
      <c r="R254" s="202">
        <f t="shared" si="43"/>
        <v>0</v>
      </c>
      <c r="S254" s="203">
        <f t="shared" si="44"/>
        <v>0</v>
      </c>
      <c r="T254" s="202">
        <f t="shared" si="45"/>
        <v>0</v>
      </c>
      <c r="U254" s="203">
        <f t="shared" si="46"/>
        <v>0</v>
      </c>
      <c r="V254" s="202">
        <f t="shared" si="47"/>
        <v>0</v>
      </c>
      <c r="W254" s="204" t="str">
        <f t="shared" si="48"/>
        <v>none</v>
      </c>
      <c r="X254" s="205">
        <f t="shared" si="49"/>
        <v>0</v>
      </c>
    </row>
    <row r="255" spans="1:24" x14ac:dyDescent="0.25">
      <c r="A255" s="228" t="s">
        <v>97</v>
      </c>
      <c r="B255" s="341">
        <f t="shared" si="50"/>
        <v>14</v>
      </c>
      <c r="C255" s="341" t="str">
        <f t="shared" si="52"/>
        <v>HOSP&gt;65 - 14</v>
      </c>
      <c r="D255" s="351"/>
      <c r="E255" s="353"/>
      <c r="F255" s="351"/>
      <c r="G255" s="350"/>
      <c r="H255" s="353"/>
      <c r="I255" s="351"/>
      <c r="J255" s="350"/>
      <c r="K255" s="350"/>
      <c r="L255" s="351"/>
      <c r="M255" s="341" t="str">
        <f t="shared" si="40"/>
        <v/>
      </c>
      <c r="N255" s="350"/>
      <c r="O255" s="351"/>
      <c r="P255" s="341" t="str">
        <f t="shared" si="41"/>
        <v/>
      </c>
      <c r="Q255" s="202">
        <f t="shared" si="42"/>
        <v>0</v>
      </c>
      <c r="R255" s="202">
        <f t="shared" si="43"/>
        <v>0</v>
      </c>
      <c r="S255" s="203">
        <f t="shared" si="44"/>
        <v>0</v>
      </c>
      <c r="T255" s="202">
        <f t="shared" si="45"/>
        <v>0</v>
      </c>
      <c r="U255" s="203">
        <f t="shared" si="46"/>
        <v>0</v>
      </c>
      <c r="V255" s="202">
        <f t="shared" si="47"/>
        <v>0</v>
      </c>
      <c r="W255" s="204" t="str">
        <f t="shared" si="48"/>
        <v>none</v>
      </c>
      <c r="X255" s="205">
        <f t="shared" si="49"/>
        <v>0</v>
      </c>
    </row>
    <row r="256" spans="1:24" x14ac:dyDescent="0.25">
      <c r="A256" s="228" t="s">
        <v>97</v>
      </c>
      <c r="B256" s="341">
        <f t="shared" si="50"/>
        <v>15</v>
      </c>
      <c r="C256" s="341" t="str">
        <f t="shared" si="52"/>
        <v>HOSP&gt;65 - 15</v>
      </c>
      <c r="D256" s="351"/>
      <c r="E256" s="353"/>
      <c r="F256" s="351"/>
      <c r="G256" s="350"/>
      <c r="H256" s="353"/>
      <c r="I256" s="351"/>
      <c r="J256" s="350"/>
      <c r="K256" s="350"/>
      <c r="L256" s="351"/>
      <c r="M256" s="341" t="str">
        <f t="shared" si="40"/>
        <v/>
      </c>
      <c r="N256" s="350"/>
      <c r="O256" s="351"/>
      <c r="P256" s="341" t="str">
        <f t="shared" si="41"/>
        <v/>
      </c>
      <c r="Q256" s="202">
        <f t="shared" si="42"/>
        <v>0</v>
      </c>
      <c r="R256" s="202">
        <f t="shared" si="43"/>
        <v>0</v>
      </c>
      <c r="S256" s="203">
        <f t="shared" si="44"/>
        <v>0</v>
      </c>
      <c r="T256" s="202">
        <f t="shared" si="45"/>
        <v>0</v>
      </c>
      <c r="U256" s="203">
        <f t="shared" si="46"/>
        <v>0</v>
      </c>
      <c r="V256" s="202">
        <f t="shared" si="47"/>
        <v>0</v>
      </c>
      <c r="W256" s="204" t="str">
        <f t="shared" si="48"/>
        <v>none</v>
      </c>
      <c r="X256" s="205">
        <f t="shared" si="49"/>
        <v>0</v>
      </c>
    </row>
    <row r="257" spans="1:24" x14ac:dyDescent="0.25">
      <c r="A257" s="228" t="s">
        <v>97</v>
      </c>
      <c r="B257" s="341">
        <f t="shared" si="50"/>
        <v>16</v>
      </c>
      <c r="C257" s="341" t="str">
        <f t="shared" si="52"/>
        <v>HOSP&gt;65 - 16</v>
      </c>
      <c r="D257" s="351"/>
      <c r="E257" s="353"/>
      <c r="F257" s="351"/>
      <c r="G257" s="350"/>
      <c r="H257" s="353"/>
      <c r="I257" s="351"/>
      <c r="J257" s="350"/>
      <c r="K257" s="350"/>
      <c r="L257" s="351"/>
      <c r="M257" s="341" t="str">
        <f t="shared" si="40"/>
        <v/>
      </c>
      <c r="N257" s="350"/>
      <c r="O257" s="351"/>
      <c r="P257" s="341" t="str">
        <f t="shared" si="41"/>
        <v/>
      </c>
      <c r="Q257" s="202">
        <f t="shared" si="42"/>
        <v>0</v>
      </c>
      <c r="R257" s="202">
        <f t="shared" si="43"/>
        <v>0</v>
      </c>
      <c r="S257" s="203">
        <f t="shared" si="44"/>
        <v>0</v>
      </c>
      <c r="T257" s="202">
        <f t="shared" si="45"/>
        <v>0</v>
      </c>
      <c r="U257" s="203">
        <f t="shared" si="46"/>
        <v>0</v>
      </c>
      <c r="V257" s="202">
        <f t="shared" si="47"/>
        <v>0</v>
      </c>
      <c r="W257" s="204" t="str">
        <f t="shared" si="48"/>
        <v>none</v>
      </c>
      <c r="X257" s="205">
        <f t="shared" si="49"/>
        <v>0</v>
      </c>
    </row>
    <row r="258" spans="1:24" x14ac:dyDescent="0.25">
      <c r="A258" s="228" t="s">
        <v>97</v>
      </c>
      <c r="B258" s="341">
        <f t="shared" si="50"/>
        <v>17</v>
      </c>
      <c r="C258" s="341" t="str">
        <f t="shared" si="52"/>
        <v>HOSP&gt;65 - 17</v>
      </c>
      <c r="D258" s="351"/>
      <c r="E258" s="353"/>
      <c r="F258" s="351"/>
      <c r="G258" s="350"/>
      <c r="H258" s="353"/>
      <c r="I258" s="351"/>
      <c r="J258" s="350"/>
      <c r="K258" s="350"/>
      <c r="L258" s="351"/>
      <c r="M258" s="341" t="str">
        <f t="shared" ref="M258:M321" si="53">IF(ISBLANK(K258),"","SR")</f>
        <v/>
      </c>
      <c r="N258" s="350"/>
      <c r="O258" s="351"/>
      <c r="P258" s="341" t="str">
        <f t="shared" ref="P258:P321" si="54">IF(ISBLANK(N258), "", "UD")</f>
        <v/>
      </c>
      <c r="Q258" s="202">
        <f t="shared" ref="Q258:Q321" si="55">F258</f>
        <v>0</v>
      </c>
      <c r="R258" s="202">
        <f t="shared" ref="R258:R321" si="56">_xlfn.NUMBERVALUE(I258)+_xlfn.NUMBERVALUE(L258)</f>
        <v>0</v>
      </c>
      <c r="S258" s="203">
        <f t="shared" ref="S258:S321" si="57">COUNTIF(E258:K258,"=x")</f>
        <v>0</v>
      </c>
      <c r="T258" s="202">
        <f t="shared" ref="T258:T321" si="58">_xlfn.NUMBERVALUE(F258)+_xlfn.NUMBERVALUE(I258)+_xlfn.NUMBERVALUE(L258)</f>
        <v>0</v>
      </c>
      <c r="U258" s="203">
        <f t="shared" ref="U258:U321" si="59">COUNTIF(E258:N258,"=x")</f>
        <v>0</v>
      </c>
      <c r="V258" s="202">
        <f t="shared" ref="V258:V321" si="60">_xlfn.NUMBERVALUE(F258)+_xlfn.NUMBERVALUE(I258)+_xlfn.NUMBERVALUE(L258)+_xlfn.NUMBERVALUE(O258)</f>
        <v>0</v>
      </c>
      <c r="W258" s="204" t="str">
        <f t="shared" ref="W258:W321" si="61">IF(G258&lt;&gt;"",G258,IF(J258&lt;&gt;"",J258,IF(M258&lt;&gt;"",M258,IF(P258&lt;&gt;"",P258,"none"))))</f>
        <v>none</v>
      </c>
      <c r="X258" s="205">
        <f t="shared" ref="X258:X321" si="62">_xlfn.NUMBERVALUE(D258)-(_xlfn.NUMBERVALUE(Q258)+_xlfn.NUMBERVALUE(R258))</f>
        <v>0</v>
      </c>
    </row>
    <row r="259" spans="1:24" x14ac:dyDescent="0.25">
      <c r="A259" s="228" t="s">
        <v>97</v>
      </c>
      <c r="B259" s="341">
        <f t="shared" ref="B259:B322" si="63">B258+1</f>
        <v>18</v>
      </c>
      <c r="C259" s="341" t="str">
        <f t="shared" si="52"/>
        <v>HOSP&gt;65 - 18</v>
      </c>
      <c r="D259" s="351"/>
      <c r="E259" s="353"/>
      <c r="F259" s="351"/>
      <c r="G259" s="350"/>
      <c r="H259" s="353"/>
      <c r="I259" s="351"/>
      <c r="J259" s="350"/>
      <c r="K259" s="350"/>
      <c r="L259" s="351"/>
      <c r="M259" s="341" t="str">
        <f t="shared" si="53"/>
        <v/>
      </c>
      <c r="N259" s="350"/>
      <c r="O259" s="351"/>
      <c r="P259" s="341" t="str">
        <f t="shared" si="54"/>
        <v/>
      </c>
      <c r="Q259" s="202">
        <f t="shared" si="55"/>
        <v>0</v>
      </c>
      <c r="R259" s="202">
        <f t="shared" si="56"/>
        <v>0</v>
      </c>
      <c r="S259" s="203">
        <f t="shared" si="57"/>
        <v>0</v>
      </c>
      <c r="T259" s="202">
        <f t="shared" si="58"/>
        <v>0</v>
      </c>
      <c r="U259" s="203">
        <f t="shared" si="59"/>
        <v>0</v>
      </c>
      <c r="V259" s="202">
        <f t="shared" si="60"/>
        <v>0</v>
      </c>
      <c r="W259" s="204" t="str">
        <f t="shared" si="61"/>
        <v>none</v>
      </c>
      <c r="X259" s="205">
        <f t="shared" si="62"/>
        <v>0</v>
      </c>
    </row>
    <row r="260" spans="1:24" x14ac:dyDescent="0.25">
      <c r="A260" s="228" t="s">
        <v>97</v>
      </c>
      <c r="B260" s="341">
        <f t="shared" si="63"/>
        <v>19</v>
      </c>
      <c r="C260" s="341" t="str">
        <f t="shared" si="52"/>
        <v>HOSP&gt;65 - 19</v>
      </c>
      <c r="D260" s="351"/>
      <c r="E260" s="353"/>
      <c r="F260" s="351"/>
      <c r="G260" s="350"/>
      <c r="H260" s="353"/>
      <c r="I260" s="351"/>
      <c r="J260" s="350"/>
      <c r="K260" s="350"/>
      <c r="L260" s="351"/>
      <c r="M260" s="341" t="str">
        <f t="shared" si="53"/>
        <v/>
      </c>
      <c r="N260" s="350"/>
      <c r="O260" s="351"/>
      <c r="P260" s="341" t="str">
        <f t="shared" si="54"/>
        <v/>
      </c>
      <c r="Q260" s="202">
        <f t="shared" si="55"/>
        <v>0</v>
      </c>
      <c r="R260" s="202">
        <f t="shared" si="56"/>
        <v>0</v>
      </c>
      <c r="S260" s="203">
        <f t="shared" si="57"/>
        <v>0</v>
      </c>
      <c r="T260" s="202">
        <f t="shared" si="58"/>
        <v>0</v>
      </c>
      <c r="U260" s="203">
        <f t="shared" si="59"/>
        <v>0</v>
      </c>
      <c r="V260" s="202">
        <f t="shared" si="60"/>
        <v>0</v>
      </c>
      <c r="W260" s="204" t="str">
        <f t="shared" si="61"/>
        <v>none</v>
      </c>
      <c r="X260" s="205">
        <f t="shared" si="62"/>
        <v>0</v>
      </c>
    </row>
    <row r="261" spans="1:24" x14ac:dyDescent="0.25">
      <c r="A261" s="228" t="s">
        <v>97</v>
      </c>
      <c r="B261" s="341">
        <f t="shared" si="63"/>
        <v>20</v>
      </c>
      <c r="C261" s="341" t="str">
        <f t="shared" si="52"/>
        <v>HOSP&gt;65 - 20</v>
      </c>
      <c r="D261" s="351"/>
      <c r="E261" s="353"/>
      <c r="F261" s="351"/>
      <c r="G261" s="350"/>
      <c r="H261" s="353"/>
      <c r="I261" s="351"/>
      <c r="J261" s="350"/>
      <c r="K261" s="350"/>
      <c r="L261" s="351"/>
      <c r="M261" s="341" t="str">
        <f t="shared" si="53"/>
        <v/>
      </c>
      <c r="N261" s="350"/>
      <c r="O261" s="351"/>
      <c r="P261" s="341" t="str">
        <f t="shared" si="54"/>
        <v/>
      </c>
      <c r="Q261" s="202">
        <f t="shared" si="55"/>
        <v>0</v>
      </c>
      <c r="R261" s="202">
        <f t="shared" si="56"/>
        <v>0</v>
      </c>
      <c r="S261" s="203">
        <f t="shared" si="57"/>
        <v>0</v>
      </c>
      <c r="T261" s="202">
        <f t="shared" si="58"/>
        <v>0</v>
      </c>
      <c r="U261" s="203">
        <f t="shared" si="59"/>
        <v>0</v>
      </c>
      <c r="V261" s="202">
        <f t="shared" si="60"/>
        <v>0</v>
      </c>
      <c r="W261" s="204" t="str">
        <f t="shared" si="61"/>
        <v>none</v>
      </c>
      <c r="X261" s="205">
        <f t="shared" si="62"/>
        <v>0</v>
      </c>
    </row>
    <row r="262" spans="1:24" x14ac:dyDescent="0.25">
      <c r="A262" s="228" t="s">
        <v>97</v>
      </c>
      <c r="B262" s="341">
        <f t="shared" si="63"/>
        <v>21</v>
      </c>
      <c r="C262" s="341" t="str">
        <f t="shared" si="52"/>
        <v>HOSP&gt;65 - 21</v>
      </c>
      <c r="D262" s="351"/>
      <c r="E262" s="353"/>
      <c r="F262" s="351"/>
      <c r="G262" s="350"/>
      <c r="H262" s="353"/>
      <c r="I262" s="351"/>
      <c r="J262" s="350"/>
      <c r="K262" s="350"/>
      <c r="L262" s="351"/>
      <c r="M262" s="341" t="str">
        <f t="shared" si="53"/>
        <v/>
      </c>
      <c r="N262" s="350"/>
      <c r="O262" s="351"/>
      <c r="P262" s="341" t="str">
        <f t="shared" si="54"/>
        <v/>
      </c>
      <c r="Q262" s="202">
        <f t="shared" si="55"/>
        <v>0</v>
      </c>
      <c r="R262" s="202">
        <f t="shared" si="56"/>
        <v>0</v>
      </c>
      <c r="S262" s="203">
        <f t="shared" si="57"/>
        <v>0</v>
      </c>
      <c r="T262" s="202">
        <f t="shared" si="58"/>
        <v>0</v>
      </c>
      <c r="U262" s="203">
        <f t="shared" si="59"/>
        <v>0</v>
      </c>
      <c r="V262" s="202">
        <f t="shared" si="60"/>
        <v>0</v>
      </c>
      <c r="W262" s="204" t="str">
        <f t="shared" si="61"/>
        <v>none</v>
      </c>
      <c r="X262" s="205">
        <f t="shared" si="62"/>
        <v>0</v>
      </c>
    </row>
    <row r="263" spans="1:24" x14ac:dyDescent="0.25">
      <c r="A263" s="228" t="s">
        <v>97</v>
      </c>
      <c r="B263" s="341">
        <f t="shared" si="63"/>
        <v>22</v>
      </c>
      <c r="C263" s="341" t="str">
        <f t="shared" si="52"/>
        <v>HOSP&gt;65 - 22</v>
      </c>
      <c r="D263" s="351"/>
      <c r="E263" s="353"/>
      <c r="F263" s="351"/>
      <c r="G263" s="350"/>
      <c r="H263" s="353"/>
      <c r="I263" s="351"/>
      <c r="J263" s="350"/>
      <c r="K263" s="350"/>
      <c r="L263" s="351"/>
      <c r="M263" s="341" t="str">
        <f t="shared" si="53"/>
        <v/>
      </c>
      <c r="N263" s="350"/>
      <c r="O263" s="351"/>
      <c r="P263" s="341" t="str">
        <f t="shared" si="54"/>
        <v/>
      </c>
      <c r="Q263" s="202">
        <f t="shared" si="55"/>
        <v>0</v>
      </c>
      <c r="R263" s="202">
        <f t="shared" si="56"/>
        <v>0</v>
      </c>
      <c r="S263" s="203">
        <f t="shared" si="57"/>
        <v>0</v>
      </c>
      <c r="T263" s="202">
        <f t="shared" si="58"/>
        <v>0</v>
      </c>
      <c r="U263" s="203">
        <f t="shared" si="59"/>
        <v>0</v>
      </c>
      <c r="V263" s="202">
        <f t="shared" si="60"/>
        <v>0</v>
      </c>
      <c r="W263" s="204" t="str">
        <f t="shared" si="61"/>
        <v>none</v>
      </c>
      <c r="X263" s="205">
        <f t="shared" si="62"/>
        <v>0</v>
      </c>
    </row>
    <row r="264" spans="1:24" x14ac:dyDescent="0.25">
      <c r="A264" s="228" t="s">
        <v>97</v>
      </c>
      <c r="B264" s="341">
        <f t="shared" si="63"/>
        <v>23</v>
      </c>
      <c r="C264" s="341" t="str">
        <f t="shared" si="52"/>
        <v>HOSP&gt;65 - 23</v>
      </c>
      <c r="D264" s="351"/>
      <c r="E264" s="353"/>
      <c r="F264" s="351"/>
      <c r="G264" s="350"/>
      <c r="H264" s="353"/>
      <c r="I264" s="351"/>
      <c r="J264" s="350"/>
      <c r="K264" s="350"/>
      <c r="L264" s="351"/>
      <c r="M264" s="341" t="str">
        <f t="shared" si="53"/>
        <v/>
      </c>
      <c r="N264" s="350"/>
      <c r="O264" s="351"/>
      <c r="P264" s="341" t="str">
        <f t="shared" si="54"/>
        <v/>
      </c>
      <c r="Q264" s="202">
        <f t="shared" si="55"/>
        <v>0</v>
      </c>
      <c r="R264" s="202">
        <f t="shared" si="56"/>
        <v>0</v>
      </c>
      <c r="S264" s="203">
        <f t="shared" si="57"/>
        <v>0</v>
      </c>
      <c r="T264" s="202">
        <f t="shared" si="58"/>
        <v>0</v>
      </c>
      <c r="U264" s="203">
        <f t="shared" si="59"/>
        <v>0</v>
      </c>
      <c r="V264" s="202">
        <f t="shared" si="60"/>
        <v>0</v>
      </c>
      <c r="W264" s="204" t="str">
        <f t="shared" si="61"/>
        <v>none</v>
      </c>
      <c r="X264" s="205">
        <f t="shared" si="62"/>
        <v>0</v>
      </c>
    </row>
    <row r="265" spans="1:24" x14ac:dyDescent="0.25">
      <c r="A265" s="228" t="s">
        <v>97</v>
      </c>
      <c r="B265" s="341">
        <f t="shared" si="63"/>
        <v>24</v>
      </c>
      <c r="C265" s="341" t="str">
        <f t="shared" si="52"/>
        <v>HOSP&gt;65 - 24</v>
      </c>
      <c r="D265" s="351"/>
      <c r="E265" s="353"/>
      <c r="F265" s="351"/>
      <c r="G265" s="350"/>
      <c r="H265" s="353"/>
      <c r="I265" s="351"/>
      <c r="J265" s="350"/>
      <c r="K265" s="350"/>
      <c r="L265" s="351"/>
      <c r="M265" s="341" t="str">
        <f t="shared" si="53"/>
        <v/>
      </c>
      <c r="N265" s="350"/>
      <c r="O265" s="351"/>
      <c r="P265" s="341" t="str">
        <f t="shared" si="54"/>
        <v/>
      </c>
      <c r="Q265" s="202">
        <f t="shared" si="55"/>
        <v>0</v>
      </c>
      <c r="R265" s="202">
        <f t="shared" si="56"/>
        <v>0</v>
      </c>
      <c r="S265" s="203">
        <f t="shared" si="57"/>
        <v>0</v>
      </c>
      <c r="T265" s="202">
        <f t="shared" si="58"/>
        <v>0</v>
      </c>
      <c r="U265" s="203">
        <f t="shared" si="59"/>
        <v>0</v>
      </c>
      <c r="V265" s="202">
        <f t="shared" si="60"/>
        <v>0</v>
      </c>
      <c r="W265" s="204" t="str">
        <f t="shared" si="61"/>
        <v>none</v>
      </c>
      <c r="X265" s="205">
        <f t="shared" si="62"/>
        <v>0</v>
      </c>
    </row>
    <row r="266" spans="1:24" x14ac:dyDescent="0.25">
      <c r="A266" s="228" t="s">
        <v>97</v>
      </c>
      <c r="B266" s="341">
        <f t="shared" si="63"/>
        <v>25</v>
      </c>
      <c r="C266" s="341" t="str">
        <f t="shared" si="52"/>
        <v>HOSP&gt;65 - 25</v>
      </c>
      <c r="D266" s="351"/>
      <c r="E266" s="353"/>
      <c r="F266" s="351"/>
      <c r="G266" s="350"/>
      <c r="H266" s="353"/>
      <c r="I266" s="351"/>
      <c r="J266" s="350"/>
      <c r="K266" s="350"/>
      <c r="L266" s="351"/>
      <c r="M266" s="341" t="str">
        <f t="shared" si="53"/>
        <v/>
      </c>
      <c r="N266" s="350"/>
      <c r="O266" s="351"/>
      <c r="P266" s="341" t="str">
        <f t="shared" si="54"/>
        <v/>
      </c>
      <c r="Q266" s="202">
        <f t="shared" si="55"/>
        <v>0</v>
      </c>
      <c r="R266" s="202">
        <f t="shared" si="56"/>
        <v>0</v>
      </c>
      <c r="S266" s="203">
        <f t="shared" si="57"/>
        <v>0</v>
      </c>
      <c r="T266" s="202">
        <f t="shared" si="58"/>
        <v>0</v>
      </c>
      <c r="U266" s="203">
        <f t="shared" si="59"/>
        <v>0</v>
      </c>
      <c r="V266" s="202">
        <f t="shared" si="60"/>
        <v>0</v>
      </c>
      <c r="W266" s="204" t="str">
        <f t="shared" si="61"/>
        <v>none</v>
      </c>
      <c r="X266" s="205">
        <f t="shared" si="62"/>
        <v>0</v>
      </c>
    </row>
    <row r="267" spans="1:24" x14ac:dyDescent="0.25">
      <c r="A267" s="228" t="s">
        <v>97</v>
      </c>
      <c r="B267" s="341">
        <f t="shared" si="63"/>
        <v>26</v>
      </c>
      <c r="C267" s="341" t="str">
        <f t="shared" si="52"/>
        <v>HOSP&gt;65 - 26</v>
      </c>
      <c r="D267" s="351"/>
      <c r="E267" s="353"/>
      <c r="F267" s="351"/>
      <c r="G267" s="350"/>
      <c r="H267" s="353"/>
      <c r="I267" s="351"/>
      <c r="J267" s="350"/>
      <c r="K267" s="350"/>
      <c r="L267" s="351"/>
      <c r="M267" s="341" t="str">
        <f t="shared" si="53"/>
        <v/>
      </c>
      <c r="N267" s="350"/>
      <c r="O267" s="351"/>
      <c r="P267" s="341" t="str">
        <f t="shared" si="54"/>
        <v/>
      </c>
      <c r="Q267" s="202">
        <f t="shared" si="55"/>
        <v>0</v>
      </c>
      <c r="R267" s="202">
        <f t="shared" si="56"/>
        <v>0</v>
      </c>
      <c r="S267" s="203">
        <f t="shared" si="57"/>
        <v>0</v>
      </c>
      <c r="T267" s="202">
        <f t="shared" si="58"/>
        <v>0</v>
      </c>
      <c r="U267" s="203">
        <f t="shared" si="59"/>
        <v>0</v>
      </c>
      <c r="V267" s="202">
        <f t="shared" si="60"/>
        <v>0</v>
      </c>
      <c r="W267" s="204" t="str">
        <f t="shared" si="61"/>
        <v>none</v>
      </c>
      <c r="X267" s="205">
        <f t="shared" si="62"/>
        <v>0</v>
      </c>
    </row>
    <row r="268" spans="1:24" x14ac:dyDescent="0.25">
      <c r="A268" s="228" t="s">
        <v>97</v>
      </c>
      <c r="B268" s="341">
        <f t="shared" si="63"/>
        <v>27</v>
      </c>
      <c r="C268" s="341" t="str">
        <f t="shared" si="52"/>
        <v>HOSP&gt;65 - 27</v>
      </c>
      <c r="D268" s="351"/>
      <c r="E268" s="353"/>
      <c r="F268" s="351"/>
      <c r="G268" s="350"/>
      <c r="H268" s="353"/>
      <c r="I268" s="351"/>
      <c r="J268" s="350"/>
      <c r="K268" s="350"/>
      <c r="L268" s="351"/>
      <c r="M268" s="341" t="str">
        <f t="shared" si="53"/>
        <v/>
      </c>
      <c r="N268" s="350"/>
      <c r="O268" s="351"/>
      <c r="P268" s="341" t="str">
        <f t="shared" si="54"/>
        <v/>
      </c>
      <c r="Q268" s="202">
        <f t="shared" si="55"/>
        <v>0</v>
      </c>
      <c r="R268" s="202">
        <f t="shared" si="56"/>
        <v>0</v>
      </c>
      <c r="S268" s="203">
        <f t="shared" si="57"/>
        <v>0</v>
      </c>
      <c r="T268" s="202">
        <f t="shared" si="58"/>
        <v>0</v>
      </c>
      <c r="U268" s="203">
        <f t="shared" si="59"/>
        <v>0</v>
      </c>
      <c r="V268" s="202">
        <f t="shared" si="60"/>
        <v>0</v>
      </c>
      <c r="W268" s="204" t="str">
        <f t="shared" si="61"/>
        <v>none</v>
      </c>
      <c r="X268" s="205">
        <f t="shared" si="62"/>
        <v>0</v>
      </c>
    </row>
    <row r="269" spans="1:24" x14ac:dyDescent="0.25">
      <c r="A269" s="228" t="s">
        <v>97</v>
      </c>
      <c r="B269" s="341">
        <f t="shared" si="63"/>
        <v>28</v>
      </c>
      <c r="C269" s="341" t="str">
        <f t="shared" si="52"/>
        <v>HOSP&gt;65 - 28</v>
      </c>
      <c r="D269" s="351"/>
      <c r="E269" s="353"/>
      <c r="F269" s="351"/>
      <c r="G269" s="350"/>
      <c r="H269" s="353"/>
      <c r="I269" s="351"/>
      <c r="J269" s="350"/>
      <c r="K269" s="350"/>
      <c r="L269" s="351"/>
      <c r="M269" s="341" t="str">
        <f t="shared" si="53"/>
        <v/>
      </c>
      <c r="N269" s="350"/>
      <c r="O269" s="351"/>
      <c r="P269" s="341" t="str">
        <f t="shared" si="54"/>
        <v/>
      </c>
      <c r="Q269" s="202">
        <f t="shared" si="55"/>
        <v>0</v>
      </c>
      <c r="R269" s="202">
        <f t="shared" si="56"/>
        <v>0</v>
      </c>
      <c r="S269" s="203">
        <f t="shared" si="57"/>
        <v>0</v>
      </c>
      <c r="T269" s="202">
        <f t="shared" si="58"/>
        <v>0</v>
      </c>
      <c r="U269" s="203">
        <f t="shared" si="59"/>
        <v>0</v>
      </c>
      <c r="V269" s="202">
        <f t="shared" si="60"/>
        <v>0</v>
      </c>
      <c r="W269" s="204" t="str">
        <f t="shared" si="61"/>
        <v>none</v>
      </c>
      <c r="X269" s="205">
        <f t="shared" si="62"/>
        <v>0</v>
      </c>
    </row>
    <row r="270" spans="1:24" x14ac:dyDescent="0.25">
      <c r="A270" s="228" t="s">
        <v>97</v>
      </c>
      <c r="B270" s="341">
        <f t="shared" si="63"/>
        <v>29</v>
      </c>
      <c r="C270" s="341" t="str">
        <f t="shared" si="52"/>
        <v>HOSP&gt;65 - 29</v>
      </c>
      <c r="D270" s="351"/>
      <c r="E270" s="353"/>
      <c r="F270" s="351"/>
      <c r="G270" s="350"/>
      <c r="H270" s="353"/>
      <c r="I270" s="351"/>
      <c r="J270" s="350"/>
      <c r="K270" s="350"/>
      <c r="L270" s="351"/>
      <c r="M270" s="341" t="str">
        <f t="shared" si="53"/>
        <v/>
      </c>
      <c r="N270" s="350"/>
      <c r="O270" s="351"/>
      <c r="P270" s="341" t="str">
        <f t="shared" si="54"/>
        <v/>
      </c>
      <c r="Q270" s="202">
        <f t="shared" si="55"/>
        <v>0</v>
      </c>
      <c r="R270" s="202">
        <f t="shared" si="56"/>
        <v>0</v>
      </c>
      <c r="S270" s="203">
        <f t="shared" si="57"/>
        <v>0</v>
      </c>
      <c r="T270" s="202">
        <f t="shared" si="58"/>
        <v>0</v>
      </c>
      <c r="U270" s="203">
        <f t="shared" si="59"/>
        <v>0</v>
      </c>
      <c r="V270" s="202">
        <f t="shared" si="60"/>
        <v>0</v>
      </c>
      <c r="W270" s="204" t="str">
        <f t="shared" si="61"/>
        <v>none</v>
      </c>
      <c r="X270" s="205">
        <f t="shared" si="62"/>
        <v>0</v>
      </c>
    </row>
    <row r="271" spans="1:24" x14ac:dyDescent="0.25">
      <c r="A271" s="228" t="s">
        <v>97</v>
      </c>
      <c r="B271" s="341">
        <f t="shared" si="63"/>
        <v>30</v>
      </c>
      <c r="C271" s="341" t="str">
        <f t="shared" si="52"/>
        <v>HOSP&gt;65 - 30</v>
      </c>
      <c r="D271" s="351"/>
      <c r="E271" s="353"/>
      <c r="F271" s="351"/>
      <c r="G271" s="350"/>
      <c r="H271" s="353"/>
      <c r="I271" s="351"/>
      <c r="J271" s="350"/>
      <c r="K271" s="350"/>
      <c r="L271" s="351"/>
      <c r="M271" s="341" t="str">
        <f t="shared" si="53"/>
        <v/>
      </c>
      <c r="N271" s="350"/>
      <c r="O271" s="351"/>
      <c r="P271" s="341" t="str">
        <f t="shared" si="54"/>
        <v/>
      </c>
      <c r="Q271" s="202">
        <f t="shared" si="55"/>
        <v>0</v>
      </c>
      <c r="R271" s="202">
        <f t="shared" si="56"/>
        <v>0</v>
      </c>
      <c r="S271" s="203">
        <f t="shared" si="57"/>
        <v>0</v>
      </c>
      <c r="T271" s="202">
        <f t="shared" si="58"/>
        <v>0</v>
      </c>
      <c r="U271" s="203">
        <f t="shared" si="59"/>
        <v>0</v>
      </c>
      <c r="V271" s="202">
        <f t="shared" si="60"/>
        <v>0</v>
      </c>
      <c r="W271" s="204" t="str">
        <f t="shared" si="61"/>
        <v>none</v>
      </c>
      <c r="X271" s="205">
        <f t="shared" si="62"/>
        <v>0</v>
      </c>
    </row>
    <row r="272" spans="1:24" x14ac:dyDescent="0.25">
      <c r="A272" s="228" t="s">
        <v>97</v>
      </c>
      <c r="B272" s="341">
        <f t="shared" si="63"/>
        <v>31</v>
      </c>
      <c r="C272" s="341" t="str">
        <f t="shared" si="52"/>
        <v>HOSP&gt;65 - 31</v>
      </c>
      <c r="D272" s="351"/>
      <c r="E272" s="353"/>
      <c r="F272" s="351"/>
      <c r="G272" s="350"/>
      <c r="H272" s="353"/>
      <c r="I272" s="351"/>
      <c r="J272" s="350"/>
      <c r="K272" s="350"/>
      <c r="L272" s="351"/>
      <c r="M272" s="341" t="str">
        <f t="shared" si="53"/>
        <v/>
      </c>
      <c r="N272" s="350"/>
      <c r="O272" s="351"/>
      <c r="P272" s="341" t="str">
        <f t="shared" si="54"/>
        <v/>
      </c>
      <c r="Q272" s="202">
        <f t="shared" si="55"/>
        <v>0</v>
      </c>
      <c r="R272" s="202">
        <f t="shared" si="56"/>
        <v>0</v>
      </c>
      <c r="S272" s="203">
        <f t="shared" si="57"/>
        <v>0</v>
      </c>
      <c r="T272" s="202">
        <f t="shared" si="58"/>
        <v>0</v>
      </c>
      <c r="U272" s="203">
        <f t="shared" si="59"/>
        <v>0</v>
      </c>
      <c r="V272" s="202">
        <f t="shared" si="60"/>
        <v>0</v>
      </c>
      <c r="W272" s="204" t="str">
        <f t="shared" si="61"/>
        <v>none</v>
      </c>
      <c r="X272" s="205">
        <f t="shared" si="62"/>
        <v>0</v>
      </c>
    </row>
    <row r="273" spans="1:24" x14ac:dyDescent="0.25">
      <c r="A273" s="228" t="s">
        <v>97</v>
      </c>
      <c r="B273" s="341">
        <f t="shared" si="63"/>
        <v>32</v>
      </c>
      <c r="C273" s="341" t="str">
        <f t="shared" si="52"/>
        <v>HOSP&gt;65 - 32</v>
      </c>
      <c r="D273" s="351"/>
      <c r="E273" s="353"/>
      <c r="F273" s="351"/>
      <c r="G273" s="350"/>
      <c r="H273" s="353"/>
      <c r="I273" s="351"/>
      <c r="J273" s="350"/>
      <c r="K273" s="350"/>
      <c r="L273" s="351"/>
      <c r="M273" s="341" t="str">
        <f t="shared" si="53"/>
        <v/>
      </c>
      <c r="N273" s="350"/>
      <c r="O273" s="351"/>
      <c r="P273" s="341" t="str">
        <f t="shared" si="54"/>
        <v/>
      </c>
      <c r="Q273" s="202">
        <f t="shared" si="55"/>
        <v>0</v>
      </c>
      <c r="R273" s="202">
        <f t="shared" si="56"/>
        <v>0</v>
      </c>
      <c r="S273" s="203">
        <f t="shared" si="57"/>
        <v>0</v>
      </c>
      <c r="T273" s="202">
        <f t="shared" si="58"/>
        <v>0</v>
      </c>
      <c r="U273" s="203">
        <f t="shared" si="59"/>
        <v>0</v>
      </c>
      <c r="V273" s="202">
        <f t="shared" si="60"/>
        <v>0</v>
      </c>
      <c r="W273" s="204" t="str">
        <f t="shared" si="61"/>
        <v>none</v>
      </c>
      <c r="X273" s="205">
        <f t="shared" si="62"/>
        <v>0</v>
      </c>
    </row>
    <row r="274" spans="1:24" x14ac:dyDescent="0.25">
      <c r="A274" s="228" t="s">
        <v>97</v>
      </c>
      <c r="B274" s="341">
        <f t="shared" si="63"/>
        <v>33</v>
      </c>
      <c r="C274" s="341" t="str">
        <f t="shared" ref="C274:C301" si="64">"HOSP&gt;65"&amp;" - "&amp;B274</f>
        <v>HOSP&gt;65 - 33</v>
      </c>
      <c r="D274" s="351"/>
      <c r="E274" s="353"/>
      <c r="F274" s="351"/>
      <c r="G274" s="350"/>
      <c r="H274" s="353"/>
      <c r="I274" s="351"/>
      <c r="J274" s="350"/>
      <c r="K274" s="350"/>
      <c r="L274" s="351"/>
      <c r="M274" s="341" t="str">
        <f t="shared" si="53"/>
        <v/>
      </c>
      <c r="N274" s="350"/>
      <c r="O274" s="351"/>
      <c r="P274" s="341" t="str">
        <f t="shared" si="54"/>
        <v/>
      </c>
      <c r="Q274" s="202">
        <f t="shared" si="55"/>
        <v>0</v>
      </c>
      <c r="R274" s="202">
        <f t="shared" si="56"/>
        <v>0</v>
      </c>
      <c r="S274" s="203">
        <f t="shared" si="57"/>
        <v>0</v>
      </c>
      <c r="T274" s="202">
        <f t="shared" si="58"/>
        <v>0</v>
      </c>
      <c r="U274" s="203">
        <f t="shared" si="59"/>
        <v>0</v>
      </c>
      <c r="V274" s="202">
        <f t="shared" si="60"/>
        <v>0</v>
      </c>
      <c r="W274" s="204" t="str">
        <f t="shared" si="61"/>
        <v>none</v>
      </c>
      <c r="X274" s="205">
        <f t="shared" si="62"/>
        <v>0</v>
      </c>
    </row>
    <row r="275" spans="1:24" x14ac:dyDescent="0.25">
      <c r="A275" s="228" t="s">
        <v>97</v>
      </c>
      <c r="B275" s="341">
        <f t="shared" si="63"/>
        <v>34</v>
      </c>
      <c r="C275" s="341" t="str">
        <f t="shared" si="64"/>
        <v>HOSP&gt;65 - 34</v>
      </c>
      <c r="D275" s="351"/>
      <c r="E275" s="353"/>
      <c r="F275" s="351"/>
      <c r="G275" s="350"/>
      <c r="H275" s="353"/>
      <c r="I275" s="351"/>
      <c r="J275" s="350"/>
      <c r="K275" s="350"/>
      <c r="L275" s="351"/>
      <c r="M275" s="341" t="str">
        <f t="shared" si="53"/>
        <v/>
      </c>
      <c r="N275" s="350"/>
      <c r="O275" s="351"/>
      <c r="P275" s="341" t="str">
        <f t="shared" si="54"/>
        <v/>
      </c>
      <c r="Q275" s="202">
        <f t="shared" si="55"/>
        <v>0</v>
      </c>
      <c r="R275" s="202">
        <f t="shared" si="56"/>
        <v>0</v>
      </c>
      <c r="S275" s="203">
        <f t="shared" si="57"/>
        <v>0</v>
      </c>
      <c r="T275" s="202">
        <f t="shared" si="58"/>
        <v>0</v>
      </c>
      <c r="U275" s="203">
        <f t="shared" si="59"/>
        <v>0</v>
      </c>
      <c r="V275" s="202">
        <f t="shared" si="60"/>
        <v>0</v>
      </c>
      <c r="W275" s="204" t="str">
        <f t="shared" si="61"/>
        <v>none</v>
      </c>
      <c r="X275" s="205">
        <f t="shared" si="62"/>
        <v>0</v>
      </c>
    </row>
    <row r="276" spans="1:24" x14ac:dyDescent="0.25">
      <c r="A276" s="228" t="s">
        <v>97</v>
      </c>
      <c r="B276" s="341">
        <f t="shared" si="63"/>
        <v>35</v>
      </c>
      <c r="C276" s="341" t="str">
        <f t="shared" si="64"/>
        <v>HOSP&gt;65 - 35</v>
      </c>
      <c r="D276" s="351"/>
      <c r="E276" s="353"/>
      <c r="F276" s="351"/>
      <c r="G276" s="350"/>
      <c r="H276" s="353"/>
      <c r="I276" s="351"/>
      <c r="J276" s="350"/>
      <c r="K276" s="350"/>
      <c r="L276" s="351"/>
      <c r="M276" s="341" t="str">
        <f t="shared" si="53"/>
        <v/>
      </c>
      <c r="N276" s="350"/>
      <c r="O276" s="351"/>
      <c r="P276" s="341" t="str">
        <f t="shared" si="54"/>
        <v/>
      </c>
      <c r="Q276" s="202">
        <f t="shared" si="55"/>
        <v>0</v>
      </c>
      <c r="R276" s="202">
        <f t="shared" si="56"/>
        <v>0</v>
      </c>
      <c r="S276" s="203">
        <f t="shared" si="57"/>
        <v>0</v>
      </c>
      <c r="T276" s="202">
        <f t="shared" si="58"/>
        <v>0</v>
      </c>
      <c r="U276" s="203">
        <f t="shared" si="59"/>
        <v>0</v>
      </c>
      <c r="V276" s="202">
        <f t="shared" si="60"/>
        <v>0</v>
      </c>
      <c r="W276" s="204" t="str">
        <f t="shared" si="61"/>
        <v>none</v>
      </c>
      <c r="X276" s="205">
        <f t="shared" si="62"/>
        <v>0</v>
      </c>
    </row>
    <row r="277" spans="1:24" x14ac:dyDescent="0.25">
      <c r="A277" s="228" t="s">
        <v>97</v>
      </c>
      <c r="B277" s="341">
        <f t="shared" si="63"/>
        <v>36</v>
      </c>
      <c r="C277" s="341" t="str">
        <f t="shared" si="64"/>
        <v>HOSP&gt;65 - 36</v>
      </c>
      <c r="D277" s="351"/>
      <c r="E277" s="353"/>
      <c r="F277" s="351"/>
      <c r="G277" s="350"/>
      <c r="H277" s="353"/>
      <c r="I277" s="351"/>
      <c r="J277" s="350"/>
      <c r="K277" s="350"/>
      <c r="L277" s="351"/>
      <c r="M277" s="341" t="str">
        <f t="shared" si="53"/>
        <v/>
      </c>
      <c r="N277" s="350"/>
      <c r="O277" s="351"/>
      <c r="P277" s="341" t="str">
        <f t="shared" si="54"/>
        <v/>
      </c>
      <c r="Q277" s="202">
        <f t="shared" si="55"/>
        <v>0</v>
      </c>
      <c r="R277" s="202">
        <f t="shared" si="56"/>
        <v>0</v>
      </c>
      <c r="S277" s="203">
        <f t="shared" si="57"/>
        <v>0</v>
      </c>
      <c r="T277" s="202">
        <f t="shared" si="58"/>
        <v>0</v>
      </c>
      <c r="U277" s="203">
        <f t="shared" si="59"/>
        <v>0</v>
      </c>
      <c r="V277" s="202">
        <f t="shared" si="60"/>
        <v>0</v>
      </c>
      <c r="W277" s="204" t="str">
        <f t="shared" si="61"/>
        <v>none</v>
      </c>
      <c r="X277" s="205">
        <f t="shared" si="62"/>
        <v>0</v>
      </c>
    </row>
    <row r="278" spans="1:24" x14ac:dyDescent="0.25">
      <c r="A278" s="228" t="s">
        <v>97</v>
      </c>
      <c r="B278" s="341">
        <f t="shared" si="63"/>
        <v>37</v>
      </c>
      <c r="C278" s="341" t="str">
        <f t="shared" si="64"/>
        <v>HOSP&gt;65 - 37</v>
      </c>
      <c r="D278" s="351"/>
      <c r="E278" s="353"/>
      <c r="F278" s="351"/>
      <c r="G278" s="350"/>
      <c r="H278" s="353"/>
      <c r="I278" s="351"/>
      <c r="J278" s="350"/>
      <c r="K278" s="350"/>
      <c r="L278" s="351"/>
      <c r="M278" s="341" t="str">
        <f t="shared" si="53"/>
        <v/>
      </c>
      <c r="N278" s="350"/>
      <c r="O278" s="351"/>
      <c r="P278" s="341" t="str">
        <f t="shared" si="54"/>
        <v/>
      </c>
      <c r="Q278" s="202">
        <f t="shared" si="55"/>
        <v>0</v>
      </c>
      <c r="R278" s="202">
        <f t="shared" si="56"/>
        <v>0</v>
      </c>
      <c r="S278" s="203">
        <f t="shared" si="57"/>
        <v>0</v>
      </c>
      <c r="T278" s="202">
        <f t="shared" si="58"/>
        <v>0</v>
      </c>
      <c r="U278" s="203">
        <f t="shared" si="59"/>
        <v>0</v>
      </c>
      <c r="V278" s="202">
        <f t="shared" si="60"/>
        <v>0</v>
      </c>
      <c r="W278" s="204" t="str">
        <f t="shared" si="61"/>
        <v>none</v>
      </c>
      <c r="X278" s="205">
        <f t="shared" si="62"/>
        <v>0</v>
      </c>
    </row>
    <row r="279" spans="1:24" x14ac:dyDescent="0.25">
      <c r="A279" s="228" t="s">
        <v>97</v>
      </c>
      <c r="B279" s="341">
        <f t="shared" si="63"/>
        <v>38</v>
      </c>
      <c r="C279" s="341" t="str">
        <f t="shared" si="64"/>
        <v>HOSP&gt;65 - 38</v>
      </c>
      <c r="D279" s="351"/>
      <c r="E279" s="353"/>
      <c r="F279" s="351"/>
      <c r="G279" s="350"/>
      <c r="H279" s="353"/>
      <c r="I279" s="351"/>
      <c r="J279" s="350"/>
      <c r="K279" s="350"/>
      <c r="L279" s="351"/>
      <c r="M279" s="341" t="str">
        <f t="shared" si="53"/>
        <v/>
      </c>
      <c r="N279" s="350"/>
      <c r="O279" s="351"/>
      <c r="P279" s="341" t="str">
        <f t="shared" si="54"/>
        <v/>
      </c>
      <c r="Q279" s="202">
        <f t="shared" si="55"/>
        <v>0</v>
      </c>
      <c r="R279" s="202">
        <f t="shared" si="56"/>
        <v>0</v>
      </c>
      <c r="S279" s="203">
        <f t="shared" si="57"/>
        <v>0</v>
      </c>
      <c r="T279" s="202">
        <f t="shared" si="58"/>
        <v>0</v>
      </c>
      <c r="U279" s="203">
        <f t="shared" si="59"/>
        <v>0</v>
      </c>
      <c r="V279" s="202">
        <f t="shared" si="60"/>
        <v>0</v>
      </c>
      <c r="W279" s="204" t="str">
        <f t="shared" si="61"/>
        <v>none</v>
      </c>
      <c r="X279" s="205">
        <f t="shared" si="62"/>
        <v>0</v>
      </c>
    </row>
    <row r="280" spans="1:24" x14ac:dyDescent="0.25">
      <c r="A280" s="228" t="s">
        <v>97</v>
      </c>
      <c r="B280" s="341">
        <f t="shared" si="63"/>
        <v>39</v>
      </c>
      <c r="C280" s="341" t="str">
        <f t="shared" si="64"/>
        <v>HOSP&gt;65 - 39</v>
      </c>
      <c r="D280" s="351"/>
      <c r="E280" s="353"/>
      <c r="F280" s="351"/>
      <c r="G280" s="350"/>
      <c r="H280" s="353"/>
      <c r="I280" s="351"/>
      <c r="J280" s="350"/>
      <c r="K280" s="350"/>
      <c r="L280" s="351"/>
      <c r="M280" s="341" t="str">
        <f t="shared" si="53"/>
        <v/>
      </c>
      <c r="N280" s="350"/>
      <c r="O280" s="351"/>
      <c r="P280" s="341" t="str">
        <f t="shared" si="54"/>
        <v/>
      </c>
      <c r="Q280" s="202">
        <f t="shared" si="55"/>
        <v>0</v>
      </c>
      <c r="R280" s="202">
        <f t="shared" si="56"/>
        <v>0</v>
      </c>
      <c r="S280" s="203">
        <f t="shared" si="57"/>
        <v>0</v>
      </c>
      <c r="T280" s="202">
        <f t="shared" si="58"/>
        <v>0</v>
      </c>
      <c r="U280" s="203">
        <f t="shared" si="59"/>
        <v>0</v>
      </c>
      <c r="V280" s="202">
        <f t="shared" si="60"/>
        <v>0</v>
      </c>
      <c r="W280" s="204" t="str">
        <f t="shared" si="61"/>
        <v>none</v>
      </c>
      <c r="X280" s="205">
        <f t="shared" si="62"/>
        <v>0</v>
      </c>
    </row>
    <row r="281" spans="1:24" x14ac:dyDescent="0.25">
      <c r="A281" s="228" t="s">
        <v>97</v>
      </c>
      <c r="B281" s="341">
        <f t="shared" si="63"/>
        <v>40</v>
      </c>
      <c r="C281" s="341" t="str">
        <f t="shared" si="64"/>
        <v>HOSP&gt;65 - 40</v>
      </c>
      <c r="D281" s="351"/>
      <c r="E281" s="353"/>
      <c r="F281" s="351"/>
      <c r="G281" s="350"/>
      <c r="H281" s="353"/>
      <c r="I281" s="351"/>
      <c r="J281" s="350"/>
      <c r="K281" s="350"/>
      <c r="L281" s="351"/>
      <c r="M281" s="341" t="str">
        <f t="shared" si="53"/>
        <v/>
      </c>
      <c r="N281" s="350"/>
      <c r="O281" s="351"/>
      <c r="P281" s="341" t="str">
        <f t="shared" si="54"/>
        <v/>
      </c>
      <c r="Q281" s="202">
        <f t="shared" si="55"/>
        <v>0</v>
      </c>
      <c r="R281" s="202">
        <f t="shared" si="56"/>
        <v>0</v>
      </c>
      <c r="S281" s="203">
        <f t="shared" si="57"/>
        <v>0</v>
      </c>
      <c r="T281" s="202">
        <f t="shared" si="58"/>
        <v>0</v>
      </c>
      <c r="U281" s="203">
        <f t="shared" si="59"/>
        <v>0</v>
      </c>
      <c r="V281" s="202">
        <f t="shared" si="60"/>
        <v>0</v>
      </c>
      <c r="W281" s="204" t="str">
        <f t="shared" si="61"/>
        <v>none</v>
      </c>
      <c r="X281" s="205">
        <f t="shared" si="62"/>
        <v>0</v>
      </c>
    </row>
    <row r="282" spans="1:24" x14ac:dyDescent="0.25">
      <c r="A282" s="228" t="s">
        <v>97</v>
      </c>
      <c r="B282" s="341">
        <f t="shared" si="63"/>
        <v>41</v>
      </c>
      <c r="C282" s="341" t="str">
        <f t="shared" si="64"/>
        <v>HOSP&gt;65 - 41</v>
      </c>
      <c r="D282" s="351"/>
      <c r="E282" s="353"/>
      <c r="F282" s="351"/>
      <c r="G282" s="350"/>
      <c r="H282" s="353"/>
      <c r="I282" s="351"/>
      <c r="J282" s="350"/>
      <c r="K282" s="350"/>
      <c r="L282" s="351"/>
      <c r="M282" s="341" t="str">
        <f t="shared" si="53"/>
        <v/>
      </c>
      <c r="N282" s="350"/>
      <c r="O282" s="351"/>
      <c r="P282" s="341" t="str">
        <f t="shared" si="54"/>
        <v/>
      </c>
      <c r="Q282" s="202">
        <f t="shared" si="55"/>
        <v>0</v>
      </c>
      <c r="R282" s="202">
        <f t="shared" si="56"/>
        <v>0</v>
      </c>
      <c r="S282" s="203">
        <f t="shared" si="57"/>
        <v>0</v>
      </c>
      <c r="T282" s="202">
        <f t="shared" si="58"/>
        <v>0</v>
      </c>
      <c r="U282" s="203">
        <f t="shared" si="59"/>
        <v>0</v>
      </c>
      <c r="V282" s="202">
        <f t="shared" si="60"/>
        <v>0</v>
      </c>
      <c r="W282" s="204" t="str">
        <f t="shared" si="61"/>
        <v>none</v>
      </c>
      <c r="X282" s="205">
        <f t="shared" si="62"/>
        <v>0</v>
      </c>
    </row>
    <row r="283" spans="1:24" x14ac:dyDescent="0.25">
      <c r="A283" s="228" t="s">
        <v>97</v>
      </c>
      <c r="B283" s="341">
        <f t="shared" si="63"/>
        <v>42</v>
      </c>
      <c r="C283" s="341" t="str">
        <f t="shared" si="64"/>
        <v>HOSP&gt;65 - 42</v>
      </c>
      <c r="D283" s="351"/>
      <c r="E283" s="353"/>
      <c r="F283" s="351"/>
      <c r="G283" s="350"/>
      <c r="H283" s="353"/>
      <c r="I283" s="351"/>
      <c r="J283" s="350"/>
      <c r="K283" s="350"/>
      <c r="L283" s="351"/>
      <c r="M283" s="341" t="str">
        <f t="shared" si="53"/>
        <v/>
      </c>
      <c r="N283" s="350"/>
      <c r="O283" s="351"/>
      <c r="P283" s="341" t="str">
        <f t="shared" si="54"/>
        <v/>
      </c>
      <c r="Q283" s="202">
        <f t="shared" si="55"/>
        <v>0</v>
      </c>
      <c r="R283" s="202">
        <f t="shared" si="56"/>
        <v>0</v>
      </c>
      <c r="S283" s="203">
        <f t="shared" si="57"/>
        <v>0</v>
      </c>
      <c r="T283" s="202">
        <f t="shared" si="58"/>
        <v>0</v>
      </c>
      <c r="U283" s="203">
        <f t="shared" si="59"/>
        <v>0</v>
      </c>
      <c r="V283" s="202">
        <f t="shared" si="60"/>
        <v>0</v>
      </c>
      <c r="W283" s="204" t="str">
        <f t="shared" si="61"/>
        <v>none</v>
      </c>
      <c r="X283" s="205">
        <f t="shared" si="62"/>
        <v>0</v>
      </c>
    </row>
    <row r="284" spans="1:24" x14ac:dyDescent="0.25">
      <c r="A284" s="228" t="s">
        <v>97</v>
      </c>
      <c r="B284" s="341">
        <f t="shared" si="63"/>
        <v>43</v>
      </c>
      <c r="C284" s="341" t="str">
        <f t="shared" si="64"/>
        <v>HOSP&gt;65 - 43</v>
      </c>
      <c r="D284" s="351"/>
      <c r="E284" s="353"/>
      <c r="F284" s="351"/>
      <c r="G284" s="350"/>
      <c r="H284" s="353"/>
      <c r="I284" s="351"/>
      <c r="J284" s="350"/>
      <c r="K284" s="350"/>
      <c r="L284" s="351"/>
      <c r="M284" s="341" t="str">
        <f t="shared" si="53"/>
        <v/>
      </c>
      <c r="N284" s="350"/>
      <c r="O284" s="351"/>
      <c r="P284" s="341" t="str">
        <f t="shared" si="54"/>
        <v/>
      </c>
      <c r="Q284" s="202">
        <f t="shared" si="55"/>
        <v>0</v>
      </c>
      <c r="R284" s="202">
        <f t="shared" si="56"/>
        <v>0</v>
      </c>
      <c r="S284" s="203">
        <f t="shared" si="57"/>
        <v>0</v>
      </c>
      <c r="T284" s="202">
        <f t="shared" si="58"/>
        <v>0</v>
      </c>
      <c r="U284" s="203">
        <f t="shared" si="59"/>
        <v>0</v>
      </c>
      <c r="V284" s="202">
        <f t="shared" si="60"/>
        <v>0</v>
      </c>
      <c r="W284" s="204" t="str">
        <f t="shared" si="61"/>
        <v>none</v>
      </c>
      <c r="X284" s="205">
        <f t="shared" si="62"/>
        <v>0</v>
      </c>
    </row>
    <row r="285" spans="1:24" x14ac:dyDescent="0.25">
      <c r="A285" s="228" t="s">
        <v>97</v>
      </c>
      <c r="B285" s="341">
        <f t="shared" si="63"/>
        <v>44</v>
      </c>
      <c r="C285" s="341" t="str">
        <f t="shared" si="64"/>
        <v>HOSP&gt;65 - 44</v>
      </c>
      <c r="D285" s="351"/>
      <c r="E285" s="353"/>
      <c r="F285" s="351"/>
      <c r="G285" s="350"/>
      <c r="H285" s="353"/>
      <c r="I285" s="351"/>
      <c r="J285" s="350"/>
      <c r="K285" s="350"/>
      <c r="L285" s="351"/>
      <c r="M285" s="341" t="str">
        <f t="shared" si="53"/>
        <v/>
      </c>
      <c r="N285" s="350"/>
      <c r="O285" s="351"/>
      <c r="P285" s="341" t="str">
        <f t="shared" si="54"/>
        <v/>
      </c>
      <c r="Q285" s="202">
        <f t="shared" si="55"/>
        <v>0</v>
      </c>
      <c r="R285" s="202">
        <f t="shared" si="56"/>
        <v>0</v>
      </c>
      <c r="S285" s="203">
        <f t="shared" si="57"/>
        <v>0</v>
      </c>
      <c r="T285" s="202">
        <f t="shared" si="58"/>
        <v>0</v>
      </c>
      <c r="U285" s="203">
        <f t="shared" si="59"/>
        <v>0</v>
      </c>
      <c r="V285" s="202">
        <f t="shared" si="60"/>
        <v>0</v>
      </c>
      <c r="W285" s="204" t="str">
        <f t="shared" si="61"/>
        <v>none</v>
      </c>
      <c r="X285" s="205">
        <f t="shared" si="62"/>
        <v>0</v>
      </c>
    </row>
    <row r="286" spans="1:24" x14ac:dyDescent="0.25">
      <c r="A286" s="228" t="s">
        <v>97</v>
      </c>
      <c r="B286" s="341">
        <f t="shared" si="63"/>
        <v>45</v>
      </c>
      <c r="C286" s="341" t="str">
        <f t="shared" si="64"/>
        <v>HOSP&gt;65 - 45</v>
      </c>
      <c r="D286" s="351"/>
      <c r="E286" s="353"/>
      <c r="F286" s="351"/>
      <c r="G286" s="350"/>
      <c r="H286" s="353"/>
      <c r="I286" s="351"/>
      <c r="J286" s="350"/>
      <c r="K286" s="350"/>
      <c r="L286" s="351"/>
      <c r="M286" s="341" t="str">
        <f t="shared" si="53"/>
        <v/>
      </c>
      <c r="N286" s="350"/>
      <c r="O286" s="351"/>
      <c r="P286" s="341" t="str">
        <f t="shared" si="54"/>
        <v/>
      </c>
      <c r="Q286" s="202">
        <f t="shared" si="55"/>
        <v>0</v>
      </c>
      <c r="R286" s="202">
        <f t="shared" si="56"/>
        <v>0</v>
      </c>
      <c r="S286" s="203">
        <f t="shared" si="57"/>
        <v>0</v>
      </c>
      <c r="T286" s="202">
        <f t="shared" si="58"/>
        <v>0</v>
      </c>
      <c r="U286" s="203">
        <f t="shared" si="59"/>
        <v>0</v>
      </c>
      <c r="V286" s="202">
        <f t="shared" si="60"/>
        <v>0</v>
      </c>
      <c r="W286" s="204" t="str">
        <f t="shared" si="61"/>
        <v>none</v>
      </c>
      <c r="X286" s="205">
        <f t="shared" si="62"/>
        <v>0</v>
      </c>
    </row>
    <row r="287" spans="1:24" x14ac:dyDescent="0.25">
      <c r="A287" s="228" t="s">
        <v>97</v>
      </c>
      <c r="B287" s="341">
        <f t="shared" si="63"/>
        <v>46</v>
      </c>
      <c r="C287" s="341" t="str">
        <f t="shared" si="64"/>
        <v>HOSP&gt;65 - 46</v>
      </c>
      <c r="D287" s="351"/>
      <c r="E287" s="353"/>
      <c r="F287" s="351"/>
      <c r="G287" s="350"/>
      <c r="H287" s="353"/>
      <c r="I287" s="351"/>
      <c r="J287" s="350"/>
      <c r="K287" s="350"/>
      <c r="L287" s="351"/>
      <c r="M287" s="341" t="str">
        <f t="shared" si="53"/>
        <v/>
      </c>
      <c r="N287" s="350"/>
      <c r="O287" s="351"/>
      <c r="P287" s="341" t="str">
        <f t="shared" si="54"/>
        <v/>
      </c>
      <c r="Q287" s="202">
        <f t="shared" si="55"/>
        <v>0</v>
      </c>
      <c r="R287" s="202">
        <f t="shared" si="56"/>
        <v>0</v>
      </c>
      <c r="S287" s="203">
        <f t="shared" si="57"/>
        <v>0</v>
      </c>
      <c r="T287" s="202">
        <f t="shared" si="58"/>
        <v>0</v>
      </c>
      <c r="U287" s="203">
        <f t="shared" si="59"/>
        <v>0</v>
      </c>
      <c r="V287" s="202">
        <f t="shared" si="60"/>
        <v>0</v>
      </c>
      <c r="W287" s="204" t="str">
        <f t="shared" si="61"/>
        <v>none</v>
      </c>
      <c r="X287" s="205">
        <f t="shared" si="62"/>
        <v>0</v>
      </c>
    </row>
    <row r="288" spans="1:24" x14ac:dyDescent="0.25">
      <c r="A288" s="228" t="s">
        <v>97</v>
      </c>
      <c r="B288" s="341">
        <f t="shared" si="63"/>
        <v>47</v>
      </c>
      <c r="C288" s="341" t="str">
        <f t="shared" si="64"/>
        <v>HOSP&gt;65 - 47</v>
      </c>
      <c r="D288" s="351"/>
      <c r="E288" s="353"/>
      <c r="F288" s="351"/>
      <c r="G288" s="350"/>
      <c r="H288" s="353"/>
      <c r="I288" s="351"/>
      <c r="J288" s="350"/>
      <c r="K288" s="350"/>
      <c r="L288" s="351"/>
      <c r="M288" s="341" t="str">
        <f t="shared" si="53"/>
        <v/>
      </c>
      <c r="N288" s="350"/>
      <c r="O288" s="351"/>
      <c r="P288" s="341" t="str">
        <f t="shared" si="54"/>
        <v/>
      </c>
      <c r="Q288" s="202">
        <f t="shared" si="55"/>
        <v>0</v>
      </c>
      <c r="R288" s="202">
        <f t="shared" si="56"/>
        <v>0</v>
      </c>
      <c r="S288" s="203">
        <f t="shared" si="57"/>
        <v>0</v>
      </c>
      <c r="T288" s="202">
        <f t="shared" si="58"/>
        <v>0</v>
      </c>
      <c r="U288" s="203">
        <f t="shared" si="59"/>
        <v>0</v>
      </c>
      <c r="V288" s="202">
        <f t="shared" si="60"/>
        <v>0</v>
      </c>
      <c r="W288" s="204" t="str">
        <f t="shared" si="61"/>
        <v>none</v>
      </c>
      <c r="X288" s="205">
        <f t="shared" si="62"/>
        <v>0</v>
      </c>
    </row>
    <row r="289" spans="1:24" x14ac:dyDescent="0.25">
      <c r="A289" s="228" t="s">
        <v>97</v>
      </c>
      <c r="B289" s="341">
        <f t="shared" si="63"/>
        <v>48</v>
      </c>
      <c r="C289" s="341" t="str">
        <f t="shared" si="64"/>
        <v>HOSP&gt;65 - 48</v>
      </c>
      <c r="D289" s="351"/>
      <c r="E289" s="353"/>
      <c r="F289" s="351"/>
      <c r="G289" s="350"/>
      <c r="H289" s="353"/>
      <c r="I289" s="351"/>
      <c r="J289" s="350"/>
      <c r="K289" s="350"/>
      <c r="L289" s="351"/>
      <c r="M289" s="341" t="str">
        <f t="shared" si="53"/>
        <v/>
      </c>
      <c r="N289" s="350"/>
      <c r="O289" s="351"/>
      <c r="P289" s="341" t="str">
        <f t="shared" si="54"/>
        <v/>
      </c>
      <c r="Q289" s="202">
        <f t="shared" si="55"/>
        <v>0</v>
      </c>
      <c r="R289" s="202">
        <f t="shared" si="56"/>
        <v>0</v>
      </c>
      <c r="S289" s="203">
        <f t="shared" si="57"/>
        <v>0</v>
      </c>
      <c r="T289" s="202">
        <f t="shared" si="58"/>
        <v>0</v>
      </c>
      <c r="U289" s="203">
        <f t="shared" si="59"/>
        <v>0</v>
      </c>
      <c r="V289" s="202">
        <f t="shared" si="60"/>
        <v>0</v>
      </c>
      <c r="W289" s="204" t="str">
        <f t="shared" si="61"/>
        <v>none</v>
      </c>
      <c r="X289" s="205">
        <f t="shared" si="62"/>
        <v>0</v>
      </c>
    </row>
    <row r="290" spans="1:24" x14ac:dyDescent="0.25">
      <c r="A290" s="228" t="s">
        <v>97</v>
      </c>
      <c r="B290" s="341">
        <f t="shared" si="63"/>
        <v>49</v>
      </c>
      <c r="C290" s="341" t="str">
        <f t="shared" si="64"/>
        <v>HOSP&gt;65 - 49</v>
      </c>
      <c r="D290" s="351"/>
      <c r="E290" s="353"/>
      <c r="F290" s="351"/>
      <c r="G290" s="350"/>
      <c r="H290" s="353"/>
      <c r="I290" s="351"/>
      <c r="J290" s="350"/>
      <c r="K290" s="350"/>
      <c r="L290" s="351"/>
      <c r="M290" s="341" t="str">
        <f t="shared" si="53"/>
        <v/>
      </c>
      <c r="N290" s="350"/>
      <c r="O290" s="351"/>
      <c r="P290" s="341" t="str">
        <f t="shared" si="54"/>
        <v/>
      </c>
      <c r="Q290" s="202">
        <f t="shared" si="55"/>
        <v>0</v>
      </c>
      <c r="R290" s="202">
        <f t="shared" si="56"/>
        <v>0</v>
      </c>
      <c r="S290" s="203">
        <f t="shared" si="57"/>
        <v>0</v>
      </c>
      <c r="T290" s="202">
        <f t="shared" si="58"/>
        <v>0</v>
      </c>
      <c r="U290" s="203">
        <f t="shared" si="59"/>
        <v>0</v>
      </c>
      <c r="V290" s="202">
        <f t="shared" si="60"/>
        <v>0</v>
      </c>
      <c r="W290" s="204" t="str">
        <f t="shared" si="61"/>
        <v>none</v>
      </c>
      <c r="X290" s="205">
        <f t="shared" si="62"/>
        <v>0</v>
      </c>
    </row>
    <row r="291" spans="1:24" x14ac:dyDescent="0.25">
      <c r="A291" s="228" t="s">
        <v>97</v>
      </c>
      <c r="B291" s="341">
        <f t="shared" si="63"/>
        <v>50</v>
      </c>
      <c r="C291" s="341" t="str">
        <f t="shared" si="64"/>
        <v>HOSP&gt;65 - 50</v>
      </c>
      <c r="D291" s="351"/>
      <c r="E291" s="353"/>
      <c r="F291" s="351"/>
      <c r="G291" s="350"/>
      <c r="H291" s="353"/>
      <c r="I291" s="351"/>
      <c r="J291" s="350"/>
      <c r="K291" s="350"/>
      <c r="L291" s="351"/>
      <c r="M291" s="341" t="str">
        <f t="shared" si="53"/>
        <v/>
      </c>
      <c r="N291" s="350"/>
      <c r="O291" s="351"/>
      <c r="P291" s="341" t="str">
        <f t="shared" si="54"/>
        <v/>
      </c>
      <c r="Q291" s="202">
        <f t="shared" si="55"/>
        <v>0</v>
      </c>
      <c r="R291" s="202">
        <f t="shared" si="56"/>
        <v>0</v>
      </c>
      <c r="S291" s="203">
        <f t="shared" si="57"/>
        <v>0</v>
      </c>
      <c r="T291" s="202">
        <f t="shared" si="58"/>
        <v>0</v>
      </c>
      <c r="U291" s="203">
        <f t="shared" si="59"/>
        <v>0</v>
      </c>
      <c r="V291" s="202">
        <f t="shared" si="60"/>
        <v>0</v>
      </c>
      <c r="W291" s="204" t="str">
        <f t="shared" si="61"/>
        <v>none</v>
      </c>
      <c r="X291" s="205">
        <f t="shared" si="62"/>
        <v>0</v>
      </c>
    </row>
    <row r="292" spans="1:24" x14ac:dyDescent="0.25">
      <c r="A292" s="228" t="s">
        <v>97</v>
      </c>
      <c r="B292" s="341">
        <f t="shared" si="63"/>
        <v>51</v>
      </c>
      <c r="C292" s="341" t="str">
        <f t="shared" si="64"/>
        <v>HOSP&gt;65 - 51</v>
      </c>
      <c r="D292" s="351"/>
      <c r="E292" s="353"/>
      <c r="F292" s="351"/>
      <c r="G292" s="350"/>
      <c r="H292" s="353"/>
      <c r="I292" s="351"/>
      <c r="J292" s="350"/>
      <c r="K292" s="350"/>
      <c r="L292" s="351"/>
      <c r="M292" s="341" t="str">
        <f t="shared" si="53"/>
        <v/>
      </c>
      <c r="N292" s="350"/>
      <c r="O292" s="351"/>
      <c r="P292" s="341" t="str">
        <f t="shared" si="54"/>
        <v/>
      </c>
      <c r="Q292" s="202">
        <f t="shared" si="55"/>
        <v>0</v>
      </c>
      <c r="R292" s="202">
        <f t="shared" si="56"/>
        <v>0</v>
      </c>
      <c r="S292" s="203">
        <f t="shared" si="57"/>
        <v>0</v>
      </c>
      <c r="T292" s="202">
        <f t="shared" si="58"/>
        <v>0</v>
      </c>
      <c r="U292" s="203">
        <f t="shared" si="59"/>
        <v>0</v>
      </c>
      <c r="V292" s="202">
        <f t="shared" si="60"/>
        <v>0</v>
      </c>
      <c r="W292" s="204" t="str">
        <f t="shared" si="61"/>
        <v>none</v>
      </c>
      <c r="X292" s="205">
        <f t="shared" si="62"/>
        <v>0</v>
      </c>
    </row>
    <row r="293" spans="1:24" x14ac:dyDescent="0.25">
      <c r="A293" s="228" t="s">
        <v>97</v>
      </c>
      <c r="B293" s="341">
        <f t="shared" si="63"/>
        <v>52</v>
      </c>
      <c r="C293" s="341" t="str">
        <f t="shared" si="64"/>
        <v>HOSP&gt;65 - 52</v>
      </c>
      <c r="D293" s="351"/>
      <c r="E293" s="353"/>
      <c r="F293" s="351"/>
      <c r="G293" s="350"/>
      <c r="H293" s="353"/>
      <c r="I293" s="351"/>
      <c r="J293" s="350"/>
      <c r="K293" s="350"/>
      <c r="L293" s="351"/>
      <c r="M293" s="341" t="str">
        <f t="shared" si="53"/>
        <v/>
      </c>
      <c r="N293" s="350"/>
      <c r="O293" s="351"/>
      <c r="P293" s="341" t="str">
        <f t="shared" si="54"/>
        <v/>
      </c>
      <c r="Q293" s="202">
        <f t="shared" si="55"/>
        <v>0</v>
      </c>
      <c r="R293" s="202">
        <f t="shared" si="56"/>
        <v>0</v>
      </c>
      <c r="S293" s="203">
        <f t="shared" si="57"/>
        <v>0</v>
      </c>
      <c r="T293" s="202">
        <f t="shared" si="58"/>
        <v>0</v>
      </c>
      <c r="U293" s="203">
        <f t="shared" si="59"/>
        <v>0</v>
      </c>
      <c r="V293" s="202">
        <f t="shared" si="60"/>
        <v>0</v>
      </c>
      <c r="W293" s="204" t="str">
        <f t="shared" si="61"/>
        <v>none</v>
      </c>
      <c r="X293" s="205">
        <f t="shared" si="62"/>
        <v>0</v>
      </c>
    </row>
    <row r="294" spans="1:24" x14ac:dyDescent="0.25">
      <c r="A294" s="228" t="s">
        <v>97</v>
      </c>
      <c r="B294" s="341">
        <f t="shared" si="63"/>
        <v>53</v>
      </c>
      <c r="C294" s="341" t="str">
        <f t="shared" si="64"/>
        <v>HOSP&gt;65 - 53</v>
      </c>
      <c r="D294" s="351"/>
      <c r="E294" s="353"/>
      <c r="F294" s="351"/>
      <c r="G294" s="350"/>
      <c r="H294" s="353"/>
      <c r="I294" s="351"/>
      <c r="J294" s="350"/>
      <c r="K294" s="350"/>
      <c r="L294" s="351"/>
      <c r="M294" s="341" t="str">
        <f t="shared" si="53"/>
        <v/>
      </c>
      <c r="N294" s="350"/>
      <c r="O294" s="351"/>
      <c r="P294" s="341" t="str">
        <f t="shared" si="54"/>
        <v/>
      </c>
      <c r="Q294" s="202">
        <f t="shared" si="55"/>
        <v>0</v>
      </c>
      <c r="R294" s="202">
        <f t="shared" si="56"/>
        <v>0</v>
      </c>
      <c r="S294" s="203">
        <f t="shared" si="57"/>
        <v>0</v>
      </c>
      <c r="T294" s="202">
        <f t="shared" si="58"/>
        <v>0</v>
      </c>
      <c r="U294" s="203">
        <f t="shared" si="59"/>
        <v>0</v>
      </c>
      <c r="V294" s="202">
        <f t="shared" si="60"/>
        <v>0</v>
      </c>
      <c r="W294" s="204" t="str">
        <f t="shared" si="61"/>
        <v>none</v>
      </c>
      <c r="X294" s="205">
        <f t="shared" si="62"/>
        <v>0</v>
      </c>
    </row>
    <row r="295" spans="1:24" x14ac:dyDescent="0.25">
      <c r="A295" s="228" t="s">
        <v>97</v>
      </c>
      <c r="B295" s="341">
        <f t="shared" si="63"/>
        <v>54</v>
      </c>
      <c r="C295" s="341" t="str">
        <f t="shared" si="64"/>
        <v>HOSP&gt;65 - 54</v>
      </c>
      <c r="D295" s="351"/>
      <c r="E295" s="353"/>
      <c r="F295" s="351"/>
      <c r="G295" s="350"/>
      <c r="H295" s="353"/>
      <c r="I295" s="351"/>
      <c r="J295" s="350"/>
      <c r="K295" s="350"/>
      <c r="L295" s="351"/>
      <c r="M295" s="341" t="str">
        <f t="shared" si="53"/>
        <v/>
      </c>
      <c r="N295" s="350"/>
      <c r="O295" s="351"/>
      <c r="P295" s="341" t="str">
        <f t="shared" si="54"/>
        <v/>
      </c>
      <c r="Q295" s="202">
        <f t="shared" si="55"/>
        <v>0</v>
      </c>
      <c r="R295" s="202">
        <f t="shared" si="56"/>
        <v>0</v>
      </c>
      <c r="S295" s="203">
        <f t="shared" si="57"/>
        <v>0</v>
      </c>
      <c r="T295" s="202">
        <f t="shared" si="58"/>
        <v>0</v>
      </c>
      <c r="U295" s="203">
        <f t="shared" si="59"/>
        <v>0</v>
      </c>
      <c r="V295" s="202">
        <f t="shared" si="60"/>
        <v>0</v>
      </c>
      <c r="W295" s="204" t="str">
        <f t="shared" si="61"/>
        <v>none</v>
      </c>
      <c r="X295" s="205">
        <f t="shared" si="62"/>
        <v>0</v>
      </c>
    </row>
    <row r="296" spans="1:24" x14ac:dyDescent="0.25">
      <c r="A296" s="228" t="s">
        <v>97</v>
      </c>
      <c r="B296" s="341">
        <f t="shared" si="63"/>
        <v>55</v>
      </c>
      <c r="C296" s="341" t="str">
        <f t="shared" si="64"/>
        <v>HOSP&gt;65 - 55</v>
      </c>
      <c r="D296" s="351"/>
      <c r="E296" s="353"/>
      <c r="F296" s="351"/>
      <c r="G296" s="350"/>
      <c r="H296" s="353"/>
      <c r="I296" s="351"/>
      <c r="J296" s="350"/>
      <c r="K296" s="350"/>
      <c r="L296" s="351"/>
      <c r="M296" s="341" t="str">
        <f t="shared" si="53"/>
        <v/>
      </c>
      <c r="N296" s="350"/>
      <c r="O296" s="351"/>
      <c r="P296" s="341" t="str">
        <f t="shared" si="54"/>
        <v/>
      </c>
      <c r="Q296" s="202">
        <f t="shared" si="55"/>
        <v>0</v>
      </c>
      <c r="R296" s="202">
        <f t="shared" si="56"/>
        <v>0</v>
      </c>
      <c r="S296" s="203">
        <f t="shared" si="57"/>
        <v>0</v>
      </c>
      <c r="T296" s="202">
        <f t="shared" si="58"/>
        <v>0</v>
      </c>
      <c r="U296" s="203">
        <f t="shared" si="59"/>
        <v>0</v>
      </c>
      <c r="V296" s="202">
        <f t="shared" si="60"/>
        <v>0</v>
      </c>
      <c r="W296" s="204" t="str">
        <f t="shared" si="61"/>
        <v>none</v>
      </c>
      <c r="X296" s="205">
        <f t="shared" si="62"/>
        <v>0</v>
      </c>
    </row>
    <row r="297" spans="1:24" x14ac:dyDescent="0.25">
      <c r="A297" s="228" t="s">
        <v>97</v>
      </c>
      <c r="B297" s="341">
        <f t="shared" si="63"/>
        <v>56</v>
      </c>
      <c r="C297" s="341" t="str">
        <f t="shared" si="64"/>
        <v>HOSP&gt;65 - 56</v>
      </c>
      <c r="D297" s="351"/>
      <c r="E297" s="353"/>
      <c r="F297" s="351"/>
      <c r="G297" s="350"/>
      <c r="H297" s="353"/>
      <c r="I297" s="351"/>
      <c r="J297" s="350"/>
      <c r="K297" s="350"/>
      <c r="L297" s="351"/>
      <c r="M297" s="341" t="str">
        <f t="shared" si="53"/>
        <v/>
      </c>
      <c r="N297" s="350"/>
      <c r="O297" s="351"/>
      <c r="P297" s="341" t="str">
        <f t="shared" si="54"/>
        <v/>
      </c>
      <c r="Q297" s="202">
        <f t="shared" si="55"/>
        <v>0</v>
      </c>
      <c r="R297" s="202">
        <f t="shared" si="56"/>
        <v>0</v>
      </c>
      <c r="S297" s="203">
        <f t="shared" si="57"/>
        <v>0</v>
      </c>
      <c r="T297" s="202">
        <f t="shared" si="58"/>
        <v>0</v>
      </c>
      <c r="U297" s="203">
        <f t="shared" si="59"/>
        <v>0</v>
      </c>
      <c r="V297" s="202">
        <f t="shared" si="60"/>
        <v>0</v>
      </c>
      <c r="W297" s="204" t="str">
        <f t="shared" si="61"/>
        <v>none</v>
      </c>
      <c r="X297" s="205">
        <f t="shared" si="62"/>
        <v>0</v>
      </c>
    </row>
    <row r="298" spans="1:24" x14ac:dyDescent="0.25">
      <c r="A298" s="228" t="s">
        <v>97</v>
      </c>
      <c r="B298" s="341">
        <f t="shared" si="63"/>
        <v>57</v>
      </c>
      <c r="C298" s="341" t="str">
        <f t="shared" si="64"/>
        <v>HOSP&gt;65 - 57</v>
      </c>
      <c r="D298" s="351"/>
      <c r="E298" s="353"/>
      <c r="F298" s="351"/>
      <c r="G298" s="350"/>
      <c r="H298" s="353"/>
      <c r="I298" s="351"/>
      <c r="J298" s="350"/>
      <c r="K298" s="350"/>
      <c r="L298" s="351"/>
      <c r="M298" s="341" t="str">
        <f t="shared" si="53"/>
        <v/>
      </c>
      <c r="N298" s="350"/>
      <c r="O298" s="351"/>
      <c r="P298" s="341" t="str">
        <f t="shared" si="54"/>
        <v/>
      </c>
      <c r="Q298" s="202">
        <f t="shared" si="55"/>
        <v>0</v>
      </c>
      <c r="R298" s="202">
        <f t="shared" si="56"/>
        <v>0</v>
      </c>
      <c r="S298" s="203">
        <f t="shared" si="57"/>
        <v>0</v>
      </c>
      <c r="T298" s="202">
        <f t="shared" si="58"/>
        <v>0</v>
      </c>
      <c r="U298" s="203">
        <f t="shared" si="59"/>
        <v>0</v>
      </c>
      <c r="V298" s="202">
        <f t="shared" si="60"/>
        <v>0</v>
      </c>
      <c r="W298" s="204" t="str">
        <f t="shared" si="61"/>
        <v>none</v>
      </c>
      <c r="X298" s="205">
        <f t="shared" si="62"/>
        <v>0</v>
      </c>
    </row>
    <row r="299" spans="1:24" x14ac:dyDescent="0.25">
      <c r="A299" s="228" t="s">
        <v>97</v>
      </c>
      <c r="B299" s="341">
        <f t="shared" si="63"/>
        <v>58</v>
      </c>
      <c r="C299" s="341" t="str">
        <f t="shared" si="64"/>
        <v>HOSP&gt;65 - 58</v>
      </c>
      <c r="D299" s="351"/>
      <c r="E299" s="353"/>
      <c r="F299" s="351"/>
      <c r="G299" s="350"/>
      <c r="H299" s="353"/>
      <c r="I299" s="351"/>
      <c r="J299" s="350"/>
      <c r="K299" s="350"/>
      <c r="L299" s="351"/>
      <c r="M299" s="341" t="str">
        <f t="shared" si="53"/>
        <v/>
      </c>
      <c r="N299" s="350"/>
      <c r="O299" s="351"/>
      <c r="P299" s="341" t="str">
        <f t="shared" si="54"/>
        <v/>
      </c>
      <c r="Q299" s="202">
        <f t="shared" si="55"/>
        <v>0</v>
      </c>
      <c r="R299" s="202">
        <f t="shared" si="56"/>
        <v>0</v>
      </c>
      <c r="S299" s="203">
        <f t="shared" si="57"/>
        <v>0</v>
      </c>
      <c r="T299" s="202">
        <f t="shared" si="58"/>
        <v>0</v>
      </c>
      <c r="U299" s="203">
        <f t="shared" si="59"/>
        <v>0</v>
      </c>
      <c r="V299" s="202">
        <f t="shared" si="60"/>
        <v>0</v>
      </c>
      <c r="W299" s="204" t="str">
        <f t="shared" si="61"/>
        <v>none</v>
      </c>
      <c r="X299" s="205">
        <f t="shared" si="62"/>
        <v>0</v>
      </c>
    </row>
    <row r="300" spans="1:24" x14ac:dyDescent="0.25">
      <c r="A300" s="228" t="s">
        <v>97</v>
      </c>
      <c r="B300" s="341">
        <f t="shared" si="63"/>
        <v>59</v>
      </c>
      <c r="C300" s="341" t="str">
        <f t="shared" si="64"/>
        <v>HOSP&gt;65 - 59</v>
      </c>
      <c r="D300" s="351"/>
      <c r="E300" s="353"/>
      <c r="F300" s="351"/>
      <c r="G300" s="350"/>
      <c r="H300" s="353"/>
      <c r="I300" s="351"/>
      <c r="J300" s="350"/>
      <c r="K300" s="350"/>
      <c r="L300" s="351"/>
      <c r="M300" s="341" t="str">
        <f t="shared" si="53"/>
        <v/>
      </c>
      <c r="N300" s="350"/>
      <c r="O300" s="351"/>
      <c r="P300" s="341" t="str">
        <f t="shared" si="54"/>
        <v/>
      </c>
      <c r="Q300" s="202">
        <f t="shared" si="55"/>
        <v>0</v>
      </c>
      <c r="R300" s="202">
        <f t="shared" si="56"/>
        <v>0</v>
      </c>
      <c r="S300" s="203">
        <f t="shared" si="57"/>
        <v>0</v>
      </c>
      <c r="T300" s="202">
        <f t="shared" si="58"/>
        <v>0</v>
      </c>
      <c r="U300" s="203">
        <f t="shared" si="59"/>
        <v>0</v>
      </c>
      <c r="V300" s="202">
        <f t="shared" si="60"/>
        <v>0</v>
      </c>
      <c r="W300" s="204" t="str">
        <f t="shared" si="61"/>
        <v>none</v>
      </c>
      <c r="X300" s="205">
        <f t="shared" si="62"/>
        <v>0</v>
      </c>
    </row>
    <row r="301" spans="1:24" x14ac:dyDescent="0.25">
      <c r="A301" s="228" t="s">
        <v>97</v>
      </c>
      <c r="B301" s="341">
        <f t="shared" si="63"/>
        <v>60</v>
      </c>
      <c r="C301" s="341" t="str">
        <f t="shared" si="64"/>
        <v>HOSP&gt;65 - 60</v>
      </c>
      <c r="D301" s="351"/>
      <c r="E301" s="353"/>
      <c r="F301" s="351"/>
      <c r="G301" s="350"/>
      <c r="H301" s="353"/>
      <c r="I301" s="351"/>
      <c r="J301" s="350"/>
      <c r="K301" s="350"/>
      <c r="L301" s="351"/>
      <c r="M301" s="341" t="str">
        <f t="shared" si="53"/>
        <v/>
      </c>
      <c r="N301" s="350"/>
      <c r="O301" s="351"/>
      <c r="P301" s="341" t="str">
        <f t="shared" si="54"/>
        <v/>
      </c>
      <c r="Q301" s="202">
        <f t="shared" si="55"/>
        <v>0</v>
      </c>
      <c r="R301" s="202">
        <f t="shared" si="56"/>
        <v>0</v>
      </c>
      <c r="S301" s="203">
        <f t="shared" si="57"/>
        <v>0</v>
      </c>
      <c r="T301" s="202">
        <f t="shared" si="58"/>
        <v>0</v>
      </c>
      <c r="U301" s="203">
        <f t="shared" si="59"/>
        <v>0</v>
      </c>
      <c r="V301" s="202">
        <f t="shared" si="60"/>
        <v>0</v>
      </c>
      <c r="W301" s="204" t="str">
        <f t="shared" si="61"/>
        <v>none</v>
      </c>
      <c r="X301" s="205">
        <f t="shared" si="62"/>
        <v>0</v>
      </c>
    </row>
    <row r="302" spans="1:24" x14ac:dyDescent="0.25">
      <c r="A302" s="228" t="s">
        <v>98</v>
      </c>
      <c r="B302" s="341">
        <v>1</v>
      </c>
      <c r="C302" s="341" t="str">
        <f t="shared" ref="C302:C333" si="65">"RX&gt;65"&amp;" - "&amp;B302</f>
        <v>RX&gt;65 - 1</v>
      </c>
      <c r="D302" s="351"/>
      <c r="E302" s="353"/>
      <c r="F302" s="351"/>
      <c r="G302" s="350"/>
      <c r="H302" s="353"/>
      <c r="I302" s="351"/>
      <c r="J302" s="350"/>
      <c r="K302" s="350"/>
      <c r="L302" s="351"/>
      <c r="M302" s="341" t="str">
        <f t="shared" si="53"/>
        <v/>
      </c>
      <c r="N302" s="350"/>
      <c r="O302" s="351"/>
      <c r="P302" s="341" t="str">
        <f t="shared" si="54"/>
        <v/>
      </c>
      <c r="Q302" s="202">
        <f t="shared" si="55"/>
        <v>0</v>
      </c>
      <c r="R302" s="202">
        <f t="shared" si="56"/>
        <v>0</v>
      </c>
      <c r="S302" s="203">
        <f t="shared" si="57"/>
        <v>0</v>
      </c>
      <c r="T302" s="202">
        <f t="shared" si="58"/>
        <v>0</v>
      </c>
      <c r="U302" s="203">
        <f t="shared" si="59"/>
        <v>0</v>
      </c>
      <c r="V302" s="202">
        <f t="shared" si="60"/>
        <v>0</v>
      </c>
      <c r="W302" s="204" t="str">
        <f t="shared" si="61"/>
        <v>none</v>
      </c>
      <c r="X302" s="205">
        <f t="shared" si="62"/>
        <v>0</v>
      </c>
    </row>
    <row r="303" spans="1:24" x14ac:dyDescent="0.25">
      <c r="A303" s="228" t="s">
        <v>98</v>
      </c>
      <c r="B303" s="341">
        <f t="shared" si="63"/>
        <v>2</v>
      </c>
      <c r="C303" s="341" t="str">
        <f t="shared" si="65"/>
        <v>RX&gt;65 - 2</v>
      </c>
      <c r="D303" s="351"/>
      <c r="E303" s="353"/>
      <c r="F303" s="351"/>
      <c r="G303" s="350"/>
      <c r="H303" s="353"/>
      <c r="I303" s="351"/>
      <c r="J303" s="350"/>
      <c r="K303" s="350"/>
      <c r="L303" s="351"/>
      <c r="M303" s="341" t="str">
        <f t="shared" si="53"/>
        <v/>
      </c>
      <c r="N303" s="350"/>
      <c r="O303" s="351"/>
      <c r="P303" s="341" t="str">
        <f t="shared" si="54"/>
        <v/>
      </c>
      <c r="Q303" s="202">
        <f t="shared" si="55"/>
        <v>0</v>
      </c>
      <c r="R303" s="202">
        <f t="shared" si="56"/>
        <v>0</v>
      </c>
      <c r="S303" s="203">
        <f t="shared" si="57"/>
        <v>0</v>
      </c>
      <c r="T303" s="202">
        <f t="shared" si="58"/>
        <v>0</v>
      </c>
      <c r="U303" s="203">
        <f t="shared" si="59"/>
        <v>0</v>
      </c>
      <c r="V303" s="202">
        <f t="shared" si="60"/>
        <v>0</v>
      </c>
      <c r="W303" s="204" t="str">
        <f t="shared" si="61"/>
        <v>none</v>
      </c>
      <c r="X303" s="205">
        <f t="shared" si="62"/>
        <v>0</v>
      </c>
    </row>
    <row r="304" spans="1:24" x14ac:dyDescent="0.25">
      <c r="A304" s="228" t="s">
        <v>98</v>
      </c>
      <c r="B304" s="341">
        <f t="shared" si="63"/>
        <v>3</v>
      </c>
      <c r="C304" s="341" t="str">
        <f t="shared" si="65"/>
        <v>RX&gt;65 - 3</v>
      </c>
      <c r="D304" s="351"/>
      <c r="E304" s="353"/>
      <c r="F304" s="351"/>
      <c r="G304" s="350"/>
      <c r="H304" s="353"/>
      <c r="I304" s="351"/>
      <c r="J304" s="350"/>
      <c r="K304" s="350"/>
      <c r="L304" s="351"/>
      <c r="M304" s="341" t="str">
        <f t="shared" si="53"/>
        <v/>
      </c>
      <c r="N304" s="350"/>
      <c r="O304" s="351"/>
      <c r="P304" s="341" t="str">
        <f t="shared" si="54"/>
        <v/>
      </c>
      <c r="Q304" s="202">
        <f t="shared" si="55"/>
        <v>0</v>
      </c>
      <c r="R304" s="202">
        <f t="shared" si="56"/>
        <v>0</v>
      </c>
      <c r="S304" s="203">
        <f t="shared" si="57"/>
        <v>0</v>
      </c>
      <c r="T304" s="202">
        <f t="shared" si="58"/>
        <v>0</v>
      </c>
      <c r="U304" s="203">
        <f t="shared" si="59"/>
        <v>0</v>
      </c>
      <c r="V304" s="202">
        <f t="shared" si="60"/>
        <v>0</v>
      </c>
      <c r="W304" s="204" t="str">
        <f t="shared" si="61"/>
        <v>none</v>
      </c>
      <c r="X304" s="205">
        <f t="shared" si="62"/>
        <v>0</v>
      </c>
    </row>
    <row r="305" spans="1:24" x14ac:dyDescent="0.25">
      <c r="A305" s="228" t="s">
        <v>98</v>
      </c>
      <c r="B305" s="341">
        <f t="shared" si="63"/>
        <v>4</v>
      </c>
      <c r="C305" s="341" t="str">
        <f t="shared" si="65"/>
        <v>RX&gt;65 - 4</v>
      </c>
      <c r="D305" s="351"/>
      <c r="E305" s="353"/>
      <c r="F305" s="351"/>
      <c r="G305" s="350"/>
      <c r="H305" s="353"/>
      <c r="I305" s="351"/>
      <c r="J305" s="350"/>
      <c r="K305" s="350"/>
      <c r="L305" s="351"/>
      <c r="M305" s="341" t="str">
        <f t="shared" si="53"/>
        <v/>
      </c>
      <c r="N305" s="350"/>
      <c r="O305" s="351"/>
      <c r="P305" s="341" t="str">
        <f t="shared" si="54"/>
        <v/>
      </c>
      <c r="Q305" s="202">
        <f t="shared" si="55"/>
        <v>0</v>
      </c>
      <c r="R305" s="202">
        <f t="shared" si="56"/>
        <v>0</v>
      </c>
      <c r="S305" s="203">
        <f t="shared" si="57"/>
        <v>0</v>
      </c>
      <c r="T305" s="202">
        <f t="shared" si="58"/>
        <v>0</v>
      </c>
      <c r="U305" s="203">
        <f t="shared" si="59"/>
        <v>0</v>
      </c>
      <c r="V305" s="202">
        <f t="shared" si="60"/>
        <v>0</v>
      </c>
      <c r="W305" s="204" t="str">
        <f t="shared" si="61"/>
        <v>none</v>
      </c>
      <c r="X305" s="205">
        <f t="shared" si="62"/>
        <v>0</v>
      </c>
    </row>
    <row r="306" spans="1:24" x14ac:dyDescent="0.25">
      <c r="A306" s="228" t="s">
        <v>98</v>
      </c>
      <c r="B306" s="341">
        <f t="shared" si="63"/>
        <v>5</v>
      </c>
      <c r="C306" s="341" t="str">
        <f t="shared" si="65"/>
        <v>RX&gt;65 - 5</v>
      </c>
      <c r="D306" s="351"/>
      <c r="E306" s="353"/>
      <c r="F306" s="351"/>
      <c r="G306" s="350"/>
      <c r="H306" s="353"/>
      <c r="I306" s="351"/>
      <c r="J306" s="350"/>
      <c r="K306" s="350"/>
      <c r="L306" s="351"/>
      <c r="M306" s="341" t="str">
        <f t="shared" si="53"/>
        <v/>
      </c>
      <c r="N306" s="350"/>
      <c r="O306" s="351"/>
      <c r="P306" s="341" t="str">
        <f t="shared" si="54"/>
        <v/>
      </c>
      <c r="Q306" s="202">
        <f t="shared" si="55"/>
        <v>0</v>
      </c>
      <c r="R306" s="202">
        <f t="shared" si="56"/>
        <v>0</v>
      </c>
      <c r="S306" s="203">
        <f t="shared" si="57"/>
        <v>0</v>
      </c>
      <c r="T306" s="202">
        <f t="shared" si="58"/>
        <v>0</v>
      </c>
      <c r="U306" s="203">
        <f t="shared" si="59"/>
        <v>0</v>
      </c>
      <c r="V306" s="202">
        <f t="shared" si="60"/>
        <v>0</v>
      </c>
      <c r="W306" s="204" t="str">
        <f t="shared" si="61"/>
        <v>none</v>
      </c>
      <c r="X306" s="205">
        <f t="shared" si="62"/>
        <v>0</v>
      </c>
    </row>
    <row r="307" spans="1:24" x14ac:dyDescent="0.25">
      <c r="A307" s="228" t="s">
        <v>98</v>
      </c>
      <c r="B307" s="341">
        <f t="shared" si="63"/>
        <v>6</v>
      </c>
      <c r="C307" s="341" t="str">
        <f t="shared" si="65"/>
        <v>RX&gt;65 - 6</v>
      </c>
      <c r="D307" s="351"/>
      <c r="E307" s="353"/>
      <c r="F307" s="351"/>
      <c r="G307" s="350"/>
      <c r="H307" s="353"/>
      <c r="I307" s="351"/>
      <c r="J307" s="350"/>
      <c r="K307" s="350"/>
      <c r="L307" s="351"/>
      <c r="M307" s="341" t="str">
        <f t="shared" si="53"/>
        <v/>
      </c>
      <c r="N307" s="350"/>
      <c r="O307" s="351"/>
      <c r="P307" s="341" t="str">
        <f t="shared" si="54"/>
        <v/>
      </c>
      <c r="Q307" s="202">
        <f t="shared" si="55"/>
        <v>0</v>
      </c>
      <c r="R307" s="202">
        <f t="shared" si="56"/>
        <v>0</v>
      </c>
      <c r="S307" s="203">
        <f t="shared" si="57"/>
        <v>0</v>
      </c>
      <c r="T307" s="202">
        <f t="shared" si="58"/>
        <v>0</v>
      </c>
      <c r="U307" s="203">
        <f t="shared" si="59"/>
        <v>0</v>
      </c>
      <c r="V307" s="202">
        <f t="shared" si="60"/>
        <v>0</v>
      </c>
      <c r="W307" s="204" t="str">
        <f t="shared" si="61"/>
        <v>none</v>
      </c>
      <c r="X307" s="205">
        <f t="shared" si="62"/>
        <v>0</v>
      </c>
    </row>
    <row r="308" spans="1:24" x14ac:dyDescent="0.25">
      <c r="A308" s="228" t="s">
        <v>98</v>
      </c>
      <c r="B308" s="341">
        <f t="shared" si="63"/>
        <v>7</v>
      </c>
      <c r="C308" s="341" t="str">
        <f t="shared" si="65"/>
        <v>RX&gt;65 - 7</v>
      </c>
      <c r="D308" s="351"/>
      <c r="E308" s="353"/>
      <c r="F308" s="351"/>
      <c r="G308" s="350"/>
      <c r="H308" s="353"/>
      <c r="I308" s="351"/>
      <c r="J308" s="350"/>
      <c r="K308" s="350"/>
      <c r="L308" s="351"/>
      <c r="M308" s="341" t="str">
        <f t="shared" si="53"/>
        <v/>
      </c>
      <c r="N308" s="350"/>
      <c r="O308" s="351"/>
      <c r="P308" s="341" t="str">
        <f t="shared" si="54"/>
        <v/>
      </c>
      <c r="Q308" s="202">
        <f t="shared" si="55"/>
        <v>0</v>
      </c>
      <c r="R308" s="202">
        <f t="shared" si="56"/>
        <v>0</v>
      </c>
      <c r="S308" s="203">
        <f t="shared" si="57"/>
        <v>0</v>
      </c>
      <c r="T308" s="202">
        <f t="shared" si="58"/>
        <v>0</v>
      </c>
      <c r="U308" s="203">
        <f t="shared" si="59"/>
        <v>0</v>
      </c>
      <c r="V308" s="202">
        <f t="shared" si="60"/>
        <v>0</v>
      </c>
      <c r="W308" s="204" t="str">
        <f t="shared" si="61"/>
        <v>none</v>
      </c>
      <c r="X308" s="205">
        <f t="shared" si="62"/>
        <v>0</v>
      </c>
    </row>
    <row r="309" spans="1:24" x14ac:dyDescent="0.25">
      <c r="A309" s="228" t="s">
        <v>98</v>
      </c>
      <c r="B309" s="341">
        <f t="shared" si="63"/>
        <v>8</v>
      </c>
      <c r="C309" s="341" t="str">
        <f t="shared" si="65"/>
        <v>RX&gt;65 - 8</v>
      </c>
      <c r="D309" s="351"/>
      <c r="E309" s="353"/>
      <c r="F309" s="351"/>
      <c r="G309" s="350"/>
      <c r="H309" s="353"/>
      <c r="I309" s="351"/>
      <c r="J309" s="350"/>
      <c r="K309" s="350"/>
      <c r="L309" s="351"/>
      <c r="M309" s="341" t="str">
        <f t="shared" si="53"/>
        <v/>
      </c>
      <c r="N309" s="350"/>
      <c r="O309" s="351"/>
      <c r="P309" s="341" t="str">
        <f t="shared" si="54"/>
        <v/>
      </c>
      <c r="Q309" s="202">
        <f t="shared" si="55"/>
        <v>0</v>
      </c>
      <c r="R309" s="202">
        <f t="shared" si="56"/>
        <v>0</v>
      </c>
      <c r="S309" s="203">
        <f t="shared" si="57"/>
        <v>0</v>
      </c>
      <c r="T309" s="202">
        <f t="shared" si="58"/>
        <v>0</v>
      </c>
      <c r="U309" s="203">
        <f t="shared" si="59"/>
        <v>0</v>
      </c>
      <c r="V309" s="202">
        <f t="shared" si="60"/>
        <v>0</v>
      </c>
      <c r="W309" s="204" t="str">
        <f t="shared" si="61"/>
        <v>none</v>
      </c>
      <c r="X309" s="205">
        <f t="shared" si="62"/>
        <v>0</v>
      </c>
    </row>
    <row r="310" spans="1:24" x14ac:dyDescent="0.25">
      <c r="A310" s="228" t="s">
        <v>98</v>
      </c>
      <c r="B310" s="341">
        <f t="shared" si="63"/>
        <v>9</v>
      </c>
      <c r="C310" s="341" t="str">
        <f t="shared" si="65"/>
        <v>RX&gt;65 - 9</v>
      </c>
      <c r="D310" s="351"/>
      <c r="E310" s="353"/>
      <c r="F310" s="351"/>
      <c r="G310" s="350"/>
      <c r="H310" s="353"/>
      <c r="I310" s="351"/>
      <c r="J310" s="350"/>
      <c r="K310" s="350"/>
      <c r="L310" s="351"/>
      <c r="M310" s="341" t="str">
        <f t="shared" si="53"/>
        <v/>
      </c>
      <c r="N310" s="350"/>
      <c r="O310" s="351"/>
      <c r="P310" s="341" t="str">
        <f t="shared" si="54"/>
        <v/>
      </c>
      <c r="Q310" s="202">
        <f t="shared" si="55"/>
        <v>0</v>
      </c>
      <c r="R310" s="202">
        <f t="shared" si="56"/>
        <v>0</v>
      </c>
      <c r="S310" s="203">
        <f t="shared" si="57"/>
        <v>0</v>
      </c>
      <c r="T310" s="202">
        <f t="shared" si="58"/>
        <v>0</v>
      </c>
      <c r="U310" s="203">
        <f t="shared" si="59"/>
        <v>0</v>
      </c>
      <c r="V310" s="202">
        <f t="shared" si="60"/>
        <v>0</v>
      </c>
      <c r="W310" s="204" t="str">
        <f t="shared" si="61"/>
        <v>none</v>
      </c>
      <c r="X310" s="205">
        <f t="shared" si="62"/>
        <v>0</v>
      </c>
    </row>
    <row r="311" spans="1:24" x14ac:dyDescent="0.25">
      <c r="A311" s="228" t="s">
        <v>98</v>
      </c>
      <c r="B311" s="341">
        <f t="shared" si="63"/>
        <v>10</v>
      </c>
      <c r="C311" s="341" t="str">
        <f t="shared" si="65"/>
        <v>RX&gt;65 - 10</v>
      </c>
      <c r="D311" s="351"/>
      <c r="E311" s="353"/>
      <c r="F311" s="351"/>
      <c r="G311" s="350"/>
      <c r="H311" s="353"/>
      <c r="I311" s="351"/>
      <c r="J311" s="350"/>
      <c r="K311" s="350"/>
      <c r="L311" s="351"/>
      <c r="M311" s="341" t="str">
        <f t="shared" si="53"/>
        <v/>
      </c>
      <c r="N311" s="350"/>
      <c r="O311" s="351"/>
      <c r="P311" s="341" t="str">
        <f t="shared" si="54"/>
        <v/>
      </c>
      <c r="Q311" s="202">
        <f t="shared" si="55"/>
        <v>0</v>
      </c>
      <c r="R311" s="202">
        <f t="shared" si="56"/>
        <v>0</v>
      </c>
      <c r="S311" s="203">
        <f t="shared" si="57"/>
        <v>0</v>
      </c>
      <c r="T311" s="202">
        <f t="shared" si="58"/>
        <v>0</v>
      </c>
      <c r="U311" s="203">
        <f t="shared" si="59"/>
        <v>0</v>
      </c>
      <c r="V311" s="202">
        <f t="shared" si="60"/>
        <v>0</v>
      </c>
      <c r="W311" s="204" t="str">
        <f t="shared" si="61"/>
        <v>none</v>
      </c>
      <c r="X311" s="205">
        <f t="shared" si="62"/>
        <v>0</v>
      </c>
    </row>
    <row r="312" spans="1:24" x14ac:dyDescent="0.25">
      <c r="A312" s="228" t="s">
        <v>98</v>
      </c>
      <c r="B312" s="341">
        <f t="shared" si="63"/>
        <v>11</v>
      </c>
      <c r="C312" s="341" t="str">
        <f t="shared" si="65"/>
        <v>RX&gt;65 - 11</v>
      </c>
      <c r="D312" s="351"/>
      <c r="E312" s="353"/>
      <c r="F312" s="351"/>
      <c r="G312" s="350"/>
      <c r="H312" s="353"/>
      <c r="I312" s="351"/>
      <c r="J312" s="350"/>
      <c r="K312" s="350"/>
      <c r="L312" s="351"/>
      <c r="M312" s="341" t="str">
        <f t="shared" si="53"/>
        <v/>
      </c>
      <c r="N312" s="350"/>
      <c r="O312" s="351"/>
      <c r="P312" s="341" t="str">
        <f t="shared" si="54"/>
        <v/>
      </c>
      <c r="Q312" s="202">
        <f t="shared" si="55"/>
        <v>0</v>
      </c>
      <c r="R312" s="202">
        <f t="shared" si="56"/>
        <v>0</v>
      </c>
      <c r="S312" s="203">
        <f t="shared" si="57"/>
        <v>0</v>
      </c>
      <c r="T312" s="202">
        <f t="shared" si="58"/>
        <v>0</v>
      </c>
      <c r="U312" s="203">
        <f t="shared" si="59"/>
        <v>0</v>
      </c>
      <c r="V312" s="202">
        <f t="shared" si="60"/>
        <v>0</v>
      </c>
      <c r="W312" s="204" t="str">
        <f t="shared" si="61"/>
        <v>none</v>
      </c>
      <c r="X312" s="205">
        <f t="shared" si="62"/>
        <v>0</v>
      </c>
    </row>
    <row r="313" spans="1:24" x14ac:dyDescent="0.25">
      <c r="A313" s="228" t="s">
        <v>98</v>
      </c>
      <c r="B313" s="341">
        <f t="shared" si="63"/>
        <v>12</v>
      </c>
      <c r="C313" s="341" t="str">
        <f t="shared" si="65"/>
        <v>RX&gt;65 - 12</v>
      </c>
      <c r="D313" s="351"/>
      <c r="E313" s="353"/>
      <c r="F313" s="351"/>
      <c r="G313" s="350"/>
      <c r="H313" s="353"/>
      <c r="I313" s="351"/>
      <c r="J313" s="350"/>
      <c r="K313" s="350"/>
      <c r="L313" s="351"/>
      <c r="M313" s="341" t="str">
        <f t="shared" si="53"/>
        <v/>
      </c>
      <c r="N313" s="350"/>
      <c r="O313" s="351"/>
      <c r="P313" s="341" t="str">
        <f t="shared" si="54"/>
        <v/>
      </c>
      <c r="Q313" s="202">
        <f t="shared" si="55"/>
        <v>0</v>
      </c>
      <c r="R313" s="202">
        <f t="shared" si="56"/>
        <v>0</v>
      </c>
      <c r="S313" s="203">
        <f t="shared" si="57"/>
        <v>0</v>
      </c>
      <c r="T313" s="202">
        <f t="shared" si="58"/>
        <v>0</v>
      </c>
      <c r="U313" s="203">
        <f t="shared" si="59"/>
        <v>0</v>
      </c>
      <c r="V313" s="202">
        <f t="shared" si="60"/>
        <v>0</v>
      </c>
      <c r="W313" s="204" t="str">
        <f t="shared" si="61"/>
        <v>none</v>
      </c>
      <c r="X313" s="205">
        <f t="shared" si="62"/>
        <v>0</v>
      </c>
    </row>
    <row r="314" spans="1:24" x14ac:dyDescent="0.25">
      <c r="A314" s="228" t="s">
        <v>98</v>
      </c>
      <c r="B314" s="341">
        <f t="shared" si="63"/>
        <v>13</v>
      </c>
      <c r="C314" s="341" t="str">
        <f t="shared" si="65"/>
        <v>RX&gt;65 - 13</v>
      </c>
      <c r="D314" s="351"/>
      <c r="E314" s="353"/>
      <c r="F314" s="351"/>
      <c r="G314" s="350"/>
      <c r="H314" s="353"/>
      <c r="I314" s="351"/>
      <c r="J314" s="350"/>
      <c r="K314" s="350"/>
      <c r="L314" s="351"/>
      <c r="M314" s="341" t="str">
        <f t="shared" si="53"/>
        <v/>
      </c>
      <c r="N314" s="350"/>
      <c r="O314" s="351"/>
      <c r="P314" s="341" t="str">
        <f t="shared" si="54"/>
        <v/>
      </c>
      <c r="Q314" s="202">
        <f t="shared" si="55"/>
        <v>0</v>
      </c>
      <c r="R314" s="202">
        <f t="shared" si="56"/>
        <v>0</v>
      </c>
      <c r="S314" s="203">
        <f t="shared" si="57"/>
        <v>0</v>
      </c>
      <c r="T314" s="202">
        <f t="shared" si="58"/>
        <v>0</v>
      </c>
      <c r="U314" s="203">
        <f t="shared" si="59"/>
        <v>0</v>
      </c>
      <c r="V314" s="202">
        <f t="shared" si="60"/>
        <v>0</v>
      </c>
      <c r="W314" s="204" t="str">
        <f t="shared" si="61"/>
        <v>none</v>
      </c>
      <c r="X314" s="205">
        <f t="shared" si="62"/>
        <v>0</v>
      </c>
    </row>
    <row r="315" spans="1:24" x14ac:dyDescent="0.25">
      <c r="A315" s="228" t="s">
        <v>98</v>
      </c>
      <c r="B315" s="341">
        <f t="shared" si="63"/>
        <v>14</v>
      </c>
      <c r="C315" s="341" t="str">
        <f t="shared" si="65"/>
        <v>RX&gt;65 - 14</v>
      </c>
      <c r="D315" s="351"/>
      <c r="E315" s="353"/>
      <c r="F315" s="351"/>
      <c r="G315" s="350"/>
      <c r="H315" s="353"/>
      <c r="I315" s="351"/>
      <c r="J315" s="350"/>
      <c r="K315" s="350"/>
      <c r="L315" s="351"/>
      <c r="M315" s="341" t="str">
        <f t="shared" si="53"/>
        <v/>
      </c>
      <c r="N315" s="350"/>
      <c r="O315" s="351"/>
      <c r="P315" s="341" t="str">
        <f t="shared" si="54"/>
        <v/>
      </c>
      <c r="Q315" s="202">
        <f t="shared" si="55"/>
        <v>0</v>
      </c>
      <c r="R315" s="202">
        <f t="shared" si="56"/>
        <v>0</v>
      </c>
      <c r="S315" s="203">
        <f t="shared" si="57"/>
        <v>0</v>
      </c>
      <c r="T315" s="202">
        <f t="shared" si="58"/>
        <v>0</v>
      </c>
      <c r="U315" s="203">
        <f t="shared" si="59"/>
        <v>0</v>
      </c>
      <c r="V315" s="202">
        <f t="shared" si="60"/>
        <v>0</v>
      </c>
      <c r="W315" s="204" t="str">
        <f t="shared" si="61"/>
        <v>none</v>
      </c>
      <c r="X315" s="205">
        <f t="shared" si="62"/>
        <v>0</v>
      </c>
    </row>
    <row r="316" spans="1:24" x14ac:dyDescent="0.25">
      <c r="A316" s="228" t="s">
        <v>98</v>
      </c>
      <c r="B316" s="341">
        <f t="shared" si="63"/>
        <v>15</v>
      </c>
      <c r="C316" s="341" t="str">
        <f t="shared" si="65"/>
        <v>RX&gt;65 - 15</v>
      </c>
      <c r="D316" s="351"/>
      <c r="E316" s="353"/>
      <c r="F316" s="351"/>
      <c r="G316" s="350"/>
      <c r="H316" s="353"/>
      <c r="I316" s="351"/>
      <c r="J316" s="350"/>
      <c r="K316" s="350"/>
      <c r="L316" s="351"/>
      <c r="M316" s="341" t="str">
        <f t="shared" si="53"/>
        <v/>
      </c>
      <c r="N316" s="350"/>
      <c r="O316" s="351"/>
      <c r="P316" s="341" t="str">
        <f t="shared" si="54"/>
        <v/>
      </c>
      <c r="Q316" s="202">
        <f t="shared" si="55"/>
        <v>0</v>
      </c>
      <c r="R316" s="202">
        <f t="shared" si="56"/>
        <v>0</v>
      </c>
      <c r="S316" s="203">
        <f t="shared" si="57"/>
        <v>0</v>
      </c>
      <c r="T316" s="202">
        <f t="shared" si="58"/>
        <v>0</v>
      </c>
      <c r="U316" s="203">
        <f t="shared" si="59"/>
        <v>0</v>
      </c>
      <c r="V316" s="202">
        <f t="shared" si="60"/>
        <v>0</v>
      </c>
      <c r="W316" s="204" t="str">
        <f t="shared" si="61"/>
        <v>none</v>
      </c>
      <c r="X316" s="205">
        <f t="shared" si="62"/>
        <v>0</v>
      </c>
    </row>
    <row r="317" spans="1:24" x14ac:dyDescent="0.25">
      <c r="A317" s="228" t="s">
        <v>98</v>
      </c>
      <c r="B317" s="341">
        <f t="shared" si="63"/>
        <v>16</v>
      </c>
      <c r="C317" s="341" t="str">
        <f t="shared" si="65"/>
        <v>RX&gt;65 - 16</v>
      </c>
      <c r="D317" s="351"/>
      <c r="E317" s="353"/>
      <c r="F317" s="351"/>
      <c r="G317" s="350"/>
      <c r="H317" s="353"/>
      <c r="I317" s="351"/>
      <c r="J317" s="350"/>
      <c r="K317" s="350"/>
      <c r="L317" s="351"/>
      <c r="M317" s="341" t="str">
        <f t="shared" si="53"/>
        <v/>
      </c>
      <c r="N317" s="350"/>
      <c r="O317" s="351"/>
      <c r="P317" s="341" t="str">
        <f t="shared" si="54"/>
        <v/>
      </c>
      <c r="Q317" s="202">
        <f t="shared" si="55"/>
        <v>0</v>
      </c>
      <c r="R317" s="202">
        <f t="shared" si="56"/>
        <v>0</v>
      </c>
      <c r="S317" s="203">
        <f t="shared" si="57"/>
        <v>0</v>
      </c>
      <c r="T317" s="202">
        <f t="shared" si="58"/>
        <v>0</v>
      </c>
      <c r="U317" s="203">
        <f t="shared" si="59"/>
        <v>0</v>
      </c>
      <c r="V317" s="202">
        <f t="shared" si="60"/>
        <v>0</v>
      </c>
      <c r="W317" s="204" t="str">
        <f t="shared" si="61"/>
        <v>none</v>
      </c>
      <c r="X317" s="205">
        <f t="shared" si="62"/>
        <v>0</v>
      </c>
    </row>
    <row r="318" spans="1:24" x14ac:dyDescent="0.25">
      <c r="A318" s="228" t="s">
        <v>98</v>
      </c>
      <c r="B318" s="341">
        <f t="shared" si="63"/>
        <v>17</v>
      </c>
      <c r="C318" s="341" t="str">
        <f t="shared" si="65"/>
        <v>RX&gt;65 - 17</v>
      </c>
      <c r="D318" s="351"/>
      <c r="E318" s="353"/>
      <c r="F318" s="351"/>
      <c r="G318" s="350"/>
      <c r="H318" s="353"/>
      <c r="I318" s="351"/>
      <c r="J318" s="350"/>
      <c r="K318" s="350"/>
      <c r="L318" s="351"/>
      <c r="M318" s="341" t="str">
        <f t="shared" si="53"/>
        <v/>
      </c>
      <c r="N318" s="350"/>
      <c r="O318" s="351"/>
      <c r="P318" s="341" t="str">
        <f t="shared" si="54"/>
        <v/>
      </c>
      <c r="Q318" s="202">
        <f t="shared" si="55"/>
        <v>0</v>
      </c>
      <c r="R318" s="202">
        <f t="shared" si="56"/>
        <v>0</v>
      </c>
      <c r="S318" s="203">
        <f t="shared" si="57"/>
        <v>0</v>
      </c>
      <c r="T318" s="202">
        <f t="shared" si="58"/>
        <v>0</v>
      </c>
      <c r="U318" s="203">
        <f t="shared" si="59"/>
        <v>0</v>
      </c>
      <c r="V318" s="202">
        <f t="shared" si="60"/>
        <v>0</v>
      </c>
      <c r="W318" s="204" t="str">
        <f t="shared" si="61"/>
        <v>none</v>
      </c>
      <c r="X318" s="205">
        <f t="shared" si="62"/>
        <v>0</v>
      </c>
    </row>
    <row r="319" spans="1:24" x14ac:dyDescent="0.25">
      <c r="A319" s="228" t="s">
        <v>98</v>
      </c>
      <c r="B319" s="341">
        <f t="shared" si="63"/>
        <v>18</v>
      </c>
      <c r="C319" s="341" t="str">
        <f t="shared" si="65"/>
        <v>RX&gt;65 - 18</v>
      </c>
      <c r="D319" s="351"/>
      <c r="E319" s="353"/>
      <c r="F319" s="351"/>
      <c r="G319" s="350"/>
      <c r="H319" s="353"/>
      <c r="I319" s="351"/>
      <c r="J319" s="350"/>
      <c r="K319" s="350"/>
      <c r="L319" s="351"/>
      <c r="M319" s="341" t="str">
        <f t="shared" si="53"/>
        <v/>
      </c>
      <c r="N319" s="350"/>
      <c r="O319" s="351"/>
      <c r="P319" s="341" t="str">
        <f t="shared" si="54"/>
        <v/>
      </c>
      <c r="Q319" s="202">
        <f t="shared" si="55"/>
        <v>0</v>
      </c>
      <c r="R319" s="202">
        <f t="shared" si="56"/>
        <v>0</v>
      </c>
      <c r="S319" s="203">
        <f t="shared" si="57"/>
        <v>0</v>
      </c>
      <c r="T319" s="202">
        <f t="shared" si="58"/>
        <v>0</v>
      </c>
      <c r="U319" s="203">
        <f t="shared" si="59"/>
        <v>0</v>
      </c>
      <c r="V319" s="202">
        <f t="shared" si="60"/>
        <v>0</v>
      </c>
      <c r="W319" s="204" t="str">
        <f t="shared" si="61"/>
        <v>none</v>
      </c>
      <c r="X319" s="205">
        <f t="shared" si="62"/>
        <v>0</v>
      </c>
    </row>
    <row r="320" spans="1:24" x14ac:dyDescent="0.25">
      <c r="A320" s="228" t="s">
        <v>98</v>
      </c>
      <c r="B320" s="341">
        <f t="shared" si="63"/>
        <v>19</v>
      </c>
      <c r="C320" s="341" t="str">
        <f t="shared" si="65"/>
        <v>RX&gt;65 - 19</v>
      </c>
      <c r="D320" s="351"/>
      <c r="E320" s="353"/>
      <c r="F320" s="351"/>
      <c r="G320" s="350"/>
      <c r="H320" s="353"/>
      <c r="I320" s="351"/>
      <c r="J320" s="350"/>
      <c r="K320" s="350"/>
      <c r="L320" s="351"/>
      <c r="M320" s="341" t="str">
        <f t="shared" si="53"/>
        <v/>
      </c>
      <c r="N320" s="350"/>
      <c r="O320" s="351"/>
      <c r="P320" s="341" t="str">
        <f t="shared" si="54"/>
        <v/>
      </c>
      <c r="Q320" s="202">
        <f t="shared" si="55"/>
        <v>0</v>
      </c>
      <c r="R320" s="202">
        <f t="shared" si="56"/>
        <v>0</v>
      </c>
      <c r="S320" s="203">
        <f t="shared" si="57"/>
        <v>0</v>
      </c>
      <c r="T320" s="202">
        <f t="shared" si="58"/>
        <v>0</v>
      </c>
      <c r="U320" s="203">
        <f t="shared" si="59"/>
        <v>0</v>
      </c>
      <c r="V320" s="202">
        <f t="shared" si="60"/>
        <v>0</v>
      </c>
      <c r="W320" s="204" t="str">
        <f t="shared" si="61"/>
        <v>none</v>
      </c>
      <c r="X320" s="205">
        <f t="shared" si="62"/>
        <v>0</v>
      </c>
    </row>
    <row r="321" spans="1:24" x14ac:dyDescent="0.25">
      <c r="A321" s="228" t="s">
        <v>98</v>
      </c>
      <c r="B321" s="341">
        <f t="shared" si="63"/>
        <v>20</v>
      </c>
      <c r="C321" s="341" t="str">
        <f t="shared" si="65"/>
        <v>RX&gt;65 - 20</v>
      </c>
      <c r="D321" s="351"/>
      <c r="E321" s="353"/>
      <c r="F321" s="351"/>
      <c r="G321" s="350"/>
      <c r="H321" s="353"/>
      <c r="I321" s="351"/>
      <c r="J321" s="350"/>
      <c r="K321" s="350"/>
      <c r="L321" s="351"/>
      <c r="M321" s="341" t="str">
        <f t="shared" si="53"/>
        <v/>
      </c>
      <c r="N321" s="350"/>
      <c r="O321" s="351"/>
      <c r="P321" s="341" t="str">
        <f t="shared" si="54"/>
        <v/>
      </c>
      <c r="Q321" s="202">
        <f t="shared" si="55"/>
        <v>0</v>
      </c>
      <c r="R321" s="202">
        <f t="shared" si="56"/>
        <v>0</v>
      </c>
      <c r="S321" s="203">
        <f t="shared" si="57"/>
        <v>0</v>
      </c>
      <c r="T321" s="202">
        <f t="shared" si="58"/>
        <v>0</v>
      </c>
      <c r="U321" s="203">
        <f t="shared" si="59"/>
        <v>0</v>
      </c>
      <c r="V321" s="202">
        <f t="shared" si="60"/>
        <v>0</v>
      </c>
      <c r="W321" s="204" t="str">
        <f t="shared" si="61"/>
        <v>none</v>
      </c>
      <c r="X321" s="205">
        <f t="shared" si="62"/>
        <v>0</v>
      </c>
    </row>
    <row r="322" spans="1:24" x14ac:dyDescent="0.25">
      <c r="A322" s="228" t="s">
        <v>98</v>
      </c>
      <c r="B322" s="341">
        <f t="shared" si="63"/>
        <v>21</v>
      </c>
      <c r="C322" s="341" t="str">
        <f t="shared" si="65"/>
        <v>RX&gt;65 - 21</v>
      </c>
      <c r="D322" s="351"/>
      <c r="E322" s="353"/>
      <c r="F322" s="351"/>
      <c r="G322" s="350"/>
      <c r="H322" s="353"/>
      <c r="I322" s="351"/>
      <c r="J322" s="350"/>
      <c r="K322" s="350"/>
      <c r="L322" s="351"/>
      <c r="M322" s="341" t="str">
        <f t="shared" ref="M322:M385" si="66">IF(ISBLANK(K322),"","SR")</f>
        <v/>
      </c>
      <c r="N322" s="350"/>
      <c r="O322" s="351"/>
      <c r="P322" s="341" t="str">
        <f t="shared" ref="P322:P385" si="67">IF(ISBLANK(N322), "", "UD")</f>
        <v/>
      </c>
      <c r="Q322" s="202">
        <f t="shared" ref="Q322:Q385" si="68">F322</f>
        <v>0</v>
      </c>
      <c r="R322" s="202">
        <f t="shared" ref="R322:R385" si="69">_xlfn.NUMBERVALUE(I322)+_xlfn.NUMBERVALUE(L322)</f>
        <v>0</v>
      </c>
      <c r="S322" s="203">
        <f t="shared" ref="S322:S385" si="70">COUNTIF(E322:K322,"=x")</f>
        <v>0</v>
      </c>
      <c r="T322" s="202">
        <f t="shared" ref="T322:T385" si="71">_xlfn.NUMBERVALUE(F322)+_xlfn.NUMBERVALUE(I322)+_xlfn.NUMBERVALUE(L322)</f>
        <v>0</v>
      </c>
      <c r="U322" s="203">
        <f t="shared" ref="U322:U385" si="72">COUNTIF(E322:N322,"=x")</f>
        <v>0</v>
      </c>
      <c r="V322" s="202">
        <f t="shared" ref="V322:V385" si="73">_xlfn.NUMBERVALUE(F322)+_xlfn.NUMBERVALUE(I322)+_xlfn.NUMBERVALUE(L322)+_xlfn.NUMBERVALUE(O322)</f>
        <v>0</v>
      </c>
      <c r="W322" s="204" t="str">
        <f t="shared" ref="W322:W385" si="74">IF(G322&lt;&gt;"",G322,IF(J322&lt;&gt;"",J322,IF(M322&lt;&gt;"",M322,IF(P322&lt;&gt;"",P322,"none"))))</f>
        <v>none</v>
      </c>
      <c r="X322" s="205">
        <f t="shared" ref="X322:X385" si="75">_xlfn.NUMBERVALUE(D322)-(_xlfn.NUMBERVALUE(Q322)+_xlfn.NUMBERVALUE(R322))</f>
        <v>0</v>
      </c>
    </row>
    <row r="323" spans="1:24" x14ac:dyDescent="0.25">
      <c r="A323" s="228" t="s">
        <v>98</v>
      </c>
      <c r="B323" s="341">
        <f t="shared" ref="B323:B361" si="76">B322+1</f>
        <v>22</v>
      </c>
      <c r="C323" s="341" t="str">
        <f t="shared" si="65"/>
        <v>RX&gt;65 - 22</v>
      </c>
      <c r="D323" s="351"/>
      <c r="E323" s="353"/>
      <c r="F323" s="351"/>
      <c r="G323" s="350"/>
      <c r="H323" s="353"/>
      <c r="I323" s="351"/>
      <c r="J323" s="350"/>
      <c r="K323" s="350"/>
      <c r="L323" s="351"/>
      <c r="M323" s="341" t="str">
        <f t="shared" si="66"/>
        <v/>
      </c>
      <c r="N323" s="350"/>
      <c r="O323" s="351"/>
      <c r="P323" s="341" t="str">
        <f t="shared" si="67"/>
        <v/>
      </c>
      <c r="Q323" s="202">
        <f t="shared" si="68"/>
        <v>0</v>
      </c>
      <c r="R323" s="202">
        <f t="shared" si="69"/>
        <v>0</v>
      </c>
      <c r="S323" s="203">
        <f t="shared" si="70"/>
        <v>0</v>
      </c>
      <c r="T323" s="202">
        <f t="shared" si="71"/>
        <v>0</v>
      </c>
      <c r="U323" s="203">
        <f t="shared" si="72"/>
        <v>0</v>
      </c>
      <c r="V323" s="202">
        <f t="shared" si="73"/>
        <v>0</v>
      </c>
      <c r="W323" s="204" t="str">
        <f t="shared" si="74"/>
        <v>none</v>
      </c>
      <c r="X323" s="205">
        <f t="shared" si="75"/>
        <v>0</v>
      </c>
    </row>
    <row r="324" spans="1:24" x14ac:dyDescent="0.25">
      <c r="A324" s="228" t="s">
        <v>98</v>
      </c>
      <c r="B324" s="341">
        <f t="shared" si="76"/>
        <v>23</v>
      </c>
      <c r="C324" s="341" t="str">
        <f t="shared" si="65"/>
        <v>RX&gt;65 - 23</v>
      </c>
      <c r="D324" s="351"/>
      <c r="E324" s="353"/>
      <c r="F324" s="351"/>
      <c r="G324" s="350"/>
      <c r="H324" s="353"/>
      <c r="I324" s="351"/>
      <c r="J324" s="350"/>
      <c r="K324" s="350"/>
      <c r="L324" s="351"/>
      <c r="M324" s="341" t="str">
        <f t="shared" si="66"/>
        <v/>
      </c>
      <c r="N324" s="350"/>
      <c r="O324" s="351"/>
      <c r="P324" s="341" t="str">
        <f t="shared" si="67"/>
        <v/>
      </c>
      <c r="Q324" s="202">
        <f t="shared" si="68"/>
        <v>0</v>
      </c>
      <c r="R324" s="202">
        <f t="shared" si="69"/>
        <v>0</v>
      </c>
      <c r="S324" s="203">
        <f t="shared" si="70"/>
        <v>0</v>
      </c>
      <c r="T324" s="202">
        <f t="shared" si="71"/>
        <v>0</v>
      </c>
      <c r="U324" s="203">
        <f t="shared" si="72"/>
        <v>0</v>
      </c>
      <c r="V324" s="202">
        <f t="shared" si="73"/>
        <v>0</v>
      </c>
      <c r="W324" s="204" t="str">
        <f t="shared" si="74"/>
        <v>none</v>
      </c>
      <c r="X324" s="205">
        <f t="shared" si="75"/>
        <v>0</v>
      </c>
    </row>
    <row r="325" spans="1:24" x14ac:dyDescent="0.25">
      <c r="A325" s="228" t="s">
        <v>98</v>
      </c>
      <c r="B325" s="341">
        <f t="shared" si="76"/>
        <v>24</v>
      </c>
      <c r="C325" s="341" t="str">
        <f t="shared" si="65"/>
        <v>RX&gt;65 - 24</v>
      </c>
      <c r="D325" s="351"/>
      <c r="E325" s="353"/>
      <c r="F325" s="351"/>
      <c r="G325" s="350"/>
      <c r="H325" s="353"/>
      <c r="I325" s="351"/>
      <c r="J325" s="350"/>
      <c r="K325" s="350"/>
      <c r="L325" s="351"/>
      <c r="M325" s="341" t="str">
        <f t="shared" si="66"/>
        <v/>
      </c>
      <c r="N325" s="350"/>
      <c r="O325" s="351"/>
      <c r="P325" s="341" t="str">
        <f t="shared" si="67"/>
        <v/>
      </c>
      <c r="Q325" s="202">
        <f t="shared" si="68"/>
        <v>0</v>
      </c>
      <c r="R325" s="202">
        <f t="shared" si="69"/>
        <v>0</v>
      </c>
      <c r="S325" s="203">
        <f t="shared" si="70"/>
        <v>0</v>
      </c>
      <c r="T325" s="202">
        <f t="shared" si="71"/>
        <v>0</v>
      </c>
      <c r="U325" s="203">
        <f t="shared" si="72"/>
        <v>0</v>
      </c>
      <c r="V325" s="202">
        <f t="shared" si="73"/>
        <v>0</v>
      </c>
      <c r="W325" s="204" t="str">
        <f t="shared" si="74"/>
        <v>none</v>
      </c>
      <c r="X325" s="205">
        <f t="shared" si="75"/>
        <v>0</v>
      </c>
    </row>
    <row r="326" spans="1:24" x14ac:dyDescent="0.25">
      <c r="A326" s="228" t="s">
        <v>98</v>
      </c>
      <c r="B326" s="341">
        <f t="shared" si="76"/>
        <v>25</v>
      </c>
      <c r="C326" s="341" t="str">
        <f t="shared" si="65"/>
        <v>RX&gt;65 - 25</v>
      </c>
      <c r="D326" s="351"/>
      <c r="E326" s="353"/>
      <c r="F326" s="351"/>
      <c r="G326" s="350"/>
      <c r="H326" s="353"/>
      <c r="I326" s="351"/>
      <c r="J326" s="350"/>
      <c r="K326" s="350"/>
      <c r="L326" s="351"/>
      <c r="M326" s="341" t="str">
        <f t="shared" si="66"/>
        <v/>
      </c>
      <c r="N326" s="350"/>
      <c r="O326" s="351"/>
      <c r="P326" s="341" t="str">
        <f t="shared" si="67"/>
        <v/>
      </c>
      <c r="Q326" s="202">
        <f t="shared" si="68"/>
        <v>0</v>
      </c>
      <c r="R326" s="202">
        <f t="shared" si="69"/>
        <v>0</v>
      </c>
      <c r="S326" s="203">
        <f t="shared" si="70"/>
        <v>0</v>
      </c>
      <c r="T326" s="202">
        <f t="shared" si="71"/>
        <v>0</v>
      </c>
      <c r="U326" s="203">
        <f t="shared" si="72"/>
        <v>0</v>
      </c>
      <c r="V326" s="202">
        <f t="shared" si="73"/>
        <v>0</v>
      </c>
      <c r="W326" s="204" t="str">
        <f t="shared" si="74"/>
        <v>none</v>
      </c>
      <c r="X326" s="205">
        <f t="shared" si="75"/>
        <v>0</v>
      </c>
    </row>
    <row r="327" spans="1:24" x14ac:dyDescent="0.25">
      <c r="A327" s="228" t="s">
        <v>98</v>
      </c>
      <c r="B327" s="341">
        <f t="shared" si="76"/>
        <v>26</v>
      </c>
      <c r="C327" s="341" t="str">
        <f t="shared" si="65"/>
        <v>RX&gt;65 - 26</v>
      </c>
      <c r="D327" s="351"/>
      <c r="E327" s="353"/>
      <c r="F327" s="351"/>
      <c r="G327" s="350"/>
      <c r="H327" s="353"/>
      <c r="I327" s="351"/>
      <c r="J327" s="350"/>
      <c r="K327" s="350"/>
      <c r="L327" s="351"/>
      <c r="M327" s="341" t="str">
        <f t="shared" si="66"/>
        <v/>
      </c>
      <c r="N327" s="350"/>
      <c r="O327" s="351"/>
      <c r="P327" s="341" t="str">
        <f t="shared" si="67"/>
        <v/>
      </c>
      <c r="Q327" s="202">
        <f t="shared" si="68"/>
        <v>0</v>
      </c>
      <c r="R327" s="202">
        <f t="shared" si="69"/>
        <v>0</v>
      </c>
      <c r="S327" s="203">
        <f t="shared" si="70"/>
        <v>0</v>
      </c>
      <c r="T327" s="202">
        <f t="shared" si="71"/>
        <v>0</v>
      </c>
      <c r="U327" s="203">
        <f t="shared" si="72"/>
        <v>0</v>
      </c>
      <c r="V327" s="202">
        <f t="shared" si="73"/>
        <v>0</v>
      </c>
      <c r="W327" s="204" t="str">
        <f t="shared" si="74"/>
        <v>none</v>
      </c>
      <c r="X327" s="205">
        <f t="shared" si="75"/>
        <v>0</v>
      </c>
    </row>
    <row r="328" spans="1:24" x14ac:dyDescent="0.25">
      <c r="A328" s="228" t="s">
        <v>98</v>
      </c>
      <c r="B328" s="341">
        <f t="shared" si="76"/>
        <v>27</v>
      </c>
      <c r="C328" s="341" t="str">
        <f t="shared" si="65"/>
        <v>RX&gt;65 - 27</v>
      </c>
      <c r="D328" s="351"/>
      <c r="E328" s="353"/>
      <c r="F328" s="351"/>
      <c r="G328" s="350"/>
      <c r="H328" s="353"/>
      <c r="I328" s="351"/>
      <c r="J328" s="350"/>
      <c r="K328" s="350"/>
      <c r="L328" s="351"/>
      <c r="M328" s="341" t="str">
        <f t="shared" si="66"/>
        <v/>
      </c>
      <c r="N328" s="350"/>
      <c r="O328" s="351"/>
      <c r="P328" s="341" t="str">
        <f t="shared" si="67"/>
        <v/>
      </c>
      <c r="Q328" s="202">
        <f t="shared" si="68"/>
        <v>0</v>
      </c>
      <c r="R328" s="202">
        <f t="shared" si="69"/>
        <v>0</v>
      </c>
      <c r="S328" s="203">
        <f t="shared" si="70"/>
        <v>0</v>
      </c>
      <c r="T328" s="202">
        <f t="shared" si="71"/>
        <v>0</v>
      </c>
      <c r="U328" s="203">
        <f t="shared" si="72"/>
        <v>0</v>
      </c>
      <c r="V328" s="202">
        <f t="shared" si="73"/>
        <v>0</v>
      </c>
      <c r="W328" s="204" t="str">
        <f t="shared" si="74"/>
        <v>none</v>
      </c>
      <c r="X328" s="205">
        <f t="shared" si="75"/>
        <v>0</v>
      </c>
    </row>
    <row r="329" spans="1:24" x14ac:dyDescent="0.25">
      <c r="A329" s="228" t="s">
        <v>98</v>
      </c>
      <c r="B329" s="341">
        <f t="shared" si="76"/>
        <v>28</v>
      </c>
      <c r="C329" s="341" t="str">
        <f t="shared" si="65"/>
        <v>RX&gt;65 - 28</v>
      </c>
      <c r="D329" s="351"/>
      <c r="E329" s="353"/>
      <c r="F329" s="351"/>
      <c r="G329" s="350"/>
      <c r="H329" s="353"/>
      <c r="I329" s="351"/>
      <c r="J329" s="350"/>
      <c r="K329" s="350"/>
      <c r="L329" s="351"/>
      <c r="M329" s="341" t="str">
        <f t="shared" si="66"/>
        <v/>
      </c>
      <c r="N329" s="350"/>
      <c r="O329" s="351"/>
      <c r="P329" s="341" t="str">
        <f t="shared" si="67"/>
        <v/>
      </c>
      <c r="Q329" s="202">
        <f t="shared" si="68"/>
        <v>0</v>
      </c>
      <c r="R329" s="202">
        <f t="shared" si="69"/>
        <v>0</v>
      </c>
      <c r="S329" s="203">
        <f t="shared" si="70"/>
        <v>0</v>
      </c>
      <c r="T329" s="202">
        <f t="shared" si="71"/>
        <v>0</v>
      </c>
      <c r="U329" s="203">
        <f t="shared" si="72"/>
        <v>0</v>
      </c>
      <c r="V329" s="202">
        <f t="shared" si="73"/>
        <v>0</v>
      </c>
      <c r="W329" s="204" t="str">
        <f t="shared" si="74"/>
        <v>none</v>
      </c>
      <c r="X329" s="205">
        <f t="shared" si="75"/>
        <v>0</v>
      </c>
    </row>
    <row r="330" spans="1:24" x14ac:dyDescent="0.25">
      <c r="A330" s="228" t="s">
        <v>98</v>
      </c>
      <c r="B330" s="341">
        <f t="shared" si="76"/>
        <v>29</v>
      </c>
      <c r="C330" s="341" t="str">
        <f t="shared" si="65"/>
        <v>RX&gt;65 - 29</v>
      </c>
      <c r="D330" s="351"/>
      <c r="E330" s="353"/>
      <c r="F330" s="351"/>
      <c r="G330" s="350"/>
      <c r="H330" s="353"/>
      <c r="I330" s="351"/>
      <c r="J330" s="350"/>
      <c r="K330" s="350"/>
      <c r="L330" s="351"/>
      <c r="M330" s="341" t="str">
        <f t="shared" si="66"/>
        <v/>
      </c>
      <c r="N330" s="350"/>
      <c r="O330" s="351"/>
      <c r="P330" s="341" t="str">
        <f t="shared" si="67"/>
        <v/>
      </c>
      <c r="Q330" s="202">
        <f t="shared" si="68"/>
        <v>0</v>
      </c>
      <c r="R330" s="202">
        <f t="shared" si="69"/>
        <v>0</v>
      </c>
      <c r="S330" s="203">
        <f t="shared" si="70"/>
        <v>0</v>
      </c>
      <c r="T330" s="202">
        <f t="shared" si="71"/>
        <v>0</v>
      </c>
      <c r="U330" s="203">
        <f t="shared" si="72"/>
        <v>0</v>
      </c>
      <c r="V330" s="202">
        <f t="shared" si="73"/>
        <v>0</v>
      </c>
      <c r="W330" s="204" t="str">
        <f t="shared" si="74"/>
        <v>none</v>
      </c>
      <c r="X330" s="205">
        <f t="shared" si="75"/>
        <v>0</v>
      </c>
    </row>
    <row r="331" spans="1:24" x14ac:dyDescent="0.25">
      <c r="A331" s="228" t="s">
        <v>98</v>
      </c>
      <c r="B331" s="341">
        <f t="shared" si="76"/>
        <v>30</v>
      </c>
      <c r="C331" s="341" t="str">
        <f t="shared" si="65"/>
        <v>RX&gt;65 - 30</v>
      </c>
      <c r="D331" s="351"/>
      <c r="E331" s="353"/>
      <c r="F331" s="351"/>
      <c r="G331" s="350"/>
      <c r="H331" s="353"/>
      <c r="I331" s="351"/>
      <c r="J331" s="350"/>
      <c r="K331" s="350"/>
      <c r="L331" s="351"/>
      <c r="M331" s="341" t="str">
        <f t="shared" si="66"/>
        <v/>
      </c>
      <c r="N331" s="350"/>
      <c r="O331" s="351"/>
      <c r="P331" s="341" t="str">
        <f t="shared" si="67"/>
        <v/>
      </c>
      <c r="Q331" s="202">
        <f t="shared" si="68"/>
        <v>0</v>
      </c>
      <c r="R331" s="202">
        <f t="shared" si="69"/>
        <v>0</v>
      </c>
      <c r="S331" s="203">
        <f t="shared" si="70"/>
        <v>0</v>
      </c>
      <c r="T331" s="202">
        <f t="shared" si="71"/>
        <v>0</v>
      </c>
      <c r="U331" s="203">
        <f t="shared" si="72"/>
        <v>0</v>
      </c>
      <c r="V331" s="202">
        <f t="shared" si="73"/>
        <v>0</v>
      </c>
      <c r="W331" s="204" t="str">
        <f t="shared" si="74"/>
        <v>none</v>
      </c>
      <c r="X331" s="205">
        <f t="shared" si="75"/>
        <v>0</v>
      </c>
    </row>
    <row r="332" spans="1:24" x14ac:dyDescent="0.25">
      <c r="A332" s="228" t="s">
        <v>98</v>
      </c>
      <c r="B332" s="341">
        <f t="shared" si="76"/>
        <v>31</v>
      </c>
      <c r="C332" s="341" t="str">
        <f t="shared" si="65"/>
        <v>RX&gt;65 - 31</v>
      </c>
      <c r="D332" s="351"/>
      <c r="E332" s="353"/>
      <c r="F332" s="351"/>
      <c r="G332" s="350"/>
      <c r="H332" s="353"/>
      <c r="I332" s="351"/>
      <c r="J332" s="350"/>
      <c r="K332" s="350"/>
      <c r="L332" s="351"/>
      <c r="M332" s="341" t="str">
        <f t="shared" si="66"/>
        <v/>
      </c>
      <c r="N332" s="350"/>
      <c r="O332" s="351"/>
      <c r="P332" s="341" t="str">
        <f t="shared" si="67"/>
        <v/>
      </c>
      <c r="Q332" s="202">
        <f t="shared" si="68"/>
        <v>0</v>
      </c>
      <c r="R332" s="202">
        <f t="shared" si="69"/>
        <v>0</v>
      </c>
      <c r="S332" s="203">
        <f t="shared" si="70"/>
        <v>0</v>
      </c>
      <c r="T332" s="202">
        <f t="shared" si="71"/>
        <v>0</v>
      </c>
      <c r="U332" s="203">
        <f t="shared" si="72"/>
        <v>0</v>
      </c>
      <c r="V332" s="202">
        <f t="shared" si="73"/>
        <v>0</v>
      </c>
      <c r="W332" s="204" t="str">
        <f t="shared" si="74"/>
        <v>none</v>
      </c>
      <c r="X332" s="205">
        <f t="shared" si="75"/>
        <v>0</v>
      </c>
    </row>
    <row r="333" spans="1:24" x14ac:dyDescent="0.25">
      <c r="A333" s="228" t="s">
        <v>98</v>
      </c>
      <c r="B333" s="341">
        <f t="shared" si="76"/>
        <v>32</v>
      </c>
      <c r="C333" s="341" t="str">
        <f t="shared" si="65"/>
        <v>RX&gt;65 - 32</v>
      </c>
      <c r="D333" s="351"/>
      <c r="E333" s="353"/>
      <c r="F333" s="351"/>
      <c r="G333" s="350"/>
      <c r="H333" s="353"/>
      <c r="I333" s="351"/>
      <c r="J333" s="350"/>
      <c r="K333" s="350"/>
      <c r="L333" s="351"/>
      <c r="M333" s="341" t="str">
        <f t="shared" si="66"/>
        <v/>
      </c>
      <c r="N333" s="350"/>
      <c r="O333" s="351"/>
      <c r="P333" s="341" t="str">
        <f t="shared" si="67"/>
        <v/>
      </c>
      <c r="Q333" s="202">
        <f t="shared" si="68"/>
        <v>0</v>
      </c>
      <c r="R333" s="202">
        <f t="shared" si="69"/>
        <v>0</v>
      </c>
      <c r="S333" s="203">
        <f t="shared" si="70"/>
        <v>0</v>
      </c>
      <c r="T333" s="202">
        <f t="shared" si="71"/>
        <v>0</v>
      </c>
      <c r="U333" s="203">
        <f t="shared" si="72"/>
        <v>0</v>
      </c>
      <c r="V333" s="202">
        <f t="shared" si="73"/>
        <v>0</v>
      </c>
      <c r="W333" s="204" t="str">
        <f t="shared" si="74"/>
        <v>none</v>
      </c>
      <c r="X333" s="205">
        <f t="shared" si="75"/>
        <v>0</v>
      </c>
    </row>
    <row r="334" spans="1:24" x14ac:dyDescent="0.25">
      <c r="A334" s="228" t="s">
        <v>98</v>
      </c>
      <c r="B334" s="341">
        <f t="shared" si="76"/>
        <v>33</v>
      </c>
      <c r="C334" s="341" t="str">
        <f t="shared" ref="C334:C361" si="77">"RX&gt;65"&amp;" - "&amp;B334</f>
        <v>RX&gt;65 - 33</v>
      </c>
      <c r="D334" s="351"/>
      <c r="E334" s="353"/>
      <c r="F334" s="351"/>
      <c r="G334" s="350"/>
      <c r="H334" s="353"/>
      <c r="I334" s="351"/>
      <c r="J334" s="350"/>
      <c r="K334" s="350"/>
      <c r="L334" s="351"/>
      <c r="M334" s="341" t="str">
        <f t="shared" si="66"/>
        <v/>
      </c>
      <c r="N334" s="350"/>
      <c r="O334" s="351"/>
      <c r="P334" s="341" t="str">
        <f t="shared" si="67"/>
        <v/>
      </c>
      <c r="Q334" s="202">
        <f t="shared" si="68"/>
        <v>0</v>
      </c>
      <c r="R334" s="202">
        <f t="shared" si="69"/>
        <v>0</v>
      </c>
      <c r="S334" s="203">
        <f t="shared" si="70"/>
        <v>0</v>
      </c>
      <c r="T334" s="202">
        <f t="shared" si="71"/>
        <v>0</v>
      </c>
      <c r="U334" s="203">
        <f t="shared" si="72"/>
        <v>0</v>
      </c>
      <c r="V334" s="202">
        <f t="shared" si="73"/>
        <v>0</v>
      </c>
      <c r="W334" s="204" t="str">
        <f t="shared" si="74"/>
        <v>none</v>
      </c>
      <c r="X334" s="205">
        <f t="shared" si="75"/>
        <v>0</v>
      </c>
    </row>
    <row r="335" spans="1:24" x14ac:dyDescent="0.25">
      <c r="A335" s="228" t="s">
        <v>98</v>
      </c>
      <c r="B335" s="341">
        <f t="shared" si="76"/>
        <v>34</v>
      </c>
      <c r="C335" s="341" t="str">
        <f t="shared" si="77"/>
        <v>RX&gt;65 - 34</v>
      </c>
      <c r="D335" s="351"/>
      <c r="E335" s="353"/>
      <c r="F335" s="351"/>
      <c r="G335" s="350"/>
      <c r="H335" s="353"/>
      <c r="I335" s="351"/>
      <c r="J335" s="350"/>
      <c r="K335" s="350"/>
      <c r="L335" s="351"/>
      <c r="M335" s="341" t="str">
        <f t="shared" si="66"/>
        <v/>
      </c>
      <c r="N335" s="350"/>
      <c r="O335" s="351"/>
      <c r="P335" s="341" t="str">
        <f t="shared" si="67"/>
        <v/>
      </c>
      <c r="Q335" s="202">
        <f t="shared" si="68"/>
        <v>0</v>
      </c>
      <c r="R335" s="202">
        <f t="shared" si="69"/>
        <v>0</v>
      </c>
      <c r="S335" s="203">
        <f t="shared" si="70"/>
        <v>0</v>
      </c>
      <c r="T335" s="202">
        <f t="shared" si="71"/>
        <v>0</v>
      </c>
      <c r="U335" s="203">
        <f t="shared" si="72"/>
        <v>0</v>
      </c>
      <c r="V335" s="202">
        <f t="shared" si="73"/>
        <v>0</v>
      </c>
      <c r="W335" s="204" t="str">
        <f t="shared" si="74"/>
        <v>none</v>
      </c>
      <c r="X335" s="205">
        <f t="shared" si="75"/>
        <v>0</v>
      </c>
    </row>
    <row r="336" spans="1:24" x14ac:dyDescent="0.25">
      <c r="A336" s="228" t="s">
        <v>98</v>
      </c>
      <c r="B336" s="341">
        <f t="shared" si="76"/>
        <v>35</v>
      </c>
      <c r="C336" s="341" t="str">
        <f t="shared" si="77"/>
        <v>RX&gt;65 - 35</v>
      </c>
      <c r="D336" s="351"/>
      <c r="E336" s="353"/>
      <c r="F336" s="351"/>
      <c r="G336" s="350"/>
      <c r="H336" s="353"/>
      <c r="I336" s="351"/>
      <c r="J336" s="350"/>
      <c r="K336" s="350"/>
      <c r="L336" s="351"/>
      <c r="M336" s="341" t="str">
        <f t="shared" si="66"/>
        <v/>
      </c>
      <c r="N336" s="350"/>
      <c r="O336" s="351"/>
      <c r="P336" s="341" t="str">
        <f t="shared" si="67"/>
        <v/>
      </c>
      <c r="Q336" s="202">
        <f t="shared" si="68"/>
        <v>0</v>
      </c>
      <c r="R336" s="202">
        <f t="shared" si="69"/>
        <v>0</v>
      </c>
      <c r="S336" s="203">
        <f t="shared" si="70"/>
        <v>0</v>
      </c>
      <c r="T336" s="202">
        <f t="shared" si="71"/>
        <v>0</v>
      </c>
      <c r="U336" s="203">
        <f t="shared" si="72"/>
        <v>0</v>
      </c>
      <c r="V336" s="202">
        <f t="shared" si="73"/>
        <v>0</v>
      </c>
      <c r="W336" s="204" t="str">
        <f t="shared" si="74"/>
        <v>none</v>
      </c>
      <c r="X336" s="205">
        <f t="shared" si="75"/>
        <v>0</v>
      </c>
    </row>
    <row r="337" spans="1:24" x14ac:dyDescent="0.25">
      <c r="A337" s="228" t="s">
        <v>98</v>
      </c>
      <c r="B337" s="341">
        <f t="shared" si="76"/>
        <v>36</v>
      </c>
      <c r="C337" s="341" t="str">
        <f t="shared" si="77"/>
        <v>RX&gt;65 - 36</v>
      </c>
      <c r="D337" s="351"/>
      <c r="E337" s="353"/>
      <c r="F337" s="351"/>
      <c r="G337" s="350"/>
      <c r="H337" s="353"/>
      <c r="I337" s="351"/>
      <c r="J337" s="350"/>
      <c r="K337" s="350"/>
      <c r="L337" s="351"/>
      <c r="M337" s="341" t="str">
        <f t="shared" si="66"/>
        <v/>
      </c>
      <c r="N337" s="350"/>
      <c r="O337" s="351"/>
      <c r="P337" s="341" t="str">
        <f t="shared" si="67"/>
        <v/>
      </c>
      <c r="Q337" s="202">
        <f t="shared" si="68"/>
        <v>0</v>
      </c>
      <c r="R337" s="202">
        <f t="shared" si="69"/>
        <v>0</v>
      </c>
      <c r="S337" s="203">
        <f t="shared" si="70"/>
        <v>0</v>
      </c>
      <c r="T337" s="202">
        <f t="shared" si="71"/>
        <v>0</v>
      </c>
      <c r="U337" s="203">
        <f t="shared" si="72"/>
        <v>0</v>
      </c>
      <c r="V337" s="202">
        <f t="shared" si="73"/>
        <v>0</v>
      </c>
      <c r="W337" s="204" t="str">
        <f t="shared" si="74"/>
        <v>none</v>
      </c>
      <c r="X337" s="205">
        <f t="shared" si="75"/>
        <v>0</v>
      </c>
    </row>
    <row r="338" spans="1:24" x14ac:dyDescent="0.25">
      <c r="A338" s="228" t="s">
        <v>98</v>
      </c>
      <c r="B338" s="341">
        <f t="shared" si="76"/>
        <v>37</v>
      </c>
      <c r="C338" s="341" t="str">
        <f t="shared" si="77"/>
        <v>RX&gt;65 - 37</v>
      </c>
      <c r="D338" s="351"/>
      <c r="E338" s="353"/>
      <c r="F338" s="351"/>
      <c r="G338" s="350"/>
      <c r="H338" s="353"/>
      <c r="I338" s="351"/>
      <c r="J338" s="350"/>
      <c r="K338" s="350"/>
      <c r="L338" s="351"/>
      <c r="M338" s="341" t="str">
        <f t="shared" si="66"/>
        <v/>
      </c>
      <c r="N338" s="350"/>
      <c r="O338" s="351"/>
      <c r="P338" s="341" t="str">
        <f t="shared" si="67"/>
        <v/>
      </c>
      <c r="Q338" s="202">
        <f t="shared" si="68"/>
        <v>0</v>
      </c>
      <c r="R338" s="202">
        <f t="shared" si="69"/>
        <v>0</v>
      </c>
      <c r="S338" s="203">
        <f t="shared" si="70"/>
        <v>0</v>
      </c>
      <c r="T338" s="202">
        <f t="shared" si="71"/>
        <v>0</v>
      </c>
      <c r="U338" s="203">
        <f t="shared" si="72"/>
        <v>0</v>
      </c>
      <c r="V338" s="202">
        <f t="shared" si="73"/>
        <v>0</v>
      </c>
      <c r="W338" s="204" t="str">
        <f t="shared" si="74"/>
        <v>none</v>
      </c>
      <c r="X338" s="205">
        <f t="shared" si="75"/>
        <v>0</v>
      </c>
    </row>
    <row r="339" spans="1:24" x14ac:dyDescent="0.25">
      <c r="A339" s="228" t="s">
        <v>98</v>
      </c>
      <c r="B339" s="341">
        <f t="shared" si="76"/>
        <v>38</v>
      </c>
      <c r="C339" s="341" t="str">
        <f t="shared" si="77"/>
        <v>RX&gt;65 - 38</v>
      </c>
      <c r="D339" s="351"/>
      <c r="E339" s="353"/>
      <c r="F339" s="351"/>
      <c r="G339" s="350"/>
      <c r="H339" s="353"/>
      <c r="I339" s="351"/>
      <c r="J339" s="350"/>
      <c r="K339" s="350"/>
      <c r="L339" s="351"/>
      <c r="M339" s="341" t="str">
        <f t="shared" si="66"/>
        <v/>
      </c>
      <c r="N339" s="350"/>
      <c r="O339" s="351"/>
      <c r="P339" s="341" t="str">
        <f t="shared" si="67"/>
        <v/>
      </c>
      <c r="Q339" s="202">
        <f t="shared" si="68"/>
        <v>0</v>
      </c>
      <c r="R339" s="202">
        <f t="shared" si="69"/>
        <v>0</v>
      </c>
      <c r="S339" s="203">
        <f t="shared" si="70"/>
        <v>0</v>
      </c>
      <c r="T339" s="202">
        <f t="shared" si="71"/>
        <v>0</v>
      </c>
      <c r="U339" s="203">
        <f t="shared" si="72"/>
        <v>0</v>
      </c>
      <c r="V339" s="202">
        <f t="shared" si="73"/>
        <v>0</v>
      </c>
      <c r="W339" s="204" t="str">
        <f t="shared" si="74"/>
        <v>none</v>
      </c>
      <c r="X339" s="205">
        <f t="shared" si="75"/>
        <v>0</v>
      </c>
    </row>
    <row r="340" spans="1:24" x14ac:dyDescent="0.25">
      <c r="A340" s="228" t="s">
        <v>98</v>
      </c>
      <c r="B340" s="341">
        <f t="shared" si="76"/>
        <v>39</v>
      </c>
      <c r="C340" s="341" t="str">
        <f t="shared" si="77"/>
        <v>RX&gt;65 - 39</v>
      </c>
      <c r="D340" s="351"/>
      <c r="E340" s="353"/>
      <c r="F340" s="351"/>
      <c r="G340" s="350"/>
      <c r="H340" s="353"/>
      <c r="I340" s="351"/>
      <c r="J340" s="350"/>
      <c r="K340" s="350"/>
      <c r="L340" s="351"/>
      <c r="M340" s="341" t="str">
        <f t="shared" si="66"/>
        <v/>
      </c>
      <c r="N340" s="350"/>
      <c r="O340" s="351"/>
      <c r="P340" s="341" t="str">
        <f t="shared" si="67"/>
        <v/>
      </c>
      <c r="Q340" s="202">
        <f t="shared" si="68"/>
        <v>0</v>
      </c>
      <c r="R340" s="202">
        <f t="shared" si="69"/>
        <v>0</v>
      </c>
      <c r="S340" s="203">
        <f t="shared" si="70"/>
        <v>0</v>
      </c>
      <c r="T340" s="202">
        <f t="shared" si="71"/>
        <v>0</v>
      </c>
      <c r="U340" s="203">
        <f t="shared" si="72"/>
        <v>0</v>
      </c>
      <c r="V340" s="202">
        <f t="shared" si="73"/>
        <v>0</v>
      </c>
      <c r="W340" s="204" t="str">
        <f t="shared" si="74"/>
        <v>none</v>
      </c>
      <c r="X340" s="205">
        <f t="shared" si="75"/>
        <v>0</v>
      </c>
    </row>
    <row r="341" spans="1:24" x14ac:dyDescent="0.25">
      <c r="A341" s="228" t="s">
        <v>98</v>
      </c>
      <c r="B341" s="341">
        <f t="shared" si="76"/>
        <v>40</v>
      </c>
      <c r="C341" s="341" t="str">
        <f t="shared" si="77"/>
        <v>RX&gt;65 - 40</v>
      </c>
      <c r="D341" s="351"/>
      <c r="E341" s="353"/>
      <c r="F341" s="351"/>
      <c r="G341" s="350"/>
      <c r="H341" s="353"/>
      <c r="I341" s="351"/>
      <c r="J341" s="350"/>
      <c r="K341" s="350"/>
      <c r="L341" s="351"/>
      <c r="M341" s="341" t="str">
        <f t="shared" si="66"/>
        <v/>
      </c>
      <c r="N341" s="350"/>
      <c r="O341" s="351"/>
      <c r="P341" s="341" t="str">
        <f t="shared" si="67"/>
        <v/>
      </c>
      <c r="Q341" s="202">
        <f t="shared" si="68"/>
        <v>0</v>
      </c>
      <c r="R341" s="202">
        <f t="shared" si="69"/>
        <v>0</v>
      </c>
      <c r="S341" s="203">
        <f t="shared" si="70"/>
        <v>0</v>
      </c>
      <c r="T341" s="202">
        <f t="shared" si="71"/>
        <v>0</v>
      </c>
      <c r="U341" s="203">
        <f t="shared" si="72"/>
        <v>0</v>
      </c>
      <c r="V341" s="202">
        <f t="shared" si="73"/>
        <v>0</v>
      </c>
      <c r="W341" s="204" t="str">
        <f t="shared" si="74"/>
        <v>none</v>
      </c>
      <c r="X341" s="205">
        <f t="shared" si="75"/>
        <v>0</v>
      </c>
    </row>
    <row r="342" spans="1:24" x14ac:dyDescent="0.25">
      <c r="A342" s="228" t="s">
        <v>98</v>
      </c>
      <c r="B342" s="341">
        <f t="shared" si="76"/>
        <v>41</v>
      </c>
      <c r="C342" s="341" t="str">
        <f t="shared" si="77"/>
        <v>RX&gt;65 - 41</v>
      </c>
      <c r="D342" s="351"/>
      <c r="E342" s="353"/>
      <c r="F342" s="351"/>
      <c r="G342" s="350"/>
      <c r="H342" s="353"/>
      <c r="I342" s="351"/>
      <c r="J342" s="350"/>
      <c r="K342" s="350"/>
      <c r="L342" s="351"/>
      <c r="M342" s="341" t="str">
        <f t="shared" si="66"/>
        <v/>
      </c>
      <c r="N342" s="350"/>
      <c r="O342" s="351"/>
      <c r="P342" s="341" t="str">
        <f t="shared" si="67"/>
        <v/>
      </c>
      <c r="Q342" s="202">
        <f t="shared" si="68"/>
        <v>0</v>
      </c>
      <c r="R342" s="202">
        <f t="shared" si="69"/>
        <v>0</v>
      </c>
      <c r="S342" s="203">
        <f t="shared" si="70"/>
        <v>0</v>
      </c>
      <c r="T342" s="202">
        <f t="shared" si="71"/>
        <v>0</v>
      </c>
      <c r="U342" s="203">
        <f t="shared" si="72"/>
        <v>0</v>
      </c>
      <c r="V342" s="202">
        <f t="shared" si="73"/>
        <v>0</v>
      </c>
      <c r="W342" s="204" t="str">
        <f t="shared" si="74"/>
        <v>none</v>
      </c>
      <c r="X342" s="205">
        <f t="shared" si="75"/>
        <v>0</v>
      </c>
    </row>
    <row r="343" spans="1:24" x14ac:dyDescent="0.25">
      <c r="A343" s="228" t="s">
        <v>98</v>
      </c>
      <c r="B343" s="341">
        <f t="shared" si="76"/>
        <v>42</v>
      </c>
      <c r="C343" s="341" t="str">
        <f t="shared" si="77"/>
        <v>RX&gt;65 - 42</v>
      </c>
      <c r="D343" s="351"/>
      <c r="E343" s="353"/>
      <c r="F343" s="351"/>
      <c r="G343" s="350"/>
      <c r="H343" s="353"/>
      <c r="I343" s="351"/>
      <c r="J343" s="350"/>
      <c r="K343" s="350"/>
      <c r="L343" s="351"/>
      <c r="M343" s="341" t="str">
        <f t="shared" si="66"/>
        <v/>
      </c>
      <c r="N343" s="350"/>
      <c r="O343" s="351"/>
      <c r="P343" s="341" t="str">
        <f t="shared" si="67"/>
        <v/>
      </c>
      <c r="Q343" s="202">
        <f t="shared" si="68"/>
        <v>0</v>
      </c>
      <c r="R343" s="202">
        <f t="shared" si="69"/>
        <v>0</v>
      </c>
      <c r="S343" s="203">
        <f t="shared" si="70"/>
        <v>0</v>
      </c>
      <c r="T343" s="202">
        <f t="shared" si="71"/>
        <v>0</v>
      </c>
      <c r="U343" s="203">
        <f t="shared" si="72"/>
        <v>0</v>
      </c>
      <c r="V343" s="202">
        <f t="shared" si="73"/>
        <v>0</v>
      </c>
      <c r="W343" s="204" t="str">
        <f t="shared" si="74"/>
        <v>none</v>
      </c>
      <c r="X343" s="205">
        <f t="shared" si="75"/>
        <v>0</v>
      </c>
    </row>
    <row r="344" spans="1:24" x14ac:dyDescent="0.25">
      <c r="A344" s="228" t="s">
        <v>98</v>
      </c>
      <c r="B344" s="341">
        <f t="shared" si="76"/>
        <v>43</v>
      </c>
      <c r="C344" s="341" t="str">
        <f t="shared" si="77"/>
        <v>RX&gt;65 - 43</v>
      </c>
      <c r="D344" s="351"/>
      <c r="E344" s="353"/>
      <c r="F344" s="351"/>
      <c r="G344" s="350"/>
      <c r="H344" s="353"/>
      <c r="I344" s="351"/>
      <c r="J344" s="350"/>
      <c r="K344" s="350"/>
      <c r="L344" s="351"/>
      <c r="M344" s="341" t="str">
        <f t="shared" si="66"/>
        <v/>
      </c>
      <c r="N344" s="350"/>
      <c r="O344" s="351"/>
      <c r="P344" s="341" t="str">
        <f t="shared" si="67"/>
        <v/>
      </c>
      <c r="Q344" s="202">
        <f t="shared" si="68"/>
        <v>0</v>
      </c>
      <c r="R344" s="202">
        <f t="shared" si="69"/>
        <v>0</v>
      </c>
      <c r="S344" s="203">
        <f t="shared" si="70"/>
        <v>0</v>
      </c>
      <c r="T344" s="202">
        <f t="shared" si="71"/>
        <v>0</v>
      </c>
      <c r="U344" s="203">
        <f t="shared" si="72"/>
        <v>0</v>
      </c>
      <c r="V344" s="202">
        <f t="shared" si="73"/>
        <v>0</v>
      </c>
      <c r="W344" s="204" t="str">
        <f t="shared" si="74"/>
        <v>none</v>
      </c>
      <c r="X344" s="205">
        <f t="shared" si="75"/>
        <v>0</v>
      </c>
    </row>
    <row r="345" spans="1:24" x14ac:dyDescent="0.25">
      <c r="A345" s="228" t="s">
        <v>98</v>
      </c>
      <c r="B345" s="341">
        <f t="shared" si="76"/>
        <v>44</v>
      </c>
      <c r="C345" s="341" t="str">
        <f t="shared" si="77"/>
        <v>RX&gt;65 - 44</v>
      </c>
      <c r="D345" s="351"/>
      <c r="E345" s="353"/>
      <c r="F345" s="351"/>
      <c r="G345" s="350"/>
      <c r="H345" s="353"/>
      <c r="I345" s="351"/>
      <c r="J345" s="350"/>
      <c r="K345" s="350"/>
      <c r="L345" s="351"/>
      <c r="M345" s="341" t="str">
        <f t="shared" si="66"/>
        <v/>
      </c>
      <c r="N345" s="350"/>
      <c r="O345" s="351"/>
      <c r="P345" s="341" t="str">
        <f t="shared" si="67"/>
        <v/>
      </c>
      <c r="Q345" s="202">
        <f t="shared" si="68"/>
        <v>0</v>
      </c>
      <c r="R345" s="202">
        <f t="shared" si="69"/>
        <v>0</v>
      </c>
      <c r="S345" s="203">
        <f t="shared" si="70"/>
        <v>0</v>
      </c>
      <c r="T345" s="202">
        <f t="shared" si="71"/>
        <v>0</v>
      </c>
      <c r="U345" s="203">
        <f t="shared" si="72"/>
        <v>0</v>
      </c>
      <c r="V345" s="202">
        <f t="shared" si="73"/>
        <v>0</v>
      </c>
      <c r="W345" s="204" t="str">
        <f t="shared" si="74"/>
        <v>none</v>
      </c>
      <c r="X345" s="205">
        <f t="shared" si="75"/>
        <v>0</v>
      </c>
    </row>
    <row r="346" spans="1:24" x14ac:dyDescent="0.25">
      <c r="A346" s="228" t="s">
        <v>98</v>
      </c>
      <c r="B346" s="341">
        <f t="shared" si="76"/>
        <v>45</v>
      </c>
      <c r="C346" s="341" t="str">
        <f t="shared" si="77"/>
        <v>RX&gt;65 - 45</v>
      </c>
      <c r="D346" s="351"/>
      <c r="E346" s="353"/>
      <c r="F346" s="351"/>
      <c r="G346" s="350"/>
      <c r="H346" s="353"/>
      <c r="I346" s="351"/>
      <c r="J346" s="350"/>
      <c r="K346" s="350"/>
      <c r="L346" s="351"/>
      <c r="M346" s="341" t="str">
        <f t="shared" si="66"/>
        <v/>
      </c>
      <c r="N346" s="350"/>
      <c r="O346" s="351"/>
      <c r="P346" s="341" t="str">
        <f t="shared" si="67"/>
        <v/>
      </c>
      <c r="Q346" s="202">
        <f t="shared" si="68"/>
        <v>0</v>
      </c>
      <c r="R346" s="202">
        <f t="shared" si="69"/>
        <v>0</v>
      </c>
      <c r="S346" s="203">
        <f t="shared" si="70"/>
        <v>0</v>
      </c>
      <c r="T346" s="202">
        <f t="shared" si="71"/>
        <v>0</v>
      </c>
      <c r="U346" s="203">
        <f t="shared" si="72"/>
        <v>0</v>
      </c>
      <c r="V346" s="202">
        <f t="shared" si="73"/>
        <v>0</v>
      </c>
      <c r="W346" s="204" t="str">
        <f t="shared" si="74"/>
        <v>none</v>
      </c>
      <c r="X346" s="205">
        <f t="shared" si="75"/>
        <v>0</v>
      </c>
    </row>
    <row r="347" spans="1:24" x14ac:dyDescent="0.25">
      <c r="A347" s="228" t="s">
        <v>98</v>
      </c>
      <c r="B347" s="341">
        <f t="shared" si="76"/>
        <v>46</v>
      </c>
      <c r="C347" s="341" t="str">
        <f t="shared" si="77"/>
        <v>RX&gt;65 - 46</v>
      </c>
      <c r="D347" s="351"/>
      <c r="E347" s="353"/>
      <c r="F347" s="351"/>
      <c r="G347" s="350"/>
      <c r="H347" s="353"/>
      <c r="I347" s="351"/>
      <c r="J347" s="350"/>
      <c r="K347" s="350"/>
      <c r="L347" s="351"/>
      <c r="M347" s="341" t="str">
        <f t="shared" si="66"/>
        <v/>
      </c>
      <c r="N347" s="350"/>
      <c r="O347" s="351"/>
      <c r="P347" s="341" t="str">
        <f t="shared" si="67"/>
        <v/>
      </c>
      <c r="Q347" s="202">
        <f t="shared" si="68"/>
        <v>0</v>
      </c>
      <c r="R347" s="202">
        <f t="shared" si="69"/>
        <v>0</v>
      </c>
      <c r="S347" s="203">
        <f t="shared" si="70"/>
        <v>0</v>
      </c>
      <c r="T347" s="202">
        <f t="shared" si="71"/>
        <v>0</v>
      </c>
      <c r="U347" s="203">
        <f t="shared" si="72"/>
        <v>0</v>
      </c>
      <c r="V347" s="202">
        <f t="shared" si="73"/>
        <v>0</v>
      </c>
      <c r="W347" s="204" t="str">
        <f t="shared" si="74"/>
        <v>none</v>
      </c>
      <c r="X347" s="205">
        <f t="shared" si="75"/>
        <v>0</v>
      </c>
    </row>
    <row r="348" spans="1:24" x14ac:dyDescent="0.25">
      <c r="A348" s="228" t="s">
        <v>98</v>
      </c>
      <c r="B348" s="341">
        <f t="shared" si="76"/>
        <v>47</v>
      </c>
      <c r="C348" s="341" t="str">
        <f t="shared" si="77"/>
        <v>RX&gt;65 - 47</v>
      </c>
      <c r="D348" s="351"/>
      <c r="E348" s="353"/>
      <c r="F348" s="351"/>
      <c r="G348" s="350"/>
      <c r="H348" s="353"/>
      <c r="I348" s="351"/>
      <c r="J348" s="350"/>
      <c r="K348" s="350"/>
      <c r="L348" s="351"/>
      <c r="M348" s="341" t="str">
        <f t="shared" si="66"/>
        <v/>
      </c>
      <c r="N348" s="350"/>
      <c r="O348" s="351"/>
      <c r="P348" s="341" t="str">
        <f t="shared" si="67"/>
        <v/>
      </c>
      <c r="Q348" s="202">
        <f t="shared" si="68"/>
        <v>0</v>
      </c>
      <c r="R348" s="202">
        <f t="shared" si="69"/>
        <v>0</v>
      </c>
      <c r="S348" s="203">
        <f t="shared" si="70"/>
        <v>0</v>
      </c>
      <c r="T348" s="202">
        <f t="shared" si="71"/>
        <v>0</v>
      </c>
      <c r="U348" s="203">
        <f t="shared" si="72"/>
        <v>0</v>
      </c>
      <c r="V348" s="202">
        <f t="shared" si="73"/>
        <v>0</v>
      </c>
      <c r="W348" s="204" t="str">
        <f t="shared" si="74"/>
        <v>none</v>
      </c>
      <c r="X348" s="205">
        <f t="shared" si="75"/>
        <v>0</v>
      </c>
    </row>
    <row r="349" spans="1:24" x14ac:dyDescent="0.25">
      <c r="A349" s="228" t="s">
        <v>98</v>
      </c>
      <c r="B349" s="341">
        <f t="shared" si="76"/>
        <v>48</v>
      </c>
      <c r="C349" s="341" t="str">
        <f t="shared" si="77"/>
        <v>RX&gt;65 - 48</v>
      </c>
      <c r="D349" s="351"/>
      <c r="E349" s="353"/>
      <c r="F349" s="351"/>
      <c r="G349" s="350"/>
      <c r="H349" s="353"/>
      <c r="I349" s="351"/>
      <c r="J349" s="350"/>
      <c r="K349" s="350"/>
      <c r="L349" s="351"/>
      <c r="M349" s="341" t="str">
        <f t="shared" si="66"/>
        <v/>
      </c>
      <c r="N349" s="350"/>
      <c r="O349" s="351"/>
      <c r="P349" s="341" t="str">
        <f t="shared" si="67"/>
        <v/>
      </c>
      <c r="Q349" s="202">
        <f t="shared" si="68"/>
        <v>0</v>
      </c>
      <c r="R349" s="202">
        <f t="shared" si="69"/>
        <v>0</v>
      </c>
      <c r="S349" s="203">
        <f t="shared" si="70"/>
        <v>0</v>
      </c>
      <c r="T349" s="202">
        <f t="shared" si="71"/>
        <v>0</v>
      </c>
      <c r="U349" s="203">
        <f t="shared" si="72"/>
        <v>0</v>
      </c>
      <c r="V349" s="202">
        <f t="shared" si="73"/>
        <v>0</v>
      </c>
      <c r="W349" s="204" t="str">
        <f t="shared" si="74"/>
        <v>none</v>
      </c>
      <c r="X349" s="205">
        <f t="shared" si="75"/>
        <v>0</v>
      </c>
    </row>
    <row r="350" spans="1:24" x14ac:dyDescent="0.25">
      <c r="A350" s="228" t="s">
        <v>98</v>
      </c>
      <c r="B350" s="341">
        <f t="shared" si="76"/>
        <v>49</v>
      </c>
      <c r="C350" s="341" t="str">
        <f t="shared" si="77"/>
        <v>RX&gt;65 - 49</v>
      </c>
      <c r="D350" s="351"/>
      <c r="E350" s="353"/>
      <c r="F350" s="351"/>
      <c r="G350" s="350"/>
      <c r="H350" s="353"/>
      <c r="I350" s="351"/>
      <c r="J350" s="350"/>
      <c r="K350" s="350"/>
      <c r="L350" s="351"/>
      <c r="M350" s="341" t="str">
        <f t="shared" si="66"/>
        <v/>
      </c>
      <c r="N350" s="350"/>
      <c r="O350" s="351"/>
      <c r="P350" s="341" t="str">
        <f t="shared" si="67"/>
        <v/>
      </c>
      <c r="Q350" s="202">
        <f t="shared" si="68"/>
        <v>0</v>
      </c>
      <c r="R350" s="202">
        <f t="shared" si="69"/>
        <v>0</v>
      </c>
      <c r="S350" s="203">
        <f t="shared" si="70"/>
        <v>0</v>
      </c>
      <c r="T350" s="202">
        <f t="shared" si="71"/>
        <v>0</v>
      </c>
      <c r="U350" s="203">
        <f t="shared" si="72"/>
        <v>0</v>
      </c>
      <c r="V350" s="202">
        <f t="shared" si="73"/>
        <v>0</v>
      </c>
      <c r="W350" s="204" t="str">
        <f t="shared" si="74"/>
        <v>none</v>
      </c>
      <c r="X350" s="205">
        <f t="shared" si="75"/>
        <v>0</v>
      </c>
    </row>
    <row r="351" spans="1:24" x14ac:dyDescent="0.25">
      <c r="A351" s="228" t="s">
        <v>98</v>
      </c>
      <c r="B351" s="341">
        <f t="shared" si="76"/>
        <v>50</v>
      </c>
      <c r="C351" s="341" t="str">
        <f t="shared" si="77"/>
        <v>RX&gt;65 - 50</v>
      </c>
      <c r="D351" s="351"/>
      <c r="E351" s="353"/>
      <c r="F351" s="351"/>
      <c r="G351" s="350"/>
      <c r="H351" s="353"/>
      <c r="I351" s="351"/>
      <c r="J351" s="350"/>
      <c r="K351" s="350"/>
      <c r="L351" s="351"/>
      <c r="M351" s="341" t="str">
        <f t="shared" si="66"/>
        <v/>
      </c>
      <c r="N351" s="350"/>
      <c r="O351" s="351"/>
      <c r="P351" s="341" t="str">
        <f t="shared" si="67"/>
        <v/>
      </c>
      <c r="Q351" s="202">
        <f t="shared" si="68"/>
        <v>0</v>
      </c>
      <c r="R351" s="202">
        <f t="shared" si="69"/>
        <v>0</v>
      </c>
      <c r="S351" s="203">
        <f t="shared" si="70"/>
        <v>0</v>
      </c>
      <c r="T351" s="202">
        <f t="shared" si="71"/>
        <v>0</v>
      </c>
      <c r="U351" s="203">
        <f t="shared" si="72"/>
        <v>0</v>
      </c>
      <c r="V351" s="202">
        <f t="shared" si="73"/>
        <v>0</v>
      </c>
      <c r="W351" s="204" t="str">
        <f t="shared" si="74"/>
        <v>none</v>
      </c>
      <c r="X351" s="205">
        <f t="shared" si="75"/>
        <v>0</v>
      </c>
    </row>
    <row r="352" spans="1:24" x14ac:dyDescent="0.25">
      <c r="A352" s="228" t="s">
        <v>98</v>
      </c>
      <c r="B352" s="341">
        <f t="shared" si="76"/>
        <v>51</v>
      </c>
      <c r="C352" s="341" t="str">
        <f t="shared" si="77"/>
        <v>RX&gt;65 - 51</v>
      </c>
      <c r="D352" s="351"/>
      <c r="E352" s="353"/>
      <c r="F352" s="351"/>
      <c r="G352" s="350"/>
      <c r="H352" s="353"/>
      <c r="I352" s="351"/>
      <c r="J352" s="350"/>
      <c r="K352" s="350"/>
      <c r="L352" s="351"/>
      <c r="M352" s="341" t="str">
        <f t="shared" si="66"/>
        <v/>
      </c>
      <c r="N352" s="350"/>
      <c r="O352" s="351"/>
      <c r="P352" s="341" t="str">
        <f t="shared" si="67"/>
        <v/>
      </c>
      <c r="Q352" s="202">
        <f t="shared" si="68"/>
        <v>0</v>
      </c>
      <c r="R352" s="202">
        <f t="shared" si="69"/>
        <v>0</v>
      </c>
      <c r="S352" s="203">
        <f t="shared" si="70"/>
        <v>0</v>
      </c>
      <c r="T352" s="202">
        <f t="shared" si="71"/>
        <v>0</v>
      </c>
      <c r="U352" s="203">
        <f t="shared" si="72"/>
        <v>0</v>
      </c>
      <c r="V352" s="202">
        <f t="shared" si="73"/>
        <v>0</v>
      </c>
      <c r="W352" s="204" t="str">
        <f t="shared" si="74"/>
        <v>none</v>
      </c>
      <c r="X352" s="205">
        <f t="shared" si="75"/>
        <v>0</v>
      </c>
    </row>
    <row r="353" spans="1:24" x14ac:dyDescent="0.25">
      <c r="A353" s="228" t="s">
        <v>98</v>
      </c>
      <c r="B353" s="341">
        <f t="shared" si="76"/>
        <v>52</v>
      </c>
      <c r="C353" s="341" t="str">
        <f t="shared" si="77"/>
        <v>RX&gt;65 - 52</v>
      </c>
      <c r="D353" s="351"/>
      <c r="E353" s="353"/>
      <c r="F353" s="351"/>
      <c r="G353" s="350"/>
      <c r="H353" s="353"/>
      <c r="I353" s="351"/>
      <c r="J353" s="350"/>
      <c r="K353" s="350"/>
      <c r="L353" s="351"/>
      <c r="M353" s="341" t="str">
        <f t="shared" si="66"/>
        <v/>
      </c>
      <c r="N353" s="350"/>
      <c r="O353" s="351"/>
      <c r="P353" s="341" t="str">
        <f t="shared" si="67"/>
        <v/>
      </c>
      <c r="Q353" s="202">
        <f t="shared" si="68"/>
        <v>0</v>
      </c>
      <c r="R353" s="202">
        <f t="shared" si="69"/>
        <v>0</v>
      </c>
      <c r="S353" s="203">
        <f t="shared" si="70"/>
        <v>0</v>
      </c>
      <c r="T353" s="202">
        <f t="shared" si="71"/>
        <v>0</v>
      </c>
      <c r="U353" s="203">
        <f t="shared" si="72"/>
        <v>0</v>
      </c>
      <c r="V353" s="202">
        <f t="shared" si="73"/>
        <v>0</v>
      </c>
      <c r="W353" s="204" t="str">
        <f t="shared" si="74"/>
        <v>none</v>
      </c>
      <c r="X353" s="205">
        <f t="shared" si="75"/>
        <v>0</v>
      </c>
    </row>
    <row r="354" spans="1:24" x14ac:dyDescent="0.25">
      <c r="A354" s="228" t="s">
        <v>98</v>
      </c>
      <c r="B354" s="341">
        <f t="shared" si="76"/>
        <v>53</v>
      </c>
      <c r="C354" s="341" t="str">
        <f t="shared" si="77"/>
        <v>RX&gt;65 - 53</v>
      </c>
      <c r="D354" s="351"/>
      <c r="E354" s="353"/>
      <c r="F354" s="351"/>
      <c r="G354" s="350"/>
      <c r="H354" s="353"/>
      <c r="I354" s="351"/>
      <c r="J354" s="350"/>
      <c r="K354" s="350"/>
      <c r="L354" s="351"/>
      <c r="M354" s="341" t="str">
        <f t="shared" si="66"/>
        <v/>
      </c>
      <c r="N354" s="350"/>
      <c r="O354" s="351"/>
      <c r="P354" s="341" t="str">
        <f t="shared" si="67"/>
        <v/>
      </c>
      <c r="Q354" s="202">
        <f t="shared" si="68"/>
        <v>0</v>
      </c>
      <c r="R354" s="202">
        <f t="shared" si="69"/>
        <v>0</v>
      </c>
      <c r="S354" s="203">
        <f t="shared" si="70"/>
        <v>0</v>
      </c>
      <c r="T354" s="202">
        <f t="shared" si="71"/>
        <v>0</v>
      </c>
      <c r="U354" s="203">
        <f t="shared" si="72"/>
        <v>0</v>
      </c>
      <c r="V354" s="202">
        <f t="shared" si="73"/>
        <v>0</v>
      </c>
      <c r="W354" s="204" t="str">
        <f t="shared" si="74"/>
        <v>none</v>
      </c>
      <c r="X354" s="205">
        <f t="shared" si="75"/>
        <v>0</v>
      </c>
    </row>
    <row r="355" spans="1:24" x14ac:dyDescent="0.25">
      <c r="A355" s="228" t="s">
        <v>98</v>
      </c>
      <c r="B355" s="341">
        <f t="shared" si="76"/>
        <v>54</v>
      </c>
      <c r="C355" s="341" t="str">
        <f t="shared" si="77"/>
        <v>RX&gt;65 - 54</v>
      </c>
      <c r="D355" s="351"/>
      <c r="E355" s="353"/>
      <c r="F355" s="351"/>
      <c r="G355" s="350"/>
      <c r="H355" s="353"/>
      <c r="I355" s="351"/>
      <c r="J355" s="350"/>
      <c r="K355" s="350"/>
      <c r="L355" s="351"/>
      <c r="M355" s="341" t="str">
        <f t="shared" si="66"/>
        <v/>
      </c>
      <c r="N355" s="350"/>
      <c r="O355" s="351"/>
      <c r="P355" s="341" t="str">
        <f t="shared" si="67"/>
        <v/>
      </c>
      <c r="Q355" s="202">
        <f t="shared" si="68"/>
        <v>0</v>
      </c>
      <c r="R355" s="202">
        <f t="shared" si="69"/>
        <v>0</v>
      </c>
      <c r="S355" s="203">
        <f t="shared" si="70"/>
        <v>0</v>
      </c>
      <c r="T355" s="202">
        <f t="shared" si="71"/>
        <v>0</v>
      </c>
      <c r="U355" s="203">
        <f t="shared" si="72"/>
        <v>0</v>
      </c>
      <c r="V355" s="202">
        <f t="shared" si="73"/>
        <v>0</v>
      </c>
      <c r="W355" s="204" t="str">
        <f t="shared" si="74"/>
        <v>none</v>
      </c>
      <c r="X355" s="205">
        <f t="shared" si="75"/>
        <v>0</v>
      </c>
    </row>
    <row r="356" spans="1:24" x14ac:dyDescent="0.25">
      <c r="A356" s="228" t="s">
        <v>98</v>
      </c>
      <c r="B356" s="341">
        <f t="shared" si="76"/>
        <v>55</v>
      </c>
      <c r="C356" s="341" t="str">
        <f t="shared" si="77"/>
        <v>RX&gt;65 - 55</v>
      </c>
      <c r="D356" s="351"/>
      <c r="E356" s="353"/>
      <c r="F356" s="351"/>
      <c r="G356" s="350"/>
      <c r="H356" s="353"/>
      <c r="I356" s="351"/>
      <c r="J356" s="350"/>
      <c r="K356" s="350"/>
      <c r="L356" s="351"/>
      <c r="M356" s="341" t="str">
        <f t="shared" si="66"/>
        <v/>
      </c>
      <c r="N356" s="350"/>
      <c r="O356" s="351"/>
      <c r="P356" s="341" t="str">
        <f t="shared" si="67"/>
        <v/>
      </c>
      <c r="Q356" s="202">
        <f t="shared" si="68"/>
        <v>0</v>
      </c>
      <c r="R356" s="202">
        <f t="shared" si="69"/>
        <v>0</v>
      </c>
      <c r="S356" s="203">
        <f t="shared" si="70"/>
        <v>0</v>
      </c>
      <c r="T356" s="202">
        <f t="shared" si="71"/>
        <v>0</v>
      </c>
      <c r="U356" s="203">
        <f t="shared" si="72"/>
        <v>0</v>
      </c>
      <c r="V356" s="202">
        <f t="shared" si="73"/>
        <v>0</v>
      </c>
      <c r="W356" s="204" t="str">
        <f t="shared" si="74"/>
        <v>none</v>
      </c>
      <c r="X356" s="205">
        <f t="shared" si="75"/>
        <v>0</v>
      </c>
    </row>
    <row r="357" spans="1:24" x14ac:dyDescent="0.25">
      <c r="A357" s="228" t="s">
        <v>98</v>
      </c>
      <c r="B357" s="341">
        <f t="shared" si="76"/>
        <v>56</v>
      </c>
      <c r="C357" s="341" t="str">
        <f t="shared" si="77"/>
        <v>RX&gt;65 - 56</v>
      </c>
      <c r="D357" s="351"/>
      <c r="E357" s="353"/>
      <c r="F357" s="351"/>
      <c r="G357" s="350"/>
      <c r="H357" s="353"/>
      <c r="I357" s="351"/>
      <c r="J357" s="350"/>
      <c r="K357" s="350"/>
      <c r="L357" s="351"/>
      <c r="M357" s="341" t="str">
        <f t="shared" si="66"/>
        <v/>
      </c>
      <c r="N357" s="350"/>
      <c r="O357" s="351"/>
      <c r="P357" s="341" t="str">
        <f t="shared" si="67"/>
        <v/>
      </c>
      <c r="Q357" s="202">
        <f t="shared" si="68"/>
        <v>0</v>
      </c>
      <c r="R357" s="202">
        <f t="shared" si="69"/>
        <v>0</v>
      </c>
      <c r="S357" s="203">
        <f t="shared" si="70"/>
        <v>0</v>
      </c>
      <c r="T357" s="202">
        <f t="shared" si="71"/>
        <v>0</v>
      </c>
      <c r="U357" s="203">
        <f t="shared" si="72"/>
        <v>0</v>
      </c>
      <c r="V357" s="202">
        <f t="shared" si="73"/>
        <v>0</v>
      </c>
      <c r="W357" s="204" t="str">
        <f t="shared" si="74"/>
        <v>none</v>
      </c>
      <c r="X357" s="205">
        <f t="shared" si="75"/>
        <v>0</v>
      </c>
    </row>
    <row r="358" spans="1:24" x14ac:dyDescent="0.25">
      <c r="A358" s="228" t="s">
        <v>98</v>
      </c>
      <c r="B358" s="341">
        <f t="shared" si="76"/>
        <v>57</v>
      </c>
      <c r="C358" s="341" t="str">
        <f t="shared" si="77"/>
        <v>RX&gt;65 - 57</v>
      </c>
      <c r="D358" s="351"/>
      <c r="E358" s="353"/>
      <c r="F358" s="351"/>
      <c r="G358" s="350"/>
      <c r="H358" s="353"/>
      <c r="I358" s="351"/>
      <c r="J358" s="350"/>
      <c r="K358" s="350"/>
      <c r="L358" s="351"/>
      <c r="M358" s="341" t="str">
        <f t="shared" si="66"/>
        <v/>
      </c>
      <c r="N358" s="350"/>
      <c r="O358" s="351"/>
      <c r="P358" s="341" t="str">
        <f t="shared" si="67"/>
        <v/>
      </c>
      <c r="Q358" s="202">
        <f t="shared" si="68"/>
        <v>0</v>
      </c>
      <c r="R358" s="202">
        <f t="shared" si="69"/>
        <v>0</v>
      </c>
      <c r="S358" s="203">
        <f t="shared" si="70"/>
        <v>0</v>
      </c>
      <c r="T358" s="202">
        <f t="shared" si="71"/>
        <v>0</v>
      </c>
      <c r="U358" s="203">
        <f t="shared" si="72"/>
        <v>0</v>
      </c>
      <c r="V358" s="202">
        <f t="shared" si="73"/>
        <v>0</v>
      </c>
      <c r="W358" s="204" t="str">
        <f t="shared" si="74"/>
        <v>none</v>
      </c>
      <c r="X358" s="205">
        <f t="shared" si="75"/>
        <v>0</v>
      </c>
    </row>
    <row r="359" spans="1:24" x14ac:dyDescent="0.25">
      <c r="A359" s="228" t="s">
        <v>98</v>
      </c>
      <c r="B359" s="341">
        <f t="shared" si="76"/>
        <v>58</v>
      </c>
      <c r="C359" s="341" t="str">
        <f t="shared" si="77"/>
        <v>RX&gt;65 - 58</v>
      </c>
      <c r="D359" s="351"/>
      <c r="E359" s="353"/>
      <c r="F359" s="351"/>
      <c r="G359" s="350"/>
      <c r="H359" s="353"/>
      <c r="I359" s="351"/>
      <c r="J359" s="350"/>
      <c r="K359" s="350"/>
      <c r="L359" s="351"/>
      <c r="M359" s="341" t="str">
        <f t="shared" si="66"/>
        <v/>
      </c>
      <c r="N359" s="350"/>
      <c r="O359" s="351"/>
      <c r="P359" s="341" t="str">
        <f t="shared" si="67"/>
        <v/>
      </c>
      <c r="Q359" s="202">
        <f t="shared" si="68"/>
        <v>0</v>
      </c>
      <c r="R359" s="202">
        <f t="shared" si="69"/>
        <v>0</v>
      </c>
      <c r="S359" s="203">
        <f t="shared" si="70"/>
        <v>0</v>
      </c>
      <c r="T359" s="202">
        <f t="shared" si="71"/>
        <v>0</v>
      </c>
      <c r="U359" s="203">
        <f t="shared" si="72"/>
        <v>0</v>
      </c>
      <c r="V359" s="202">
        <f t="shared" si="73"/>
        <v>0</v>
      </c>
      <c r="W359" s="204" t="str">
        <f t="shared" si="74"/>
        <v>none</v>
      </c>
      <c r="X359" s="205">
        <f t="shared" si="75"/>
        <v>0</v>
      </c>
    </row>
    <row r="360" spans="1:24" x14ac:dyDescent="0.25">
      <c r="A360" s="228" t="s">
        <v>98</v>
      </c>
      <c r="B360" s="341">
        <f t="shared" si="76"/>
        <v>59</v>
      </c>
      <c r="C360" s="341" t="str">
        <f t="shared" si="77"/>
        <v>RX&gt;65 - 59</v>
      </c>
      <c r="D360" s="351"/>
      <c r="E360" s="353"/>
      <c r="F360" s="351"/>
      <c r="G360" s="350"/>
      <c r="H360" s="353"/>
      <c r="I360" s="351"/>
      <c r="J360" s="350"/>
      <c r="K360" s="350"/>
      <c r="L360" s="351"/>
      <c r="M360" s="341" t="str">
        <f t="shared" si="66"/>
        <v/>
      </c>
      <c r="N360" s="350"/>
      <c r="O360" s="351"/>
      <c r="P360" s="341" t="str">
        <f t="shared" si="67"/>
        <v/>
      </c>
      <c r="Q360" s="202">
        <f t="shared" si="68"/>
        <v>0</v>
      </c>
      <c r="R360" s="202">
        <f t="shared" si="69"/>
        <v>0</v>
      </c>
      <c r="S360" s="203">
        <f t="shared" si="70"/>
        <v>0</v>
      </c>
      <c r="T360" s="202">
        <f t="shared" si="71"/>
        <v>0</v>
      </c>
      <c r="U360" s="203">
        <f t="shared" si="72"/>
        <v>0</v>
      </c>
      <c r="V360" s="202">
        <f t="shared" si="73"/>
        <v>0</v>
      </c>
      <c r="W360" s="204" t="str">
        <f t="shared" si="74"/>
        <v>none</v>
      </c>
      <c r="X360" s="205">
        <f t="shared" si="75"/>
        <v>0</v>
      </c>
    </row>
    <row r="361" spans="1:24" x14ac:dyDescent="0.25">
      <c r="A361" s="228" t="s">
        <v>98</v>
      </c>
      <c r="B361" s="341">
        <f t="shared" si="76"/>
        <v>60</v>
      </c>
      <c r="C361" s="341" t="str">
        <f t="shared" si="77"/>
        <v>RX&gt;65 - 60</v>
      </c>
      <c r="D361" s="351"/>
      <c r="E361" s="353"/>
      <c r="F361" s="351"/>
      <c r="G361" s="350"/>
      <c r="H361" s="353"/>
      <c r="I361" s="351"/>
      <c r="J361" s="350"/>
      <c r="K361" s="350"/>
      <c r="L361" s="351"/>
      <c r="M361" s="341" t="str">
        <f t="shared" si="66"/>
        <v/>
      </c>
      <c r="N361" s="350"/>
      <c r="O361" s="351"/>
      <c r="P361" s="341" t="str">
        <f t="shared" si="67"/>
        <v/>
      </c>
      <c r="Q361" s="202">
        <f t="shared" si="68"/>
        <v>0</v>
      </c>
      <c r="R361" s="202">
        <f t="shared" si="69"/>
        <v>0</v>
      </c>
      <c r="S361" s="203">
        <f t="shared" si="70"/>
        <v>0</v>
      </c>
      <c r="T361" s="202">
        <f t="shared" si="71"/>
        <v>0</v>
      </c>
      <c r="U361" s="203">
        <f t="shared" si="72"/>
        <v>0</v>
      </c>
      <c r="V361" s="202">
        <f t="shared" si="73"/>
        <v>0</v>
      </c>
      <c r="W361" s="204" t="str">
        <f t="shared" si="74"/>
        <v>none</v>
      </c>
      <c r="X361" s="205">
        <f t="shared" si="75"/>
        <v>0</v>
      </c>
    </row>
    <row r="362" spans="1:24" x14ac:dyDescent="0.25">
      <c r="A362" s="228" t="s">
        <v>99</v>
      </c>
      <c r="B362" s="341">
        <v>1</v>
      </c>
      <c r="C362" s="341" t="str">
        <f t="shared" ref="C362:C425" si="78">A362&amp;" - "&amp;B362</f>
        <v>Uncashed Chk - 1</v>
      </c>
      <c r="D362" s="351"/>
      <c r="E362" s="350"/>
      <c r="F362" s="351"/>
      <c r="G362" s="350"/>
      <c r="H362" s="350"/>
      <c r="I362" s="351"/>
      <c r="J362" s="350"/>
      <c r="K362" s="350"/>
      <c r="L362" s="351"/>
      <c r="M362" s="341" t="str">
        <f t="shared" si="66"/>
        <v/>
      </c>
      <c r="N362" s="350"/>
      <c r="O362" s="351"/>
      <c r="P362" s="341" t="str">
        <f t="shared" si="67"/>
        <v/>
      </c>
      <c r="Q362" s="202">
        <f t="shared" si="68"/>
        <v>0</v>
      </c>
      <c r="R362" s="202">
        <f t="shared" si="69"/>
        <v>0</v>
      </c>
      <c r="S362" s="203">
        <f t="shared" si="70"/>
        <v>0</v>
      </c>
      <c r="T362" s="202">
        <f t="shared" si="71"/>
        <v>0</v>
      </c>
      <c r="U362" s="203">
        <f t="shared" si="72"/>
        <v>0</v>
      </c>
      <c r="V362" s="202">
        <f t="shared" si="73"/>
        <v>0</v>
      </c>
      <c r="W362" s="204" t="str">
        <f t="shared" si="74"/>
        <v>none</v>
      </c>
      <c r="X362" s="205">
        <f t="shared" si="75"/>
        <v>0</v>
      </c>
    </row>
    <row r="363" spans="1:24" x14ac:dyDescent="0.25">
      <c r="A363" s="228" t="s">
        <v>99</v>
      </c>
      <c r="B363" s="341">
        <f t="shared" ref="B363:B421" si="79">B362+1</f>
        <v>2</v>
      </c>
      <c r="C363" s="341" t="str">
        <f t="shared" si="78"/>
        <v>Uncashed Chk - 2</v>
      </c>
      <c r="D363" s="351"/>
      <c r="E363" s="350"/>
      <c r="F363" s="351"/>
      <c r="G363" s="350"/>
      <c r="H363" s="350"/>
      <c r="I363" s="351"/>
      <c r="J363" s="350"/>
      <c r="K363" s="350"/>
      <c r="L363" s="351"/>
      <c r="M363" s="341" t="str">
        <f t="shared" si="66"/>
        <v/>
      </c>
      <c r="N363" s="350"/>
      <c r="O363" s="351"/>
      <c r="P363" s="341" t="str">
        <f t="shared" si="67"/>
        <v/>
      </c>
      <c r="Q363" s="202">
        <f t="shared" si="68"/>
        <v>0</v>
      </c>
      <c r="R363" s="202">
        <f t="shared" si="69"/>
        <v>0</v>
      </c>
      <c r="S363" s="203">
        <f t="shared" si="70"/>
        <v>0</v>
      </c>
      <c r="T363" s="202">
        <f t="shared" si="71"/>
        <v>0</v>
      </c>
      <c r="U363" s="203">
        <f t="shared" si="72"/>
        <v>0</v>
      </c>
      <c r="V363" s="202">
        <f t="shared" si="73"/>
        <v>0</v>
      </c>
      <c r="W363" s="204" t="str">
        <f t="shared" si="74"/>
        <v>none</v>
      </c>
      <c r="X363" s="205">
        <f t="shared" si="75"/>
        <v>0</v>
      </c>
    </row>
    <row r="364" spans="1:24" x14ac:dyDescent="0.25">
      <c r="A364" s="228" t="s">
        <v>99</v>
      </c>
      <c r="B364" s="341">
        <f t="shared" si="79"/>
        <v>3</v>
      </c>
      <c r="C364" s="341" t="str">
        <f t="shared" si="78"/>
        <v>Uncashed Chk - 3</v>
      </c>
      <c r="D364" s="351"/>
      <c r="E364" s="350"/>
      <c r="F364" s="351"/>
      <c r="G364" s="350"/>
      <c r="H364" s="350"/>
      <c r="I364" s="351"/>
      <c r="J364" s="350"/>
      <c r="K364" s="350"/>
      <c r="L364" s="351"/>
      <c r="M364" s="341" t="str">
        <f t="shared" si="66"/>
        <v/>
      </c>
      <c r="N364" s="350"/>
      <c r="O364" s="351"/>
      <c r="P364" s="341" t="str">
        <f t="shared" si="67"/>
        <v/>
      </c>
      <c r="Q364" s="202">
        <f t="shared" si="68"/>
        <v>0</v>
      </c>
      <c r="R364" s="202">
        <f t="shared" si="69"/>
        <v>0</v>
      </c>
      <c r="S364" s="203">
        <f t="shared" si="70"/>
        <v>0</v>
      </c>
      <c r="T364" s="202">
        <f t="shared" si="71"/>
        <v>0</v>
      </c>
      <c r="U364" s="203">
        <f t="shared" si="72"/>
        <v>0</v>
      </c>
      <c r="V364" s="202">
        <f t="shared" si="73"/>
        <v>0</v>
      </c>
      <c r="W364" s="204" t="str">
        <f t="shared" si="74"/>
        <v>none</v>
      </c>
      <c r="X364" s="205">
        <f t="shared" si="75"/>
        <v>0</v>
      </c>
    </row>
    <row r="365" spans="1:24" x14ac:dyDescent="0.25">
      <c r="A365" s="228" t="s">
        <v>99</v>
      </c>
      <c r="B365" s="341">
        <f t="shared" si="79"/>
        <v>4</v>
      </c>
      <c r="C365" s="341" t="str">
        <f t="shared" si="78"/>
        <v>Uncashed Chk - 4</v>
      </c>
      <c r="D365" s="351"/>
      <c r="E365" s="350"/>
      <c r="F365" s="351"/>
      <c r="G365" s="350"/>
      <c r="H365" s="350"/>
      <c r="I365" s="351"/>
      <c r="J365" s="350"/>
      <c r="K365" s="350"/>
      <c r="L365" s="351"/>
      <c r="M365" s="341" t="str">
        <f t="shared" si="66"/>
        <v/>
      </c>
      <c r="N365" s="350"/>
      <c r="O365" s="351"/>
      <c r="P365" s="341" t="str">
        <f t="shared" si="67"/>
        <v/>
      </c>
      <c r="Q365" s="202">
        <f t="shared" si="68"/>
        <v>0</v>
      </c>
      <c r="R365" s="202">
        <f t="shared" si="69"/>
        <v>0</v>
      </c>
      <c r="S365" s="203">
        <f t="shared" si="70"/>
        <v>0</v>
      </c>
      <c r="T365" s="202">
        <f t="shared" si="71"/>
        <v>0</v>
      </c>
      <c r="U365" s="203">
        <f t="shared" si="72"/>
        <v>0</v>
      </c>
      <c r="V365" s="202">
        <f t="shared" si="73"/>
        <v>0</v>
      </c>
      <c r="W365" s="204" t="str">
        <f t="shared" si="74"/>
        <v>none</v>
      </c>
      <c r="X365" s="205">
        <f t="shared" si="75"/>
        <v>0</v>
      </c>
    </row>
    <row r="366" spans="1:24" x14ac:dyDescent="0.25">
      <c r="A366" s="228" t="s">
        <v>99</v>
      </c>
      <c r="B366" s="341">
        <f t="shared" si="79"/>
        <v>5</v>
      </c>
      <c r="C366" s="341" t="str">
        <f t="shared" si="78"/>
        <v>Uncashed Chk - 5</v>
      </c>
      <c r="D366" s="351"/>
      <c r="E366" s="350"/>
      <c r="F366" s="351"/>
      <c r="G366" s="350"/>
      <c r="H366" s="350"/>
      <c r="I366" s="351"/>
      <c r="J366" s="350"/>
      <c r="K366" s="350"/>
      <c r="L366" s="351"/>
      <c r="M366" s="341" t="str">
        <f t="shared" si="66"/>
        <v/>
      </c>
      <c r="N366" s="350"/>
      <c r="O366" s="351"/>
      <c r="P366" s="341" t="str">
        <f t="shared" si="67"/>
        <v/>
      </c>
      <c r="Q366" s="202">
        <f t="shared" si="68"/>
        <v>0</v>
      </c>
      <c r="R366" s="202">
        <f t="shared" si="69"/>
        <v>0</v>
      </c>
      <c r="S366" s="203">
        <f t="shared" si="70"/>
        <v>0</v>
      </c>
      <c r="T366" s="202">
        <f t="shared" si="71"/>
        <v>0</v>
      </c>
      <c r="U366" s="203">
        <f t="shared" si="72"/>
        <v>0</v>
      </c>
      <c r="V366" s="202">
        <f t="shared" si="73"/>
        <v>0</v>
      </c>
      <c r="W366" s="204" t="str">
        <f t="shared" si="74"/>
        <v>none</v>
      </c>
      <c r="X366" s="205">
        <f t="shared" si="75"/>
        <v>0</v>
      </c>
    </row>
    <row r="367" spans="1:24" x14ac:dyDescent="0.25">
      <c r="A367" s="228" t="s">
        <v>99</v>
      </c>
      <c r="B367" s="341">
        <f t="shared" si="79"/>
        <v>6</v>
      </c>
      <c r="C367" s="341" t="str">
        <f t="shared" si="78"/>
        <v>Uncashed Chk - 6</v>
      </c>
      <c r="D367" s="351"/>
      <c r="E367" s="350"/>
      <c r="F367" s="351"/>
      <c r="G367" s="350"/>
      <c r="H367" s="350"/>
      <c r="I367" s="351"/>
      <c r="J367" s="350"/>
      <c r="K367" s="350"/>
      <c r="L367" s="351"/>
      <c r="M367" s="341" t="str">
        <f t="shared" si="66"/>
        <v/>
      </c>
      <c r="N367" s="350"/>
      <c r="O367" s="351"/>
      <c r="P367" s="341" t="str">
        <f t="shared" si="67"/>
        <v/>
      </c>
      <c r="Q367" s="202">
        <f t="shared" si="68"/>
        <v>0</v>
      </c>
      <c r="R367" s="202">
        <f t="shared" si="69"/>
        <v>0</v>
      </c>
      <c r="S367" s="203">
        <f t="shared" si="70"/>
        <v>0</v>
      </c>
      <c r="T367" s="202">
        <f t="shared" si="71"/>
        <v>0</v>
      </c>
      <c r="U367" s="203">
        <f t="shared" si="72"/>
        <v>0</v>
      </c>
      <c r="V367" s="202">
        <f t="shared" si="73"/>
        <v>0</v>
      </c>
      <c r="W367" s="204" t="str">
        <f t="shared" si="74"/>
        <v>none</v>
      </c>
      <c r="X367" s="205">
        <f t="shared" si="75"/>
        <v>0</v>
      </c>
    </row>
    <row r="368" spans="1:24" x14ac:dyDescent="0.25">
      <c r="A368" s="228" t="s">
        <v>99</v>
      </c>
      <c r="B368" s="341">
        <f t="shared" si="79"/>
        <v>7</v>
      </c>
      <c r="C368" s="341" t="str">
        <f t="shared" si="78"/>
        <v>Uncashed Chk - 7</v>
      </c>
      <c r="D368" s="351"/>
      <c r="E368" s="350"/>
      <c r="F368" s="351"/>
      <c r="G368" s="350"/>
      <c r="H368" s="350"/>
      <c r="I368" s="351"/>
      <c r="J368" s="350"/>
      <c r="K368" s="350"/>
      <c r="L368" s="351"/>
      <c r="M368" s="341" t="str">
        <f t="shared" si="66"/>
        <v/>
      </c>
      <c r="N368" s="350"/>
      <c r="O368" s="351"/>
      <c r="P368" s="341" t="str">
        <f t="shared" si="67"/>
        <v/>
      </c>
      <c r="Q368" s="202">
        <f t="shared" si="68"/>
        <v>0</v>
      </c>
      <c r="R368" s="202">
        <f t="shared" si="69"/>
        <v>0</v>
      </c>
      <c r="S368" s="203">
        <f t="shared" si="70"/>
        <v>0</v>
      </c>
      <c r="T368" s="202">
        <f t="shared" si="71"/>
        <v>0</v>
      </c>
      <c r="U368" s="203">
        <f t="shared" si="72"/>
        <v>0</v>
      </c>
      <c r="V368" s="202">
        <f t="shared" si="73"/>
        <v>0</v>
      </c>
      <c r="W368" s="204" t="str">
        <f t="shared" si="74"/>
        <v>none</v>
      </c>
      <c r="X368" s="205">
        <f t="shared" si="75"/>
        <v>0</v>
      </c>
    </row>
    <row r="369" spans="1:24" x14ac:dyDescent="0.25">
      <c r="A369" s="228" t="s">
        <v>99</v>
      </c>
      <c r="B369" s="341">
        <f t="shared" si="79"/>
        <v>8</v>
      </c>
      <c r="C369" s="341" t="str">
        <f t="shared" si="78"/>
        <v>Uncashed Chk - 8</v>
      </c>
      <c r="D369" s="351"/>
      <c r="E369" s="350"/>
      <c r="F369" s="351"/>
      <c r="G369" s="350"/>
      <c r="H369" s="350"/>
      <c r="I369" s="351"/>
      <c r="J369" s="350"/>
      <c r="K369" s="350"/>
      <c r="L369" s="351"/>
      <c r="M369" s="341" t="str">
        <f t="shared" si="66"/>
        <v/>
      </c>
      <c r="N369" s="350"/>
      <c r="O369" s="351"/>
      <c r="P369" s="341" t="str">
        <f t="shared" si="67"/>
        <v/>
      </c>
      <c r="Q369" s="202">
        <f t="shared" si="68"/>
        <v>0</v>
      </c>
      <c r="R369" s="202">
        <f t="shared" si="69"/>
        <v>0</v>
      </c>
      <c r="S369" s="203">
        <f t="shared" si="70"/>
        <v>0</v>
      </c>
      <c r="T369" s="202">
        <f t="shared" si="71"/>
        <v>0</v>
      </c>
      <c r="U369" s="203">
        <f t="shared" si="72"/>
        <v>0</v>
      </c>
      <c r="V369" s="202">
        <f t="shared" si="73"/>
        <v>0</v>
      </c>
      <c r="W369" s="204" t="str">
        <f t="shared" si="74"/>
        <v>none</v>
      </c>
      <c r="X369" s="205">
        <f t="shared" si="75"/>
        <v>0</v>
      </c>
    </row>
    <row r="370" spans="1:24" x14ac:dyDescent="0.25">
      <c r="A370" s="228" t="s">
        <v>99</v>
      </c>
      <c r="B370" s="341">
        <f t="shared" si="79"/>
        <v>9</v>
      </c>
      <c r="C370" s="341" t="str">
        <f t="shared" si="78"/>
        <v>Uncashed Chk - 9</v>
      </c>
      <c r="D370" s="351"/>
      <c r="E370" s="350"/>
      <c r="F370" s="351"/>
      <c r="G370" s="350"/>
      <c r="H370" s="350"/>
      <c r="I370" s="351"/>
      <c r="J370" s="350"/>
      <c r="K370" s="350"/>
      <c r="L370" s="351"/>
      <c r="M370" s="341" t="str">
        <f t="shared" si="66"/>
        <v/>
      </c>
      <c r="N370" s="350"/>
      <c r="O370" s="351"/>
      <c r="P370" s="341" t="str">
        <f t="shared" si="67"/>
        <v/>
      </c>
      <c r="Q370" s="202">
        <f t="shared" si="68"/>
        <v>0</v>
      </c>
      <c r="R370" s="202">
        <f t="shared" si="69"/>
        <v>0</v>
      </c>
      <c r="S370" s="203">
        <f t="shared" si="70"/>
        <v>0</v>
      </c>
      <c r="T370" s="202">
        <f t="shared" si="71"/>
        <v>0</v>
      </c>
      <c r="U370" s="203">
        <f t="shared" si="72"/>
        <v>0</v>
      </c>
      <c r="V370" s="202">
        <f t="shared" si="73"/>
        <v>0</v>
      </c>
      <c r="W370" s="204" t="str">
        <f t="shared" si="74"/>
        <v>none</v>
      </c>
      <c r="X370" s="205">
        <f t="shared" si="75"/>
        <v>0</v>
      </c>
    </row>
    <row r="371" spans="1:24" x14ac:dyDescent="0.25">
      <c r="A371" s="228" t="s">
        <v>99</v>
      </c>
      <c r="B371" s="341">
        <f t="shared" si="79"/>
        <v>10</v>
      </c>
      <c r="C371" s="341" t="str">
        <f t="shared" si="78"/>
        <v>Uncashed Chk - 10</v>
      </c>
      <c r="D371" s="351"/>
      <c r="E371" s="350"/>
      <c r="F371" s="351"/>
      <c r="G371" s="350"/>
      <c r="H371" s="350"/>
      <c r="I371" s="351"/>
      <c r="J371" s="350"/>
      <c r="K371" s="350"/>
      <c r="L371" s="351"/>
      <c r="M371" s="341" t="str">
        <f t="shared" si="66"/>
        <v/>
      </c>
      <c r="N371" s="350"/>
      <c r="O371" s="351"/>
      <c r="P371" s="341" t="str">
        <f t="shared" si="67"/>
        <v/>
      </c>
      <c r="Q371" s="202">
        <f t="shared" si="68"/>
        <v>0</v>
      </c>
      <c r="R371" s="202">
        <f t="shared" si="69"/>
        <v>0</v>
      </c>
      <c r="S371" s="203">
        <f t="shared" si="70"/>
        <v>0</v>
      </c>
      <c r="T371" s="202">
        <f t="shared" si="71"/>
        <v>0</v>
      </c>
      <c r="U371" s="203">
        <f t="shared" si="72"/>
        <v>0</v>
      </c>
      <c r="V371" s="202">
        <f t="shared" si="73"/>
        <v>0</v>
      </c>
      <c r="W371" s="204" t="str">
        <f t="shared" si="74"/>
        <v>none</v>
      </c>
      <c r="X371" s="205">
        <f t="shared" si="75"/>
        <v>0</v>
      </c>
    </row>
    <row r="372" spans="1:24" x14ac:dyDescent="0.25">
      <c r="A372" s="228" t="s">
        <v>99</v>
      </c>
      <c r="B372" s="341">
        <f t="shared" si="79"/>
        <v>11</v>
      </c>
      <c r="C372" s="341" t="str">
        <f t="shared" si="78"/>
        <v>Uncashed Chk - 11</v>
      </c>
      <c r="D372" s="351"/>
      <c r="E372" s="350"/>
      <c r="F372" s="351"/>
      <c r="G372" s="350"/>
      <c r="H372" s="350"/>
      <c r="I372" s="351"/>
      <c r="J372" s="350"/>
      <c r="K372" s="350"/>
      <c r="L372" s="351"/>
      <c r="M372" s="341" t="str">
        <f t="shared" si="66"/>
        <v/>
      </c>
      <c r="N372" s="350"/>
      <c r="O372" s="351"/>
      <c r="P372" s="341" t="str">
        <f t="shared" si="67"/>
        <v/>
      </c>
      <c r="Q372" s="202">
        <f t="shared" si="68"/>
        <v>0</v>
      </c>
      <c r="R372" s="202">
        <f t="shared" si="69"/>
        <v>0</v>
      </c>
      <c r="S372" s="203">
        <f t="shared" si="70"/>
        <v>0</v>
      </c>
      <c r="T372" s="202">
        <f t="shared" si="71"/>
        <v>0</v>
      </c>
      <c r="U372" s="203">
        <f t="shared" si="72"/>
        <v>0</v>
      </c>
      <c r="V372" s="202">
        <f t="shared" si="73"/>
        <v>0</v>
      </c>
      <c r="W372" s="204" t="str">
        <f t="shared" si="74"/>
        <v>none</v>
      </c>
      <c r="X372" s="205">
        <f t="shared" si="75"/>
        <v>0</v>
      </c>
    </row>
    <row r="373" spans="1:24" x14ac:dyDescent="0.25">
      <c r="A373" s="228" t="s">
        <v>99</v>
      </c>
      <c r="B373" s="341">
        <f t="shared" si="79"/>
        <v>12</v>
      </c>
      <c r="C373" s="341" t="str">
        <f t="shared" si="78"/>
        <v>Uncashed Chk - 12</v>
      </c>
      <c r="D373" s="351"/>
      <c r="E373" s="350"/>
      <c r="F373" s="351"/>
      <c r="G373" s="350"/>
      <c r="H373" s="350"/>
      <c r="I373" s="351"/>
      <c r="J373" s="350"/>
      <c r="K373" s="350"/>
      <c r="L373" s="351"/>
      <c r="M373" s="341" t="str">
        <f t="shared" si="66"/>
        <v/>
      </c>
      <c r="N373" s="350"/>
      <c r="O373" s="351"/>
      <c r="P373" s="341" t="str">
        <f t="shared" si="67"/>
        <v/>
      </c>
      <c r="Q373" s="202">
        <f t="shared" si="68"/>
        <v>0</v>
      </c>
      <c r="R373" s="202">
        <f t="shared" si="69"/>
        <v>0</v>
      </c>
      <c r="S373" s="203">
        <f t="shared" si="70"/>
        <v>0</v>
      </c>
      <c r="T373" s="202">
        <f t="shared" si="71"/>
        <v>0</v>
      </c>
      <c r="U373" s="203">
        <f t="shared" si="72"/>
        <v>0</v>
      </c>
      <c r="V373" s="202">
        <f t="shared" si="73"/>
        <v>0</v>
      </c>
      <c r="W373" s="204" t="str">
        <f t="shared" si="74"/>
        <v>none</v>
      </c>
      <c r="X373" s="205">
        <f t="shared" si="75"/>
        <v>0</v>
      </c>
    </row>
    <row r="374" spans="1:24" x14ac:dyDescent="0.25">
      <c r="A374" s="228" t="s">
        <v>99</v>
      </c>
      <c r="B374" s="341">
        <f t="shared" si="79"/>
        <v>13</v>
      </c>
      <c r="C374" s="341" t="str">
        <f t="shared" si="78"/>
        <v>Uncashed Chk - 13</v>
      </c>
      <c r="D374" s="351"/>
      <c r="E374" s="350"/>
      <c r="F374" s="351"/>
      <c r="G374" s="350"/>
      <c r="H374" s="350"/>
      <c r="I374" s="351"/>
      <c r="J374" s="350"/>
      <c r="K374" s="350"/>
      <c r="L374" s="351"/>
      <c r="M374" s="341" t="str">
        <f t="shared" si="66"/>
        <v/>
      </c>
      <c r="N374" s="350"/>
      <c r="O374" s="351"/>
      <c r="P374" s="341" t="str">
        <f t="shared" si="67"/>
        <v/>
      </c>
      <c r="Q374" s="202">
        <f t="shared" si="68"/>
        <v>0</v>
      </c>
      <c r="R374" s="202">
        <f t="shared" si="69"/>
        <v>0</v>
      </c>
      <c r="S374" s="203">
        <f t="shared" si="70"/>
        <v>0</v>
      </c>
      <c r="T374" s="202">
        <f t="shared" si="71"/>
        <v>0</v>
      </c>
      <c r="U374" s="203">
        <f t="shared" si="72"/>
        <v>0</v>
      </c>
      <c r="V374" s="202">
        <f t="shared" si="73"/>
        <v>0</v>
      </c>
      <c r="W374" s="204" t="str">
        <f t="shared" si="74"/>
        <v>none</v>
      </c>
      <c r="X374" s="205">
        <f t="shared" si="75"/>
        <v>0</v>
      </c>
    </row>
    <row r="375" spans="1:24" x14ac:dyDescent="0.25">
      <c r="A375" s="228" t="s">
        <v>99</v>
      </c>
      <c r="B375" s="341">
        <f t="shared" si="79"/>
        <v>14</v>
      </c>
      <c r="C375" s="341" t="str">
        <f t="shared" si="78"/>
        <v>Uncashed Chk - 14</v>
      </c>
      <c r="D375" s="351"/>
      <c r="E375" s="350"/>
      <c r="F375" s="351"/>
      <c r="G375" s="350"/>
      <c r="H375" s="350"/>
      <c r="I375" s="351"/>
      <c r="J375" s="350"/>
      <c r="K375" s="350"/>
      <c r="L375" s="351"/>
      <c r="M375" s="341" t="str">
        <f t="shared" si="66"/>
        <v/>
      </c>
      <c r="N375" s="350"/>
      <c r="O375" s="351"/>
      <c r="P375" s="341" t="str">
        <f t="shared" si="67"/>
        <v/>
      </c>
      <c r="Q375" s="202">
        <f t="shared" si="68"/>
        <v>0</v>
      </c>
      <c r="R375" s="202">
        <f t="shared" si="69"/>
        <v>0</v>
      </c>
      <c r="S375" s="203">
        <f t="shared" si="70"/>
        <v>0</v>
      </c>
      <c r="T375" s="202">
        <f t="shared" si="71"/>
        <v>0</v>
      </c>
      <c r="U375" s="203">
        <f t="shared" si="72"/>
        <v>0</v>
      </c>
      <c r="V375" s="202">
        <f t="shared" si="73"/>
        <v>0</v>
      </c>
      <c r="W375" s="204" t="str">
        <f t="shared" si="74"/>
        <v>none</v>
      </c>
      <c r="X375" s="205">
        <f t="shared" si="75"/>
        <v>0</v>
      </c>
    </row>
    <row r="376" spans="1:24" x14ac:dyDescent="0.25">
      <c r="A376" s="228" t="s">
        <v>99</v>
      </c>
      <c r="B376" s="341">
        <f t="shared" si="79"/>
        <v>15</v>
      </c>
      <c r="C376" s="341" t="str">
        <f t="shared" si="78"/>
        <v>Uncashed Chk - 15</v>
      </c>
      <c r="D376" s="351"/>
      <c r="E376" s="350"/>
      <c r="F376" s="351"/>
      <c r="G376" s="350"/>
      <c r="H376" s="350"/>
      <c r="I376" s="351"/>
      <c r="J376" s="350"/>
      <c r="K376" s="350"/>
      <c r="L376" s="351"/>
      <c r="M376" s="341" t="str">
        <f t="shared" si="66"/>
        <v/>
      </c>
      <c r="N376" s="350"/>
      <c r="O376" s="351"/>
      <c r="P376" s="341" t="str">
        <f t="shared" si="67"/>
        <v/>
      </c>
      <c r="Q376" s="202">
        <f t="shared" si="68"/>
        <v>0</v>
      </c>
      <c r="R376" s="202">
        <f t="shared" si="69"/>
        <v>0</v>
      </c>
      <c r="S376" s="203">
        <f t="shared" si="70"/>
        <v>0</v>
      </c>
      <c r="T376" s="202">
        <f t="shared" si="71"/>
        <v>0</v>
      </c>
      <c r="U376" s="203">
        <f t="shared" si="72"/>
        <v>0</v>
      </c>
      <c r="V376" s="202">
        <f t="shared" si="73"/>
        <v>0</v>
      </c>
      <c r="W376" s="204" t="str">
        <f t="shared" si="74"/>
        <v>none</v>
      </c>
      <c r="X376" s="205">
        <f t="shared" si="75"/>
        <v>0</v>
      </c>
    </row>
    <row r="377" spans="1:24" x14ac:dyDescent="0.25">
      <c r="A377" s="228" t="s">
        <v>99</v>
      </c>
      <c r="B377" s="341">
        <f t="shared" si="79"/>
        <v>16</v>
      </c>
      <c r="C377" s="341" t="str">
        <f t="shared" si="78"/>
        <v>Uncashed Chk - 16</v>
      </c>
      <c r="D377" s="351"/>
      <c r="E377" s="350"/>
      <c r="F377" s="351"/>
      <c r="G377" s="350"/>
      <c r="H377" s="350"/>
      <c r="I377" s="351"/>
      <c r="J377" s="350"/>
      <c r="K377" s="350"/>
      <c r="L377" s="351"/>
      <c r="M377" s="341" t="str">
        <f t="shared" si="66"/>
        <v/>
      </c>
      <c r="N377" s="350"/>
      <c r="O377" s="351"/>
      <c r="P377" s="341" t="str">
        <f t="shared" si="67"/>
        <v/>
      </c>
      <c r="Q377" s="202">
        <f t="shared" si="68"/>
        <v>0</v>
      </c>
      <c r="R377" s="202">
        <f t="shared" si="69"/>
        <v>0</v>
      </c>
      <c r="S377" s="203">
        <f t="shared" si="70"/>
        <v>0</v>
      </c>
      <c r="T377" s="202">
        <f t="shared" si="71"/>
        <v>0</v>
      </c>
      <c r="U377" s="203">
        <f t="shared" si="72"/>
        <v>0</v>
      </c>
      <c r="V377" s="202">
        <f t="shared" si="73"/>
        <v>0</v>
      </c>
      <c r="W377" s="204" t="str">
        <f t="shared" si="74"/>
        <v>none</v>
      </c>
      <c r="X377" s="205">
        <f t="shared" si="75"/>
        <v>0</v>
      </c>
    </row>
    <row r="378" spans="1:24" x14ac:dyDescent="0.25">
      <c r="A378" s="228" t="s">
        <v>99</v>
      </c>
      <c r="B378" s="341">
        <f t="shared" si="79"/>
        <v>17</v>
      </c>
      <c r="C378" s="341" t="str">
        <f t="shared" si="78"/>
        <v>Uncashed Chk - 17</v>
      </c>
      <c r="D378" s="351"/>
      <c r="E378" s="350"/>
      <c r="F378" s="351"/>
      <c r="G378" s="350"/>
      <c r="H378" s="350"/>
      <c r="I378" s="351"/>
      <c r="J378" s="350"/>
      <c r="K378" s="350"/>
      <c r="L378" s="351"/>
      <c r="M378" s="341" t="str">
        <f t="shared" si="66"/>
        <v/>
      </c>
      <c r="N378" s="350"/>
      <c r="O378" s="351"/>
      <c r="P378" s="341" t="str">
        <f t="shared" si="67"/>
        <v/>
      </c>
      <c r="Q378" s="202">
        <f t="shared" si="68"/>
        <v>0</v>
      </c>
      <c r="R378" s="202">
        <f t="shared" si="69"/>
        <v>0</v>
      </c>
      <c r="S378" s="203">
        <f t="shared" si="70"/>
        <v>0</v>
      </c>
      <c r="T378" s="202">
        <f t="shared" si="71"/>
        <v>0</v>
      </c>
      <c r="U378" s="203">
        <f t="shared" si="72"/>
        <v>0</v>
      </c>
      <c r="V378" s="202">
        <f t="shared" si="73"/>
        <v>0</v>
      </c>
      <c r="W378" s="204" t="str">
        <f t="shared" si="74"/>
        <v>none</v>
      </c>
      <c r="X378" s="205">
        <f t="shared" si="75"/>
        <v>0</v>
      </c>
    </row>
    <row r="379" spans="1:24" x14ac:dyDescent="0.25">
      <c r="A379" s="228" t="s">
        <v>99</v>
      </c>
      <c r="B379" s="341">
        <f t="shared" si="79"/>
        <v>18</v>
      </c>
      <c r="C379" s="341" t="str">
        <f t="shared" si="78"/>
        <v>Uncashed Chk - 18</v>
      </c>
      <c r="D379" s="351"/>
      <c r="E379" s="350"/>
      <c r="F379" s="351"/>
      <c r="G379" s="350"/>
      <c r="H379" s="350"/>
      <c r="I379" s="351"/>
      <c r="J379" s="350"/>
      <c r="K379" s="350"/>
      <c r="L379" s="351"/>
      <c r="M379" s="341" t="str">
        <f t="shared" si="66"/>
        <v/>
      </c>
      <c r="N379" s="350"/>
      <c r="O379" s="351"/>
      <c r="P379" s="341" t="str">
        <f t="shared" si="67"/>
        <v/>
      </c>
      <c r="Q379" s="202">
        <f t="shared" si="68"/>
        <v>0</v>
      </c>
      <c r="R379" s="202">
        <f t="shared" si="69"/>
        <v>0</v>
      </c>
      <c r="S379" s="203">
        <f t="shared" si="70"/>
        <v>0</v>
      </c>
      <c r="T379" s="202">
        <f t="shared" si="71"/>
        <v>0</v>
      </c>
      <c r="U379" s="203">
        <f t="shared" si="72"/>
        <v>0</v>
      </c>
      <c r="V379" s="202">
        <f t="shared" si="73"/>
        <v>0</v>
      </c>
      <c r="W379" s="204" t="str">
        <f t="shared" si="74"/>
        <v>none</v>
      </c>
      <c r="X379" s="205">
        <f t="shared" si="75"/>
        <v>0</v>
      </c>
    </row>
    <row r="380" spans="1:24" x14ac:dyDescent="0.25">
      <c r="A380" s="228" t="s">
        <v>99</v>
      </c>
      <c r="B380" s="341">
        <f t="shared" si="79"/>
        <v>19</v>
      </c>
      <c r="C380" s="341" t="str">
        <f t="shared" si="78"/>
        <v>Uncashed Chk - 19</v>
      </c>
      <c r="D380" s="351"/>
      <c r="E380" s="350"/>
      <c r="F380" s="351"/>
      <c r="G380" s="350"/>
      <c r="H380" s="350"/>
      <c r="I380" s="351"/>
      <c r="J380" s="350"/>
      <c r="K380" s="350"/>
      <c r="L380" s="351"/>
      <c r="M380" s="341" t="str">
        <f t="shared" si="66"/>
        <v/>
      </c>
      <c r="N380" s="350"/>
      <c r="O380" s="351"/>
      <c r="P380" s="341" t="str">
        <f t="shared" si="67"/>
        <v/>
      </c>
      <c r="Q380" s="202">
        <f t="shared" si="68"/>
        <v>0</v>
      </c>
      <c r="R380" s="202">
        <f t="shared" si="69"/>
        <v>0</v>
      </c>
      <c r="S380" s="203">
        <f t="shared" si="70"/>
        <v>0</v>
      </c>
      <c r="T380" s="202">
        <f t="shared" si="71"/>
        <v>0</v>
      </c>
      <c r="U380" s="203">
        <f t="shared" si="72"/>
        <v>0</v>
      </c>
      <c r="V380" s="202">
        <f t="shared" si="73"/>
        <v>0</v>
      </c>
      <c r="W380" s="204" t="str">
        <f t="shared" si="74"/>
        <v>none</v>
      </c>
      <c r="X380" s="205">
        <f t="shared" si="75"/>
        <v>0</v>
      </c>
    </row>
    <row r="381" spans="1:24" x14ac:dyDescent="0.25">
      <c r="A381" s="228" t="s">
        <v>99</v>
      </c>
      <c r="B381" s="341">
        <f t="shared" si="79"/>
        <v>20</v>
      </c>
      <c r="C381" s="341" t="str">
        <f t="shared" si="78"/>
        <v>Uncashed Chk - 20</v>
      </c>
      <c r="D381" s="351"/>
      <c r="E381" s="350"/>
      <c r="F381" s="351"/>
      <c r="G381" s="350"/>
      <c r="H381" s="350"/>
      <c r="I381" s="351"/>
      <c r="J381" s="350"/>
      <c r="K381" s="350"/>
      <c r="L381" s="351"/>
      <c r="M381" s="341" t="str">
        <f t="shared" si="66"/>
        <v/>
      </c>
      <c r="N381" s="350"/>
      <c r="O381" s="351"/>
      <c r="P381" s="341" t="str">
        <f t="shared" si="67"/>
        <v/>
      </c>
      <c r="Q381" s="202">
        <f t="shared" si="68"/>
        <v>0</v>
      </c>
      <c r="R381" s="202">
        <f t="shared" si="69"/>
        <v>0</v>
      </c>
      <c r="S381" s="203">
        <f t="shared" si="70"/>
        <v>0</v>
      </c>
      <c r="T381" s="202">
        <f t="shared" si="71"/>
        <v>0</v>
      </c>
      <c r="U381" s="203">
        <f t="shared" si="72"/>
        <v>0</v>
      </c>
      <c r="V381" s="202">
        <f t="shared" si="73"/>
        <v>0</v>
      </c>
      <c r="W381" s="204" t="str">
        <f t="shared" si="74"/>
        <v>none</v>
      </c>
      <c r="X381" s="205">
        <f t="shared" si="75"/>
        <v>0</v>
      </c>
    </row>
    <row r="382" spans="1:24" x14ac:dyDescent="0.25">
      <c r="A382" s="228" t="s">
        <v>99</v>
      </c>
      <c r="B382" s="341">
        <f t="shared" si="79"/>
        <v>21</v>
      </c>
      <c r="C382" s="341" t="str">
        <f t="shared" si="78"/>
        <v>Uncashed Chk - 21</v>
      </c>
      <c r="D382" s="351"/>
      <c r="E382" s="350"/>
      <c r="F382" s="351"/>
      <c r="G382" s="350"/>
      <c r="H382" s="350"/>
      <c r="I382" s="351"/>
      <c r="J382" s="350"/>
      <c r="K382" s="350"/>
      <c r="L382" s="351"/>
      <c r="M382" s="341" t="str">
        <f t="shared" si="66"/>
        <v/>
      </c>
      <c r="N382" s="350"/>
      <c r="O382" s="351"/>
      <c r="P382" s="341" t="str">
        <f t="shared" si="67"/>
        <v/>
      </c>
      <c r="Q382" s="202">
        <f t="shared" si="68"/>
        <v>0</v>
      </c>
      <c r="R382" s="202">
        <f t="shared" si="69"/>
        <v>0</v>
      </c>
      <c r="S382" s="203">
        <f t="shared" si="70"/>
        <v>0</v>
      </c>
      <c r="T382" s="202">
        <f t="shared" si="71"/>
        <v>0</v>
      </c>
      <c r="U382" s="203">
        <f t="shared" si="72"/>
        <v>0</v>
      </c>
      <c r="V382" s="202">
        <f t="shared" si="73"/>
        <v>0</v>
      </c>
      <c r="W382" s="204" t="str">
        <f t="shared" si="74"/>
        <v>none</v>
      </c>
      <c r="X382" s="205">
        <f t="shared" si="75"/>
        <v>0</v>
      </c>
    </row>
    <row r="383" spans="1:24" x14ac:dyDescent="0.25">
      <c r="A383" s="228" t="s">
        <v>99</v>
      </c>
      <c r="B383" s="341">
        <f t="shared" si="79"/>
        <v>22</v>
      </c>
      <c r="C383" s="341" t="str">
        <f t="shared" si="78"/>
        <v>Uncashed Chk - 22</v>
      </c>
      <c r="D383" s="351"/>
      <c r="E383" s="350"/>
      <c r="F383" s="351"/>
      <c r="G383" s="350"/>
      <c r="H383" s="350"/>
      <c r="I383" s="351"/>
      <c r="J383" s="350"/>
      <c r="K383" s="350"/>
      <c r="L383" s="351"/>
      <c r="M383" s="341" t="str">
        <f t="shared" si="66"/>
        <v/>
      </c>
      <c r="N383" s="350"/>
      <c r="O383" s="351"/>
      <c r="P383" s="341" t="str">
        <f t="shared" si="67"/>
        <v/>
      </c>
      <c r="Q383" s="202">
        <f t="shared" si="68"/>
        <v>0</v>
      </c>
      <c r="R383" s="202">
        <f t="shared" si="69"/>
        <v>0</v>
      </c>
      <c r="S383" s="203">
        <f t="shared" si="70"/>
        <v>0</v>
      </c>
      <c r="T383" s="202">
        <f t="shared" si="71"/>
        <v>0</v>
      </c>
      <c r="U383" s="203">
        <f t="shared" si="72"/>
        <v>0</v>
      </c>
      <c r="V383" s="202">
        <f t="shared" si="73"/>
        <v>0</v>
      </c>
      <c r="W383" s="204" t="str">
        <f t="shared" si="74"/>
        <v>none</v>
      </c>
      <c r="X383" s="205">
        <f t="shared" si="75"/>
        <v>0</v>
      </c>
    </row>
    <row r="384" spans="1:24" x14ac:dyDescent="0.25">
      <c r="A384" s="228" t="s">
        <v>99</v>
      </c>
      <c r="B384" s="341">
        <f t="shared" si="79"/>
        <v>23</v>
      </c>
      <c r="C384" s="341" t="str">
        <f t="shared" si="78"/>
        <v>Uncashed Chk - 23</v>
      </c>
      <c r="D384" s="351"/>
      <c r="E384" s="350"/>
      <c r="F384" s="351"/>
      <c r="G384" s="350"/>
      <c r="H384" s="350"/>
      <c r="I384" s="351"/>
      <c r="J384" s="350"/>
      <c r="K384" s="350"/>
      <c r="L384" s="351"/>
      <c r="M384" s="341" t="str">
        <f t="shared" si="66"/>
        <v/>
      </c>
      <c r="N384" s="350"/>
      <c r="O384" s="351"/>
      <c r="P384" s="341" t="str">
        <f t="shared" si="67"/>
        <v/>
      </c>
      <c r="Q384" s="202">
        <f t="shared" si="68"/>
        <v>0</v>
      </c>
      <c r="R384" s="202">
        <f t="shared" si="69"/>
        <v>0</v>
      </c>
      <c r="S384" s="203">
        <f t="shared" si="70"/>
        <v>0</v>
      </c>
      <c r="T384" s="202">
        <f t="shared" si="71"/>
        <v>0</v>
      </c>
      <c r="U384" s="203">
        <f t="shared" si="72"/>
        <v>0</v>
      </c>
      <c r="V384" s="202">
        <f t="shared" si="73"/>
        <v>0</v>
      </c>
      <c r="W384" s="204" t="str">
        <f t="shared" si="74"/>
        <v>none</v>
      </c>
      <c r="X384" s="205">
        <f t="shared" si="75"/>
        <v>0</v>
      </c>
    </row>
    <row r="385" spans="1:24" x14ac:dyDescent="0.25">
      <c r="A385" s="228" t="s">
        <v>99</v>
      </c>
      <c r="B385" s="341">
        <f t="shared" si="79"/>
        <v>24</v>
      </c>
      <c r="C385" s="341" t="str">
        <f t="shared" si="78"/>
        <v>Uncashed Chk - 24</v>
      </c>
      <c r="D385" s="351"/>
      <c r="E385" s="350"/>
      <c r="F385" s="351"/>
      <c r="G385" s="350"/>
      <c r="H385" s="350"/>
      <c r="I385" s="351"/>
      <c r="J385" s="350"/>
      <c r="K385" s="350"/>
      <c r="L385" s="351"/>
      <c r="M385" s="341" t="str">
        <f t="shared" si="66"/>
        <v/>
      </c>
      <c r="N385" s="350"/>
      <c r="O385" s="351"/>
      <c r="P385" s="341" t="str">
        <f t="shared" si="67"/>
        <v/>
      </c>
      <c r="Q385" s="202">
        <f t="shared" si="68"/>
        <v>0</v>
      </c>
      <c r="R385" s="202">
        <f t="shared" si="69"/>
        <v>0</v>
      </c>
      <c r="S385" s="203">
        <f t="shared" si="70"/>
        <v>0</v>
      </c>
      <c r="T385" s="202">
        <f t="shared" si="71"/>
        <v>0</v>
      </c>
      <c r="U385" s="203">
        <f t="shared" si="72"/>
        <v>0</v>
      </c>
      <c r="V385" s="202">
        <f t="shared" si="73"/>
        <v>0</v>
      </c>
      <c r="W385" s="204" t="str">
        <f t="shared" si="74"/>
        <v>none</v>
      </c>
      <c r="X385" s="205">
        <f t="shared" si="75"/>
        <v>0</v>
      </c>
    </row>
    <row r="386" spans="1:24" x14ac:dyDescent="0.25">
      <c r="A386" s="228" t="s">
        <v>99</v>
      </c>
      <c r="B386" s="341">
        <f t="shared" si="79"/>
        <v>25</v>
      </c>
      <c r="C386" s="341" t="str">
        <f t="shared" si="78"/>
        <v>Uncashed Chk - 25</v>
      </c>
      <c r="D386" s="351"/>
      <c r="E386" s="350"/>
      <c r="F386" s="351"/>
      <c r="G386" s="350"/>
      <c r="H386" s="350"/>
      <c r="I386" s="351"/>
      <c r="J386" s="350"/>
      <c r="K386" s="350"/>
      <c r="L386" s="351"/>
      <c r="M386" s="341" t="str">
        <f t="shared" ref="M386:M449" si="80">IF(ISBLANK(K386),"","SR")</f>
        <v/>
      </c>
      <c r="N386" s="350"/>
      <c r="O386" s="351"/>
      <c r="P386" s="341" t="str">
        <f t="shared" ref="P386:P449" si="81">IF(ISBLANK(N386), "", "UD")</f>
        <v/>
      </c>
      <c r="Q386" s="202">
        <f t="shared" ref="Q386:Q449" si="82">F386</f>
        <v>0</v>
      </c>
      <c r="R386" s="202">
        <f t="shared" ref="R386:R449" si="83">_xlfn.NUMBERVALUE(I386)+_xlfn.NUMBERVALUE(L386)</f>
        <v>0</v>
      </c>
      <c r="S386" s="203">
        <f t="shared" ref="S386:S449" si="84">COUNTIF(E386:K386,"=x")</f>
        <v>0</v>
      </c>
      <c r="T386" s="202">
        <f t="shared" ref="T386:T449" si="85">_xlfn.NUMBERVALUE(F386)+_xlfn.NUMBERVALUE(I386)+_xlfn.NUMBERVALUE(L386)</f>
        <v>0</v>
      </c>
      <c r="U386" s="203">
        <f t="shared" ref="U386:U449" si="86">COUNTIF(E386:N386,"=x")</f>
        <v>0</v>
      </c>
      <c r="V386" s="202">
        <f t="shared" ref="V386:V449" si="87">_xlfn.NUMBERVALUE(F386)+_xlfn.NUMBERVALUE(I386)+_xlfn.NUMBERVALUE(L386)+_xlfn.NUMBERVALUE(O386)</f>
        <v>0</v>
      </c>
      <c r="W386" s="204" t="str">
        <f t="shared" ref="W386:W449" si="88">IF(G386&lt;&gt;"",G386,IF(J386&lt;&gt;"",J386,IF(M386&lt;&gt;"",M386,IF(P386&lt;&gt;"",P386,"none"))))</f>
        <v>none</v>
      </c>
      <c r="X386" s="205">
        <f t="shared" ref="X386:X449" si="89">_xlfn.NUMBERVALUE(D386)-(_xlfn.NUMBERVALUE(Q386)+_xlfn.NUMBERVALUE(R386))</f>
        <v>0</v>
      </c>
    </row>
    <row r="387" spans="1:24" x14ac:dyDescent="0.25">
      <c r="A387" s="228" t="s">
        <v>99</v>
      </c>
      <c r="B387" s="341">
        <f t="shared" si="79"/>
        <v>26</v>
      </c>
      <c r="C387" s="341" t="str">
        <f t="shared" si="78"/>
        <v>Uncashed Chk - 26</v>
      </c>
      <c r="D387" s="351"/>
      <c r="E387" s="350"/>
      <c r="F387" s="351"/>
      <c r="G387" s="350"/>
      <c r="H387" s="350"/>
      <c r="I387" s="351"/>
      <c r="J387" s="350"/>
      <c r="K387" s="350"/>
      <c r="L387" s="351"/>
      <c r="M387" s="341" t="str">
        <f t="shared" si="80"/>
        <v/>
      </c>
      <c r="N387" s="350"/>
      <c r="O387" s="351"/>
      <c r="P387" s="341" t="str">
        <f t="shared" si="81"/>
        <v/>
      </c>
      <c r="Q387" s="202">
        <f t="shared" si="82"/>
        <v>0</v>
      </c>
      <c r="R387" s="202">
        <f t="shared" si="83"/>
        <v>0</v>
      </c>
      <c r="S387" s="203">
        <f t="shared" si="84"/>
        <v>0</v>
      </c>
      <c r="T387" s="202">
        <f t="shared" si="85"/>
        <v>0</v>
      </c>
      <c r="U387" s="203">
        <f t="shared" si="86"/>
        <v>0</v>
      </c>
      <c r="V387" s="202">
        <f t="shared" si="87"/>
        <v>0</v>
      </c>
      <c r="W387" s="204" t="str">
        <f t="shared" si="88"/>
        <v>none</v>
      </c>
      <c r="X387" s="205">
        <f t="shared" si="89"/>
        <v>0</v>
      </c>
    </row>
    <row r="388" spans="1:24" x14ac:dyDescent="0.25">
      <c r="A388" s="228" t="s">
        <v>99</v>
      </c>
      <c r="B388" s="341">
        <f t="shared" si="79"/>
        <v>27</v>
      </c>
      <c r="C388" s="341" t="str">
        <f t="shared" si="78"/>
        <v>Uncashed Chk - 27</v>
      </c>
      <c r="D388" s="351"/>
      <c r="E388" s="350"/>
      <c r="F388" s="351"/>
      <c r="G388" s="350"/>
      <c r="H388" s="350"/>
      <c r="I388" s="351"/>
      <c r="J388" s="350"/>
      <c r="K388" s="350"/>
      <c r="L388" s="351"/>
      <c r="M388" s="341" t="str">
        <f t="shared" si="80"/>
        <v/>
      </c>
      <c r="N388" s="350"/>
      <c r="O388" s="351"/>
      <c r="P388" s="341" t="str">
        <f t="shared" si="81"/>
        <v/>
      </c>
      <c r="Q388" s="202">
        <f t="shared" si="82"/>
        <v>0</v>
      </c>
      <c r="R388" s="202">
        <f t="shared" si="83"/>
        <v>0</v>
      </c>
      <c r="S388" s="203">
        <f t="shared" si="84"/>
        <v>0</v>
      </c>
      <c r="T388" s="202">
        <f t="shared" si="85"/>
        <v>0</v>
      </c>
      <c r="U388" s="203">
        <f t="shared" si="86"/>
        <v>0</v>
      </c>
      <c r="V388" s="202">
        <f t="shared" si="87"/>
        <v>0</v>
      </c>
      <c r="W388" s="204" t="str">
        <f t="shared" si="88"/>
        <v>none</v>
      </c>
      <c r="X388" s="205">
        <f t="shared" si="89"/>
        <v>0</v>
      </c>
    </row>
    <row r="389" spans="1:24" x14ac:dyDescent="0.25">
      <c r="A389" s="228" t="s">
        <v>99</v>
      </c>
      <c r="B389" s="341">
        <f t="shared" si="79"/>
        <v>28</v>
      </c>
      <c r="C389" s="341" t="str">
        <f t="shared" si="78"/>
        <v>Uncashed Chk - 28</v>
      </c>
      <c r="D389" s="351"/>
      <c r="E389" s="350"/>
      <c r="F389" s="351"/>
      <c r="G389" s="350"/>
      <c r="H389" s="350"/>
      <c r="I389" s="351"/>
      <c r="J389" s="350"/>
      <c r="K389" s="350"/>
      <c r="L389" s="351"/>
      <c r="M389" s="341" t="str">
        <f t="shared" si="80"/>
        <v/>
      </c>
      <c r="N389" s="350"/>
      <c r="O389" s="351"/>
      <c r="P389" s="341" t="str">
        <f t="shared" si="81"/>
        <v/>
      </c>
      <c r="Q389" s="202">
        <f t="shared" si="82"/>
        <v>0</v>
      </c>
      <c r="R389" s="202">
        <f t="shared" si="83"/>
        <v>0</v>
      </c>
      <c r="S389" s="203">
        <f t="shared" si="84"/>
        <v>0</v>
      </c>
      <c r="T389" s="202">
        <f t="shared" si="85"/>
        <v>0</v>
      </c>
      <c r="U389" s="203">
        <f t="shared" si="86"/>
        <v>0</v>
      </c>
      <c r="V389" s="202">
        <f t="shared" si="87"/>
        <v>0</v>
      </c>
      <c r="W389" s="204" t="str">
        <f t="shared" si="88"/>
        <v>none</v>
      </c>
      <c r="X389" s="205">
        <f t="shared" si="89"/>
        <v>0</v>
      </c>
    </row>
    <row r="390" spans="1:24" x14ac:dyDescent="0.25">
      <c r="A390" s="228" t="s">
        <v>99</v>
      </c>
      <c r="B390" s="341">
        <f t="shared" si="79"/>
        <v>29</v>
      </c>
      <c r="C390" s="341" t="str">
        <f t="shared" si="78"/>
        <v>Uncashed Chk - 29</v>
      </c>
      <c r="D390" s="351"/>
      <c r="E390" s="350"/>
      <c r="F390" s="351"/>
      <c r="G390" s="350"/>
      <c r="H390" s="350"/>
      <c r="I390" s="351"/>
      <c r="J390" s="350"/>
      <c r="K390" s="350"/>
      <c r="L390" s="351"/>
      <c r="M390" s="341" t="str">
        <f t="shared" si="80"/>
        <v/>
      </c>
      <c r="N390" s="350"/>
      <c r="O390" s="351"/>
      <c r="P390" s="341" t="str">
        <f t="shared" si="81"/>
        <v/>
      </c>
      <c r="Q390" s="202">
        <f t="shared" si="82"/>
        <v>0</v>
      </c>
      <c r="R390" s="202">
        <f t="shared" si="83"/>
        <v>0</v>
      </c>
      <c r="S390" s="203">
        <f t="shared" si="84"/>
        <v>0</v>
      </c>
      <c r="T390" s="202">
        <f t="shared" si="85"/>
        <v>0</v>
      </c>
      <c r="U390" s="203">
        <f t="shared" si="86"/>
        <v>0</v>
      </c>
      <c r="V390" s="202">
        <f t="shared" si="87"/>
        <v>0</v>
      </c>
      <c r="W390" s="204" t="str">
        <f t="shared" si="88"/>
        <v>none</v>
      </c>
      <c r="X390" s="205">
        <f t="shared" si="89"/>
        <v>0</v>
      </c>
    </row>
    <row r="391" spans="1:24" x14ac:dyDescent="0.25">
      <c r="A391" s="228" t="s">
        <v>99</v>
      </c>
      <c r="B391" s="341">
        <f t="shared" si="79"/>
        <v>30</v>
      </c>
      <c r="C391" s="341" t="str">
        <f t="shared" si="78"/>
        <v>Uncashed Chk - 30</v>
      </c>
      <c r="D391" s="351"/>
      <c r="E391" s="350"/>
      <c r="F391" s="351"/>
      <c r="G391" s="350"/>
      <c r="H391" s="350"/>
      <c r="I391" s="351"/>
      <c r="J391" s="350"/>
      <c r="K391" s="350"/>
      <c r="L391" s="351"/>
      <c r="M391" s="341" t="str">
        <f t="shared" si="80"/>
        <v/>
      </c>
      <c r="N391" s="350"/>
      <c r="O391" s="351"/>
      <c r="P391" s="341" t="str">
        <f t="shared" si="81"/>
        <v/>
      </c>
      <c r="Q391" s="202">
        <f t="shared" si="82"/>
        <v>0</v>
      </c>
      <c r="R391" s="202">
        <f t="shared" si="83"/>
        <v>0</v>
      </c>
      <c r="S391" s="203">
        <f t="shared" si="84"/>
        <v>0</v>
      </c>
      <c r="T391" s="202">
        <f t="shared" si="85"/>
        <v>0</v>
      </c>
      <c r="U391" s="203">
        <f t="shared" si="86"/>
        <v>0</v>
      </c>
      <c r="V391" s="202">
        <f t="shared" si="87"/>
        <v>0</v>
      </c>
      <c r="W391" s="204" t="str">
        <f t="shared" si="88"/>
        <v>none</v>
      </c>
      <c r="X391" s="205">
        <f t="shared" si="89"/>
        <v>0</v>
      </c>
    </row>
    <row r="392" spans="1:24" x14ac:dyDescent="0.25">
      <c r="A392" s="228" t="s">
        <v>99</v>
      </c>
      <c r="B392" s="341">
        <f t="shared" si="79"/>
        <v>31</v>
      </c>
      <c r="C392" s="341" t="str">
        <f t="shared" si="78"/>
        <v>Uncashed Chk - 31</v>
      </c>
      <c r="D392" s="351"/>
      <c r="E392" s="350"/>
      <c r="F392" s="351"/>
      <c r="G392" s="350"/>
      <c r="H392" s="350"/>
      <c r="I392" s="351"/>
      <c r="J392" s="350"/>
      <c r="K392" s="350"/>
      <c r="L392" s="351"/>
      <c r="M392" s="341" t="str">
        <f t="shared" si="80"/>
        <v/>
      </c>
      <c r="N392" s="350"/>
      <c r="O392" s="351"/>
      <c r="P392" s="341" t="str">
        <f t="shared" si="81"/>
        <v/>
      </c>
      <c r="Q392" s="202">
        <f t="shared" si="82"/>
        <v>0</v>
      </c>
      <c r="R392" s="202">
        <f t="shared" si="83"/>
        <v>0</v>
      </c>
      <c r="S392" s="203">
        <f t="shared" si="84"/>
        <v>0</v>
      </c>
      <c r="T392" s="202">
        <f t="shared" si="85"/>
        <v>0</v>
      </c>
      <c r="U392" s="203">
        <f t="shared" si="86"/>
        <v>0</v>
      </c>
      <c r="V392" s="202">
        <f t="shared" si="87"/>
        <v>0</v>
      </c>
      <c r="W392" s="204" t="str">
        <f t="shared" si="88"/>
        <v>none</v>
      </c>
      <c r="X392" s="205">
        <f t="shared" si="89"/>
        <v>0</v>
      </c>
    </row>
    <row r="393" spans="1:24" x14ac:dyDescent="0.25">
      <c r="A393" s="228" t="s">
        <v>99</v>
      </c>
      <c r="B393" s="341">
        <f t="shared" si="79"/>
        <v>32</v>
      </c>
      <c r="C393" s="341" t="str">
        <f t="shared" si="78"/>
        <v>Uncashed Chk - 32</v>
      </c>
      <c r="D393" s="351"/>
      <c r="E393" s="350"/>
      <c r="F393" s="351"/>
      <c r="G393" s="350"/>
      <c r="H393" s="350"/>
      <c r="I393" s="351"/>
      <c r="J393" s="350"/>
      <c r="K393" s="350"/>
      <c r="L393" s="351"/>
      <c r="M393" s="341" t="str">
        <f t="shared" si="80"/>
        <v/>
      </c>
      <c r="N393" s="350"/>
      <c r="O393" s="351"/>
      <c r="P393" s="341" t="str">
        <f t="shared" si="81"/>
        <v/>
      </c>
      <c r="Q393" s="202">
        <f t="shared" si="82"/>
        <v>0</v>
      </c>
      <c r="R393" s="202">
        <f t="shared" si="83"/>
        <v>0</v>
      </c>
      <c r="S393" s="203">
        <f t="shared" si="84"/>
        <v>0</v>
      </c>
      <c r="T393" s="202">
        <f t="shared" si="85"/>
        <v>0</v>
      </c>
      <c r="U393" s="203">
        <f t="shared" si="86"/>
        <v>0</v>
      </c>
      <c r="V393" s="202">
        <f t="shared" si="87"/>
        <v>0</v>
      </c>
      <c r="W393" s="204" t="str">
        <f t="shared" si="88"/>
        <v>none</v>
      </c>
      <c r="X393" s="205">
        <f t="shared" si="89"/>
        <v>0</v>
      </c>
    </row>
    <row r="394" spans="1:24" x14ac:dyDescent="0.25">
      <c r="A394" s="228" t="s">
        <v>99</v>
      </c>
      <c r="B394" s="341">
        <f t="shared" si="79"/>
        <v>33</v>
      </c>
      <c r="C394" s="341" t="str">
        <f t="shared" si="78"/>
        <v>Uncashed Chk - 33</v>
      </c>
      <c r="D394" s="351"/>
      <c r="E394" s="350"/>
      <c r="F394" s="351"/>
      <c r="G394" s="350"/>
      <c r="H394" s="350"/>
      <c r="I394" s="351"/>
      <c r="J394" s="350"/>
      <c r="K394" s="350"/>
      <c r="L394" s="351"/>
      <c r="M394" s="341" t="str">
        <f t="shared" si="80"/>
        <v/>
      </c>
      <c r="N394" s="350"/>
      <c r="O394" s="351"/>
      <c r="P394" s="341" t="str">
        <f t="shared" si="81"/>
        <v/>
      </c>
      <c r="Q394" s="202">
        <f t="shared" si="82"/>
        <v>0</v>
      </c>
      <c r="R394" s="202">
        <f t="shared" si="83"/>
        <v>0</v>
      </c>
      <c r="S394" s="203">
        <f t="shared" si="84"/>
        <v>0</v>
      </c>
      <c r="T394" s="202">
        <f t="shared" si="85"/>
        <v>0</v>
      </c>
      <c r="U394" s="203">
        <f t="shared" si="86"/>
        <v>0</v>
      </c>
      <c r="V394" s="202">
        <f t="shared" si="87"/>
        <v>0</v>
      </c>
      <c r="W394" s="204" t="str">
        <f t="shared" si="88"/>
        <v>none</v>
      </c>
      <c r="X394" s="205">
        <f t="shared" si="89"/>
        <v>0</v>
      </c>
    </row>
    <row r="395" spans="1:24" x14ac:dyDescent="0.25">
      <c r="A395" s="228" t="s">
        <v>99</v>
      </c>
      <c r="B395" s="341">
        <f t="shared" si="79"/>
        <v>34</v>
      </c>
      <c r="C395" s="341" t="str">
        <f t="shared" si="78"/>
        <v>Uncashed Chk - 34</v>
      </c>
      <c r="D395" s="351"/>
      <c r="E395" s="350"/>
      <c r="F395" s="351"/>
      <c r="G395" s="350"/>
      <c r="H395" s="350"/>
      <c r="I395" s="351"/>
      <c r="J395" s="350"/>
      <c r="K395" s="350"/>
      <c r="L395" s="351"/>
      <c r="M395" s="341" t="str">
        <f t="shared" si="80"/>
        <v/>
      </c>
      <c r="N395" s="350"/>
      <c r="O395" s="351"/>
      <c r="P395" s="341" t="str">
        <f t="shared" si="81"/>
        <v/>
      </c>
      <c r="Q395" s="202">
        <f t="shared" si="82"/>
        <v>0</v>
      </c>
      <c r="R395" s="202">
        <f t="shared" si="83"/>
        <v>0</v>
      </c>
      <c r="S395" s="203">
        <f t="shared" si="84"/>
        <v>0</v>
      </c>
      <c r="T395" s="202">
        <f t="shared" si="85"/>
        <v>0</v>
      </c>
      <c r="U395" s="203">
        <f t="shared" si="86"/>
        <v>0</v>
      </c>
      <c r="V395" s="202">
        <f t="shared" si="87"/>
        <v>0</v>
      </c>
      <c r="W395" s="204" t="str">
        <f t="shared" si="88"/>
        <v>none</v>
      </c>
      <c r="X395" s="205">
        <f t="shared" si="89"/>
        <v>0</v>
      </c>
    </row>
    <row r="396" spans="1:24" x14ac:dyDescent="0.25">
      <c r="A396" s="228" t="s">
        <v>99</v>
      </c>
      <c r="B396" s="341">
        <f t="shared" si="79"/>
        <v>35</v>
      </c>
      <c r="C396" s="341" t="str">
        <f t="shared" si="78"/>
        <v>Uncashed Chk - 35</v>
      </c>
      <c r="D396" s="351"/>
      <c r="E396" s="350"/>
      <c r="F396" s="351"/>
      <c r="G396" s="350"/>
      <c r="H396" s="350"/>
      <c r="I396" s="351"/>
      <c r="J396" s="350"/>
      <c r="K396" s="350"/>
      <c r="L396" s="351"/>
      <c r="M396" s="341" t="str">
        <f t="shared" si="80"/>
        <v/>
      </c>
      <c r="N396" s="350"/>
      <c r="O396" s="351"/>
      <c r="P396" s="341" t="str">
        <f t="shared" si="81"/>
        <v/>
      </c>
      <c r="Q396" s="202">
        <f t="shared" si="82"/>
        <v>0</v>
      </c>
      <c r="R396" s="202">
        <f t="shared" si="83"/>
        <v>0</v>
      </c>
      <c r="S396" s="203">
        <f t="shared" si="84"/>
        <v>0</v>
      </c>
      <c r="T396" s="202">
        <f t="shared" si="85"/>
        <v>0</v>
      </c>
      <c r="U396" s="203">
        <f t="shared" si="86"/>
        <v>0</v>
      </c>
      <c r="V396" s="202">
        <f t="shared" si="87"/>
        <v>0</v>
      </c>
      <c r="W396" s="204" t="str">
        <f t="shared" si="88"/>
        <v>none</v>
      </c>
      <c r="X396" s="205">
        <f t="shared" si="89"/>
        <v>0</v>
      </c>
    </row>
    <row r="397" spans="1:24" x14ac:dyDescent="0.25">
      <c r="A397" s="228" t="s">
        <v>99</v>
      </c>
      <c r="B397" s="341">
        <f t="shared" si="79"/>
        <v>36</v>
      </c>
      <c r="C397" s="341" t="str">
        <f t="shared" si="78"/>
        <v>Uncashed Chk - 36</v>
      </c>
      <c r="D397" s="351"/>
      <c r="E397" s="350"/>
      <c r="F397" s="351"/>
      <c r="G397" s="350"/>
      <c r="H397" s="350"/>
      <c r="I397" s="351"/>
      <c r="J397" s="350"/>
      <c r="K397" s="350"/>
      <c r="L397" s="351"/>
      <c r="M397" s="341" t="str">
        <f t="shared" si="80"/>
        <v/>
      </c>
      <c r="N397" s="350"/>
      <c r="O397" s="351"/>
      <c r="P397" s="341" t="str">
        <f t="shared" si="81"/>
        <v/>
      </c>
      <c r="Q397" s="202">
        <f t="shared" si="82"/>
        <v>0</v>
      </c>
      <c r="R397" s="202">
        <f t="shared" si="83"/>
        <v>0</v>
      </c>
      <c r="S397" s="203">
        <f t="shared" si="84"/>
        <v>0</v>
      </c>
      <c r="T397" s="202">
        <f t="shared" si="85"/>
        <v>0</v>
      </c>
      <c r="U397" s="203">
        <f t="shared" si="86"/>
        <v>0</v>
      </c>
      <c r="V397" s="202">
        <f t="shared" si="87"/>
        <v>0</v>
      </c>
      <c r="W397" s="204" t="str">
        <f t="shared" si="88"/>
        <v>none</v>
      </c>
      <c r="X397" s="205">
        <f t="shared" si="89"/>
        <v>0</v>
      </c>
    </row>
    <row r="398" spans="1:24" x14ac:dyDescent="0.25">
      <c r="A398" s="228" t="s">
        <v>99</v>
      </c>
      <c r="B398" s="341">
        <f t="shared" si="79"/>
        <v>37</v>
      </c>
      <c r="C398" s="341" t="str">
        <f t="shared" si="78"/>
        <v>Uncashed Chk - 37</v>
      </c>
      <c r="D398" s="351"/>
      <c r="E398" s="350"/>
      <c r="F398" s="351"/>
      <c r="G398" s="350"/>
      <c r="H398" s="350"/>
      <c r="I398" s="351"/>
      <c r="J398" s="350"/>
      <c r="K398" s="350"/>
      <c r="L398" s="351"/>
      <c r="M398" s="341" t="str">
        <f t="shared" si="80"/>
        <v/>
      </c>
      <c r="N398" s="350"/>
      <c r="O398" s="351"/>
      <c r="P398" s="341" t="str">
        <f t="shared" si="81"/>
        <v/>
      </c>
      <c r="Q398" s="202">
        <f t="shared" si="82"/>
        <v>0</v>
      </c>
      <c r="R398" s="202">
        <f t="shared" si="83"/>
        <v>0</v>
      </c>
      <c r="S398" s="203">
        <f t="shared" si="84"/>
        <v>0</v>
      </c>
      <c r="T398" s="202">
        <f t="shared" si="85"/>
        <v>0</v>
      </c>
      <c r="U398" s="203">
        <f t="shared" si="86"/>
        <v>0</v>
      </c>
      <c r="V398" s="202">
        <f t="shared" si="87"/>
        <v>0</v>
      </c>
      <c r="W398" s="204" t="str">
        <f t="shared" si="88"/>
        <v>none</v>
      </c>
      <c r="X398" s="205">
        <f t="shared" si="89"/>
        <v>0</v>
      </c>
    </row>
    <row r="399" spans="1:24" x14ac:dyDescent="0.25">
      <c r="A399" s="228" t="s">
        <v>99</v>
      </c>
      <c r="B399" s="341">
        <f t="shared" si="79"/>
        <v>38</v>
      </c>
      <c r="C399" s="341" t="str">
        <f t="shared" si="78"/>
        <v>Uncashed Chk - 38</v>
      </c>
      <c r="D399" s="351"/>
      <c r="E399" s="350"/>
      <c r="F399" s="351"/>
      <c r="G399" s="350"/>
      <c r="H399" s="350"/>
      <c r="I399" s="351"/>
      <c r="J399" s="350"/>
      <c r="K399" s="350"/>
      <c r="L399" s="351"/>
      <c r="M399" s="341" t="str">
        <f t="shared" si="80"/>
        <v/>
      </c>
      <c r="N399" s="350"/>
      <c r="O399" s="351"/>
      <c r="P399" s="341" t="str">
        <f t="shared" si="81"/>
        <v/>
      </c>
      <c r="Q399" s="202">
        <f t="shared" si="82"/>
        <v>0</v>
      </c>
      <c r="R399" s="202">
        <f t="shared" si="83"/>
        <v>0</v>
      </c>
      <c r="S399" s="203">
        <f t="shared" si="84"/>
        <v>0</v>
      </c>
      <c r="T399" s="202">
        <f t="shared" si="85"/>
        <v>0</v>
      </c>
      <c r="U399" s="203">
        <f t="shared" si="86"/>
        <v>0</v>
      </c>
      <c r="V399" s="202">
        <f t="shared" si="87"/>
        <v>0</v>
      </c>
      <c r="W399" s="204" t="str">
        <f t="shared" si="88"/>
        <v>none</v>
      </c>
      <c r="X399" s="205">
        <f t="shared" si="89"/>
        <v>0</v>
      </c>
    </row>
    <row r="400" spans="1:24" x14ac:dyDescent="0.25">
      <c r="A400" s="228" t="s">
        <v>99</v>
      </c>
      <c r="B400" s="341">
        <f t="shared" si="79"/>
        <v>39</v>
      </c>
      <c r="C400" s="341" t="str">
        <f t="shared" si="78"/>
        <v>Uncashed Chk - 39</v>
      </c>
      <c r="D400" s="351"/>
      <c r="E400" s="350"/>
      <c r="F400" s="351"/>
      <c r="G400" s="350"/>
      <c r="H400" s="350"/>
      <c r="I400" s="351"/>
      <c r="J400" s="350"/>
      <c r="K400" s="350"/>
      <c r="L400" s="351"/>
      <c r="M400" s="341" t="str">
        <f t="shared" si="80"/>
        <v/>
      </c>
      <c r="N400" s="350"/>
      <c r="O400" s="351"/>
      <c r="P400" s="341" t="str">
        <f t="shared" si="81"/>
        <v/>
      </c>
      <c r="Q400" s="202">
        <f t="shared" si="82"/>
        <v>0</v>
      </c>
      <c r="R400" s="202">
        <f t="shared" si="83"/>
        <v>0</v>
      </c>
      <c r="S400" s="203">
        <f t="shared" si="84"/>
        <v>0</v>
      </c>
      <c r="T400" s="202">
        <f t="shared" si="85"/>
        <v>0</v>
      </c>
      <c r="U400" s="203">
        <f t="shared" si="86"/>
        <v>0</v>
      </c>
      <c r="V400" s="202">
        <f t="shared" si="87"/>
        <v>0</v>
      </c>
      <c r="W400" s="204" t="str">
        <f t="shared" si="88"/>
        <v>none</v>
      </c>
      <c r="X400" s="205">
        <f t="shared" si="89"/>
        <v>0</v>
      </c>
    </row>
    <row r="401" spans="1:24" x14ac:dyDescent="0.25">
      <c r="A401" s="228" t="s">
        <v>99</v>
      </c>
      <c r="B401" s="341">
        <f t="shared" si="79"/>
        <v>40</v>
      </c>
      <c r="C401" s="341" t="str">
        <f t="shared" si="78"/>
        <v>Uncashed Chk - 40</v>
      </c>
      <c r="D401" s="351"/>
      <c r="E401" s="350"/>
      <c r="F401" s="351"/>
      <c r="G401" s="350"/>
      <c r="H401" s="350"/>
      <c r="I401" s="351"/>
      <c r="J401" s="350"/>
      <c r="K401" s="350"/>
      <c r="L401" s="351"/>
      <c r="M401" s="341" t="str">
        <f t="shared" si="80"/>
        <v/>
      </c>
      <c r="N401" s="350"/>
      <c r="O401" s="351"/>
      <c r="P401" s="341" t="str">
        <f t="shared" si="81"/>
        <v/>
      </c>
      <c r="Q401" s="202">
        <f t="shared" si="82"/>
        <v>0</v>
      </c>
      <c r="R401" s="202">
        <f t="shared" si="83"/>
        <v>0</v>
      </c>
      <c r="S401" s="203">
        <f t="shared" si="84"/>
        <v>0</v>
      </c>
      <c r="T401" s="202">
        <f t="shared" si="85"/>
        <v>0</v>
      </c>
      <c r="U401" s="203">
        <f t="shared" si="86"/>
        <v>0</v>
      </c>
      <c r="V401" s="202">
        <f t="shared" si="87"/>
        <v>0</v>
      </c>
      <c r="W401" s="204" t="str">
        <f t="shared" si="88"/>
        <v>none</v>
      </c>
      <c r="X401" s="205">
        <f t="shared" si="89"/>
        <v>0</v>
      </c>
    </row>
    <row r="402" spans="1:24" x14ac:dyDescent="0.25">
      <c r="A402" s="228" t="s">
        <v>99</v>
      </c>
      <c r="B402" s="341">
        <f t="shared" si="79"/>
        <v>41</v>
      </c>
      <c r="C402" s="341" t="str">
        <f t="shared" si="78"/>
        <v>Uncashed Chk - 41</v>
      </c>
      <c r="D402" s="351"/>
      <c r="E402" s="350"/>
      <c r="F402" s="351"/>
      <c r="G402" s="350"/>
      <c r="H402" s="350"/>
      <c r="I402" s="351"/>
      <c r="J402" s="350"/>
      <c r="K402" s="350"/>
      <c r="L402" s="351"/>
      <c r="M402" s="341" t="str">
        <f t="shared" si="80"/>
        <v/>
      </c>
      <c r="N402" s="350"/>
      <c r="O402" s="351"/>
      <c r="P402" s="341" t="str">
        <f t="shared" si="81"/>
        <v/>
      </c>
      <c r="Q402" s="202">
        <f t="shared" si="82"/>
        <v>0</v>
      </c>
      <c r="R402" s="202">
        <f t="shared" si="83"/>
        <v>0</v>
      </c>
      <c r="S402" s="203">
        <f t="shared" si="84"/>
        <v>0</v>
      </c>
      <c r="T402" s="202">
        <f t="shared" si="85"/>
        <v>0</v>
      </c>
      <c r="U402" s="203">
        <f t="shared" si="86"/>
        <v>0</v>
      </c>
      <c r="V402" s="202">
        <f t="shared" si="87"/>
        <v>0</v>
      </c>
      <c r="W402" s="204" t="str">
        <f t="shared" si="88"/>
        <v>none</v>
      </c>
      <c r="X402" s="205">
        <f t="shared" si="89"/>
        <v>0</v>
      </c>
    </row>
    <row r="403" spans="1:24" x14ac:dyDescent="0.25">
      <c r="A403" s="228" t="s">
        <v>99</v>
      </c>
      <c r="B403" s="341">
        <f t="shared" si="79"/>
        <v>42</v>
      </c>
      <c r="C403" s="341" t="str">
        <f t="shared" si="78"/>
        <v>Uncashed Chk - 42</v>
      </c>
      <c r="D403" s="351"/>
      <c r="E403" s="350"/>
      <c r="F403" s="351"/>
      <c r="G403" s="350"/>
      <c r="H403" s="350"/>
      <c r="I403" s="351"/>
      <c r="J403" s="350"/>
      <c r="K403" s="350"/>
      <c r="L403" s="351"/>
      <c r="M403" s="341" t="str">
        <f t="shared" si="80"/>
        <v/>
      </c>
      <c r="N403" s="350"/>
      <c r="O403" s="351"/>
      <c r="P403" s="341" t="str">
        <f t="shared" si="81"/>
        <v/>
      </c>
      <c r="Q403" s="202">
        <f t="shared" si="82"/>
        <v>0</v>
      </c>
      <c r="R403" s="202">
        <f t="shared" si="83"/>
        <v>0</v>
      </c>
      <c r="S403" s="203">
        <f t="shared" si="84"/>
        <v>0</v>
      </c>
      <c r="T403" s="202">
        <f t="shared" si="85"/>
        <v>0</v>
      </c>
      <c r="U403" s="203">
        <f t="shared" si="86"/>
        <v>0</v>
      </c>
      <c r="V403" s="202">
        <f t="shared" si="87"/>
        <v>0</v>
      </c>
      <c r="W403" s="204" t="str">
        <f t="shared" si="88"/>
        <v>none</v>
      </c>
      <c r="X403" s="205">
        <f t="shared" si="89"/>
        <v>0</v>
      </c>
    </row>
    <row r="404" spans="1:24" x14ac:dyDescent="0.25">
      <c r="A404" s="228" t="s">
        <v>99</v>
      </c>
      <c r="B404" s="341">
        <f t="shared" si="79"/>
        <v>43</v>
      </c>
      <c r="C404" s="341" t="str">
        <f t="shared" si="78"/>
        <v>Uncashed Chk - 43</v>
      </c>
      <c r="D404" s="351"/>
      <c r="E404" s="350"/>
      <c r="F404" s="351"/>
      <c r="G404" s="350"/>
      <c r="H404" s="350"/>
      <c r="I404" s="351"/>
      <c r="J404" s="350"/>
      <c r="K404" s="350"/>
      <c r="L404" s="351"/>
      <c r="M404" s="341" t="str">
        <f t="shared" si="80"/>
        <v/>
      </c>
      <c r="N404" s="350"/>
      <c r="O404" s="351"/>
      <c r="P404" s="341" t="str">
        <f t="shared" si="81"/>
        <v/>
      </c>
      <c r="Q404" s="202">
        <f t="shared" si="82"/>
        <v>0</v>
      </c>
      <c r="R404" s="202">
        <f t="shared" si="83"/>
        <v>0</v>
      </c>
      <c r="S404" s="203">
        <f t="shared" si="84"/>
        <v>0</v>
      </c>
      <c r="T404" s="202">
        <f t="shared" si="85"/>
        <v>0</v>
      </c>
      <c r="U404" s="203">
        <f t="shared" si="86"/>
        <v>0</v>
      </c>
      <c r="V404" s="202">
        <f t="shared" si="87"/>
        <v>0</v>
      </c>
      <c r="W404" s="204" t="str">
        <f t="shared" si="88"/>
        <v>none</v>
      </c>
      <c r="X404" s="205">
        <f t="shared" si="89"/>
        <v>0</v>
      </c>
    </row>
    <row r="405" spans="1:24" x14ac:dyDescent="0.25">
      <c r="A405" s="228" t="s">
        <v>99</v>
      </c>
      <c r="B405" s="341">
        <f t="shared" si="79"/>
        <v>44</v>
      </c>
      <c r="C405" s="341" t="str">
        <f t="shared" si="78"/>
        <v>Uncashed Chk - 44</v>
      </c>
      <c r="D405" s="351"/>
      <c r="E405" s="350"/>
      <c r="F405" s="351"/>
      <c r="G405" s="350"/>
      <c r="H405" s="350"/>
      <c r="I405" s="351"/>
      <c r="J405" s="350"/>
      <c r="K405" s="350"/>
      <c r="L405" s="351"/>
      <c r="M405" s="341" t="str">
        <f t="shared" si="80"/>
        <v/>
      </c>
      <c r="N405" s="350"/>
      <c r="O405" s="351"/>
      <c r="P405" s="341" t="str">
        <f t="shared" si="81"/>
        <v/>
      </c>
      <c r="Q405" s="202">
        <f t="shared" si="82"/>
        <v>0</v>
      </c>
      <c r="R405" s="202">
        <f t="shared" si="83"/>
        <v>0</v>
      </c>
      <c r="S405" s="203">
        <f t="shared" si="84"/>
        <v>0</v>
      </c>
      <c r="T405" s="202">
        <f t="shared" si="85"/>
        <v>0</v>
      </c>
      <c r="U405" s="203">
        <f t="shared" si="86"/>
        <v>0</v>
      </c>
      <c r="V405" s="202">
        <f t="shared" si="87"/>
        <v>0</v>
      </c>
      <c r="W405" s="204" t="str">
        <f t="shared" si="88"/>
        <v>none</v>
      </c>
      <c r="X405" s="205">
        <f t="shared" si="89"/>
        <v>0</v>
      </c>
    </row>
    <row r="406" spans="1:24" x14ac:dyDescent="0.25">
      <c r="A406" s="228" t="s">
        <v>99</v>
      </c>
      <c r="B406" s="341">
        <f t="shared" si="79"/>
        <v>45</v>
      </c>
      <c r="C406" s="341" t="str">
        <f t="shared" si="78"/>
        <v>Uncashed Chk - 45</v>
      </c>
      <c r="D406" s="351"/>
      <c r="E406" s="350"/>
      <c r="F406" s="351"/>
      <c r="G406" s="350"/>
      <c r="H406" s="350"/>
      <c r="I406" s="351"/>
      <c r="J406" s="350"/>
      <c r="K406" s="350"/>
      <c r="L406" s="351"/>
      <c r="M406" s="341" t="str">
        <f t="shared" si="80"/>
        <v/>
      </c>
      <c r="N406" s="350"/>
      <c r="O406" s="351"/>
      <c r="P406" s="341" t="str">
        <f t="shared" si="81"/>
        <v/>
      </c>
      <c r="Q406" s="202">
        <f t="shared" si="82"/>
        <v>0</v>
      </c>
      <c r="R406" s="202">
        <f t="shared" si="83"/>
        <v>0</v>
      </c>
      <c r="S406" s="203">
        <f t="shared" si="84"/>
        <v>0</v>
      </c>
      <c r="T406" s="202">
        <f t="shared" si="85"/>
        <v>0</v>
      </c>
      <c r="U406" s="203">
        <f t="shared" si="86"/>
        <v>0</v>
      </c>
      <c r="V406" s="202">
        <f t="shared" si="87"/>
        <v>0</v>
      </c>
      <c r="W406" s="204" t="str">
        <f t="shared" si="88"/>
        <v>none</v>
      </c>
      <c r="X406" s="205">
        <f t="shared" si="89"/>
        <v>0</v>
      </c>
    </row>
    <row r="407" spans="1:24" x14ac:dyDescent="0.25">
      <c r="A407" s="228" t="s">
        <v>99</v>
      </c>
      <c r="B407" s="341">
        <f t="shared" si="79"/>
        <v>46</v>
      </c>
      <c r="C407" s="341" t="str">
        <f t="shared" si="78"/>
        <v>Uncashed Chk - 46</v>
      </c>
      <c r="D407" s="351"/>
      <c r="E407" s="350"/>
      <c r="F407" s="351"/>
      <c r="G407" s="350"/>
      <c r="H407" s="350"/>
      <c r="I407" s="351"/>
      <c r="J407" s="350"/>
      <c r="K407" s="350"/>
      <c r="L407" s="351"/>
      <c r="M407" s="341" t="str">
        <f t="shared" si="80"/>
        <v/>
      </c>
      <c r="N407" s="350"/>
      <c r="O407" s="351"/>
      <c r="P407" s="341" t="str">
        <f t="shared" si="81"/>
        <v/>
      </c>
      <c r="Q407" s="202">
        <f t="shared" si="82"/>
        <v>0</v>
      </c>
      <c r="R407" s="202">
        <f t="shared" si="83"/>
        <v>0</v>
      </c>
      <c r="S407" s="203">
        <f t="shared" si="84"/>
        <v>0</v>
      </c>
      <c r="T407" s="202">
        <f t="shared" si="85"/>
        <v>0</v>
      </c>
      <c r="U407" s="203">
        <f t="shared" si="86"/>
        <v>0</v>
      </c>
      <c r="V407" s="202">
        <f t="shared" si="87"/>
        <v>0</v>
      </c>
      <c r="W407" s="204" t="str">
        <f t="shared" si="88"/>
        <v>none</v>
      </c>
      <c r="X407" s="205">
        <f t="shared" si="89"/>
        <v>0</v>
      </c>
    </row>
    <row r="408" spans="1:24" x14ac:dyDescent="0.25">
      <c r="A408" s="228" t="s">
        <v>99</v>
      </c>
      <c r="B408" s="341">
        <f t="shared" si="79"/>
        <v>47</v>
      </c>
      <c r="C408" s="341" t="str">
        <f t="shared" si="78"/>
        <v>Uncashed Chk - 47</v>
      </c>
      <c r="D408" s="351"/>
      <c r="E408" s="350"/>
      <c r="F408" s="351"/>
      <c r="G408" s="350"/>
      <c r="H408" s="350"/>
      <c r="I408" s="351"/>
      <c r="J408" s="350"/>
      <c r="K408" s="350"/>
      <c r="L408" s="351"/>
      <c r="M408" s="341" t="str">
        <f t="shared" si="80"/>
        <v/>
      </c>
      <c r="N408" s="350"/>
      <c r="O408" s="351"/>
      <c r="P408" s="341" t="str">
        <f t="shared" si="81"/>
        <v/>
      </c>
      <c r="Q408" s="202">
        <f t="shared" si="82"/>
        <v>0</v>
      </c>
      <c r="R408" s="202">
        <f t="shared" si="83"/>
        <v>0</v>
      </c>
      <c r="S408" s="203">
        <f t="shared" si="84"/>
        <v>0</v>
      </c>
      <c r="T408" s="202">
        <f t="shared" si="85"/>
        <v>0</v>
      </c>
      <c r="U408" s="203">
        <f t="shared" si="86"/>
        <v>0</v>
      </c>
      <c r="V408" s="202">
        <f t="shared" si="87"/>
        <v>0</v>
      </c>
      <c r="W408" s="204" t="str">
        <f t="shared" si="88"/>
        <v>none</v>
      </c>
      <c r="X408" s="205">
        <f t="shared" si="89"/>
        <v>0</v>
      </c>
    </row>
    <row r="409" spans="1:24" x14ac:dyDescent="0.25">
      <c r="A409" s="228" t="s">
        <v>99</v>
      </c>
      <c r="B409" s="341">
        <f t="shared" si="79"/>
        <v>48</v>
      </c>
      <c r="C409" s="341" t="str">
        <f t="shared" si="78"/>
        <v>Uncashed Chk - 48</v>
      </c>
      <c r="D409" s="351"/>
      <c r="E409" s="350"/>
      <c r="F409" s="351"/>
      <c r="G409" s="350"/>
      <c r="H409" s="350"/>
      <c r="I409" s="351"/>
      <c r="J409" s="350"/>
      <c r="K409" s="350"/>
      <c r="L409" s="351"/>
      <c r="M409" s="341" t="str">
        <f t="shared" si="80"/>
        <v/>
      </c>
      <c r="N409" s="350"/>
      <c r="O409" s="351"/>
      <c r="P409" s="341" t="str">
        <f t="shared" si="81"/>
        <v/>
      </c>
      <c r="Q409" s="202">
        <f t="shared" si="82"/>
        <v>0</v>
      </c>
      <c r="R409" s="202">
        <f t="shared" si="83"/>
        <v>0</v>
      </c>
      <c r="S409" s="203">
        <f t="shared" si="84"/>
        <v>0</v>
      </c>
      <c r="T409" s="202">
        <f t="shared" si="85"/>
        <v>0</v>
      </c>
      <c r="U409" s="203">
        <f t="shared" si="86"/>
        <v>0</v>
      </c>
      <c r="V409" s="202">
        <f t="shared" si="87"/>
        <v>0</v>
      </c>
      <c r="W409" s="204" t="str">
        <f t="shared" si="88"/>
        <v>none</v>
      </c>
      <c r="X409" s="205">
        <f t="shared" si="89"/>
        <v>0</v>
      </c>
    </row>
    <row r="410" spans="1:24" x14ac:dyDescent="0.25">
      <c r="A410" s="228" t="s">
        <v>99</v>
      </c>
      <c r="B410" s="341">
        <f t="shared" si="79"/>
        <v>49</v>
      </c>
      <c r="C410" s="341" t="str">
        <f t="shared" si="78"/>
        <v>Uncashed Chk - 49</v>
      </c>
      <c r="D410" s="351"/>
      <c r="E410" s="350"/>
      <c r="F410" s="351"/>
      <c r="G410" s="350"/>
      <c r="H410" s="350"/>
      <c r="I410" s="351"/>
      <c r="J410" s="350"/>
      <c r="K410" s="350"/>
      <c r="L410" s="351"/>
      <c r="M410" s="341" t="str">
        <f t="shared" si="80"/>
        <v/>
      </c>
      <c r="N410" s="350"/>
      <c r="O410" s="351"/>
      <c r="P410" s="341" t="str">
        <f t="shared" si="81"/>
        <v/>
      </c>
      <c r="Q410" s="202">
        <f t="shared" si="82"/>
        <v>0</v>
      </c>
      <c r="R410" s="202">
        <f t="shared" si="83"/>
        <v>0</v>
      </c>
      <c r="S410" s="203">
        <f t="shared" si="84"/>
        <v>0</v>
      </c>
      <c r="T410" s="202">
        <f t="shared" si="85"/>
        <v>0</v>
      </c>
      <c r="U410" s="203">
        <f t="shared" si="86"/>
        <v>0</v>
      </c>
      <c r="V410" s="202">
        <f t="shared" si="87"/>
        <v>0</v>
      </c>
      <c r="W410" s="204" t="str">
        <f t="shared" si="88"/>
        <v>none</v>
      </c>
      <c r="X410" s="205">
        <f t="shared" si="89"/>
        <v>0</v>
      </c>
    </row>
    <row r="411" spans="1:24" x14ac:dyDescent="0.25">
      <c r="A411" s="228" t="s">
        <v>99</v>
      </c>
      <c r="B411" s="341">
        <f t="shared" si="79"/>
        <v>50</v>
      </c>
      <c r="C411" s="341" t="str">
        <f t="shared" si="78"/>
        <v>Uncashed Chk - 50</v>
      </c>
      <c r="D411" s="351"/>
      <c r="E411" s="350"/>
      <c r="F411" s="351"/>
      <c r="G411" s="350"/>
      <c r="H411" s="350"/>
      <c r="I411" s="351"/>
      <c r="J411" s="350"/>
      <c r="K411" s="350"/>
      <c r="L411" s="351"/>
      <c r="M411" s="341" t="str">
        <f t="shared" si="80"/>
        <v/>
      </c>
      <c r="N411" s="350"/>
      <c r="O411" s="351"/>
      <c r="P411" s="341" t="str">
        <f t="shared" si="81"/>
        <v/>
      </c>
      <c r="Q411" s="202">
        <f t="shared" si="82"/>
        <v>0</v>
      </c>
      <c r="R411" s="202">
        <f t="shared" si="83"/>
        <v>0</v>
      </c>
      <c r="S411" s="203">
        <f t="shared" si="84"/>
        <v>0</v>
      </c>
      <c r="T411" s="202">
        <f t="shared" si="85"/>
        <v>0</v>
      </c>
      <c r="U411" s="203">
        <f t="shared" si="86"/>
        <v>0</v>
      </c>
      <c r="V411" s="202">
        <f t="shared" si="87"/>
        <v>0</v>
      </c>
      <c r="W411" s="204" t="str">
        <f t="shared" si="88"/>
        <v>none</v>
      </c>
      <c r="X411" s="205">
        <f t="shared" si="89"/>
        <v>0</v>
      </c>
    </row>
    <row r="412" spans="1:24" x14ac:dyDescent="0.25">
      <c r="A412" s="228" t="s">
        <v>99</v>
      </c>
      <c r="B412" s="341">
        <f t="shared" si="79"/>
        <v>51</v>
      </c>
      <c r="C412" s="341" t="str">
        <f t="shared" si="78"/>
        <v>Uncashed Chk - 51</v>
      </c>
      <c r="D412" s="351"/>
      <c r="E412" s="350"/>
      <c r="F412" s="351"/>
      <c r="G412" s="350"/>
      <c r="H412" s="350"/>
      <c r="I412" s="351"/>
      <c r="J412" s="350"/>
      <c r="K412" s="350"/>
      <c r="L412" s="351"/>
      <c r="M412" s="341" t="str">
        <f t="shared" si="80"/>
        <v/>
      </c>
      <c r="N412" s="350"/>
      <c r="O412" s="351"/>
      <c r="P412" s="341" t="str">
        <f t="shared" si="81"/>
        <v/>
      </c>
      <c r="Q412" s="202">
        <f t="shared" si="82"/>
        <v>0</v>
      </c>
      <c r="R412" s="202">
        <f t="shared" si="83"/>
        <v>0</v>
      </c>
      <c r="S412" s="203">
        <f t="shared" si="84"/>
        <v>0</v>
      </c>
      <c r="T412" s="202">
        <f t="shared" si="85"/>
        <v>0</v>
      </c>
      <c r="U412" s="203">
        <f t="shared" si="86"/>
        <v>0</v>
      </c>
      <c r="V412" s="202">
        <f t="shared" si="87"/>
        <v>0</v>
      </c>
      <c r="W412" s="204" t="str">
        <f t="shared" si="88"/>
        <v>none</v>
      </c>
      <c r="X412" s="205">
        <f t="shared" si="89"/>
        <v>0</v>
      </c>
    </row>
    <row r="413" spans="1:24" x14ac:dyDescent="0.25">
      <c r="A413" s="228" t="s">
        <v>99</v>
      </c>
      <c r="B413" s="341">
        <f t="shared" si="79"/>
        <v>52</v>
      </c>
      <c r="C413" s="341" t="str">
        <f t="shared" si="78"/>
        <v>Uncashed Chk - 52</v>
      </c>
      <c r="D413" s="351"/>
      <c r="E413" s="350"/>
      <c r="F413" s="351"/>
      <c r="G413" s="350"/>
      <c r="H413" s="350"/>
      <c r="I413" s="351"/>
      <c r="J413" s="350"/>
      <c r="K413" s="350"/>
      <c r="L413" s="351"/>
      <c r="M413" s="341" t="str">
        <f t="shared" si="80"/>
        <v/>
      </c>
      <c r="N413" s="350"/>
      <c r="O413" s="351"/>
      <c r="P413" s="341" t="str">
        <f t="shared" si="81"/>
        <v/>
      </c>
      <c r="Q413" s="202">
        <f t="shared" si="82"/>
        <v>0</v>
      </c>
      <c r="R413" s="202">
        <f t="shared" si="83"/>
        <v>0</v>
      </c>
      <c r="S413" s="203">
        <f t="shared" si="84"/>
        <v>0</v>
      </c>
      <c r="T413" s="202">
        <f t="shared" si="85"/>
        <v>0</v>
      </c>
      <c r="U413" s="203">
        <f t="shared" si="86"/>
        <v>0</v>
      </c>
      <c r="V413" s="202">
        <f t="shared" si="87"/>
        <v>0</v>
      </c>
      <c r="W413" s="204" t="str">
        <f t="shared" si="88"/>
        <v>none</v>
      </c>
      <c r="X413" s="205">
        <f t="shared" si="89"/>
        <v>0</v>
      </c>
    </row>
    <row r="414" spans="1:24" x14ac:dyDescent="0.25">
      <c r="A414" s="228" t="s">
        <v>99</v>
      </c>
      <c r="B414" s="341">
        <f t="shared" si="79"/>
        <v>53</v>
      </c>
      <c r="C414" s="341" t="str">
        <f t="shared" si="78"/>
        <v>Uncashed Chk - 53</v>
      </c>
      <c r="D414" s="351"/>
      <c r="E414" s="350"/>
      <c r="F414" s="351"/>
      <c r="G414" s="350"/>
      <c r="H414" s="350"/>
      <c r="I414" s="351"/>
      <c r="J414" s="350"/>
      <c r="K414" s="350"/>
      <c r="L414" s="351"/>
      <c r="M414" s="341" t="str">
        <f t="shared" si="80"/>
        <v/>
      </c>
      <c r="N414" s="350"/>
      <c r="O414" s="351"/>
      <c r="P414" s="341" t="str">
        <f t="shared" si="81"/>
        <v/>
      </c>
      <c r="Q414" s="202">
        <f t="shared" si="82"/>
        <v>0</v>
      </c>
      <c r="R414" s="202">
        <f t="shared" si="83"/>
        <v>0</v>
      </c>
      <c r="S414" s="203">
        <f t="shared" si="84"/>
        <v>0</v>
      </c>
      <c r="T414" s="202">
        <f t="shared" si="85"/>
        <v>0</v>
      </c>
      <c r="U414" s="203">
        <f t="shared" si="86"/>
        <v>0</v>
      </c>
      <c r="V414" s="202">
        <f t="shared" si="87"/>
        <v>0</v>
      </c>
      <c r="W414" s="204" t="str">
        <f t="shared" si="88"/>
        <v>none</v>
      </c>
      <c r="X414" s="205">
        <f t="shared" si="89"/>
        <v>0</v>
      </c>
    </row>
    <row r="415" spans="1:24" x14ac:dyDescent="0.25">
      <c r="A415" s="228" t="s">
        <v>99</v>
      </c>
      <c r="B415" s="341">
        <f t="shared" si="79"/>
        <v>54</v>
      </c>
      <c r="C415" s="341" t="str">
        <f t="shared" si="78"/>
        <v>Uncashed Chk - 54</v>
      </c>
      <c r="D415" s="351"/>
      <c r="E415" s="350"/>
      <c r="F415" s="351"/>
      <c r="G415" s="350"/>
      <c r="H415" s="350"/>
      <c r="I415" s="351"/>
      <c r="J415" s="350"/>
      <c r="K415" s="350"/>
      <c r="L415" s="351"/>
      <c r="M415" s="341" t="str">
        <f t="shared" si="80"/>
        <v/>
      </c>
      <c r="N415" s="350"/>
      <c r="O415" s="351"/>
      <c r="P415" s="341" t="str">
        <f t="shared" si="81"/>
        <v/>
      </c>
      <c r="Q415" s="202">
        <f t="shared" si="82"/>
        <v>0</v>
      </c>
      <c r="R415" s="202">
        <f t="shared" si="83"/>
        <v>0</v>
      </c>
      <c r="S415" s="203">
        <f t="shared" si="84"/>
        <v>0</v>
      </c>
      <c r="T415" s="202">
        <f t="shared" si="85"/>
        <v>0</v>
      </c>
      <c r="U415" s="203">
        <f t="shared" si="86"/>
        <v>0</v>
      </c>
      <c r="V415" s="202">
        <f t="shared" si="87"/>
        <v>0</v>
      </c>
      <c r="W415" s="204" t="str">
        <f t="shared" si="88"/>
        <v>none</v>
      </c>
      <c r="X415" s="205">
        <f t="shared" si="89"/>
        <v>0</v>
      </c>
    </row>
    <row r="416" spans="1:24" x14ac:dyDescent="0.25">
      <c r="A416" s="228" t="s">
        <v>99</v>
      </c>
      <c r="B416" s="341">
        <f t="shared" si="79"/>
        <v>55</v>
      </c>
      <c r="C416" s="341" t="str">
        <f t="shared" si="78"/>
        <v>Uncashed Chk - 55</v>
      </c>
      <c r="D416" s="351"/>
      <c r="E416" s="350"/>
      <c r="F416" s="351"/>
      <c r="G416" s="350"/>
      <c r="H416" s="350"/>
      <c r="I416" s="351"/>
      <c r="J416" s="350"/>
      <c r="K416" s="350"/>
      <c r="L416" s="351"/>
      <c r="M416" s="341" t="str">
        <f t="shared" si="80"/>
        <v/>
      </c>
      <c r="N416" s="350"/>
      <c r="O416" s="351"/>
      <c r="P416" s="341" t="str">
        <f t="shared" si="81"/>
        <v/>
      </c>
      <c r="Q416" s="202">
        <f t="shared" si="82"/>
        <v>0</v>
      </c>
      <c r="R416" s="202">
        <f t="shared" si="83"/>
        <v>0</v>
      </c>
      <c r="S416" s="203">
        <f t="shared" si="84"/>
        <v>0</v>
      </c>
      <c r="T416" s="202">
        <f t="shared" si="85"/>
        <v>0</v>
      </c>
      <c r="U416" s="203">
        <f t="shared" si="86"/>
        <v>0</v>
      </c>
      <c r="V416" s="202">
        <f t="shared" si="87"/>
        <v>0</v>
      </c>
      <c r="W416" s="204" t="str">
        <f t="shared" si="88"/>
        <v>none</v>
      </c>
      <c r="X416" s="205">
        <f t="shared" si="89"/>
        <v>0</v>
      </c>
    </row>
    <row r="417" spans="1:24" x14ac:dyDescent="0.25">
      <c r="A417" s="228" t="s">
        <v>99</v>
      </c>
      <c r="B417" s="341">
        <f t="shared" si="79"/>
        <v>56</v>
      </c>
      <c r="C417" s="341" t="str">
        <f t="shared" si="78"/>
        <v>Uncashed Chk - 56</v>
      </c>
      <c r="D417" s="351"/>
      <c r="E417" s="350"/>
      <c r="F417" s="351"/>
      <c r="G417" s="350"/>
      <c r="H417" s="350"/>
      <c r="I417" s="351"/>
      <c r="J417" s="350"/>
      <c r="K417" s="350"/>
      <c r="L417" s="351"/>
      <c r="M417" s="341" t="str">
        <f t="shared" si="80"/>
        <v/>
      </c>
      <c r="N417" s="350"/>
      <c r="O417" s="351"/>
      <c r="P417" s="341" t="str">
        <f t="shared" si="81"/>
        <v/>
      </c>
      <c r="Q417" s="202">
        <f t="shared" si="82"/>
        <v>0</v>
      </c>
      <c r="R417" s="202">
        <f t="shared" si="83"/>
        <v>0</v>
      </c>
      <c r="S417" s="203">
        <f t="shared" si="84"/>
        <v>0</v>
      </c>
      <c r="T417" s="202">
        <f t="shared" si="85"/>
        <v>0</v>
      </c>
      <c r="U417" s="203">
        <f t="shared" si="86"/>
        <v>0</v>
      </c>
      <c r="V417" s="202">
        <f t="shared" si="87"/>
        <v>0</v>
      </c>
      <c r="W417" s="204" t="str">
        <f t="shared" si="88"/>
        <v>none</v>
      </c>
      <c r="X417" s="205">
        <f t="shared" si="89"/>
        <v>0</v>
      </c>
    </row>
    <row r="418" spans="1:24" x14ac:dyDescent="0.25">
      <c r="A418" s="228" t="s">
        <v>99</v>
      </c>
      <c r="B418" s="341">
        <f t="shared" si="79"/>
        <v>57</v>
      </c>
      <c r="C418" s="341" t="str">
        <f t="shared" si="78"/>
        <v>Uncashed Chk - 57</v>
      </c>
      <c r="D418" s="351"/>
      <c r="E418" s="350"/>
      <c r="F418" s="351"/>
      <c r="G418" s="350"/>
      <c r="H418" s="350"/>
      <c r="I418" s="351"/>
      <c r="J418" s="350"/>
      <c r="K418" s="350"/>
      <c r="L418" s="351"/>
      <c r="M418" s="341" t="str">
        <f t="shared" si="80"/>
        <v/>
      </c>
      <c r="N418" s="350"/>
      <c r="O418" s="351"/>
      <c r="P418" s="341" t="str">
        <f t="shared" si="81"/>
        <v/>
      </c>
      <c r="Q418" s="202">
        <f t="shared" si="82"/>
        <v>0</v>
      </c>
      <c r="R418" s="202">
        <f t="shared" si="83"/>
        <v>0</v>
      </c>
      <c r="S418" s="203">
        <f t="shared" si="84"/>
        <v>0</v>
      </c>
      <c r="T418" s="202">
        <f t="shared" si="85"/>
        <v>0</v>
      </c>
      <c r="U418" s="203">
        <f t="shared" si="86"/>
        <v>0</v>
      </c>
      <c r="V418" s="202">
        <f t="shared" si="87"/>
        <v>0</v>
      </c>
      <c r="W418" s="204" t="str">
        <f t="shared" si="88"/>
        <v>none</v>
      </c>
      <c r="X418" s="205">
        <f t="shared" si="89"/>
        <v>0</v>
      </c>
    </row>
    <row r="419" spans="1:24" x14ac:dyDescent="0.25">
      <c r="A419" s="228" t="s">
        <v>99</v>
      </c>
      <c r="B419" s="341">
        <f t="shared" si="79"/>
        <v>58</v>
      </c>
      <c r="C419" s="341" t="str">
        <f t="shared" si="78"/>
        <v>Uncashed Chk - 58</v>
      </c>
      <c r="D419" s="351"/>
      <c r="E419" s="350"/>
      <c r="F419" s="351"/>
      <c r="G419" s="350"/>
      <c r="H419" s="350"/>
      <c r="I419" s="351"/>
      <c r="J419" s="350"/>
      <c r="K419" s="350"/>
      <c r="L419" s="351"/>
      <c r="M419" s="341" t="str">
        <f t="shared" si="80"/>
        <v/>
      </c>
      <c r="N419" s="350"/>
      <c r="O419" s="351"/>
      <c r="P419" s="341" t="str">
        <f t="shared" si="81"/>
        <v/>
      </c>
      <c r="Q419" s="202">
        <f t="shared" si="82"/>
        <v>0</v>
      </c>
      <c r="R419" s="202">
        <f t="shared" si="83"/>
        <v>0</v>
      </c>
      <c r="S419" s="203">
        <f t="shared" si="84"/>
        <v>0</v>
      </c>
      <c r="T419" s="202">
        <f t="shared" si="85"/>
        <v>0</v>
      </c>
      <c r="U419" s="203">
        <f t="shared" si="86"/>
        <v>0</v>
      </c>
      <c r="V419" s="202">
        <f t="shared" si="87"/>
        <v>0</v>
      </c>
      <c r="W419" s="204" t="str">
        <f t="shared" si="88"/>
        <v>none</v>
      </c>
      <c r="X419" s="205">
        <f t="shared" si="89"/>
        <v>0</v>
      </c>
    </row>
    <row r="420" spans="1:24" x14ac:dyDescent="0.25">
      <c r="A420" s="228" t="s">
        <v>99</v>
      </c>
      <c r="B420" s="341">
        <f t="shared" si="79"/>
        <v>59</v>
      </c>
      <c r="C420" s="341" t="str">
        <f t="shared" si="78"/>
        <v>Uncashed Chk - 59</v>
      </c>
      <c r="D420" s="351"/>
      <c r="E420" s="350"/>
      <c r="F420" s="351"/>
      <c r="G420" s="350"/>
      <c r="H420" s="350"/>
      <c r="I420" s="351"/>
      <c r="J420" s="350"/>
      <c r="K420" s="350"/>
      <c r="L420" s="351"/>
      <c r="M420" s="341" t="str">
        <f t="shared" si="80"/>
        <v/>
      </c>
      <c r="N420" s="350"/>
      <c r="O420" s="351"/>
      <c r="P420" s="341" t="str">
        <f t="shared" si="81"/>
        <v/>
      </c>
      <c r="Q420" s="202">
        <f t="shared" si="82"/>
        <v>0</v>
      </c>
      <c r="R420" s="202">
        <f t="shared" si="83"/>
        <v>0</v>
      </c>
      <c r="S420" s="203">
        <f t="shared" si="84"/>
        <v>0</v>
      </c>
      <c r="T420" s="202">
        <f t="shared" si="85"/>
        <v>0</v>
      </c>
      <c r="U420" s="203">
        <f t="shared" si="86"/>
        <v>0</v>
      </c>
      <c r="V420" s="202">
        <f t="shared" si="87"/>
        <v>0</v>
      </c>
      <c r="W420" s="204" t="str">
        <f t="shared" si="88"/>
        <v>none</v>
      </c>
      <c r="X420" s="205">
        <f t="shared" si="89"/>
        <v>0</v>
      </c>
    </row>
    <row r="421" spans="1:24" x14ac:dyDescent="0.25">
      <c r="A421" s="228" t="s">
        <v>99</v>
      </c>
      <c r="B421" s="341">
        <f t="shared" si="79"/>
        <v>60</v>
      </c>
      <c r="C421" s="341" t="str">
        <f t="shared" si="78"/>
        <v>Uncashed Chk - 60</v>
      </c>
      <c r="D421" s="351"/>
      <c r="E421" s="350"/>
      <c r="F421" s="351"/>
      <c r="G421" s="350"/>
      <c r="H421" s="350"/>
      <c r="I421" s="351"/>
      <c r="J421" s="350"/>
      <c r="K421" s="350"/>
      <c r="L421" s="351"/>
      <c r="M421" s="341" t="str">
        <f t="shared" si="80"/>
        <v/>
      </c>
      <c r="N421" s="350"/>
      <c r="O421" s="351"/>
      <c r="P421" s="341" t="str">
        <f t="shared" si="81"/>
        <v/>
      </c>
      <c r="Q421" s="202">
        <f t="shared" si="82"/>
        <v>0</v>
      </c>
      <c r="R421" s="202">
        <f t="shared" si="83"/>
        <v>0</v>
      </c>
      <c r="S421" s="203">
        <f t="shared" si="84"/>
        <v>0</v>
      </c>
      <c r="T421" s="202">
        <f t="shared" si="85"/>
        <v>0</v>
      </c>
      <c r="U421" s="203">
        <f t="shared" si="86"/>
        <v>0</v>
      </c>
      <c r="V421" s="202">
        <f t="shared" si="87"/>
        <v>0</v>
      </c>
      <c r="W421" s="204" t="str">
        <f t="shared" si="88"/>
        <v>none</v>
      </c>
      <c r="X421" s="205">
        <f t="shared" si="89"/>
        <v>0</v>
      </c>
    </row>
    <row r="422" spans="1:24" x14ac:dyDescent="0.25">
      <c r="A422" s="228" t="s">
        <v>21</v>
      </c>
      <c r="B422" s="341">
        <v>1</v>
      </c>
      <c r="C422" s="341" t="str">
        <f t="shared" si="78"/>
        <v>Admin 4a - 1</v>
      </c>
      <c r="D422" s="351"/>
      <c r="E422" s="350"/>
      <c r="F422" s="351"/>
      <c r="G422" s="350"/>
      <c r="H422" s="350"/>
      <c r="I422" s="351"/>
      <c r="J422" s="350"/>
      <c r="K422" s="350"/>
      <c r="L422" s="351"/>
      <c r="M422" s="341" t="str">
        <f t="shared" si="80"/>
        <v/>
      </c>
      <c r="N422" s="350"/>
      <c r="O422" s="351"/>
      <c r="P422" s="341" t="str">
        <f t="shared" si="81"/>
        <v/>
      </c>
      <c r="Q422" s="202">
        <f t="shared" si="82"/>
        <v>0</v>
      </c>
      <c r="R422" s="202">
        <f t="shared" si="83"/>
        <v>0</v>
      </c>
      <c r="S422" s="203">
        <f t="shared" si="84"/>
        <v>0</v>
      </c>
      <c r="T422" s="202">
        <f t="shared" si="85"/>
        <v>0</v>
      </c>
      <c r="U422" s="203">
        <f t="shared" si="86"/>
        <v>0</v>
      </c>
      <c r="V422" s="202">
        <f t="shared" si="87"/>
        <v>0</v>
      </c>
      <c r="W422" s="204" t="str">
        <f t="shared" si="88"/>
        <v>none</v>
      </c>
      <c r="X422" s="205">
        <f t="shared" si="89"/>
        <v>0</v>
      </c>
    </row>
    <row r="423" spans="1:24" x14ac:dyDescent="0.25">
      <c r="A423" s="228" t="s">
        <v>21</v>
      </c>
      <c r="B423" s="341">
        <f t="shared" ref="B423:B486" si="90">B422+1</f>
        <v>2</v>
      </c>
      <c r="C423" s="341" t="str">
        <f t="shared" si="78"/>
        <v>Admin 4a - 2</v>
      </c>
      <c r="D423" s="351"/>
      <c r="E423" s="350"/>
      <c r="F423" s="351"/>
      <c r="G423" s="350"/>
      <c r="H423" s="350"/>
      <c r="I423" s="351"/>
      <c r="J423" s="350"/>
      <c r="K423" s="350"/>
      <c r="L423" s="351"/>
      <c r="M423" s="341" t="str">
        <f t="shared" si="80"/>
        <v/>
      </c>
      <c r="N423" s="350"/>
      <c r="O423" s="351"/>
      <c r="P423" s="341" t="str">
        <f t="shared" si="81"/>
        <v/>
      </c>
      <c r="Q423" s="202">
        <f t="shared" si="82"/>
        <v>0</v>
      </c>
      <c r="R423" s="202">
        <f t="shared" si="83"/>
        <v>0</v>
      </c>
      <c r="S423" s="203">
        <f t="shared" si="84"/>
        <v>0</v>
      </c>
      <c r="T423" s="202">
        <f t="shared" si="85"/>
        <v>0</v>
      </c>
      <c r="U423" s="203">
        <f t="shared" si="86"/>
        <v>0</v>
      </c>
      <c r="V423" s="202">
        <f t="shared" si="87"/>
        <v>0</v>
      </c>
      <c r="W423" s="204" t="str">
        <f t="shared" si="88"/>
        <v>none</v>
      </c>
      <c r="X423" s="205">
        <f t="shared" si="89"/>
        <v>0</v>
      </c>
    </row>
    <row r="424" spans="1:24" x14ac:dyDescent="0.25">
      <c r="A424" s="228" t="s">
        <v>21</v>
      </c>
      <c r="B424" s="341">
        <f t="shared" si="90"/>
        <v>3</v>
      </c>
      <c r="C424" s="341" t="str">
        <f t="shared" si="78"/>
        <v>Admin 4a - 3</v>
      </c>
      <c r="D424" s="351"/>
      <c r="E424" s="350"/>
      <c r="F424" s="351"/>
      <c r="G424" s="350"/>
      <c r="H424" s="350"/>
      <c r="I424" s="351"/>
      <c r="J424" s="350"/>
      <c r="K424" s="350"/>
      <c r="L424" s="351"/>
      <c r="M424" s="341" t="str">
        <f t="shared" si="80"/>
        <v/>
      </c>
      <c r="N424" s="350"/>
      <c r="O424" s="351"/>
      <c r="P424" s="341" t="str">
        <f t="shared" si="81"/>
        <v/>
      </c>
      <c r="Q424" s="202">
        <f t="shared" si="82"/>
        <v>0</v>
      </c>
      <c r="R424" s="202">
        <f t="shared" si="83"/>
        <v>0</v>
      </c>
      <c r="S424" s="203">
        <f t="shared" si="84"/>
        <v>0</v>
      </c>
      <c r="T424" s="202">
        <f t="shared" si="85"/>
        <v>0</v>
      </c>
      <c r="U424" s="203">
        <f t="shared" si="86"/>
        <v>0</v>
      </c>
      <c r="V424" s="202">
        <f t="shared" si="87"/>
        <v>0</v>
      </c>
      <c r="W424" s="204" t="str">
        <f t="shared" si="88"/>
        <v>none</v>
      </c>
      <c r="X424" s="205">
        <f t="shared" si="89"/>
        <v>0</v>
      </c>
    </row>
    <row r="425" spans="1:24" x14ac:dyDescent="0.25">
      <c r="A425" s="228" t="s">
        <v>21</v>
      </c>
      <c r="B425" s="341">
        <f t="shared" si="90"/>
        <v>4</v>
      </c>
      <c r="C425" s="341" t="str">
        <f t="shared" si="78"/>
        <v>Admin 4a - 4</v>
      </c>
      <c r="D425" s="351"/>
      <c r="E425" s="350"/>
      <c r="F425" s="351"/>
      <c r="G425" s="350"/>
      <c r="H425" s="350"/>
      <c r="I425" s="351"/>
      <c r="J425" s="350"/>
      <c r="K425" s="350"/>
      <c r="L425" s="351"/>
      <c r="M425" s="341" t="str">
        <f t="shared" si="80"/>
        <v/>
      </c>
      <c r="N425" s="350"/>
      <c r="O425" s="351"/>
      <c r="P425" s="341" t="str">
        <f t="shared" si="81"/>
        <v/>
      </c>
      <c r="Q425" s="202">
        <f t="shared" si="82"/>
        <v>0</v>
      </c>
      <c r="R425" s="202">
        <f t="shared" si="83"/>
        <v>0</v>
      </c>
      <c r="S425" s="203">
        <f t="shared" si="84"/>
        <v>0</v>
      </c>
      <c r="T425" s="202">
        <f t="shared" si="85"/>
        <v>0</v>
      </c>
      <c r="U425" s="203">
        <f t="shared" si="86"/>
        <v>0</v>
      </c>
      <c r="V425" s="202">
        <f t="shared" si="87"/>
        <v>0</v>
      </c>
      <c r="W425" s="204" t="str">
        <f t="shared" si="88"/>
        <v>none</v>
      </c>
      <c r="X425" s="205">
        <f t="shared" si="89"/>
        <v>0</v>
      </c>
    </row>
    <row r="426" spans="1:24" x14ac:dyDescent="0.25">
      <c r="A426" s="228" t="s">
        <v>21</v>
      </c>
      <c r="B426" s="341">
        <f t="shared" si="90"/>
        <v>5</v>
      </c>
      <c r="C426" s="341" t="str">
        <f t="shared" ref="C426:C489" si="91">A426&amp;" - "&amp;B426</f>
        <v>Admin 4a - 5</v>
      </c>
      <c r="D426" s="351"/>
      <c r="E426" s="350"/>
      <c r="F426" s="351"/>
      <c r="G426" s="350"/>
      <c r="H426" s="350"/>
      <c r="I426" s="351"/>
      <c r="J426" s="350"/>
      <c r="K426" s="350"/>
      <c r="L426" s="351"/>
      <c r="M426" s="341" t="str">
        <f t="shared" si="80"/>
        <v/>
      </c>
      <c r="N426" s="350"/>
      <c r="O426" s="351"/>
      <c r="P426" s="341" t="str">
        <f t="shared" si="81"/>
        <v/>
      </c>
      <c r="Q426" s="202">
        <f t="shared" si="82"/>
        <v>0</v>
      </c>
      <c r="R426" s="202">
        <f t="shared" si="83"/>
        <v>0</v>
      </c>
      <c r="S426" s="203">
        <f t="shared" si="84"/>
        <v>0</v>
      </c>
      <c r="T426" s="202">
        <f t="shared" si="85"/>
        <v>0</v>
      </c>
      <c r="U426" s="203">
        <f t="shared" si="86"/>
        <v>0</v>
      </c>
      <c r="V426" s="202">
        <f t="shared" si="87"/>
        <v>0</v>
      </c>
      <c r="W426" s="204" t="str">
        <f t="shared" si="88"/>
        <v>none</v>
      </c>
      <c r="X426" s="205">
        <f t="shared" si="89"/>
        <v>0</v>
      </c>
    </row>
    <row r="427" spans="1:24" x14ac:dyDescent="0.25">
      <c r="A427" s="228" t="s">
        <v>21</v>
      </c>
      <c r="B427" s="341">
        <f t="shared" si="90"/>
        <v>6</v>
      </c>
      <c r="C427" s="341" t="str">
        <f t="shared" si="91"/>
        <v>Admin 4a - 6</v>
      </c>
      <c r="D427" s="351"/>
      <c r="E427" s="350"/>
      <c r="F427" s="351"/>
      <c r="G427" s="350"/>
      <c r="H427" s="350"/>
      <c r="I427" s="351"/>
      <c r="J427" s="350"/>
      <c r="K427" s="350"/>
      <c r="L427" s="351"/>
      <c r="M427" s="341" t="str">
        <f t="shared" si="80"/>
        <v/>
      </c>
      <c r="N427" s="350"/>
      <c r="O427" s="351"/>
      <c r="P427" s="341" t="str">
        <f t="shared" si="81"/>
        <v/>
      </c>
      <c r="Q427" s="202">
        <f t="shared" si="82"/>
        <v>0</v>
      </c>
      <c r="R427" s="202">
        <f t="shared" si="83"/>
        <v>0</v>
      </c>
      <c r="S427" s="203">
        <f t="shared" si="84"/>
        <v>0</v>
      </c>
      <c r="T427" s="202">
        <f t="shared" si="85"/>
        <v>0</v>
      </c>
      <c r="U427" s="203">
        <f t="shared" si="86"/>
        <v>0</v>
      </c>
      <c r="V427" s="202">
        <f t="shared" si="87"/>
        <v>0</v>
      </c>
      <c r="W427" s="204" t="str">
        <f t="shared" si="88"/>
        <v>none</v>
      </c>
      <c r="X427" s="205">
        <f t="shared" si="89"/>
        <v>0</v>
      </c>
    </row>
    <row r="428" spans="1:24" x14ac:dyDescent="0.25">
      <c r="A428" s="228" t="s">
        <v>21</v>
      </c>
      <c r="B428" s="341">
        <f t="shared" si="90"/>
        <v>7</v>
      </c>
      <c r="C428" s="341" t="str">
        <f t="shared" si="91"/>
        <v>Admin 4a - 7</v>
      </c>
      <c r="D428" s="351"/>
      <c r="E428" s="350"/>
      <c r="F428" s="351"/>
      <c r="G428" s="350"/>
      <c r="H428" s="350"/>
      <c r="I428" s="351"/>
      <c r="J428" s="350"/>
      <c r="K428" s="350"/>
      <c r="L428" s="351"/>
      <c r="M428" s="341" t="str">
        <f t="shared" si="80"/>
        <v/>
      </c>
      <c r="N428" s="350"/>
      <c r="O428" s="351"/>
      <c r="P428" s="341" t="str">
        <f t="shared" si="81"/>
        <v/>
      </c>
      <c r="Q428" s="202">
        <f t="shared" si="82"/>
        <v>0</v>
      </c>
      <c r="R428" s="202">
        <f t="shared" si="83"/>
        <v>0</v>
      </c>
      <c r="S428" s="203">
        <f t="shared" si="84"/>
        <v>0</v>
      </c>
      <c r="T428" s="202">
        <f t="shared" si="85"/>
        <v>0</v>
      </c>
      <c r="U428" s="203">
        <f t="shared" si="86"/>
        <v>0</v>
      </c>
      <c r="V428" s="202">
        <f t="shared" si="87"/>
        <v>0</v>
      </c>
      <c r="W428" s="204" t="str">
        <f t="shared" si="88"/>
        <v>none</v>
      </c>
      <c r="X428" s="205">
        <f t="shared" si="89"/>
        <v>0</v>
      </c>
    </row>
    <row r="429" spans="1:24" x14ac:dyDescent="0.25">
      <c r="A429" s="228" t="s">
        <v>21</v>
      </c>
      <c r="B429" s="341">
        <f t="shared" si="90"/>
        <v>8</v>
      </c>
      <c r="C429" s="341" t="str">
        <f t="shared" si="91"/>
        <v>Admin 4a - 8</v>
      </c>
      <c r="D429" s="351"/>
      <c r="E429" s="350"/>
      <c r="F429" s="351"/>
      <c r="G429" s="350"/>
      <c r="H429" s="350"/>
      <c r="I429" s="351"/>
      <c r="J429" s="350"/>
      <c r="K429" s="350"/>
      <c r="L429" s="351"/>
      <c r="M429" s="341" t="str">
        <f t="shared" si="80"/>
        <v/>
      </c>
      <c r="N429" s="350"/>
      <c r="O429" s="351"/>
      <c r="P429" s="341" t="str">
        <f t="shared" si="81"/>
        <v/>
      </c>
      <c r="Q429" s="202">
        <f t="shared" si="82"/>
        <v>0</v>
      </c>
      <c r="R429" s="202">
        <f t="shared" si="83"/>
        <v>0</v>
      </c>
      <c r="S429" s="203">
        <f t="shared" si="84"/>
        <v>0</v>
      </c>
      <c r="T429" s="202">
        <f t="shared" si="85"/>
        <v>0</v>
      </c>
      <c r="U429" s="203">
        <f t="shared" si="86"/>
        <v>0</v>
      </c>
      <c r="V429" s="202">
        <f t="shared" si="87"/>
        <v>0</v>
      </c>
      <c r="W429" s="204" t="str">
        <f t="shared" si="88"/>
        <v>none</v>
      </c>
      <c r="X429" s="205">
        <f t="shared" si="89"/>
        <v>0</v>
      </c>
    </row>
    <row r="430" spans="1:24" x14ac:dyDescent="0.25">
      <c r="A430" s="228" t="s">
        <v>21</v>
      </c>
      <c r="B430" s="341">
        <f t="shared" si="90"/>
        <v>9</v>
      </c>
      <c r="C430" s="341" t="str">
        <f t="shared" si="91"/>
        <v>Admin 4a - 9</v>
      </c>
      <c r="D430" s="351"/>
      <c r="E430" s="350"/>
      <c r="F430" s="351"/>
      <c r="G430" s="350"/>
      <c r="H430" s="350"/>
      <c r="I430" s="351"/>
      <c r="J430" s="350"/>
      <c r="K430" s="350"/>
      <c r="L430" s="351"/>
      <c r="M430" s="341" t="str">
        <f t="shared" si="80"/>
        <v/>
      </c>
      <c r="N430" s="350"/>
      <c r="O430" s="351"/>
      <c r="P430" s="341" t="str">
        <f t="shared" si="81"/>
        <v/>
      </c>
      <c r="Q430" s="202">
        <f t="shared" si="82"/>
        <v>0</v>
      </c>
      <c r="R430" s="202">
        <f t="shared" si="83"/>
        <v>0</v>
      </c>
      <c r="S430" s="203">
        <f t="shared" si="84"/>
        <v>0</v>
      </c>
      <c r="T430" s="202">
        <f t="shared" si="85"/>
        <v>0</v>
      </c>
      <c r="U430" s="203">
        <f t="shared" si="86"/>
        <v>0</v>
      </c>
      <c r="V430" s="202">
        <f t="shared" si="87"/>
        <v>0</v>
      </c>
      <c r="W430" s="204" t="str">
        <f t="shared" si="88"/>
        <v>none</v>
      </c>
      <c r="X430" s="205">
        <f t="shared" si="89"/>
        <v>0</v>
      </c>
    </row>
    <row r="431" spans="1:24" x14ac:dyDescent="0.25">
      <c r="A431" s="228" t="s">
        <v>21</v>
      </c>
      <c r="B431" s="341">
        <f t="shared" si="90"/>
        <v>10</v>
      </c>
      <c r="C431" s="341" t="str">
        <f t="shared" si="91"/>
        <v>Admin 4a - 10</v>
      </c>
      <c r="D431" s="351"/>
      <c r="E431" s="350"/>
      <c r="F431" s="351"/>
      <c r="G431" s="350"/>
      <c r="H431" s="350"/>
      <c r="I431" s="351"/>
      <c r="J431" s="350"/>
      <c r="K431" s="350"/>
      <c r="L431" s="351"/>
      <c r="M431" s="341" t="str">
        <f t="shared" si="80"/>
        <v/>
      </c>
      <c r="N431" s="350"/>
      <c r="O431" s="351"/>
      <c r="P431" s="341" t="str">
        <f t="shared" si="81"/>
        <v/>
      </c>
      <c r="Q431" s="202">
        <f t="shared" si="82"/>
        <v>0</v>
      </c>
      <c r="R431" s="202">
        <f t="shared" si="83"/>
        <v>0</v>
      </c>
      <c r="S431" s="203">
        <f t="shared" si="84"/>
        <v>0</v>
      </c>
      <c r="T431" s="202">
        <f t="shared" si="85"/>
        <v>0</v>
      </c>
      <c r="U431" s="203">
        <f t="shared" si="86"/>
        <v>0</v>
      </c>
      <c r="V431" s="202">
        <f t="shared" si="87"/>
        <v>0</v>
      </c>
      <c r="W431" s="204" t="str">
        <f t="shared" si="88"/>
        <v>none</v>
      </c>
      <c r="X431" s="205">
        <f t="shared" si="89"/>
        <v>0</v>
      </c>
    </row>
    <row r="432" spans="1:24" x14ac:dyDescent="0.25">
      <c r="A432" s="228" t="s">
        <v>21</v>
      </c>
      <c r="B432" s="341">
        <f t="shared" si="90"/>
        <v>11</v>
      </c>
      <c r="C432" s="341" t="str">
        <f t="shared" si="91"/>
        <v>Admin 4a - 11</v>
      </c>
      <c r="D432" s="351"/>
      <c r="E432" s="350"/>
      <c r="F432" s="351"/>
      <c r="G432" s="350"/>
      <c r="H432" s="350"/>
      <c r="I432" s="351"/>
      <c r="J432" s="350"/>
      <c r="K432" s="350"/>
      <c r="L432" s="351"/>
      <c r="M432" s="341" t="str">
        <f t="shared" si="80"/>
        <v/>
      </c>
      <c r="N432" s="350"/>
      <c r="O432" s="351"/>
      <c r="P432" s="341" t="str">
        <f t="shared" si="81"/>
        <v/>
      </c>
      <c r="Q432" s="202">
        <f t="shared" si="82"/>
        <v>0</v>
      </c>
      <c r="R432" s="202">
        <f t="shared" si="83"/>
        <v>0</v>
      </c>
      <c r="S432" s="203">
        <f t="shared" si="84"/>
        <v>0</v>
      </c>
      <c r="T432" s="202">
        <f t="shared" si="85"/>
        <v>0</v>
      </c>
      <c r="U432" s="203">
        <f t="shared" si="86"/>
        <v>0</v>
      </c>
      <c r="V432" s="202">
        <f t="shared" si="87"/>
        <v>0</v>
      </c>
      <c r="W432" s="204" t="str">
        <f t="shared" si="88"/>
        <v>none</v>
      </c>
      <c r="X432" s="205">
        <f t="shared" si="89"/>
        <v>0</v>
      </c>
    </row>
    <row r="433" spans="1:24" x14ac:dyDescent="0.25">
      <c r="A433" s="228" t="s">
        <v>21</v>
      </c>
      <c r="B433" s="341">
        <f t="shared" si="90"/>
        <v>12</v>
      </c>
      <c r="C433" s="341" t="str">
        <f t="shared" si="91"/>
        <v>Admin 4a - 12</v>
      </c>
      <c r="D433" s="351"/>
      <c r="E433" s="350"/>
      <c r="F433" s="351"/>
      <c r="G433" s="350"/>
      <c r="H433" s="350"/>
      <c r="I433" s="351"/>
      <c r="J433" s="350"/>
      <c r="K433" s="350"/>
      <c r="L433" s="351"/>
      <c r="M433" s="341" t="str">
        <f t="shared" si="80"/>
        <v/>
      </c>
      <c r="N433" s="350"/>
      <c r="O433" s="351"/>
      <c r="P433" s="341" t="str">
        <f t="shared" si="81"/>
        <v/>
      </c>
      <c r="Q433" s="202">
        <f t="shared" si="82"/>
        <v>0</v>
      </c>
      <c r="R433" s="202">
        <f t="shared" si="83"/>
        <v>0</v>
      </c>
      <c r="S433" s="203">
        <f t="shared" si="84"/>
        <v>0</v>
      </c>
      <c r="T433" s="202">
        <f t="shared" si="85"/>
        <v>0</v>
      </c>
      <c r="U433" s="203">
        <f t="shared" si="86"/>
        <v>0</v>
      </c>
      <c r="V433" s="202">
        <f t="shared" si="87"/>
        <v>0</v>
      </c>
      <c r="W433" s="204" t="str">
        <f t="shared" si="88"/>
        <v>none</v>
      </c>
      <c r="X433" s="205">
        <f t="shared" si="89"/>
        <v>0</v>
      </c>
    </row>
    <row r="434" spans="1:24" x14ac:dyDescent="0.25">
      <c r="A434" s="228" t="s">
        <v>21</v>
      </c>
      <c r="B434" s="341">
        <f t="shared" si="90"/>
        <v>13</v>
      </c>
      <c r="C434" s="341" t="str">
        <f t="shared" si="91"/>
        <v>Admin 4a - 13</v>
      </c>
      <c r="D434" s="351"/>
      <c r="E434" s="350"/>
      <c r="F434" s="351"/>
      <c r="G434" s="350"/>
      <c r="H434" s="350"/>
      <c r="I434" s="351"/>
      <c r="J434" s="350"/>
      <c r="K434" s="350"/>
      <c r="L434" s="351"/>
      <c r="M434" s="341" t="str">
        <f t="shared" si="80"/>
        <v/>
      </c>
      <c r="N434" s="350"/>
      <c r="O434" s="351"/>
      <c r="P434" s="341" t="str">
        <f t="shared" si="81"/>
        <v/>
      </c>
      <c r="Q434" s="202">
        <f t="shared" si="82"/>
        <v>0</v>
      </c>
      <c r="R434" s="202">
        <f t="shared" si="83"/>
        <v>0</v>
      </c>
      <c r="S434" s="203">
        <f t="shared" si="84"/>
        <v>0</v>
      </c>
      <c r="T434" s="202">
        <f t="shared" si="85"/>
        <v>0</v>
      </c>
      <c r="U434" s="203">
        <f t="shared" si="86"/>
        <v>0</v>
      </c>
      <c r="V434" s="202">
        <f t="shared" si="87"/>
        <v>0</v>
      </c>
      <c r="W434" s="204" t="str">
        <f t="shared" si="88"/>
        <v>none</v>
      </c>
      <c r="X434" s="205">
        <f t="shared" si="89"/>
        <v>0</v>
      </c>
    </row>
    <row r="435" spans="1:24" x14ac:dyDescent="0.25">
      <c r="A435" s="228" t="s">
        <v>21</v>
      </c>
      <c r="B435" s="341">
        <f t="shared" si="90"/>
        <v>14</v>
      </c>
      <c r="C435" s="341" t="str">
        <f t="shared" si="91"/>
        <v>Admin 4a - 14</v>
      </c>
      <c r="D435" s="351"/>
      <c r="E435" s="350"/>
      <c r="F435" s="351"/>
      <c r="G435" s="350"/>
      <c r="H435" s="350"/>
      <c r="I435" s="351"/>
      <c r="J435" s="350"/>
      <c r="K435" s="350"/>
      <c r="L435" s="351"/>
      <c r="M435" s="341" t="str">
        <f t="shared" si="80"/>
        <v/>
      </c>
      <c r="N435" s="350"/>
      <c r="O435" s="351"/>
      <c r="P435" s="341" t="str">
        <f t="shared" si="81"/>
        <v/>
      </c>
      <c r="Q435" s="202">
        <f t="shared" si="82"/>
        <v>0</v>
      </c>
      <c r="R435" s="202">
        <f t="shared" si="83"/>
        <v>0</v>
      </c>
      <c r="S435" s="203">
        <f t="shared" si="84"/>
        <v>0</v>
      </c>
      <c r="T435" s="202">
        <f t="shared" si="85"/>
        <v>0</v>
      </c>
      <c r="U435" s="203">
        <f t="shared" si="86"/>
        <v>0</v>
      </c>
      <c r="V435" s="202">
        <f t="shared" si="87"/>
        <v>0</v>
      </c>
      <c r="W435" s="204" t="str">
        <f t="shared" si="88"/>
        <v>none</v>
      </c>
      <c r="X435" s="205">
        <f t="shared" si="89"/>
        <v>0</v>
      </c>
    </row>
    <row r="436" spans="1:24" x14ac:dyDescent="0.25">
      <c r="A436" s="228" t="s">
        <v>21</v>
      </c>
      <c r="B436" s="341">
        <f t="shared" si="90"/>
        <v>15</v>
      </c>
      <c r="C436" s="341" t="str">
        <f t="shared" si="91"/>
        <v>Admin 4a - 15</v>
      </c>
      <c r="D436" s="351"/>
      <c r="E436" s="350"/>
      <c r="F436" s="351"/>
      <c r="G436" s="350"/>
      <c r="H436" s="350"/>
      <c r="I436" s="351"/>
      <c r="J436" s="350"/>
      <c r="K436" s="350"/>
      <c r="L436" s="351"/>
      <c r="M436" s="341" t="str">
        <f t="shared" si="80"/>
        <v/>
      </c>
      <c r="N436" s="350"/>
      <c r="O436" s="351"/>
      <c r="P436" s="341" t="str">
        <f t="shared" si="81"/>
        <v/>
      </c>
      <c r="Q436" s="202">
        <f t="shared" si="82"/>
        <v>0</v>
      </c>
      <c r="R436" s="202">
        <f t="shared" si="83"/>
        <v>0</v>
      </c>
      <c r="S436" s="203">
        <f t="shared" si="84"/>
        <v>0</v>
      </c>
      <c r="T436" s="202">
        <f t="shared" si="85"/>
        <v>0</v>
      </c>
      <c r="U436" s="203">
        <f t="shared" si="86"/>
        <v>0</v>
      </c>
      <c r="V436" s="202">
        <f t="shared" si="87"/>
        <v>0</v>
      </c>
      <c r="W436" s="204" t="str">
        <f t="shared" si="88"/>
        <v>none</v>
      </c>
      <c r="X436" s="205">
        <f t="shared" si="89"/>
        <v>0</v>
      </c>
    </row>
    <row r="437" spans="1:24" x14ac:dyDescent="0.25">
      <c r="A437" s="228" t="s">
        <v>21</v>
      </c>
      <c r="B437" s="341">
        <f t="shared" si="90"/>
        <v>16</v>
      </c>
      <c r="C437" s="341" t="str">
        <f t="shared" si="91"/>
        <v>Admin 4a - 16</v>
      </c>
      <c r="D437" s="351"/>
      <c r="E437" s="350"/>
      <c r="F437" s="351"/>
      <c r="G437" s="350"/>
      <c r="H437" s="350"/>
      <c r="I437" s="351"/>
      <c r="J437" s="350"/>
      <c r="K437" s="350"/>
      <c r="L437" s="351"/>
      <c r="M437" s="341" t="str">
        <f t="shared" si="80"/>
        <v/>
      </c>
      <c r="N437" s="350"/>
      <c r="O437" s="351"/>
      <c r="P437" s="341" t="str">
        <f t="shared" si="81"/>
        <v/>
      </c>
      <c r="Q437" s="202">
        <f t="shared" si="82"/>
        <v>0</v>
      </c>
      <c r="R437" s="202">
        <f t="shared" si="83"/>
        <v>0</v>
      </c>
      <c r="S437" s="203">
        <f t="shared" si="84"/>
        <v>0</v>
      </c>
      <c r="T437" s="202">
        <f t="shared" si="85"/>
        <v>0</v>
      </c>
      <c r="U437" s="203">
        <f t="shared" si="86"/>
        <v>0</v>
      </c>
      <c r="V437" s="202">
        <f t="shared" si="87"/>
        <v>0</v>
      </c>
      <c r="W437" s="204" t="str">
        <f t="shared" si="88"/>
        <v>none</v>
      </c>
      <c r="X437" s="205">
        <f t="shared" si="89"/>
        <v>0</v>
      </c>
    </row>
    <row r="438" spans="1:24" x14ac:dyDescent="0.25">
      <c r="A438" s="228" t="s">
        <v>21</v>
      </c>
      <c r="B438" s="341">
        <f t="shared" si="90"/>
        <v>17</v>
      </c>
      <c r="C438" s="341" t="str">
        <f t="shared" si="91"/>
        <v>Admin 4a - 17</v>
      </c>
      <c r="D438" s="351"/>
      <c r="E438" s="350"/>
      <c r="F438" s="351"/>
      <c r="G438" s="350"/>
      <c r="H438" s="350"/>
      <c r="I438" s="351"/>
      <c r="J438" s="350"/>
      <c r="K438" s="350"/>
      <c r="L438" s="351"/>
      <c r="M438" s="341" t="str">
        <f t="shared" si="80"/>
        <v/>
      </c>
      <c r="N438" s="350"/>
      <c r="O438" s="351"/>
      <c r="P438" s="341" t="str">
        <f t="shared" si="81"/>
        <v/>
      </c>
      <c r="Q438" s="202">
        <f t="shared" si="82"/>
        <v>0</v>
      </c>
      <c r="R438" s="202">
        <f t="shared" si="83"/>
        <v>0</v>
      </c>
      <c r="S438" s="203">
        <f t="shared" si="84"/>
        <v>0</v>
      </c>
      <c r="T438" s="202">
        <f t="shared" si="85"/>
        <v>0</v>
      </c>
      <c r="U438" s="203">
        <f t="shared" si="86"/>
        <v>0</v>
      </c>
      <c r="V438" s="202">
        <f t="shared" si="87"/>
        <v>0</v>
      </c>
      <c r="W438" s="204" t="str">
        <f t="shared" si="88"/>
        <v>none</v>
      </c>
      <c r="X438" s="205">
        <f t="shared" si="89"/>
        <v>0</v>
      </c>
    </row>
    <row r="439" spans="1:24" x14ac:dyDescent="0.25">
      <c r="A439" s="228" t="s">
        <v>21</v>
      </c>
      <c r="B439" s="341">
        <f t="shared" si="90"/>
        <v>18</v>
      </c>
      <c r="C439" s="341" t="str">
        <f t="shared" si="91"/>
        <v>Admin 4a - 18</v>
      </c>
      <c r="D439" s="351"/>
      <c r="E439" s="350"/>
      <c r="F439" s="351"/>
      <c r="G439" s="350"/>
      <c r="H439" s="350"/>
      <c r="I439" s="351"/>
      <c r="J439" s="350"/>
      <c r="K439" s="350"/>
      <c r="L439" s="351"/>
      <c r="M439" s="341" t="str">
        <f t="shared" si="80"/>
        <v/>
      </c>
      <c r="N439" s="350"/>
      <c r="O439" s="351"/>
      <c r="P439" s="341" t="str">
        <f t="shared" si="81"/>
        <v/>
      </c>
      <c r="Q439" s="202">
        <f t="shared" si="82"/>
        <v>0</v>
      </c>
      <c r="R439" s="202">
        <f t="shared" si="83"/>
        <v>0</v>
      </c>
      <c r="S439" s="203">
        <f t="shared" si="84"/>
        <v>0</v>
      </c>
      <c r="T439" s="202">
        <f t="shared" si="85"/>
        <v>0</v>
      </c>
      <c r="U439" s="203">
        <f t="shared" si="86"/>
        <v>0</v>
      </c>
      <c r="V439" s="202">
        <f t="shared" si="87"/>
        <v>0</v>
      </c>
      <c r="W439" s="204" t="str">
        <f t="shared" si="88"/>
        <v>none</v>
      </c>
      <c r="X439" s="205">
        <f t="shared" si="89"/>
        <v>0</v>
      </c>
    </row>
    <row r="440" spans="1:24" x14ac:dyDescent="0.25">
      <c r="A440" s="228" t="s">
        <v>21</v>
      </c>
      <c r="B440" s="341">
        <f t="shared" si="90"/>
        <v>19</v>
      </c>
      <c r="C440" s="341" t="str">
        <f t="shared" si="91"/>
        <v>Admin 4a - 19</v>
      </c>
      <c r="D440" s="351"/>
      <c r="E440" s="350"/>
      <c r="F440" s="351"/>
      <c r="G440" s="350"/>
      <c r="H440" s="350"/>
      <c r="I440" s="351"/>
      <c r="J440" s="350"/>
      <c r="K440" s="350"/>
      <c r="L440" s="351"/>
      <c r="M440" s="341" t="str">
        <f t="shared" si="80"/>
        <v/>
      </c>
      <c r="N440" s="350"/>
      <c r="O440" s="351"/>
      <c r="P440" s="341" t="str">
        <f t="shared" si="81"/>
        <v/>
      </c>
      <c r="Q440" s="202">
        <f t="shared" si="82"/>
        <v>0</v>
      </c>
      <c r="R440" s="202">
        <f t="shared" si="83"/>
        <v>0</v>
      </c>
      <c r="S440" s="203">
        <f t="shared" si="84"/>
        <v>0</v>
      </c>
      <c r="T440" s="202">
        <f t="shared" si="85"/>
        <v>0</v>
      </c>
      <c r="U440" s="203">
        <f t="shared" si="86"/>
        <v>0</v>
      </c>
      <c r="V440" s="202">
        <f t="shared" si="87"/>
        <v>0</v>
      </c>
      <c r="W440" s="204" t="str">
        <f t="shared" si="88"/>
        <v>none</v>
      </c>
      <c r="X440" s="205">
        <f t="shared" si="89"/>
        <v>0</v>
      </c>
    </row>
    <row r="441" spans="1:24" x14ac:dyDescent="0.25">
      <c r="A441" s="228" t="s">
        <v>21</v>
      </c>
      <c r="B441" s="341">
        <f t="shared" si="90"/>
        <v>20</v>
      </c>
      <c r="C441" s="341" t="str">
        <f t="shared" si="91"/>
        <v>Admin 4a - 20</v>
      </c>
      <c r="D441" s="351"/>
      <c r="E441" s="350"/>
      <c r="F441" s="351"/>
      <c r="G441" s="350"/>
      <c r="H441" s="350"/>
      <c r="I441" s="351"/>
      <c r="J441" s="350"/>
      <c r="K441" s="350"/>
      <c r="L441" s="351"/>
      <c r="M441" s="341" t="str">
        <f t="shared" si="80"/>
        <v/>
      </c>
      <c r="N441" s="350"/>
      <c r="O441" s="351"/>
      <c r="P441" s="341" t="str">
        <f t="shared" si="81"/>
        <v/>
      </c>
      <c r="Q441" s="202">
        <f t="shared" si="82"/>
        <v>0</v>
      </c>
      <c r="R441" s="202">
        <f t="shared" si="83"/>
        <v>0</v>
      </c>
      <c r="S441" s="203">
        <f t="shared" si="84"/>
        <v>0</v>
      </c>
      <c r="T441" s="202">
        <f t="shared" si="85"/>
        <v>0</v>
      </c>
      <c r="U441" s="203">
        <f t="shared" si="86"/>
        <v>0</v>
      </c>
      <c r="V441" s="202">
        <f t="shared" si="87"/>
        <v>0</v>
      </c>
      <c r="W441" s="204" t="str">
        <f t="shared" si="88"/>
        <v>none</v>
      </c>
      <c r="X441" s="205">
        <f t="shared" si="89"/>
        <v>0</v>
      </c>
    </row>
    <row r="442" spans="1:24" x14ac:dyDescent="0.25">
      <c r="A442" s="228" t="s">
        <v>21</v>
      </c>
      <c r="B442" s="341">
        <f t="shared" si="90"/>
        <v>21</v>
      </c>
      <c r="C442" s="341" t="str">
        <f t="shared" si="91"/>
        <v>Admin 4a - 21</v>
      </c>
      <c r="D442" s="351"/>
      <c r="E442" s="350"/>
      <c r="F442" s="351"/>
      <c r="G442" s="350"/>
      <c r="H442" s="350"/>
      <c r="I442" s="351"/>
      <c r="J442" s="350"/>
      <c r="K442" s="350"/>
      <c r="L442" s="351"/>
      <c r="M442" s="341" t="str">
        <f t="shared" si="80"/>
        <v/>
      </c>
      <c r="N442" s="350"/>
      <c r="O442" s="351"/>
      <c r="P442" s="341" t="str">
        <f t="shared" si="81"/>
        <v/>
      </c>
      <c r="Q442" s="202">
        <f t="shared" si="82"/>
        <v>0</v>
      </c>
      <c r="R442" s="202">
        <f t="shared" si="83"/>
        <v>0</v>
      </c>
      <c r="S442" s="203">
        <f t="shared" si="84"/>
        <v>0</v>
      </c>
      <c r="T442" s="202">
        <f t="shared" si="85"/>
        <v>0</v>
      </c>
      <c r="U442" s="203">
        <f t="shared" si="86"/>
        <v>0</v>
      </c>
      <c r="V442" s="202">
        <f t="shared" si="87"/>
        <v>0</v>
      </c>
      <c r="W442" s="204" t="str">
        <f t="shared" si="88"/>
        <v>none</v>
      </c>
      <c r="X442" s="205">
        <f t="shared" si="89"/>
        <v>0</v>
      </c>
    </row>
    <row r="443" spans="1:24" x14ac:dyDescent="0.25">
      <c r="A443" s="228" t="s">
        <v>21</v>
      </c>
      <c r="B443" s="341">
        <f t="shared" si="90"/>
        <v>22</v>
      </c>
      <c r="C443" s="341" t="str">
        <f t="shared" si="91"/>
        <v>Admin 4a - 22</v>
      </c>
      <c r="D443" s="351"/>
      <c r="E443" s="350"/>
      <c r="F443" s="351"/>
      <c r="G443" s="350"/>
      <c r="H443" s="350"/>
      <c r="I443" s="351"/>
      <c r="J443" s="350"/>
      <c r="K443" s="350"/>
      <c r="L443" s="351"/>
      <c r="M443" s="341" t="str">
        <f t="shared" si="80"/>
        <v/>
      </c>
      <c r="N443" s="350"/>
      <c r="O443" s="351"/>
      <c r="P443" s="341" t="str">
        <f t="shared" si="81"/>
        <v/>
      </c>
      <c r="Q443" s="202">
        <f t="shared" si="82"/>
        <v>0</v>
      </c>
      <c r="R443" s="202">
        <f t="shared" si="83"/>
        <v>0</v>
      </c>
      <c r="S443" s="203">
        <f t="shared" si="84"/>
        <v>0</v>
      </c>
      <c r="T443" s="202">
        <f t="shared" si="85"/>
        <v>0</v>
      </c>
      <c r="U443" s="203">
        <f t="shared" si="86"/>
        <v>0</v>
      </c>
      <c r="V443" s="202">
        <f t="shared" si="87"/>
        <v>0</v>
      </c>
      <c r="W443" s="204" t="str">
        <f t="shared" si="88"/>
        <v>none</v>
      </c>
      <c r="X443" s="205">
        <f t="shared" si="89"/>
        <v>0</v>
      </c>
    </row>
    <row r="444" spans="1:24" x14ac:dyDescent="0.25">
      <c r="A444" s="228" t="s">
        <v>21</v>
      </c>
      <c r="B444" s="341">
        <f t="shared" si="90"/>
        <v>23</v>
      </c>
      <c r="C444" s="341" t="str">
        <f t="shared" si="91"/>
        <v>Admin 4a - 23</v>
      </c>
      <c r="D444" s="351"/>
      <c r="E444" s="350"/>
      <c r="F444" s="351"/>
      <c r="G444" s="350"/>
      <c r="H444" s="350"/>
      <c r="I444" s="351"/>
      <c r="J444" s="350"/>
      <c r="K444" s="350"/>
      <c r="L444" s="351"/>
      <c r="M444" s="341" t="str">
        <f t="shared" si="80"/>
        <v/>
      </c>
      <c r="N444" s="350"/>
      <c r="O444" s="351"/>
      <c r="P444" s="341" t="str">
        <f t="shared" si="81"/>
        <v/>
      </c>
      <c r="Q444" s="202">
        <f t="shared" si="82"/>
        <v>0</v>
      </c>
      <c r="R444" s="202">
        <f t="shared" si="83"/>
        <v>0</v>
      </c>
      <c r="S444" s="203">
        <f t="shared" si="84"/>
        <v>0</v>
      </c>
      <c r="T444" s="202">
        <f t="shared" si="85"/>
        <v>0</v>
      </c>
      <c r="U444" s="203">
        <f t="shared" si="86"/>
        <v>0</v>
      </c>
      <c r="V444" s="202">
        <f t="shared" si="87"/>
        <v>0</v>
      </c>
      <c r="W444" s="204" t="str">
        <f t="shared" si="88"/>
        <v>none</v>
      </c>
      <c r="X444" s="205">
        <f t="shared" si="89"/>
        <v>0</v>
      </c>
    </row>
    <row r="445" spans="1:24" x14ac:dyDescent="0.25">
      <c r="A445" s="228" t="s">
        <v>21</v>
      </c>
      <c r="B445" s="341">
        <f t="shared" si="90"/>
        <v>24</v>
      </c>
      <c r="C445" s="341" t="str">
        <f t="shared" si="91"/>
        <v>Admin 4a - 24</v>
      </c>
      <c r="D445" s="351"/>
      <c r="E445" s="350"/>
      <c r="F445" s="351"/>
      <c r="G445" s="350"/>
      <c r="H445" s="350"/>
      <c r="I445" s="351"/>
      <c r="J445" s="350"/>
      <c r="K445" s="350"/>
      <c r="L445" s="351"/>
      <c r="M445" s="341" t="str">
        <f t="shared" si="80"/>
        <v/>
      </c>
      <c r="N445" s="350"/>
      <c r="O445" s="351"/>
      <c r="P445" s="341" t="str">
        <f t="shared" si="81"/>
        <v/>
      </c>
      <c r="Q445" s="202">
        <f t="shared" si="82"/>
        <v>0</v>
      </c>
      <c r="R445" s="202">
        <f t="shared" si="83"/>
        <v>0</v>
      </c>
      <c r="S445" s="203">
        <f t="shared" si="84"/>
        <v>0</v>
      </c>
      <c r="T445" s="202">
        <f t="shared" si="85"/>
        <v>0</v>
      </c>
      <c r="U445" s="203">
        <f t="shared" si="86"/>
        <v>0</v>
      </c>
      <c r="V445" s="202">
        <f t="shared" si="87"/>
        <v>0</v>
      </c>
      <c r="W445" s="204" t="str">
        <f t="shared" si="88"/>
        <v>none</v>
      </c>
      <c r="X445" s="205">
        <f t="shared" si="89"/>
        <v>0</v>
      </c>
    </row>
    <row r="446" spans="1:24" x14ac:dyDescent="0.25">
      <c r="A446" s="228" t="s">
        <v>21</v>
      </c>
      <c r="B446" s="341">
        <f t="shared" si="90"/>
        <v>25</v>
      </c>
      <c r="C446" s="341" t="str">
        <f t="shared" si="91"/>
        <v>Admin 4a - 25</v>
      </c>
      <c r="D446" s="351"/>
      <c r="E446" s="350"/>
      <c r="F446" s="351"/>
      <c r="G446" s="350"/>
      <c r="H446" s="350"/>
      <c r="I446" s="351"/>
      <c r="J446" s="350"/>
      <c r="K446" s="350"/>
      <c r="L446" s="351"/>
      <c r="M446" s="341" t="str">
        <f t="shared" si="80"/>
        <v/>
      </c>
      <c r="N446" s="350"/>
      <c r="O446" s="351"/>
      <c r="P446" s="341" t="str">
        <f t="shared" si="81"/>
        <v/>
      </c>
      <c r="Q446" s="202">
        <f t="shared" si="82"/>
        <v>0</v>
      </c>
      <c r="R446" s="202">
        <f t="shared" si="83"/>
        <v>0</v>
      </c>
      <c r="S446" s="203">
        <f t="shared" si="84"/>
        <v>0</v>
      </c>
      <c r="T446" s="202">
        <f t="shared" si="85"/>
        <v>0</v>
      </c>
      <c r="U446" s="203">
        <f t="shared" si="86"/>
        <v>0</v>
      </c>
      <c r="V446" s="202">
        <f t="shared" si="87"/>
        <v>0</v>
      </c>
      <c r="W446" s="204" t="str">
        <f t="shared" si="88"/>
        <v>none</v>
      </c>
      <c r="X446" s="205">
        <f t="shared" si="89"/>
        <v>0</v>
      </c>
    </row>
    <row r="447" spans="1:24" x14ac:dyDescent="0.25">
      <c r="A447" s="228" t="s">
        <v>21</v>
      </c>
      <c r="B447" s="341">
        <f t="shared" si="90"/>
        <v>26</v>
      </c>
      <c r="C447" s="341" t="str">
        <f t="shared" si="91"/>
        <v>Admin 4a - 26</v>
      </c>
      <c r="D447" s="351"/>
      <c r="E447" s="350"/>
      <c r="F447" s="351"/>
      <c r="G447" s="350"/>
      <c r="H447" s="350"/>
      <c r="I447" s="351"/>
      <c r="J447" s="350"/>
      <c r="K447" s="350"/>
      <c r="L447" s="351"/>
      <c r="M447" s="341" t="str">
        <f t="shared" si="80"/>
        <v/>
      </c>
      <c r="N447" s="350"/>
      <c r="O447" s="351"/>
      <c r="P447" s="341" t="str">
        <f t="shared" si="81"/>
        <v/>
      </c>
      <c r="Q447" s="202">
        <f t="shared" si="82"/>
        <v>0</v>
      </c>
      <c r="R447" s="202">
        <f t="shared" si="83"/>
        <v>0</v>
      </c>
      <c r="S447" s="203">
        <f t="shared" si="84"/>
        <v>0</v>
      </c>
      <c r="T447" s="202">
        <f t="shared" si="85"/>
        <v>0</v>
      </c>
      <c r="U447" s="203">
        <f t="shared" si="86"/>
        <v>0</v>
      </c>
      <c r="V447" s="202">
        <f t="shared" si="87"/>
        <v>0</v>
      </c>
      <c r="W447" s="204" t="str">
        <f t="shared" si="88"/>
        <v>none</v>
      </c>
      <c r="X447" s="205">
        <f t="shared" si="89"/>
        <v>0</v>
      </c>
    </row>
    <row r="448" spans="1:24" x14ac:dyDescent="0.25">
      <c r="A448" s="228" t="s">
        <v>21</v>
      </c>
      <c r="B448" s="341">
        <f t="shared" si="90"/>
        <v>27</v>
      </c>
      <c r="C448" s="341" t="str">
        <f t="shared" si="91"/>
        <v>Admin 4a - 27</v>
      </c>
      <c r="D448" s="351"/>
      <c r="E448" s="350"/>
      <c r="F448" s="351"/>
      <c r="G448" s="350"/>
      <c r="H448" s="350"/>
      <c r="I448" s="351"/>
      <c r="J448" s="350"/>
      <c r="K448" s="350"/>
      <c r="L448" s="351"/>
      <c r="M448" s="341" t="str">
        <f t="shared" si="80"/>
        <v/>
      </c>
      <c r="N448" s="350"/>
      <c r="O448" s="351"/>
      <c r="P448" s="341" t="str">
        <f t="shared" si="81"/>
        <v/>
      </c>
      <c r="Q448" s="202">
        <f t="shared" si="82"/>
        <v>0</v>
      </c>
      <c r="R448" s="202">
        <f t="shared" si="83"/>
        <v>0</v>
      </c>
      <c r="S448" s="203">
        <f t="shared" si="84"/>
        <v>0</v>
      </c>
      <c r="T448" s="202">
        <f t="shared" si="85"/>
        <v>0</v>
      </c>
      <c r="U448" s="203">
        <f t="shared" si="86"/>
        <v>0</v>
      </c>
      <c r="V448" s="202">
        <f t="shared" si="87"/>
        <v>0</v>
      </c>
      <c r="W448" s="204" t="str">
        <f t="shared" si="88"/>
        <v>none</v>
      </c>
      <c r="X448" s="205">
        <f t="shared" si="89"/>
        <v>0</v>
      </c>
    </row>
    <row r="449" spans="1:24" x14ac:dyDescent="0.25">
      <c r="A449" s="228" t="s">
        <v>21</v>
      </c>
      <c r="B449" s="341">
        <f t="shared" si="90"/>
        <v>28</v>
      </c>
      <c r="C449" s="341" t="str">
        <f t="shared" si="91"/>
        <v>Admin 4a - 28</v>
      </c>
      <c r="D449" s="351"/>
      <c r="E449" s="350"/>
      <c r="F449" s="351"/>
      <c r="G449" s="350"/>
      <c r="H449" s="350"/>
      <c r="I449" s="351"/>
      <c r="J449" s="350"/>
      <c r="K449" s="350"/>
      <c r="L449" s="351"/>
      <c r="M449" s="341" t="str">
        <f t="shared" si="80"/>
        <v/>
      </c>
      <c r="N449" s="350"/>
      <c r="O449" s="351"/>
      <c r="P449" s="341" t="str">
        <f t="shared" si="81"/>
        <v/>
      </c>
      <c r="Q449" s="202">
        <f t="shared" si="82"/>
        <v>0</v>
      </c>
      <c r="R449" s="202">
        <f t="shared" si="83"/>
        <v>0</v>
      </c>
      <c r="S449" s="203">
        <f t="shared" si="84"/>
        <v>0</v>
      </c>
      <c r="T449" s="202">
        <f t="shared" si="85"/>
        <v>0</v>
      </c>
      <c r="U449" s="203">
        <f t="shared" si="86"/>
        <v>0</v>
      </c>
      <c r="V449" s="202">
        <f t="shared" si="87"/>
        <v>0</v>
      </c>
      <c r="W449" s="204" t="str">
        <f t="shared" si="88"/>
        <v>none</v>
      </c>
      <c r="X449" s="205">
        <f t="shared" si="89"/>
        <v>0</v>
      </c>
    </row>
    <row r="450" spans="1:24" x14ac:dyDescent="0.25">
      <c r="A450" s="228" t="s">
        <v>21</v>
      </c>
      <c r="B450" s="341">
        <f t="shared" si="90"/>
        <v>29</v>
      </c>
      <c r="C450" s="341" t="str">
        <f t="shared" si="91"/>
        <v>Admin 4a - 29</v>
      </c>
      <c r="D450" s="351"/>
      <c r="E450" s="350"/>
      <c r="F450" s="351"/>
      <c r="G450" s="350"/>
      <c r="H450" s="350"/>
      <c r="I450" s="351"/>
      <c r="J450" s="350"/>
      <c r="K450" s="350"/>
      <c r="L450" s="351"/>
      <c r="M450" s="341" t="str">
        <f t="shared" ref="M450:M513" si="92">IF(ISBLANK(K450),"","SR")</f>
        <v/>
      </c>
      <c r="N450" s="350"/>
      <c r="O450" s="351"/>
      <c r="P450" s="341" t="str">
        <f t="shared" ref="P450:P513" si="93">IF(ISBLANK(N450), "", "UD")</f>
        <v/>
      </c>
      <c r="Q450" s="202">
        <f t="shared" ref="Q450:Q513" si="94">F450</f>
        <v>0</v>
      </c>
      <c r="R450" s="202">
        <f t="shared" ref="R450:R513" si="95">_xlfn.NUMBERVALUE(I450)+_xlfn.NUMBERVALUE(L450)</f>
        <v>0</v>
      </c>
      <c r="S450" s="203">
        <f t="shared" ref="S450:S513" si="96">COUNTIF(E450:K450,"=x")</f>
        <v>0</v>
      </c>
      <c r="T450" s="202">
        <f t="shared" ref="T450:T513" si="97">_xlfn.NUMBERVALUE(F450)+_xlfn.NUMBERVALUE(I450)+_xlfn.NUMBERVALUE(L450)</f>
        <v>0</v>
      </c>
      <c r="U450" s="203">
        <f t="shared" ref="U450:U513" si="98">COUNTIF(E450:N450,"=x")</f>
        <v>0</v>
      </c>
      <c r="V450" s="202">
        <f t="shared" ref="V450:V513" si="99">_xlfn.NUMBERVALUE(F450)+_xlfn.NUMBERVALUE(I450)+_xlfn.NUMBERVALUE(L450)+_xlfn.NUMBERVALUE(O450)</f>
        <v>0</v>
      </c>
      <c r="W450" s="204" t="str">
        <f t="shared" ref="W450:W513" si="100">IF(G450&lt;&gt;"",G450,IF(J450&lt;&gt;"",J450,IF(M450&lt;&gt;"",M450,IF(P450&lt;&gt;"",P450,"none"))))</f>
        <v>none</v>
      </c>
      <c r="X450" s="205">
        <f t="shared" ref="X450:X513" si="101">_xlfn.NUMBERVALUE(D450)-(_xlfn.NUMBERVALUE(Q450)+_xlfn.NUMBERVALUE(R450))</f>
        <v>0</v>
      </c>
    </row>
    <row r="451" spans="1:24" x14ac:dyDescent="0.25">
      <c r="A451" s="228" t="s">
        <v>21</v>
      </c>
      <c r="B451" s="341">
        <f t="shared" si="90"/>
        <v>30</v>
      </c>
      <c r="C451" s="341" t="str">
        <f t="shared" si="91"/>
        <v>Admin 4a - 30</v>
      </c>
      <c r="D451" s="351"/>
      <c r="E451" s="350"/>
      <c r="F451" s="351"/>
      <c r="G451" s="350"/>
      <c r="H451" s="350"/>
      <c r="I451" s="351"/>
      <c r="J451" s="350"/>
      <c r="K451" s="350"/>
      <c r="L451" s="351"/>
      <c r="M451" s="341" t="str">
        <f t="shared" si="92"/>
        <v/>
      </c>
      <c r="N451" s="350"/>
      <c r="O451" s="351"/>
      <c r="P451" s="341" t="str">
        <f t="shared" si="93"/>
        <v/>
      </c>
      <c r="Q451" s="202">
        <f t="shared" si="94"/>
        <v>0</v>
      </c>
      <c r="R451" s="202">
        <f t="shared" si="95"/>
        <v>0</v>
      </c>
      <c r="S451" s="203">
        <f t="shared" si="96"/>
        <v>0</v>
      </c>
      <c r="T451" s="202">
        <f t="shared" si="97"/>
        <v>0</v>
      </c>
      <c r="U451" s="203">
        <f t="shared" si="98"/>
        <v>0</v>
      </c>
      <c r="V451" s="202">
        <f t="shared" si="99"/>
        <v>0</v>
      </c>
      <c r="W451" s="204" t="str">
        <f t="shared" si="100"/>
        <v>none</v>
      </c>
      <c r="X451" s="205">
        <f t="shared" si="101"/>
        <v>0</v>
      </c>
    </row>
    <row r="452" spans="1:24" x14ac:dyDescent="0.25">
      <c r="A452" s="228" t="s">
        <v>21</v>
      </c>
      <c r="B452" s="341">
        <f t="shared" si="90"/>
        <v>31</v>
      </c>
      <c r="C452" s="341" t="str">
        <f t="shared" si="91"/>
        <v>Admin 4a - 31</v>
      </c>
      <c r="D452" s="351"/>
      <c r="E452" s="350"/>
      <c r="F452" s="351"/>
      <c r="G452" s="350"/>
      <c r="H452" s="350"/>
      <c r="I452" s="351"/>
      <c r="J452" s="350"/>
      <c r="K452" s="350"/>
      <c r="L452" s="351"/>
      <c r="M452" s="341" t="str">
        <f t="shared" si="92"/>
        <v/>
      </c>
      <c r="N452" s="350"/>
      <c r="O452" s="351"/>
      <c r="P452" s="341" t="str">
        <f t="shared" si="93"/>
        <v/>
      </c>
      <c r="Q452" s="202">
        <f t="shared" si="94"/>
        <v>0</v>
      </c>
      <c r="R452" s="202">
        <f t="shared" si="95"/>
        <v>0</v>
      </c>
      <c r="S452" s="203">
        <f t="shared" si="96"/>
        <v>0</v>
      </c>
      <c r="T452" s="202">
        <f t="shared" si="97"/>
        <v>0</v>
      </c>
      <c r="U452" s="203">
        <f t="shared" si="98"/>
        <v>0</v>
      </c>
      <c r="V452" s="202">
        <f t="shared" si="99"/>
        <v>0</v>
      </c>
      <c r="W452" s="204" t="str">
        <f t="shared" si="100"/>
        <v>none</v>
      </c>
      <c r="X452" s="205">
        <f t="shared" si="101"/>
        <v>0</v>
      </c>
    </row>
    <row r="453" spans="1:24" x14ac:dyDescent="0.25">
      <c r="A453" s="228" t="s">
        <v>21</v>
      </c>
      <c r="B453" s="341">
        <f t="shared" si="90"/>
        <v>32</v>
      </c>
      <c r="C453" s="341" t="str">
        <f t="shared" si="91"/>
        <v>Admin 4a - 32</v>
      </c>
      <c r="D453" s="351"/>
      <c r="E453" s="350"/>
      <c r="F453" s="351"/>
      <c r="G453" s="350"/>
      <c r="H453" s="350"/>
      <c r="I453" s="351"/>
      <c r="J453" s="350"/>
      <c r="K453" s="350"/>
      <c r="L453" s="351"/>
      <c r="M453" s="341" t="str">
        <f t="shared" si="92"/>
        <v/>
      </c>
      <c r="N453" s="350"/>
      <c r="O453" s="351"/>
      <c r="P453" s="341" t="str">
        <f t="shared" si="93"/>
        <v/>
      </c>
      <c r="Q453" s="202">
        <f t="shared" si="94"/>
        <v>0</v>
      </c>
      <c r="R453" s="202">
        <f t="shared" si="95"/>
        <v>0</v>
      </c>
      <c r="S453" s="203">
        <f t="shared" si="96"/>
        <v>0</v>
      </c>
      <c r="T453" s="202">
        <f t="shared" si="97"/>
        <v>0</v>
      </c>
      <c r="U453" s="203">
        <f t="shared" si="98"/>
        <v>0</v>
      </c>
      <c r="V453" s="202">
        <f t="shared" si="99"/>
        <v>0</v>
      </c>
      <c r="W453" s="204" t="str">
        <f t="shared" si="100"/>
        <v>none</v>
      </c>
      <c r="X453" s="205">
        <f t="shared" si="101"/>
        <v>0</v>
      </c>
    </row>
    <row r="454" spans="1:24" x14ac:dyDescent="0.25">
      <c r="A454" s="228" t="s">
        <v>21</v>
      </c>
      <c r="B454" s="341">
        <f t="shared" si="90"/>
        <v>33</v>
      </c>
      <c r="C454" s="341" t="str">
        <f t="shared" si="91"/>
        <v>Admin 4a - 33</v>
      </c>
      <c r="D454" s="351"/>
      <c r="E454" s="350"/>
      <c r="F454" s="351"/>
      <c r="G454" s="350"/>
      <c r="H454" s="350"/>
      <c r="I454" s="351"/>
      <c r="J454" s="350"/>
      <c r="K454" s="350"/>
      <c r="L454" s="351"/>
      <c r="M454" s="341" t="str">
        <f t="shared" si="92"/>
        <v/>
      </c>
      <c r="N454" s="350"/>
      <c r="O454" s="351"/>
      <c r="P454" s="341" t="str">
        <f t="shared" si="93"/>
        <v/>
      </c>
      <c r="Q454" s="202">
        <f t="shared" si="94"/>
        <v>0</v>
      </c>
      <c r="R454" s="202">
        <f t="shared" si="95"/>
        <v>0</v>
      </c>
      <c r="S454" s="203">
        <f t="shared" si="96"/>
        <v>0</v>
      </c>
      <c r="T454" s="202">
        <f t="shared" si="97"/>
        <v>0</v>
      </c>
      <c r="U454" s="203">
        <f t="shared" si="98"/>
        <v>0</v>
      </c>
      <c r="V454" s="202">
        <f t="shared" si="99"/>
        <v>0</v>
      </c>
      <c r="W454" s="204" t="str">
        <f t="shared" si="100"/>
        <v>none</v>
      </c>
      <c r="X454" s="205">
        <f t="shared" si="101"/>
        <v>0</v>
      </c>
    </row>
    <row r="455" spans="1:24" x14ac:dyDescent="0.25">
      <c r="A455" s="228" t="s">
        <v>21</v>
      </c>
      <c r="B455" s="341">
        <f t="shared" si="90"/>
        <v>34</v>
      </c>
      <c r="C455" s="341" t="str">
        <f t="shared" si="91"/>
        <v>Admin 4a - 34</v>
      </c>
      <c r="D455" s="351"/>
      <c r="E455" s="350"/>
      <c r="F455" s="351"/>
      <c r="G455" s="350"/>
      <c r="H455" s="350"/>
      <c r="I455" s="351"/>
      <c r="J455" s="350"/>
      <c r="K455" s="350"/>
      <c r="L455" s="351"/>
      <c r="M455" s="341" t="str">
        <f t="shared" si="92"/>
        <v/>
      </c>
      <c r="N455" s="350"/>
      <c r="O455" s="351"/>
      <c r="P455" s="341" t="str">
        <f t="shared" si="93"/>
        <v/>
      </c>
      <c r="Q455" s="202">
        <f t="shared" si="94"/>
        <v>0</v>
      </c>
      <c r="R455" s="202">
        <f t="shared" si="95"/>
        <v>0</v>
      </c>
      <c r="S455" s="203">
        <f t="shared" si="96"/>
        <v>0</v>
      </c>
      <c r="T455" s="202">
        <f t="shared" si="97"/>
        <v>0</v>
      </c>
      <c r="U455" s="203">
        <f t="shared" si="98"/>
        <v>0</v>
      </c>
      <c r="V455" s="202">
        <f t="shared" si="99"/>
        <v>0</v>
      </c>
      <c r="W455" s="204" t="str">
        <f t="shared" si="100"/>
        <v>none</v>
      </c>
      <c r="X455" s="205">
        <f t="shared" si="101"/>
        <v>0</v>
      </c>
    </row>
    <row r="456" spans="1:24" x14ac:dyDescent="0.25">
      <c r="A456" s="228" t="s">
        <v>21</v>
      </c>
      <c r="B456" s="341">
        <f t="shared" si="90"/>
        <v>35</v>
      </c>
      <c r="C456" s="341" t="str">
        <f t="shared" si="91"/>
        <v>Admin 4a - 35</v>
      </c>
      <c r="D456" s="351"/>
      <c r="E456" s="350"/>
      <c r="F456" s="351"/>
      <c r="G456" s="350"/>
      <c r="H456" s="350"/>
      <c r="I456" s="351"/>
      <c r="J456" s="350"/>
      <c r="K456" s="350"/>
      <c r="L456" s="351"/>
      <c r="M456" s="341" t="str">
        <f t="shared" si="92"/>
        <v/>
      </c>
      <c r="N456" s="350"/>
      <c r="O456" s="351"/>
      <c r="P456" s="341" t="str">
        <f t="shared" si="93"/>
        <v/>
      </c>
      <c r="Q456" s="202">
        <f t="shared" si="94"/>
        <v>0</v>
      </c>
      <c r="R456" s="202">
        <f t="shared" si="95"/>
        <v>0</v>
      </c>
      <c r="S456" s="203">
        <f t="shared" si="96"/>
        <v>0</v>
      </c>
      <c r="T456" s="202">
        <f t="shared" si="97"/>
        <v>0</v>
      </c>
      <c r="U456" s="203">
        <f t="shared" si="98"/>
        <v>0</v>
      </c>
      <c r="V456" s="202">
        <f t="shared" si="99"/>
        <v>0</v>
      </c>
      <c r="W456" s="204" t="str">
        <f t="shared" si="100"/>
        <v>none</v>
      </c>
      <c r="X456" s="205">
        <f t="shared" si="101"/>
        <v>0</v>
      </c>
    </row>
    <row r="457" spans="1:24" x14ac:dyDescent="0.25">
      <c r="A457" s="228" t="s">
        <v>21</v>
      </c>
      <c r="B457" s="341">
        <f t="shared" si="90"/>
        <v>36</v>
      </c>
      <c r="C457" s="341" t="str">
        <f t="shared" si="91"/>
        <v>Admin 4a - 36</v>
      </c>
      <c r="D457" s="351"/>
      <c r="E457" s="350"/>
      <c r="F457" s="351"/>
      <c r="G457" s="350"/>
      <c r="H457" s="350"/>
      <c r="I457" s="351"/>
      <c r="J457" s="350"/>
      <c r="K457" s="350"/>
      <c r="L457" s="351"/>
      <c r="M457" s="341" t="str">
        <f t="shared" si="92"/>
        <v/>
      </c>
      <c r="N457" s="350"/>
      <c r="O457" s="351"/>
      <c r="P457" s="341" t="str">
        <f t="shared" si="93"/>
        <v/>
      </c>
      <c r="Q457" s="202">
        <f t="shared" si="94"/>
        <v>0</v>
      </c>
      <c r="R457" s="202">
        <f t="shared" si="95"/>
        <v>0</v>
      </c>
      <c r="S457" s="203">
        <f t="shared" si="96"/>
        <v>0</v>
      </c>
      <c r="T457" s="202">
        <f t="shared" si="97"/>
        <v>0</v>
      </c>
      <c r="U457" s="203">
        <f t="shared" si="98"/>
        <v>0</v>
      </c>
      <c r="V457" s="202">
        <f t="shared" si="99"/>
        <v>0</v>
      </c>
      <c r="W457" s="204" t="str">
        <f t="shared" si="100"/>
        <v>none</v>
      </c>
      <c r="X457" s="205">
        <f t="shared" si="101"/>
        <v>0</v>
      </c>
    </row>
    <row r="458" spans="1:24" x14ac:dyDescent="0.25">
      <c r="A458" s="228" t="s">
        <v>21</v>
      </c>
      <c r="B458" s="341">
        <f t="shared" si="90"/>
        <v>37</v>
      </c>
      <c r="C458" s="341" t="str">
        <f t="shared" si="91"/>
        <v>Admin 4a - 37</v>
      </c>
      <c r="D458" s="351"/>
      <c r="E458" s="350"/>
      <c r="F458" s="351"/>
      <c r="G458" s="350"/>
      <c r="H458" s="350"/>
      <c r="I458" s="351"/>
      <c r="J458" s="350"/>
      <c r="K458" s="350"/>
      <c r="L458" s="351"/>
      <c r="M458" s="341" t="str">
        <f t="shared" si="92"/>
        <v/>
      </c>
      <c r="N458" s="350"/>
      <c r="O458" s="351"/>
      <c r="P458" s="341" t="str">
        <f t="shared" si="93"/>
        <v/>
      </c>
      <c r="Q458" s="202">
        <f t="shared" si="94"/>
        <v>0</v>
      </c>
      <c r="R458" s="202">
        <f t="shared" si="95"/>
        <v>0</v>
      </c>
      <c r="S458" s="203">
        <f t="shared" si="96"/>
        <v>0</v>
      </c>
      <c r="T458" s="202">
        <f t="shared" si="97"/>
        <v>0</v>
      </c>
      <c r="U458" s="203">
        <f t="shared" si="98"/>
        <v>0</v>
      </c>
      <c r="V458" s="202">
        <f t="shared" si="99"/>
        <v>0</v>
      </c>
      <c r="W458" s="204" t="str">
        <f t="shared" si="100"/>
        <v>none</v>
      </c>
      <c r="X458" s="205">
        <f t="shared" si="101"/>
        <v>0</v>
      </c>
    </row>
    <row r="459" spans="1:24" x14ac:dyDescent="0.25">
      <c r="A459" s="228" t="s">
        <v>21</v>
      </c>
      <c r="B459" s="341">
        <f t="shared" si="90"/>
        <v>38</v>
      </c>
      <c r="C459" s="341" t="str">
        <f t="shared" si="91"/>
        <v>Admin 4a - 38</v>
      </c>
      <c r="D459" s="351"/>
      <c r="E459" s="350"/>
      <c r="F459" s="351"/>
      <c r="G459" s="350"/>
      <c r="H459" s="350"/>
      <c r="I459" s="351"/>
      <c r="J459" s="350"/>
      <c r="K459" s="350"/>
      <c r="L459" s="351"/>
      <c r="M459" s="341" t="str">
        <f t="shared" si="92"/>
        <v/>
      </c>
      <c r="N459" s="350"/>
      <c r="O459" s="351"/>
      <c r="P459" s="341" t="str">
        <f t="shared" si="93"/>
        <v/>
      </c>
      <c r="Q459" s="202">
        <f t="shared" si="94"/>
        <v>0</v>
      </c>
      <c r="R459" s="202">
        <f t="shared" si="95"/>
        <v>0</v>
      </c>
      <c r="S459" s="203">
        <f t="shared" si="96"/>
        <v>0</v>
      </c>
      <c r="T459" s="202">
        <f t="shared" si="97"/>
        <v>0</v>
      </c>
      <c r="U459" s="203">
        <f t="shared" si="98"/>
        <v>0</v>
      </c>
      <c r="V459" s="202">
        <f t="shared" si="99"/>
        <v>0</v>
      </c>
      <c r="W459" s="204" t="str">
        <f t="shared" si="100"/>
        <v>none</v>
      </c>
      <c r="X459" s="205">
        <f t="shared" si="101"/>
        <v>0</v>
      </c>
    </row>
    <row r="460" spans="1:24" x14ac:dyDescent="0.25">
      <c r="A460" s="228" t="s">
        <v>21</v>
      </c>
      <c r="B460" s="341">
        <f t="shared" si="90"/>
        <v>39</v>
      </c>
      <c r="C460" s="341" t="str">
        <f t="shared" si="91"/>
        <v>Admin 4a - 39</v>
      </c>
      <c r="D460" s="351"/>
      <c r="E460" s="350"/>
      <c r="F460" s="351"/>
      <c r="G460" s="350"/>
      <c r="H460" s="350"/>
      <c r="I460" s="351"/>
      <c r="J460" s="350"/>
      <c r="K460" s="350"/>
      <c r="L460" s="351"/>
      <c r="M460" s="341" t="str">
        <f t="shared" si="92"/>
        <v/>
      </c>
      <c r="N460" s="350"/>
      <c r="O460" s="351"/>
      <c r="P460" s="341" t="str">
        <f t="shared" si="93"/>
        <v/>
      </c>
      <c r="Q460" s="202">
        <f t="shared" si="94"/>
        <v>0</v>
      </c>
      <c r="R460" s="202">
        <f t="shared" si="95"/>
        <v>0</v>
      </c>
      <c r="S460" s="203">
        <f t="shared" si="96"/>
        <v>0</v>
      </c>
      <c r="T460" s="202">
        <f t="shared" si="97"/>
        <v>0</v>
      </c>
      <c r="U460" s="203">
        <f t="shared" si="98"/>
        <v>0</v>
      </c>
      <c r="V460" s="202">
        <f t="shared" si="99"/>
        <v>0</v>
      </c>
      <c r="W460" s="204" t="str">
        <f t="shared" si="100"/>
        <v>none</v>
      </c>
      <c r="X460" s="205">
        <f t="shared" si="101"/>
        <v>0</v>
      </c>
    </row>
    <row r="461" spans="1:24" x14ac:dyDescent="0.25">
      <c r="A461" s="228" t="s">
        <v>21</v>
      </c>
      <c r="B461" s="341">
        <f t="shared" si="90"/>
        <v>40</v>
      </c>
      <c r="C461" s="341" t="str">
        <f t="shared" si="91"/>
        <v>Admin 4a - 40</v>
      </c>
      <c r="D461" s="351"/>
      <c r="E461" s="350"/>
      <c r="F461" s="351"/>
      <c r="G461" s="350"/>
      <c r="H461" s="350"/>
      <c r="I461" s="351"/>
      <c r="J461" s="350"/>
      <c r="K461" s="350"/>
      <c r="L461" s="351"/>
      <c r="M461" s="341" t="str">
        <f t="shared" si="92"/>
        <v/>
      </c>
      <c r="N461" s="350"/>
      <c r="O461" s="351"/>
      <c r="P461" s="341" t="str">
        <f t="shared" si="93"/>
        <v/>
      </c>
      <c r="Q461" s="202">
        <f t="shared" si="94"/>
        <v>0</v>
      </c>
      <c r="R461" s="202">
        <f t="shared" si="95"/>
        <v>0</v>
      </c>
      <c r="S461" s="203">
        <f t="shared" si="96"/>
        <v>0</v>
      </c>
      <c r="T461" s="202">
        <f t="shared" si="97"/>
        <v>0</v>
      </c>
      <c r="U461" s="203">
        <f t="shared" si="98"/>
        <v>0</v>
      </c>
      <c r="V461" s="202">
        <f t="shared" si="99"/>
        <v>0</v>
      </c>
      <c r="W461" s="204" t="str">
        <f t="shared" si="100"/>
        <v>none</v>
      </c>
      <c r="X461" s="205">
        <f t="shared" si="101"/>
        <v>0</v>
      </c>
    </row>
    <row r="462" spans="1:24" x14ac:dyDescent="0.25">
      <c r="A462" s="228" t="s">
        <v>21</v>
      </c>
      <c r="B462" s="341">
        <f t="shared" si="90"/>
        <v>41</v>
      </c>
      <c r="C462" s="341" t="str">
        <f t="shared" si="91"/>
        <v>Admin 4a - 41</v>
      </c>
      <c r="D462" s="351"/>
      <c r="E462" s="350"/>
      <c r="F462" s="351"/>
      <c r="G462" s="350"/>
      <c r="H462" s="350"/>
      <c r="I462" s="351"/>
      <c r="J462" s="350"/>
      <c r="K462" s="350"/>
      <c r="L462" s="351"/>
      <c r="M462" s="341" t="str">
        <f t="shared" si="92"/>
        <v/>
      </c>
      <c r="N462" s="350"/>
      <c r="O462" s="351"/>
      <c r="P462" s="341" t="str">
        <f t="shared" si="93"/>
        <v/>
      </c>
      <c r="Q462" s="202">
        <f t="shared" si="94"/>
        <v>0</v>
      </c>
      <c r="R462" s="202">
        <f t="shared" si="95"/>
        <v>0</v>
      </c>
      <c r="S462" s="203">
        <f t="shared" si="96"/>
        <v>0</v>
      </c>
      <c r="T462" s="202">
        <f t="shared" si="97"/>
        <v>0</v>
      </c>
      <c r="U462" s="203">
        <f t="shared" si="98"/>
        <v>0</v>
      </c>
      <c r="V462" s="202">
        <f t="shared" si="99"/>
        <v>0</v>
      </c>
      <c r="W462" s="204" t="str">
        <f t="shared" si="100"/>
        <v>none</v>
      </c>
      <c r="X462" s="205">
        <f t="shared" si="101"/>
        <v>0</v>
      </c>
    </row>
    <row r="463" spans="1:24" x14ac:dyDescent="0.25">
      <c r="A463" s="228" t="s">
        <v>21</v>
      </c>
      <c r="B463" s="341">
        <f t="shared" si="90"/>
        <v>42</v>
      </c>
      <c r="C463" s="341" t="str">
        <f t="shared" si="91"/>
        <v>Admin 4a - 42</v>
      </c>
      <c r="D463" s="351"/>
      <c r="E463" s="350"/>
      <c r="F463" s="351"/>
      <c r="G463" s="350"/>
      <c r="H463" s="350"/>
      <c r="I463" s="351"/>
      <c r="J463" s="350"/>
      <c r="K463" s="350"/>
      <c r="L463" s="351"/>
      <c r="M463" s="341" t="str">
        <f t="shared" si="92"/>
        <v/>
      </c>
      <c r="N463" s="350"/>
      <c r="O463" s="351"/>
      <c r="P463" s="341" t="str">
        <f t="shared" si="93"/>
        <v/>
      </c>
      <c r="Q463" s="202">
        <f t="shared" si="94"/>
        <v>0</v>
      </c>
      <c r="R463" s="202">
        <f t="shared" si="95"/>
        <v>0</v>
      </c>
      <c r="S463" s="203">
        <f t="shared" si="96"/>
        <v>0</v>
      </c>
      <c r="T463" s="202">
        <f t="shared" si="97"/>
        <v>0</v>
      </c>
      <c r="U463" s="203">
        <f t="shared" si="98"/>
        <v>0</v>
      </c>
      <c r="V463" s="202">
        <f t="shared" si="99"/>
        <v>0</v>
      </c>
      <c r="W463" s="204" t="str">
        <f t="shared" si="100"/>
        <v>none</v>
      </c>
      <c r="X463" s="205">
        <f t="shared" si="101"/>
        <v>0</v>
      </c>
    </row>
    <row r="464" spans="1:24" x14ac:dyDescent="0.25">
      <c r="A464" s="228" t="s">
        <v>21</v>
      </c>
      <c r="B464" s="341">
        <f t="shared" si="90"/>
        <v>43</v>
      </c>
      <c r="C464" s="341" t="str">
        <f t="shared" si="91"/>
        <v>Admin 4a - 43</v>
      </c>
      <c r="D464" s="351"/>
      <c r="E464" s="350"/>
      <c r="F464" s="351"/>
      <c r="G464" s="350"/>
      <c r="H464" s="350"/>
      <c r="I464" s="351"/>
      <c r="J464" s="350"/>
      <c r="K464" s="350"/>
      <c r="L464" s="351"/>
      <c r="M464" s="341" t="str">
        <f t="shared" si="92"/>
        <v/>
      </c>
      <c r="N464" s="350"/>
      <c r="O464" s="351"/>
      <c r="P464" s="341" t="str">
        <f t="shared" si="93"/>
        <v/>
      </c>
      <c r="Q464" s="202">
        <f t="shared" si="94"/>
        <v>0</v>
      </c>
      <c r="R464" s="202">
        <f t="shared" si="95"/>
        <v>0</v>
      </c>
      <c r="S464" s="203">
        <f t="shared" si="96"/>
        <v>0</v>
      </c>
      <c r="T464" s="202">
        <f t="shared" si="97"/>
        <v>0</v>
      </c>
      <c r="U464" s="203">
        <f t="shared" si="98"/>
        <v>0</v>
      </c>
      <c r="V464" s="202">
        <f t="shared" si="99"/>
        <v>0</v>
      </c>
      <c r="W464" s="204" t="str">
        <f t="shared" si="100"/>
        <v>none</v>
      </c>
      <c r="X464" s="205">
        <f t="shared" si="101"/>
        <v>0</v>
      </c>
    </row>
    <row r="465" spans="1:24" x14ac:dyDescent="0.25">
      <c r="A465" s="228" t="s">
        <v>21</v>
      </c>
      <c r="B465" s="341">
        <f t="shared" si="90"/>
        <v>44</v>
      </c>
      <c r="C465" s="341" t="str">
        <f t="shared" si="91"/>
        <v>Admin 4a - 44</v>
      </c>
      <c r="D465" s="351"/>
      <c r="E465" s="350"/>
      <c r="F465" s="351"/>
      <c r="G465" s="350"/>
      <c r="H465" s="350"/>
      <c r="I465" s="351"/>
      <c r="J465" s="350"/>
      <c r="K465" s="350"/>
      <c r="L465" s="351"/>
      <c r="M465" s="341" t="str">
        <f t="shared" si="92"/>
        <v/>
      </c>
      <c r="N465" s="350"/>
      <c r="O465" s="351"/>
      <c r="P465" s="341" t="str">
        <f t="shared" si="93"/>
        <v/>
      </c>
      <c r="Q465" s="202">
        <f t="shared" si="94"/>
        <v>0</v>
      </c>
      <c r="R465" s="202">
        <f t="shared" si="95"/>
        <v>0</v>
      </c>
      <c r="S465" s="203">
        <f t="shared" si="96"/>
        <v>0</v>
      </c>
      <c r="T465" s="202">
        <f t="shared" si="97"/>
        <v>0</v>
      </c>
      <c r="U465" s="203">
        <f t="shared" si="98"/>
        <v>0</v>
      </c>
      <c r="V465" s="202">
        <f t="shared" si="99"/>
        <v>0</v>
      </c>
      <c r="W465" s="204" t="str">
        <f t="shared" si="100"/>
        <v>none</v>
      </c>
      <c r="X465" s="205">
        <f t="shared" si="101"/>
        <v>0</v>
      </c>
    </row>
    <row r="466" spans="1:24" x14ac:dyDescent="0.25">
      <c r="A466" s="228" t="s">
        <v>21</v>
      </c>
      <c r="B466" s="341">
        <f t="shared" si="90"/>
        <v>45</v>
      </c>
      <c r="C466" s="341" t="str">
        <f t="shared" si="91"/>
        <v>Admin 4a - 45</v>
      </c>
      <c r="D466" s="351"/>
      <c r="E466" s="350"/>
      <c r="F466" s="351"/>
      <c r="G466" s="350"/>
      <c r="H466" s="350"/>
      <c r="I466" s="351"/>
      <c r="J466" s="350"/>
      <c r="K466" s="350"/>
      <c r="L466" s="351"/>
      <c r="M466" s="341" t="str">
        <f t="shared" si="92"/>
        <v/>
      </c>
      <c r="N466" s="350"/>
      <c r="O466" s="351"/>
      <c r="P466" s="341" t="str">
        <f t="shared" si="93"/>
        <v/>
      </c>
      <c r="Q466" s="202">
        <f t="shared" si="94"/>
        <v>0</v>
      </c>
      <c r="R466" s="202">
        <f t="shared" si="95"/>
        <v>0</v>
      </c>
      <c r="S466" s="203">
        <f t="shared" si="96"/>
        <v>0</v>
      </c>
      <c r="T466" s="202">
        <f t="shared" si="97"/>
        <v>0</v>
      </c>
      <c r="U466" s="203">
        <f t="shared" si="98"/>
        <v>0</v>
      </c>
      <c r="V466" s="202">
        <f t="shared" si="99"/>
        <v>0</v>
      </c>
      <c r="W466" s="204" t="str">
        <f t="shared" si="100"/>
        <v>none</v>
      </c>
      <c r="X466" s="205">
        <f t="shared" si="101"/>
        <v>0</v>
      </c>
    </row>
    <row r="467" spans="1:24" x14ac:dyDescent="0.25">
      <c r="A467" s="228" t="s">
        <v>21</v>
      </c>
      <c r="B467" s="341">
        <f t="shared" si="90"/>
        <v>46</v>
      </c>
      <c r="C467" s="341" t="str">
        <f t="shared" si="91"/>
        <v>Admin 4a - 46</v>
      </c>
      <c r="D467" s="351"/>
      <c r="E467" s="350"/>
      <c r="F467" s="351"/>
      <c r="G467" s="350"/>
      <c r="H467" s="350"/>
      <c r="I467" s="351"/>
      <c r="J467" s="350"/>
      <c r="K467" s="350"/>
      <c r="L467" s="351"/>
      <c r="M467" s="341" t="str">
        <f t="shared" si="92"/>
        <v/>
      </c>
      <c r="N467" s="350"/>
      <c r="O467" s="351"/>
      <c r="P467" s="341" t="str">
        <f t="shared" si="93"/>
        <v/>
      </c>
      <c r="Q467" s="202">
        <f t="shared" si="94"/>
        <v>0</v>
      </c>
      <c r="R467" s="202">
        <f t="shared" si="95"/>
        <v>0</v>
      </c>
      <c r="S467" s="203">
        <f t="shared" si="96"/>
        <v>0</v>
      </c>
      <c r="T467" s="202">
        <f t="shared" si="97"/>
        <v>0</v>
      </c>
      <c r="U467" s="203">
        <f t="shared" si="98"/>
        <v>0</v>
      </c>
      <c r="V467" s="202">
        <f t="shared" si="99"/>
        <v>0</v>
      </c>
      <c r="W467" s="204" t="str">
        <f t="shared" si="100"/>
        <v>none</v>
      </c>
      <c r="X467" s="205">
        <f t="shared" si="101"/>
        <v>0</v>
      </c>
    </row>
    <row r="468" spans="1:24" x14ac:dyDescent="0.25">
      <c r="A468" s="228" t="s">
        <v>21</v>
      </c>
      <c r="B468" s="341">
        <f t="shared" si="90"/>
        <v>47</v>
      </c>
      <c r="C468" s="341" t="str">
        <f t="shared" si="91"/>
        <v>Admin 4a - 47</v>
      </c>
      <c r="D468" s="351"/>
      <c r="E468" s="350"/>
      <c r="F468" s="351"/>
      <c r="G468" s="350"/>
      <c r="H468" s="350"/>
      <c r="I468" s="351"/>
      <c r="J468" s="350"/>
      <c r="K468" s="350"/>
      <c r="L468" s="351"/>
      <c r="M468" s="341" t="str">
        <f t="shared" si="92"/>
        <v/>
      </c>
      <c r="N468" s="350"/>
      <c r="O468" s="351"/>
      <c r="P468" s="341" t="str">
        <f t="shared" si="93"/>
        <v/>
      </c>
      <c r="Q468" s="202">
        <f t="shared" si="94"/>
        <v>0</v>
      </c>
      <c r="R468" s="202">
        <f t="shared" si="95"/>
        <v>0</v>
      </c>
      <c r="S468" s="203">
        <f t="shared" si="96"/>
        <v>0</v>
      </c>
      <c r="T468" s="202">
        <f t="shared" si="97"/>
        <v>0</v>
      </c>
      <c r="U468" s="203">
        <f t="shared" si="98"/>
        <v>0</v>
      </c>
      <c r="V468" s="202">
        <f t="shared" si="99"/>
        <v>0</v>
      </c>
      <c r="W468" s="204" t="str">
        <f t="shared" si="100"/>
        <v>none</v>
      </c>
      <c r="X468" s="205">
        <f t="shared" si="101"/>
        <v>0</v>
      </c>
    </row>
    <row r="469" spans="1:24" x14ac:dyDescent="0.25">
      <c r="A469" s="228" t="s">
        <v>21</v>
      </c>
      <c r="B469" s="341">
        <f t="shared" si="90"/>
        <v>48</v>
      </c>
      <c r="C469" s="341" t="str">
        <f t="shared" si="91"/>
        <v>Admin 4a - 48</v>
      </c>
      <c r="D469" s="351"/>
      <c r="E469" s="350"/>
      <c r="F469" s="351"/>
      <c r="G469" s="350"/>
      <c r="H469" s="350"/>
      <c r="I469" s="351"/>
      <c r="J469" s="350"/>
      <c r="K469" s="350"/>
      <c r="L469" s="351"/>
      <c r="M469" s="341" t="str">
        <f t="shared" si="92"/>
        <v/>
      </c>
      <c r="N469" s="350"/>
      <c r="O469" s="351"/>
      <c r="P469" s="341" t="str">
        <f t="shared" si="93"/>
        <v/>
      </c>
      <c r="Q469" s="202">
        <f t="shared" si="94"/>
        <v>0</v>
      </c>
      <c r="R469" s="202">
        <f t="shared" si="95"/>
        <v>0</v>
      </c>
      <c r="S469" s="203">
        <f t="shared" si="96"/>
        <v>0</v>
      </c>
      <c r="T469" s="202">
        <f t="shared" si="97"/>
        <v>0</v>
      </c>
      <c r="U469" s="203">
        <f t="shared" si="98"/>
        <v>0</v>
      </c>
      <c r="V469" s="202">
        <f t="shared" si="99"/>
        <v>0</v>
      </c>
      <c r="W469" s="204" t="str">
        <f t="shared" si="100"/>
        <v>none</v>
      </c>
      <c r="X469" s="205">
        <f t="shared" si="101"/>
        <v>0</v>
      </c>
    </row>
    <row r="470" spans="1:24" x14ac:dyDescent="0.25">
      <c r="A470" s="228" t="s">
        <v>21</v>
      </c>
      <c r="B470" s="341">
        <f t="shared" si="90"/>
        <v>49</v>
      </c>
      <c r="C470" s="341" t="str">
        <f t="shared" si="91"/>
        <v>Admin 4a - 49</v>
      </c>
      <c r="D470" s="351"/>
      <c r="E470" s="350"/>
      <c r="F470" s="351"/>
      <c r="G470" s="350"/>
      <c r="H470" s="350"/>
      <c r="I470" s="351"/>
      <c r="J470" s="350"/>
      <c r="K470" s="350"/>
      <c r="L470" s="351"/>
      <c r="M470" s="341" t="str">
        <f t="shared" si="92"/>
        <v/>
      </c>
      <c r="N470" s="350"/>
      <c r="O470" s="351"/>
      <c r="P470" s="341" t="str">
        <f t="shared" si="93"/>
        <v/>
      </c>
      <c r="Q470" s="202">
        <f t="shared" si="94"/>
        <v>0</v>
      </c>
      <c r="R470" s="202">
        <f t="shared" si="95"/>
        <v>0</v>
      </c>
      <c r="S470" s="203">
        <f t="shared" si="96"/>
        <v>0</v>
      </c>
      <c r="T470" s="202">
        <f t="shared" si="97"/>
        <v>0</v>
      </c>
      <c r="U470" s="203">
        <f t="shared" si="98"/>
        <v>0</v>
      </c>
      <c r="V470" s="202">
        <f t="shared" si="99"/>
        <v>0</v>
      </c>
      <c r="W470" s="204" t="str">
        <f t="shared" si="100"/>
        <v>none</v>
      </c>
      <c r="X470" s="205">
        <f t="shared" si="101"/>
        <v>0</v>
      </c>
    </row>
    <row r="471" spans="1:24" x14ac:dyDescent="0.25">
      <c r="A471" s="228" t="s">
        <v>21</v>
      </c>
      <c r="B471" s="341">
        <f t="shared" si="90"/>
        <v>50</v>
      </c>
      <c r="C471" s="341" t="str">
        <f t="shared" si="91"/>
        <v>Admin 4a - 50</v>
      </c>
      <c r="D471" s="351"/>
      <c r="E471" s="350"/>
      <c r="F471" s="351"/>
      <c r="G471" s="350"/>
      <c r="H471" s="350"/>
      <c r="I471" s="351"/>
      <c r="J471" s="350"/>
      <c r="K471" s="350"/>
      <c r="L471" s="351"/>
      <c r="M471" s="341" t="str">
        <f t="shared" si="92"/>
        <v/>
      </c>
      <c r="N471" s="350"/>
      <c r="O471" s="351"/>
      <c r="P471" s="341" t="str">
        <f t="shared" si="93"/>
        <v/>
      </c>
      <c r="Q471" s="202">
        <f t="shared" si="94"/>
        <v>0</v>
      </c>
      <c r="R471" s="202">
        <f t="shared" si="95"/>
        <v>0</v>
      </c>
      <c r="S471" s="203">
        <f t="shared" si="96"/>
        <v>0</v>
      </c>
      <c r="T471" s="202">
        <f t="shared" si="97"/>
        <v>0</v>
      </c>
      <c r="U471" s="203">
        <f t="shared" si="98"/>
        <v>0</v>
      </c>
      <c r="V471" s="202">
        <f t="shared" si="99"/>
        <v>0</v>
      </c>
      <c r="W471" s="204" t="str">
        <f t="shared" si="100"/>
        <v>none</v>
      </c>
      <c r="X471" s="205">
        <f t="shared" si="101"/>
        <v>0</v>
      </c>
    </row>
    <row r="472" spans="1:24" x14ac:dyDescent="0.25">
      <c r="A472" s="228" t="s">
        <v>21</v>
      </c>
      <c r="B472" s="341">
        <f t="shared" si="90"/>
        <v>51</v>
      </c>
      <c r="C472" s="341" t="str">
        <f t="shared" si="91"/>
        <v>Admin 4a - 51</v>
      </c>
      <c r="D472" s="351"/>
      <c r="E472" s="350"/>
      <c r="F472" s="351"/>
      <c r="G472" s="350"/>
      <c r="H472" s="350"/>
      <c r="I472" s="351"/>
      <c r="J472" s="350"/>
      <c r="K472" s="350"/>
      <c r="L472" s="351"/>
      <c r="M472" s="341" t="str">
        <f t="shared" si="92"/>
        <v/>
      </c>
      <c r="N472" s="350"/>
      <c r="O472" s="351"/>
      <c r="P472" s="341" t="str">
        <f t="shared" si="93"/>
        <v/>
      </c>
      <c r="Q472" s="202">
        <f t="shared" si="94"/>
        <v>0</v>
      </c>
      <c r="R472" s="202">
        <f t="shared" si="95"/>
        <v>0</v>
      </c>
      <c r="S472" s="203">
        <f t="shared" si="96"/>
        <v>0</v>
      </c>
      <c r="T472" s="202">
        <f t="shared" si="97"/>
        <v>0</v>
      </c>
      <c r="U472" s="203">
        <f t="shared" si="98"/>
        <v>0</v>
      </c>
      <c r="V472" s="202">
        <f t="shared" si="99"/>
        <v>0</v>
      </c>
      <c r="W472" s="204" t="str">
        <f t="shared" si="100"/>
        <v>none</v>
      </c>
      <c r="X472" s="205">
        <f t="shared" si="101"/>
        <v>0</v>
      </c>
    </row>
    <row r="473" spans="1:24" x14ac:dyDescent="0.25">
      <c r="A473" s="228" t="s">
        <v>21</v>
      </c>
      <c r="B473" s="341">
        <f t="shared" si="90"/>
        <v>52</v>
      </c>
      <c r="C473" s="341" t="str">
        <f t="shared" si="91"/>
        <v>Admin 4a - 52</v>
      </c>
      <c r="D473" s="351"/>
      <c r="E473" s="350"/>
      <c r="F473" s="351"/>
      <c r="G473" s="350"/>
      <c r="H473" s="350"/>
      <c r="I473" s="351"/>
      <c r="J473" s="350"/>
      <c r="K473" s="350"/>
      <c r="L473" s="351"/>
      <c r="M473" s="341" t="str">
        <f t="shared" si="92"/>
        <v/>
      </c>
      <c r="N473" s="350"/>
      <c r="O473" s="351"/>
      <c r="P473" s="341" t="str">
        <f t="shared" si="93"/>
        <v/>
      </c>
      <c r="Q473" s="202">
        <f t="shared" si="94"/>
        <v>0</v>
      </c>
      <c r="R473" s="202">
        <f t="shared" si="95"/>
        <v>0</v>
      </c>
      <c r="S473" s="203">
        <f t="shared" si="96"/>
        <v>0</v>
      </c>
      <c r="T473" s="202">
        <f t="shared" si="97"/>
        <v>0</v>
      </c>
      <c r="U473" s="203">
        <f t="shared" si="98"/>
        <v>0</v>
      </c>
      <c r="V473" s="202">
        <f t="shared" si="99"/>
        <v>0</v>
      </c>
      <c r="W473" s="204" t="str">
        <f t="shared" si="100"/>
        <v>none</v>
      </c>
      <c r="X473" s="205">
        <f t="shared" si="101"/>
        <v>0</v>
      </c>
    </row>
    <row r="474" spans="1:24" x14ac:dyDescent="0.25">
      <c r="A474" s="228" t="s">
        <v>21</v>
      </c>
      <c r="B474" s="341">
        <f t="shared" si="90"/>
        <v>53</v>
      </c>
      <c r="C474" s="341" t="str">
        <f t="shared" si="91"/>
        <v>Admin 4a - 53</v>
      </c>
      <c r="D474" s="351"/>
      <c r="E474" s="350"/>
      <c r="F474" s="351"/>
      <c r="G474" s="350"/>
      <c r="H474" s="350"/>
      <c r="I474" s="351"/>
      <c r="J474" s="350"/>
      <c r="K474" s="350"/>
      <c r="L474" s="351"/>
      <c r="M474" s="341" t="str">
        <f t="shared" si="92"/>
        <v/>
      </c>
      <c r="N474" s="350"/>
      <c r="O474" s="351"/>
      <c r="P474" s="341" t="str">
        <f t="shared" si="93"/>
        <v/>
      </c>
      <c r="Q474" s="202">
        <f t="shared" si="94"/>
        <v>0</v>
      </c>
      <c r="R474" s="202">
        <f t="shared" si="95"/>
        <v>0</v>
      </c>
      <c r="S474" s="203">
        <f t="shared" si="96"/>
        <v>0</v>
      </c>
      <c r="T474" s="202">
        <f t="shared" si="97"/>
        <v>0</v>
      </c>
      <c r="U474" s="203">
        <f t="shared" si="98"/>
        <v>0</v>
      </c>
      <c r="V474" s="202">
        <f t="shared" si="99"/>
        <v>0</v>
      </c>
      <c r="W474" s="204" t="str">
        <f t="shared" si="100"/>
        <v>none</v>
      </c>
      <c r="X474" s="205">
        <f t="shared" si="101"/>
        <v>0</v>
      </c>
    </row>
    <row r="475" spans="1:24" x14ac:dyDescent="0.25">
      <c r="A475" s="228" t="s">
        <v>21</v>
      </c>
      <c r="B475" s="341">
        <f t="shared" si="90"/>
        <v>54</v>
      </c>
      <c r="C475" s="341" t="str">
        <f t="shared" si="91"/>
        <v>Admin 4a - 54</v>
      </c>
      <c r="D475" s="351"/>
      <c r="E475" s="350"/>
      <c r="F475" s="351"/>
      <c r="G475" s="350"/>
      <c r="H475" s="350"/>
      <c r="I475" s="351"/>
      <c r="J475" s="350"/>
      <c r="K475" s="350"/>
      <c r="L475" s="351"/>
      <c r="M475" s="341" t="str">
        <f t="shared" si="92"/>
        <v/>
      </c>
      <c r="N475" s="350"/>
      <c r="O475" s="351"/>
      <c r="P475" s="341" t="str">
        <f t="shared" si="93"/>
        <v/>
      </c>
      <c r="Q475" s="202">
        <f t="shared" si="94"/>
        <v>0</v>
      </c>
      <c r="R475" s="202">
        <f t="shared" si="95"/>
        <v>0</v>
      </c>
      <c r="S475" s="203">
        <f t="shared" si="96"/>
        <v>0</v>
      </c>
      <c r="T475" s="202">
        <f t="shared" si="97"/>
        <v>0</v>
      </c>
      <c r="U475" s="203">
        <f t="shared" si="98"/>
        <v>0</v>
      </c>
      <c r="V475" s="202">
        <f t="shared" si="99"/>
        <v>0</v>
      </c>
      <c r="W475" s="204" t="str">
        <f t="shared" si="100"/>
        <v>none</v>
      </c>
      <c r="X475" s="205">
        <f t="shared" si="101"/>
        <v>0</v>
      </c>
    </row>
    <row r="476" spans="1:24" x14ac:dyDescent="0.25">
      <c r="A476" s="228" t="s">
        <v>21</v>
      </c>
      <c r="B476" s="341">
        <f t="shared" si="90"/>
        <v>55</v>
      </c>
      <c r="C476" s="341" t="str">
        <f t="shared" si="91"/>
        <v>Admin 4a - 55</v>
      </c>
      <c r="D476" s="351"/>
      <c r="E476" s="350"/>
      <c r="F476" s="351"/>
      <c r="G476" s="350"/>
      <c r="H476" s="350"/>
      <c r="I476" s="351"/>
      <c r="J476" s="350"/>
      <c r="K476" s="350"/>
      <c r="L476" s="351"/>
      <c r="M476" s="341" t="str">
        <f t="shared" si="92"/>
        <v/>
      </c>
      <c r="N476" s="350"/>
      <c r="O476" s="351"/>
      <c r="P476" s="341" t="str">
        <f t="shared" si="93"/>
        <v/>
      </c>
      <c r="Q476" s="202">
        <f t="shared" si="94"/>
        <v>0</v>
      </c>
      <c r="R476" s="202">
        <f t="shared" si="95"/>
        <v>0</v>
      </c>
      <c r="S476" s="203">
        <f t="shared" si="96"/>
        <v>0</v>
      </c>
      <c r="T476" s="202">
        <f t="shared" si="97"/>
        <v>0</v>
      </c>
      <c r="U476" s="203">
        <f t="shared" si="98"/>
        <v>0</v>
      </c>
      <c r="V476" s="202">
        <f t="shared" si="99"/>
        <v>0</v>
      </c>
      <c r="W476" s="204" t="str">
        <f t="shared" si="100"/>
        <v>none</v>
      </c>
      <c r="X476" s="205">
        <f t="shared" si="101"/>
        <v>0</v>
      </c>
    </row>
    <row r="477" spans="1:24" x14ac:dyDescent="0.25">
      <c r="A477" s="228" t="s">
        <v>21</v>
      </c>
      <c r="B477" s="341">
        <f t="shared" si="90"/>
        <v>56</v>
      </c>
      <c r="C477" s="341" t="str">
        <f t="shared" si="91"/>
        <v>Admin 4a - 56</v>
      </c>
      <c r="D477" s="351"/>
      <c r="E477" s="350"/>
      <c r="F477" s="351"/>
      <c r="G477" s="350"/>
      <c r="H477" s="350"/>
      <c r="I477" s="351"/>
      <c r="J477" s="350"/>
      <c r="K477" s="350"/>
      <c r="L477" s="351"/>
      <c r="M477" s="341" t="str">
        <f t="shared" si="92"/>
        <v/>
      </c>
      <c r="N477" s="350"/>
      <c r="O477" s="351"/>
      <c r="P477" s="341" t="str">
        <f t="shared" si="93"/>
        <v/>
      </c>
      <c r="Q477" s="202">
        <f t="shared" si="94"/>
        <v>0</v>
      </c>
      <c r="R477" s="202">
        <f t="shared" si="95"/>
        <v>0</v>
      </c>
      <c r="S477" s="203">
        <f t="shared" si="96"/>
        <v>0</v>
      </c>
      <c r="T477" s="202">
        <f t="shared" si="97"/>
        <v>0</v>
      </c>
      <c r="U477" s="203">
        <f t="shared" si="98"/>
        <v>0</v>
      </c>
      <c r="V477" s="202">
        <f t="shared" si="99"/>
        <v>0</v>
      </c>
      <c r="W477" s="204" t="str">
        <f t="shared" si="100"/>
        <v>none</v>
      </c>
      <c r="X477" s="205">
        <f t="shared" si="101"/>
        <v>0</v>
      </c>
    </row>
    <row r="478" spans="1:24" x14ac:dyDescent="0.25">
      <c r="A478" s="228" t="s">
        <v>21</v>
      </c>
      <c r="B478" s="341">
        <f t="shared" si="90"/>
        <v>57</v>
      </c>
      <c r="C478" s="341" t="str">
        <f t="shared" si="91"/>
        <v>Admin 4a - 57</v>
      </c>
      <c r="D478" s="351"/>
      <c r="E478" s="350"/>
      <c r="F478" s="351"/>
      <c r="G478" s="350"/>
      <c r="H478" s="350"/>
      <c r="I478" s="351"/>
      <c r="J478" s="350"/>
      <c r="K478" s="350"/>
      <c r="L478" s="351"/>
      <c r="M478" s="341" t="str">
        <f t="shared" si="92"/>
        <v/>
      </c>
      <c r="N478" s="350"/>
      <c r="O478" s="351"/>
      <c r="P478" s="341" t="str">
        <f t="shared" si="93"/>
        <v/>
      </c>
      <c r="Q478" s="202">
        <f t="shared" si="94"/>
        <v>0</v>
      </c>
      <c r="R478" s="202">
        <f t="shared" si="95"/>
        <v>0</v>
      </c>
      <c r="S478" s="203">
        <f t="shared" si="96"/>
        <v>0</v>
      </c>
      <c r="T478" s="202">
        <f t="shared" si="97"/>
        <v>0</v>
      </c>
      <c r="U478" s="203">
        <f t="shared" si="98"/>
        <v>0</v>
      </c>
      <c r="V478" s="202">
        <f t="shared" si="99"/>
        <v>0</v>
      </c>
      <c r="W478" s="204" t="str">
        <f t="shared" si="100"/>
        <v>none</v>
      </c>
      <c r="X478" s="205">
        <f t="shared" si="101"/>
        <v>0</v>
      </c>
    </row>
    <row r="479" spans="1:24" x14ac:dyDescent="0.25">
      <c r="A479" s="228" t="s">
        <v>21</v>
      </c>
      <c r="B479" s="341">
        <f t="shared" si="90"/>
        <v>58</v>
      </c>
      <c r="C479" s="341" t="str">
        <f t="shared" si="91"/>
        <v>Admin 4a - 58</v>
      </c>
      <c r="D479" s="351"/>
      <c r="E479" s="350"/>
      <c r="F479" s="351"/>
      <c r="G479" s="350"/>
      <c r="H479" s="350"/>
      <c r="I479" s="351"/>
      <c r="J479" s="350"/>
      <c r="K479" s="350"/>
      <c r="L479" s="351"/>
      <c r="M479" s="341" t="str">
        <f t="shared" si="92"/>
        <v/>
      </c>
      <c r="N479" s="350"/>
      <c r="O479" s="351"/>
      <c r="P479" s="341" t="str">
        <f t="shared" si="93"/>
        <v/>
      </c>
      <c r="Q479" s="202">
        <f t="shared" si="94"/>
        <v>0</v>
      </c>
      <c r="R479" s="202">
        <f t="shared" si="95"/>
        <v>0</v>
      </c>
      <c r="S479" s="203">
        <f t="shared" si="96"/>
        <v>0</v>
      </c>
      <c r="T479" s="202">
        <f t="shared" si="97"/>
        <v>0</v>
      </c>
      <c r="U479" s="203">
        <f t="shared" si="98"/>
        <v>0</v>
      </c>
      <c r="V479" s="202">
        <f t="shared" si="99"/>
        <v>0</v>
      </c>
      <c r="W479" s="204" t="str">
        <f t="shared" si="100"/>
        <v>none</v>
      </c>
      <c r="X479" s="205">
        <f t="shared" si="101"/>
        <v>0</v>
      </c>
    </row>
    <row r="480" spans="1:24" x14ac:dyDescent="0.25">
      <c r="A480" s="228" t="s">
        <v>21</v>
      </c>
      <c r="B480" s="341">
        <f t="shared" si="90"/>
        <v>59</v>
      </c>
      <c r="C480" s="341" t="str">
        <f t="shared" si="91"/>
        <v>Admin 4a - 59</v>
      </c>
      <c r="D480" s="351"/>
      <c r="E480" s="350"/>
      <c r="F480" s="351"/>
      <c r="G480" s="350"/>
      <c r="H480" s="350"/>
      <c r="I480" s="351"/>
      <c r="J480" s="350"/>
      <c r="K480" s="350"/>
      <c r="L480" s="351"/>
      <c r="M480" s="341" t="str">
        <f t="shared" si="92"/>
        <v/>
      </c>
      <c r="N480" s="350"/>
      <c r="O480" s="351"/>
      <c r="P480" s="341" t="str">
        <f t="shared" si="93"/>
        <v/>
      </c>
      <c r="Q480" s="202">
        <f t="shared" si="94"/>
        <v>0</v>
      </c>
      <c r="R480" s="202">
        <f t="shared" si="95"/>
        <v>0</v>
      </c>
      <c r="S480" s="203">
        <f t="shared" si="96"/>
        <v>0</v>
      </c>
      <c r="T480" s="202">
        <f t="shared" si="97"/>
        <v>0</v>
      </c>
      <c r="U480" s="203">
        <f t="shared" si="98"/>
        <v>0</v>
      </c>
      <c r="V480" s="202">
        <f t="shared" si="99"/>
        <v>0</v>
      </c>
      <c r="W480" s="204" t="str">
        <f t="shared" si="100"/>
        <v>none</v>
      </c>
      <c r="X480" s="205">
        <f t="shared" si="101"/>
        <v>0</v>
      </c>
    </row>
    <row r="481" spans="1:24" x14ac:dyDescent="0.25">
      <c r="A481" s="228" t="s">
        <v>21</v>
      </c>
      <c r="B481" s="341">
        <f t="shared" si="90"/>
        <v>60</v>
      </c>
      <c r="C481" s="341" t="str">
        <f t="shared" si="91"/>
        <v>Admin 4a - 60</v>
      </c>
      <c r="D481" s="351"/>
      <c r="E481" s="350"/>
      <c r="F481" s="351"/>
      <c r="G481" s="350"/>
      <c r="H481" s="350"/>
      <c r="I481" s="351"/>
      <c r="J481" s="350"/>
      <c r="K481" s="350"/>
      <c r="L481" s="351"/>
      <c r="M481" s="341" t="str">
        <f t="shared" si="92"/>
        <v/>
      </c>
      <c r="N481" s="350"/>
      <c r="O481" s="351"/>
      <c r="P481" s="341" t="str">
        <f t="shared" si="93"/>
        <v/>
      </c>
      <c r="Q481" s="202">
        <f t="shared" si="94"/>
        <v>0</v>
      </c>
      <c r="R481" s="202">
        <f t="shared" si="95"/>
        <v>0</v>
      </c>
      <c r="S481" s="203">
        <f t="shared" si="96"/>
        <v>0</v>
      </c>
      <c r="T481" s="202">
        <f t="shared" si="97"/>
        <v>0</v>
      </c>
      <c r="U481" s="203">
        <f t="shared" si="98"/>
        <v>0</v>
      </c>
      <c r="V481" s="202">
        <f t="shared" si="99"/>
        <v>0</v>
      </c>
      <c r="W481" s="204" t="str">
        <f t="shared" si="100"/>
        <v>none</v>
      </c>
      <c r="X481" s="205">
        <f t="shared" si="101"/>
        <v>0</v>
      </c>
    </row>
    <row r="482" spans="1:24" x14ac:dyDescent="0.25">
      <c r="A482" s="228" t="s">
        <v>21</v>
      </c>
      <c r="B482" s="341">
        <f t="shared" si="90"/>
        <v>61</v>
      </c>
      <c r="C482" s="341" t="str">
        <f t="shared" si="91"/>
        <v>Admin 4a - 61</v>
      </c>
      <c r="D482" s="351"/>
      <c r="E482" s="350"/>
      <c r="F482" s="351"/>
      <c r="G482" s="350"/>
      <c r="H482" s="350"/>
      <c r="I482" s="351"/>
      <c r="J482" s="350"/>
      <c r="K482" s="350"/>
      <c r="L482" s="351"/>
      <c r="M482" s="341" t="str">
        <f t="shared" si="92"/>
        <v/>
      </c>
      <c r="N482" s="350"/>
      <c r="O482" s="351"/>
      <c r="P482" s="341" t="str">
        <f t="shared" si="93"/>
        <v/>
      </c>
      <c r="Q482" s="202">
        <f t="shared" si="94"/>
        <v>0</v>
      </c>
      <c r="R482" s="202">
        <f t="shared" si="95"/>
        <v>0</v>
      </c>
      <c r="S482" s="203">
        <f t="shared" si="96"/>
        <v>0</v>
      </c>
      <c r="T482" s="202">
        <f t="shared" si="97"/>
        <v>0</v>
      </c>
      <c r="U482" s="203">
        <f t="shared" si="98"/>
        <v>0</v>
      </c>
      <c r="V482" s="202">
        <f t="shared" si="99"/>
        <v>0</v>
      </c>
      <c r="W482" s="204" t="str">
        <f t="shared" si="100"/>
        <v>none</v>
      </c>
      <c r="X482" s="205">
        <f t="shared" si="101"/>
        <v>0</v>
      </c>
    </row>
    <row r="483" spans="1:24" x14ac:dyDescent="0.25">
      <c r="A483" s="228" t="s">
        <v>21</v>
      </c>
      <c r="B483" s="341">
        <f t="shared" si="90"/>
        <v>62</v>
      </c>
      <c r="C483" s="341" t="str">
        <f t="shared" si="91"/>
        <v>Admin 4a - 62</v>
      </c>
      <c r="D483" s="351"/>
      <c r="E483" s="350"/>
      <c r="F483" s="351"/>
      <c r="G483" s="350"/>
      <c r="H483" s="350"/>
      <c r="I483" s="351"/>
      <c r="J483" s="350"/>
      <c r="K483" s="350"/>
      <c r="L483" s="351"/>
      <c r="M483" s="341" t="str">
        <f t="shared" si="92"/>
        <v/>
      </c>
      <c r="N483" s="350"/>
      <c r="O483" s="351"/>
      <c r="P483" s="341" t="str">
        <f t="shared" si="93"/>
        <v/>
      </c>
      <c r="Q483" s="202">
        <f t="shared" si="94"/>
        <v>0</v>
      </c>
      <c r="R483" s="202">
        <f t="shared" si="95"/>
        <v>0</v>
      </c>
      <c r="S483" s="203">
        <f t="shared" si="96"/>
        <v>0</v>
      </c>
      <c r="T483" s="202">
        <f t="shared" si="97"/>
        <v>0</v>
      </c>
      <c r="U483" s="203">
        <f t="shared" si="98"/>
        <v>0</v>
      </c>
      <c r="V483" s="202">
        <f t="shared" si="99"/>
        <v>0</v>
      </c>
      <c r="W483" s="204" t="str">
        <f t="shared" si="100"/>
        <v>none</v>
      </c>
      <c r="X483" s="205">
        <f t="shared" si="101"/>
        <v>0</v>
      </c>
    </row>
    <row r="484" spans="1:24" x14ac:dyDescent="0.25">
      <c r="A484" s="228" t="s">
        <v>21</v>
      </c>
      <c r="B484" s="341">
        <f t="shared" si="90"/>
        <v>63</v>
      </c>
      <c r="C484" s="341" t="str">
        <f t="shared" si="91"/>
        <v>Admin 4a - 63</v>
      </c>
      <c r="D484" s="351"/>
      <c r="E484" s="350"/>
      <c r="F484" s="351"/>
      <c r="G484" s="350"/>
      <c r="H484" s="350"/>
      <c r="I484" s="351"/>
      <c r="J484" s="350"/>
      <c r="K484" s="350"/>
      <c r="L484" s="351"/>
      <c r="M484" s="341" t="str">
        <f t="shared" si="92"/>
        <v/>
      </c>
      <c r="N484" s="350"/>
      <c r="O484" s="351"/>
      <c r="P484" s="341" t="str">
        <f t="shared" si="93"/>
        <v/>
      </c>
      <c r="Q484" s="202">
        <f t="shared" si="94"/>
        <v>0</v>
      </c>
      <c r="R484" s="202">
        <f t="shared" si="95"/>
        <v>0</v>
      </c>
      <c r="S484" s="203">
        <f t="shared" si="96"/>
        <v>0</v>
      </c>
      <c r="T484" s="202">
        <f t="shared" si="97"/>
        <v>0</v>
      </c>
      <c r="U484" s="203">
        <f t="shared" si="98"/>
        <v>0</v>
      </c>
      <c r="V484" s="202">
        <f t="shared" si="99"/>
        <v>0</v>
      </c>
      <c r="W484" s="204" t="str">
        <f t="shared" si="100"/>
        <v>none</v>
      </c>
      <c r="X484" s="205">
        <f t="shared" si="101"/>
        <v>0</v>
      </c>
    </row>
    <row r="485" spans="1:24" x14ac:dyDescent="0.25">
      <c r="A485" s="228" t="s">
        <v>21</v>
      </c>
      <c r="B485" s="341">
        <f t="shared" si="90"/>
        <v>64</v>
      </c>
      <c r="C485" s="341" t="str">
        <f t="shared" si="91"/>
        <v>Admin 4a - 64</v>
      </c>
      <c r="D485" s="351"/>
      <c r="E485" s="350"/>
      <c r="F485" s="351"/>
      <c r="G485" s="350"/>
      <c r="H485" s="350"/>
      <c r="I485" s="351"/>
      <c r="J485" s="350"/>
      <c r="K485" s="350"/>
      <c r="L485" s="351"/>
      <c r="M485" s="341" t="str">
        <f t="shared" si="92"/>
        <v/>
      </c>
      <c r="N485" s="350"/>
      <c r="O485" s="351"/>
      <c r="P485" s="341" t="str">
        <f t="shared" si="93"/>
        <v/>
      </c>
      <c r="Q485" s="202">
        <f t="shared" si="94"/>
        <v>0</v>
      </c>
      <c r="R485" s="202">
        <f t="shared" si="95"/>
        <v>0</v>
      </c>
      <c r="S485" s="203">
        <f t="shared" si="96"/>
        <v>0</v>
      </c>
      <c r="T485" s="202">
        <f t="shared" si="97"/>
        <v>0</v>
      </c>
      <c r="U485" s="203">
        <f t="shared" si="98"/>
        <v>0</v>
      </c>
      <c r="V485" s="202">
        <f t="shared" si="99"/>
        <v>0</v>
      </c>
      <c r="W485" s="204" t="str">
        <f t="shared" si="100"/>
        <v>none</v>
      </c>
      <c r="X485" s="205">
        <f t="shared" si="101"/>
        <v>0</v>
      </c>
    </row>
    <row r="486" spans="1:24" x14ac:dyDescent="0.25">
      <c r="A486" s="228" t="s">
        <v>21</v>
      </c>
      <c r="B486" s="341">
        <f t="shared" si="90"/>
        <v>65</v>
      </c>
      <c r="C486" s="341" t="str">
        <f t="shared" si="91"/>
        <v>Admin 4a - 65</v>
      </c>
      <c r="D486" s="351"/>
      <c r="E486" s="350"/>
      <c r="F486" s="351"/>
      <c r="G486" s="350"/>
      <c r="H486" s="350"/>
      <c r="I486" s="351"/>
      <c r="J486" s="350"/>
      <c r="K486" s="350"/>
      <c r="L486" s="351"/>
      <c r="M486" s="341" t="str">
        <f t="shared" si="92"/>
        <v/>
      </c>
      <c r="N486" s="350"/>
      <c r="O486" s="351"/>
      <c r="P486" s="341" t="str">
        <f t="shared" si="93"/>
        <v/>
      </c>
      <c r="Q486" s="202">
        <f t="shared" si="94"/>
        <v>0</v>
      </c>
      <c r="R486" s="202">
        <f t="shared" si="95"/>
        <v>0</v>
      </c>
      <c r="S486" s="203">
        <f t="shared" si="96"/>
        <v>0</v>
      </c>
      <c r="T486" s="202">
        <f t="shared" si="97"/>
        <v>0</v>
      </c>
      <c r="U486" s="203">
        <f t="shared" si="98"/>
        <v>0</v>
      </c>
      <c r="V486" s="202">
        <f t="shared" si="99"/>
        <v>0</v>
      </c>
      <c r="W486" s="204" t="str">
        <f t="shared" si="100"/>
        <v>none</v>
      </c>
      <c r="X486" s="205">
        <f t="shared" si="101"/>
        <v>0</v>
      </c>
    </row>
    <row r="487" spans="1:24" x14ac:dyDescent="0.25">
      <c r="A487" s="228" t="s">
        <v>21</v>
      </c>
      <c r="B487" s="341">
        <f t="shared" ref="B487:B541" si="102">B486+1</f>
        <v>66</v>
      </c>
      <c r="C487" s="341" t="str">
        <f t="shared" si="91"/>
        <v>Admin 4a - 66</v>
      </c>
      <c r="D487" s="351"/>
      <c r="E487" s="350"/>
      <c r="F487" s="351"/>
      <c r="G487" s="350"/>
      <c r="H487" s="350"/>
      <c r="I487" s="351"/>
      <c r="J487" s="350"/>
      <c r="K487" s="350"/>
      <c r="L487" s="351"/>
      <c r="M487" s="341" t="str">
        <f t="shared" si="92"/>
        <v/>
      </c>
      <c r="N487" s="350"/>
      <c r="O487" s="351"/>
      <c r="P487" s="341" t="str">
        <f t="shared" si="93"/>
        <v/>
      </c>
      <c r="Q487" s="202">
        <f t="shared" si="94"/>
        <v>0</v>
      </c>
      <c r="R487" s="202">
        <f t="shared" si="95"/>
        <v>0</v>
      </c>
      <c r="S487" s="203">
        <f t="shared" si="96"/>
        <v>0</v>
      </c>
      <c r="T487" s="202">
        <f t="shared" si="97"/>
        <v>0</v>
      </c>
      <c r="U487" s="203">
        <f t="shared" si="98"/>
        <v>0</v>
      </c>
      <c r="V487" s="202">
        <f t="shared" si="99"/>
        <v>0</v>
      </c>
      <c r="W487" s="204" t="str">
        <f t="shared" si="100"/>
        <v>none</v>
      </c>
      <c r="X487" s="205">
        <f t="shared" si="101"/>
        <v>0</v>
      </c>
    </row>
    <row r="488" spans="1:24" x14ac:dyDescent="0.25">
      <c r="A488" s="228" t="s">
        <v>21</v>
      </c>
      <c r="B488" s="341">
        <f t="shared" si="102"/>
        <v>67</v>
      </c>
      <c r="C488" s="341" t="str">
        <f t="shared" si="91"/>
        <v>Admin 4a - 67</v>
      </c>
      <c r="D488" s="351"/>
      <c r="E488" s="350"/>
      <c r="F488" s="351"/>
      <c r="G488" s="350"/>
      <c r="H488" s="350"/>
      <c r="I488" s="351"/>
      <c r="J488" s="350"/>
      <c r="K488" s="350"/>
      <c r="L488" s="351"/>
      <c r="M488" s="341" t="str">
        <f t="shared" si="92"/>
        <v/>
      </c>
      <c r="N488" s="350"/>
      <c r="O488" s="351"/>
      <c r="P488" s="341" t="str">
        <f t="shared" si="93"/>
        <v/>
      </c>
      <c r="Q488" s="202">
        <f t="shared" si="94"/>
        <v>0</v>
      </c>
      <c r="R488" s="202">
        <f t="shared" si="95"/>
        <v>0</v>
      </c>
      <c r="S488" s="203">
        <f t="shared" si="96"/>
        <v>0</v>
      </c>
      <c r="T488" s="202">
        <f t="shared" si="97"/>
        <v>0</v>
      </c>
      <c r="U488" s="203">
        <f t="shared" si="98"/>
        <v>0</v>
      </c>
      <c r="V488" s="202">
        <f t="shared" si="99"/>
        <v>0</v>
      </c>
      <c r="W488" s="204" t="str">
        <f t="shared" si="100"/>
        <v>none</v>
      </c>
      <c r="X488" s="205">
        <f t="shared" si="101"/>
        <v>0</v>
      </c>
    </row>
    <row r="489" spans="1:24" x14ac:dyDescent="0.25">
      <c r="A489" s="228" t="s">
        <v>21</v>
      </c>
      <c r="B489" s="341">
        <f t="shared" si="102"/>
        <v>68</v>
      </c>
      <c r="C489" s="341" t="str">
        <f t="shared" si="91"/>
        <v>Admin 4a - 68</v>
      </c>
      <c r="D489" s="351"/>
      <c r="E489" s="350"/>
      <c r="F489" s="351"/>
      <c r="G489" s="350"/>
      <c r="H489" s="350"/>
      <c r="I489" s="351"/>
      <c r="J489" s="350"/>
      <c r="K489" s="350"/>
      <c r="L489" s="351"/>
      <c r="M489" s="341" t="str">
        <f t="shared" si="92"/>
        <v/>
      </c>
      <c r="N489" s="350"/>
      <c r="O489" s="351"/>
      <c r="P489" s="341" t="str">
        <f t="shared" si="93"/>
        <v/>
      </c>
      <c r="Q489" s="202">
        <f t="shared" si="94"/>
        <v>0</v>
      </c>
      <c r="R489" s="202">
        <f t="shared" si="95"/>
        <v>0</v>
      </c>
      <c r="S489" s="203">
        <f t="shared" si="96"/>
        <v>0</v>
      </c>
      <c r="T489" s="202">
        <f t="shared" si="97"/>
        <v>0</v>
      </c>
      <c r="U489" s="203">
        <f t="shared" si="98"/>
        <v>0</v>
      </c>
      <c r="V489" s="202">
        <f t="shared" si="99"/>
        <v>0</v>
      </c>
      <c r="W489" s="204" t="str">
        <f t="shared" si="100"/>
        <v>none</v>
      </c>
      <c r="X489" s="205">
        <f t="shared" si="101"/>
        <v>0</v>
      </c>
    </row>
    <row r="490" spans="1:24" x14ac:dyDescent="0.25">
      <c r="A490" s="228" t="s">
        <v>21</v>
      </c>
      <c r="B490" s="341">
        <f t="shared" si="102"/>
        <v>69</v>
      </c>
      <c r="C490" s="341" t="str">
        <f t="shared" ref="C490:C553" si="103">A490&amp;" - "&amp;B490</f>
        <v>Admin 4a - 69</v>
      </c>
      <c r="D490" s="351"/>
      <c r="E490" s="350"/>
      <c r="F490" s="351"/>
      <c r="G490" s="350"/>
      <c r="H490" s="350"/>
      <c r="I490" s="351"/>
      <c r="J490" s="350"/>
      <c r="K490" s="350"/>
      <c r="L490" s="351"/>
      <c r="M490" s="341" t="str">
        <f t="shared" si="92"/>
        <v/>
      </c>
      <c r="N490" s="350"/>
      <c r="O490" s="351"/>
      <c r="P490" s="341" t="str">
        <f t="shared" si="93"/>
        <v/>
      </c>
      <c r="Q490" s="202">
        <f t="shared" si="94"/>
        <v>0</v>
      </c>
      <c r="R490" s="202">
        <f t="shared" si="95"/>
        <v>0</v>
      </c>
      <c r="S490" s="203">
        <f t="shared" si="96"/>
        <v>0</v>
      </c>
      <c r="T490" s="202">
        <f t="shared" si="97"/>
        <v>0</v>
      </c>
      <c r="U490" s="203">
        <f t="shared" si="98"/>
        <v>0</v>
      </c>
      <c r="V490" s="202">
        <f t="shared" si="99"/>
        <v>0</v>
      </c>
      <c r="W490" s="204" t="str">
        <f t="shared" si="100"/>
        <v>none</v>
      </c>
      <c r="X490" s="205">
        <f t="shared" si="101"/>
        <v>0</v>
      </c>
    </row>
    <row r="491" spans="1:24" x14ac:dyDescent="0.25">
      <c r="A491" s="228" t="s">
        <v>21</v>
      </c>
      <c r="B491" s="341">
        <f t="shared" si="102"/>
        <v>70</v>
      </c>
      <c r="C491" s="341" t="str">
        <f t="shared" si="103"/>
        <v>Admin 4a - 70</v>
      </c>
      <c r="D491" s="351"/>
      <c r="E491" s="350"/>
      <c r="F491" s="351"/>
      <c r="G491" s="350"/>
      <c r="H491" s="350"/>
      <c r="I491" s="351"/>
      <c r="J491" s="350"/>
      <c r="K491" s="350"/>
      <c r="L491" s="351"/>
      <c r="M491" s="341" t="str">
        <f t="shared" si="92"/>
        <v/>
      </c>
      <c r="N491" s="350"/>
      <c r="O491" s="351"/>
      <c r="P491" s="341" t="str">
        <f t="shared" si="93"/>
        <v/>
      </c>
      <c r="Q491" s="202">
        <f t="shared" si="94"/>
        <v>0</v>
      </c>
      <c r="R491" s="202">
        <f t="shared" si="95"/>
        <v>0</v>
      </c>
      <c r="S491" s="203">
        <f t="shared" si="96"/>
        <v>0</v>
      </c>
      <c r="T491" s="202">
        <f t="shared" si="97"/>
        <v>0</v>
      </c>
      <c r="U491" s="203">
        <f t="shared" si="98"/>
        <v>0</v>
      </c>
      <c r="V491" s="202">
        <f t="shared" si="99"/>
        <v>0</v>
      </c>
      <c r="W491" s="204" t="str">
        <f t="shared" si="100"/>
        <v>none</v>
      </c>
      <c r="X491" s="205">
        <f t="shared" si="101"/>
        <v>0</v>
      </c>
    </row>
    <row r="492" spans="1:24" x14ac:dyDescent="0.25">
      <c r="A492" s="228" t="s">
        <v>21</v>
      </c>
      <c r="B492" s="341">
        <f t="shared" si="102"/>
        <v>71</v>
      </c>
      <c r="C492" s="341" t="str">
        <f t="shared" si="103"/>
        <v>Admin 4a - 71</v>
      </c>
      <c r="D492" s="351"/>
      <c r="E492" s="350"/>
      <c r="F492" s="351"/>
      <c r="G492" s="350"/>
      <c r="H492" s="350"/>
      <c r="I492" s="351"/>
      <c r="J492" s="350"/>
      <c r="K492" s="350"/>
      <c r="L492" s="351"/>
      <c r="M492" s="341" t="str">
        <f t="shared" si="92"/>
        <v/>
      </c>
      <c r="N492" s="350"/>
      <c r="O492" s="351"/>
      <c r="P492" s="341" t="str">
        <f t="shared" si="93"/>
        <v/>
      </c>
      <c r="Q492" s="202">
        <f t="shared" si="94"/>
        <v>0</v>
      </c>
      <c r="R492" s="202">
        <f t="shared" si="95"/>
        <v>0</v>
      </c>
      <c r="S492" s="203">
        <f t="shared" si="96"/>
        <v>0</v>
      </c>
      <c r="T492" s="202">
        <f t="shared" si="97"/>
        <v>0</v>
      </c>
      <c r="U492" s="203">
        <f t="shared" si="98"/>
        <v>0</v>
      </c>
      <c r="V492" s="202">
        <f t="shared" si="99"/>
        <v>0</v>
      </c>
      <c r="W492" s="204" t="str">
        <f t="shared" si="100"/>
        <v>none</v>
      </c>
      <c r="X492" s="205">
        <f t="shared" si="101"/>
        <v>0</v>
      </c>
    </row>
    <row r="493" spans="1:24" x14ac:dyDescent="0.25">
      <c r="A493" s="228" t="s">
        <v>21</v>
      </c>
      <c r="B493" s="341">
        <f t="shared" si="102"/>
        <v>72</v>
      </c>
      <c r="C493" s="341" t="str">
        <f t="shared" si="103"/>
        <v>Admin 4a - 72</v>
      </c>
      <c r="D493" s="351"/>
      <c r="E493" s="350"/>
      <c r="F493" s="351"/>
      <c r="G493" s="350"/>
      <c r="H493" s="350"/>
      <c r="I493" s="351"/>
      <c r="J493" s="350"/>
      <c r="K493" s="350"/>
      <c r="L493" s="351"/>
      <c r="M493" s="341" t="str">
        <f t="shared" si="92"/>
        <v/>
      </c>
      <c r="N493" s="350"/>
      <c r="O493" s="351"/>
      <c r="P493" s="341" t="str">
        <f t="shared" si="93"/>
        <v/>
      </c>
      <c r="Q493" s="202">
        <f t="shared" si="94"/>
        <v>0</v>
      </c>
      <c r="R493" s="202">
        <f t="shared" si="95"/>
        <v>0</v>
      </c>
      <c r="S493" s="203">
        <f t="shared" si="96"/>
        <v>0</v>
      </c>
      <c r="T493" s="202">
        <f t="shared" si="97"/>
        <v>0</v>
      </c>
      <c r="U493" s="203">
        <f t="shared" si="98"/>
        <v>0</v>
      </c>
      <c r="V493" s="202">
        <f t="shared" si="99"/>
        <v>0</v>
      </c>
      <c r="W493" s="204" t="str">
        <f t="shared" si="100"/>
        <v>none</v>
      </c>
      <c r="X493" s="205">
        <f t="shared" si="101"/>
        <v>0</v>
      </c>
    </row>
    <row r="494" spans="1:24" x14ac:dyDescent="0.25">
      <c r="A494" s="228" t="s">
        <v>21</v>
      </c>
      <c r="B494" s="341">
        <f t="shared" si="102"/>
        <v>73</v>
      </c>
      <c r="C494" s="341" t="str">
        <f t="shared" si="103"/>
        <v>Admin 4a - 73</v>
      </c>
      <c r="D494" s="351"/>
      <c r="E494" s="350"/>
      <c r="F494" s="351"/>
      <c r="G494" s="350"/>
      <c r="H494" s="350"/>
      <c r="I494" s="351"/>
      <c r="J494" s="350"/>
      <c r="K494" s="350"/>
      <c r="L494" s="351"/>
      <c r="M494" s="341" t="str">
        <f t="shared" si="92"/>
        <v/>
      </c>
      <c r="N494" s="350"/>
      <c r="O494" s="351"/>
      <c r="P494" s="341" t="str">
        <f t="shared" si="93"/>
        <v/>
      </c>
      <c r="Q494" s="202">
        <f t="shared" si="94"/>
        <v>0</v>
      </c>
      <c r="R494" s="202">
        <f t="shared" si="95"/>
        <v>0</v>
      </c>
      <c r="S494" s="203">
        <f t="shared" si="96"/>
        <v>0</v>
      </c>
      <c r="T494" s="202">
        <f t="shared" si="97"/>
        <v>0</v>
      </c>
      <c r="U494" s="203">
        <f t="shared" si="98"/>
        <v>0</v>
      </c>
      <c r="V494" s="202">
        <f t="shared" si="99"/>
        <v>0</v>
      </c>
      <c r="W494" s="204" t="str">
        <f t="shared" si="100"/>
        <v>none</v>
      </c>
      <c r="X494" s="205">
        <f t="shared" si="101"/>
        <v>0</v>
      </c>
    </row>
    <row r="495" spans="1:24" x14ac:dyDescent="0.25">
      <c r="A495" s="228" t="s">
        <v>21</v>
      </c>
      <c r="B495" s="341">
        <f t="shared" si="102"/>
        <v>74</v>
      </c>
      <c r="C495" s="341" t="str">
        <f t="shared" si="103"/>
        <v>Admin 4a - 74</v>
      </c>
      <c r="D495" s="351"/>
      <c r="E495" s="350"/>
      <c r="F495" s="351"/>
      <c r="G495" s="350"/>
      <c r="H495" s="350"/>
      <c r="I495" s="351"/>
      <c r="J495" s="350"/>
      <c r="K495" s="350"/>
      <c r="L495" s="351"/>
      <c r="M495" s="341" t="str">
        <f t="shared" si="92"/>
        <v/>
      </c>
      <c r="N495" s="350"/>
      <c r="O495" s="351"/>
      <c r="P495" s="341" t="str">
        <f t="shared" si="93"/>
        <v/>
      </c>
      <c r="Q495" s="202">
        <f t="shared" si="94"/>
        <v>0</v>
      </c>
      <c r="R495" s="202">
        <f t="shared" si="95"/>
        <v>0</v>
      </c>
      <c r="S495" s="203">
        <f t="shared" si="96"/>
        <v>0</v>
      </c>
      <c r="T495" s="202">
        <f t="shared" si="97"/>
        <v>0</v>
      </c>
      <c r="U495" s="203">
        <f t="shared" si="98"/>
        <v>0</v>
      </c>
      <c r="V495" s="202">
        <f t="shared" si="99"/>
        <v>0</v>
      </c>
      <c r="W495" s="204" t="str">
        <f t="shared" si="100"/>
        <v>none</v>
      </c>
      <c r="X495" s="205">
        <f t="shared" si="101"/>
        <v>0</v>
      </c>
    </row>
    <row r="496" spans="1:24" x14ac:dyDescent="0.25">
      <c r="A496" s="228" t="s">
        <v>21</v>
      </c>
      <c r="B496" s="341">
        <f t="shared" si="102"/>
        <v>75</v>
      </c>
      <c r="C496" s="341" t="str">
        <f t="shared" si="103"/>
        <v>Admin 4a - 75</v>
      </c>
      <c r="D496" s="351"/>
      <c r="E496" s="350"/>
      <c r="F496" s="351"/>
      <c r="G496" s="350"/>
      <c r="H496" s="350"/>
      <c r="I496" s="351"/>
      <c r="J496" s="350"/>
      <c r="K496" s="350"/>
      <c r="L496" s="351"/>
      <c r="M496" s="341" t="str">
        <f t="shared" si="92"/>
        <v/>
      </c>
      <c r="N496" s="350"/>
      <c r="O496" s="351"/>
      <c r="P496" s="341" t="str">
        <f t="shared" si="93"/>
        <v/>
      </c>
      <c r="Q496" s="202">
        <f t="shared" si="94"/>
        <v>0</v>
      </c>
      <c r="R496" s="202">
        <f t="shared" si="95"/>
        <v>0</v>
      </c>
      <c r="S496" s="203">
        <f t="shared" si="96"/>
        <v>0</v>
      </c>
      <c r="T496" s="202">
        <f t="shared" si="97"/>
        <v>0</v>
      </c>
      <c r="U496" s="203">
        <f t="shared" si="98"/>
        <v>0</v>
      </c>
      <c r="V496" s="202">
        <f t="shared" si="99"/>
        <v>0</v>
      </c>
      <c r="W496" s="204" t="str">
        <f t="shared" si="100"/>
        <v>none</v>
      </c>
      <c r="X496" s="205">
        <f t="shared" si="101"/>
        <v>0</v>
      </c>
    </row>
    <row r="497" spans="1:24" x14ac:dyDescent="0.25">
      <c r="A497" s="228" t="s">
        <v>21</v>
      </c>
      <c r="B497" s="341">
        <f t="shared" si="102"/>
        <v>76</v>
      </c>
      <c r="C497" s="341" t="str">
        <f t="shared" si="103"/>
        <v>Admin 4a - 76</v>
      </c>
      <c r="D497" s="351"/>
      <c r="E497" s="350"/>
      <c r="F497" s="351"/>
      <c r="G497" s="350"/>
      <c r="H497" s="350"/>
      <c r="I497" s="351"/>
      <c r="J497" s="350"/>
      <c r="K497" s="350"/>
      <c r="L497" s="351"/>
      <c r="M497" s="341" t="str">
        <f t="shared" si="92"/>
        <v/>
      </c>
      <c r="N497" s="350"/>
      <c r="O497" s="351"/>
      <c r="P497" s="341" t="str">
        <f t="shared" si="93"/>
        <v/>
      </c>
      <c r="Q497" s="202">
        <f t="shared" si="94"/>
        <v>0</v>
      </c>
      <c r="R497" s="202">
        <f t="shared" si="95"/>
        <v>0</v>
      </c>
      <c r="S497" s="203">
        <f t="shared" si="96"/>
        <v>0</v>
      </c>
      <c r="T497" s="202">
        <f t="shared" si="97"/>
        <v>0</v>
      </c>
      <c r="U497" s="203">
        <f t="shared" si="98"/>
        <v>0</v>
      </c>
      <c r="V497" s="202">
        <f t="shared" si="99"/>
        <v>0</v>
      </c>
      <c r="W497" s="204" t="str">
        <f t="shared" si="100"/>
        <v>none</v>
      </c>
      <c r="X497" s="205">
        <f t="shared" si="101"/>
        <v>0</v>
      </c>
    </row>
    <row r="498" spans="1:24" x14ac:dyDescent="0.25">
      <c r="A498" s="228" t="s">
        <v>21</v>
      </c>
      <c r="B498" s="341">
        <f t="shared" si="102"/>
        <v>77</v>
      </c>
      <c r="C498" s="341" t="str">
        <f t="shared" si="103"/>
        <v>Admin 4a - 77</v>
      </c>
      <c r="D498" s="351"/>
      <c r="E498" s="350"/>
      <c r="F498" s="351"/>
      <c r="G498" s="350"/>
      <c r="H498" s="350"/>
      <c r="I498" s="351"/>
      <c r="J498" s="350"/>
      <c r="K498" s="350"/>
      <c r="L498" s="351"/>
      <c r="M498" s="341" t="str">
        <f t="shared" si="92"/>
        <v/>
      </c>
      <c r="N498" s="350"/>
      <c r="O498" s="351"/>
      <c r="P498" s="341" t="str">
        <f t="shared" si="93"/>
        <v/>
      </c>
      <c r="Q498" s="202">
        <f t="shared" si="94"/>
        <v>0</v>
      </c>
      <c r="R498" s="202">
        <f t="shared" si="95"/>
        <v>0</v>
      </c>
      <c r="S498" s="203">
        <f t="shared" si="96"/>
        <v>0</v>
      </c>
      <c r="T498" s="202">
        <f t="shared" si="97"/>
        <v>0</v>
      </c>
      <c r="U498" s="203">
        <f t="shared" si="98"/>
        <v>0</v>
      </c>
      <c r="V498" s="202">
        <f t="shared" si="99"/>
        <v>0</v>
      </c>
      <c r="W498" s="204" t="str">
        <f t="shared" si="100"/>
        <v>none</v>
      </c>
      <c r="X498" s="205">
        <f t="shared" si="101"/>
        <v>0</v>
      </c>
    </row>
    <row r="499" spans="1:24" x14ac:dyDescent="0.25">
      <c r="A499" s="228" t="s">
        <v>21</v>
      </c>
      <c r="B499" s="341">
        <f t="shared" si="102"/>
        <v>78</v>
      </c>
      <c r="C499" s="341" t="str">
        <f t="shared" si="103"/>
        <v>Admin 4a - 78</v>
      </c>
      <c r="D499" s="351"/>
      <c r="E499" s="350"/>
      <c r="F499" s="351"/>
      <c r="G499" s="350"/>
      <c r="H499" s="350"/>
      <c r="I499" s="351"/>
      <c r="J499" s="350"/>
      <c r="K499" s="350"/>
      <c r="L499" s="351"/>
      <c r="M499" s="341" t="str">
        <f t="shared" si="92"/>
        <v/>
      </c>
      <c r="N499" s="350"/>
      <c r="O499" s="351"/>
      <c r="P499" s="341" t="str">
        <f t="shared" si="93"/>
        <v/>
      </c>
      <c r="Q499" s="202">
        <f t="shared" si="94"/>
        <v>0</v>
      </c>
      <c r="R499" s="202">
        <f t="shared" si="95"/>
        <v>0</v>
      </c>
      <c r="S499" s="203">
        <f t="shared" si="96"/>
        <v>0</v>
      </c>
      <c r="T499" s="202">
        <f t="shared" si="97"/>
        <v>0</v>
      </c>
      <c r="U499" s="203">
        <f t="shared" si="98"/>
        <v>0</v>
      </c>
      <c r="V499" s="202">
        <f t="shared" si="99"/>
        <v>0</v>
      </c>
      <c r="W499" s="204" t="str">
        <f t="shared" si="100"/>
        <v>none</v>
      </c>
      <c r="X499" s="205">
        <f t="shared" si="101"/>
        <v>0</v>
      </c>
    </row>
    <row r="500" spans="1:24" x14ac:dyDescent="0.25">
      <c r="A500" s="228" t="s">
        <v>21</v>
      </c>
      <c r="B500" s="341">
        <f t="shared" si="102"/>
        <v>79</v>
      </c>
      <c r="C500" s="341" t="str">
        <f t="shared" si="103"/>
        <v>Admin 4a - 79</v>
      </c>
      <c r="D500" s="351"/>
      <c r="E500" s="350"/>
      <c r="F500" s="351"/>
      <c r="G500" s="350"/>
      <c r="H500" s="350"/>
      <c r="I500" s="351"/>
      <c r="J500" s="350"/>
      <c r="K500" s="350"/>
      <c r="L500" s="351"/>
      <c r="M500" s="341" t="str">
        <f t="shared" si="92"/>
        <v/>
      </c>
      <c r="N500" s="350"/>
      <c r="O500" s="351"/>
      <c r="P500" s="341" t="str">
        <f t="shared" si="93"/>
        <v/>
      </c>
      <c r="Q500" s="202">
        <f t="shared" si="94"/>
        <v>0</v>
      </c>
      <c r="R500" s="202">
        <f t="shared" si="95"/>
        <v>0</v>
      </c>
      <c r="S500" s="203">
        <f t="shared" si="96"/>
        <v>0</v>
      </c>
      <c r="T500" s="202">
        <f t="shared" si="97"/>
        <v>0</v>
      </c>
      <c r="U500" s="203">
        <f t="shared" si="98"/>
        <v>0</v>
      </c>
      <c r="V500" s="202">
        <f t="shared" si="99"/>
        <v>0</v>
      </c>
      <c r="W500" s="204" t="str">
        <f t="shared" si="100"/>
        <v>none</v>
      </c>
      <c r="X500" s="205">
        <f t="shared" si="101"/>
        <v>0</v>
      </c>
    </row>
    <row r="501" spans="1:24" x14ac:dyDescent="0.25">
      <c r="A501" s="228" t="s">
        <v>21</v>
      </c>
      <c r="B501" s="341">
        <f t="shared" si="102"/>
        <v>80</v>
      </c>
      <c r="C501" s="341" t="str">
        <f t="shared" si="103"/>
        <v>Admin 4a - 80</v>
      </c>
      <c r="D501" s="351"/>
      <c r="E501" s="350"/>
      <c r="F501" s="351"/>
      <c r="G501" s="350"/>
      <c r="H501" s="350"/>
      <c r="I501" s="351"/>
      <c r="J501" s="350"/>
      <c r="K501" s="350"/>
      <c r="L501" s="351"/>
      <c r="M501" s="341" t="str">
        <f t="shared" si="92"/>
        <v/>
      </c>
      <c r="N501" s="350"/>
      <c r="O501" s="351"/>
      <c r="P501" s="341" t="str">
        <f t="shared" si="93"/>
        <v/>
      </c>
      <c r="Q501" s="202">
        <f t="shared" si="94"/>
        <v>0</v>
      </c>
      <c r="R501" s="202">
        <f t="shared" si="95"/>
        <v>0</v>
      </c>
      <c r="S501" s="203">
        <f t="shared" si="96"/>
        <v>0</v>
      </c>
      <c r="T501" s="202">
        <f t="shared" si="97"/>
        <v>0</v>
      </c>
      <c r="U501" s="203">
        <f t="shared" si="98"/>
        <v>0</v>
      </c>
      <c r="V501" s="202">
        <f t="shared" si="99"/>
        <v>0</v>
      </c>
      <c r="W501" s="204" t="str">
        <f t="shared" si="100"/>
        <v>none</v>
      </c>
      <c r="X501" s="205">
        <f t="shared" si="101"/>
        <v>0</v>
      </c>
    </row>
    <row r="502" spans="1:24" x14ac:dyDescent="0.25">
      <c r="A502" s="228" t="s">
        <v>21</v>
      </c>
      <c r="B502" s="341">
        <f t="shared" si="102"/>
        <v>81</v>
      </c>
      <c r="C502" s="341" t="str">
        <f t="shared" si="103"/>
        <v>Admin 4a - 81</v>
      </c>
      <c r="D502" s="351"/>
      <c r="E502" s="350"/>
      <c r="F502" s="351"/>
      <c r="G502" s="350"/>
      <c r="H502" s="350"/>
      <c r="I502" s="351"/>
      <c r="J502" s="350"/>
      <c r="K502" s="350"/>
      <c r="L502" s="351"/>
      <c r="M502" s="341" t="str">
        <f t="shared" si="92"/>
        <v/>
      </c>
      <c r="N502" s="350"/>
      <c r="O502" s="351"/>
      <c r="P502" s="341" t="str">
        <f t="shared" si="93"/>
        <v/>
      </c>
      <c r="Q502" s="202">
        <f t="shared" si="94"/>
        <v>0</v>
      </c>
      <c r="R502" s="202">
        <f t="shared" si="95"/>
        <v>0</v>
      </c>
      <c r="S502" s="203">
        <f t="shared" si="96"/>
        <v>0</v>
      </c>
      <c r="T502" s="202">
        <f t="shared" si="97"/>
        <v>0</v>
      </c>
      <c r="U502" s="203">
        <f t="shared" si="98"/>
        <v>0</v>
      </c>
      <c r="V502" s="202">
        <f t="shared" si="99"/>
        <v>0</v>
      </c>
      <c r="W502" s="204" t="str">
        <f t="shared" si="100"/>
        <v>none</v>
      </c>
      <c r="X502" s="205">
        <f t="shared" si="101"/>
        <v>0</v>
      </c>
    </row>
    <row r="503" spans="1:24" x14ac:dyDescent="0.25">
      <c r="A503" s="228" t="s">
        <v>21</v>
      </c>
      <c r="B503" s="341">
        <f t="shared" si="102"/>
        <v>82</v>
      </c>
      <c r="C503" s="341" t="str">
        <f t="shared" si="103"/>
        <v>Admin 4a - 82</v>
      </c>
      <c r="D503" s="351"/>
      <c r="E503" s="350"/>
      <c r="F503" s="351"/>
      <c r="G503" s="350"/>
      <c r="H503" s="350"/>
      <c r="I503" s="351"/>
      <c r="J503" s="350"/>
      <c r="K503" s="350"/>
      <c r="L503" s="351"/>
      <c r="M503" s="341" t="str">
        <f t="shared" si="92"/>
        <v/>
      </c>
      <c r="N503" s="350"/>
      <c r="O503" s="351"/>
      <c r="P503" s="341" t="str">
        <f t="shared" si="93"/>
        <v/>
      </c>
      <c r="Q503" s="202">
        <f t="shared" si="94"/>
        <v>0</v>
      </c>
      <c r="R503" s="202">
        <f t="shared" si="95"/>
        <v>0</v>
      </c>
      <c r="S503" s="203">
        <f t="shared" si="96"/>
        <v>0</v>
      </c>
      <c r="T503" s="202">
        <f t="shared" si="97"/>
        <v>0</v>
      </c>
      <c r="U503" s="203">
        <f t="shared" si="98"/>
        <v>0</v>
      </c>
      <c r="V503" s="202">
        <f t="shared" si="99"/>
        <v>0</v>
      </c>
      <c r="W503" s="204" t="str">
        <f t="shared" si="100"/>
        <v>none</v>
      </c>
      <c r="X503" s="205">
        <f t="shared" si="101"/>
        <v>0</v>
      </c>
    </row>
    <row r="504" spans="1:24" x14ac:dyDescent="0.25">
      <c r="A504" s="228" t="s">
        <v>21</v>
      </c>
      <c r="B504" s="341">
        <f t="shared" si="102"/>
        <v>83</v>
      </c>
      <c r="C504" s="341" t="str">
        <f t="shared" si="103"/>
        <v>Admin 4a - 83</v>
      </c>
      <c r="D504" s="351"/>
      <c r="E504" s="350"/>
      <c r="F504" s="351"/>
      <c r="G504" s="350"/>
      <c r="H504" s="350"/>
      <c r="I504" s="351"/>
      <c r="J504" s="350"/>
      <c r="K504" s="350"/>
      <c r="L504" s="351"/>
      <c r="M504" s="341" t="str">
        <f t="shared" si="92"/>
        <v/>
      </c>
      <c r="N504" s="350"/>
      <c r="O504" s="351"/>
      <c r="P504" s="341" t="str">
        <f t="shared" si="93"/>
        <v/>
      </c>
      <c r="Q504" s="202">
        <f t="shared" si="94"/>
        <v>0</v>
      </c>
      <c r="R504" s="202">
        <f t="shared" si="95"/>
        <v>0</v>
      </c>
      <c r="S504" s="203">
        <f t="shared" si="96"/>
        <v>0</v>
      </c>
      <c r="T504" s="202">
        <f t="shared" si="97"/>
        <v>0</v>
      </c>
      <c r="U504" s="203">
        <f t="shared" si="98"/>
        <v>0</v>
      </c>
      <c r="V504" s="202">
        <f t="shared" si="99"/>
        <v>0</v>
      </c>
      <c r="W504" s="204" t="str">
        <f t="shared" si="100"/>
        <v>none</v>
      </c>
      <c r="X504" s="205">
        <f t="shared" si="101"/>
        <v>0</v>
      </c>
    </row>
    <row r="505" spans="1:24" x14ac:dyDescent="0.25">
      <c r="A505" s="228" t="s">
        <v>21</v>
      </c>
      <c r="B505" s="341">
        <f t="shared" si="102"/>
        <v>84</v>
      </c>
      <c r="C505" s="341" t="str">
        <f t="shared" si="103"/>
        <v>Admin 4a - 84</v>
      </c>
      <c r="D505" s="351"/>
      <c r="E505" s="350"/>
      <c r="F505" s="351"/>
      <c r="G505" s="350"/>
      <c r="H505" s="350"/>
      <c r="I505" s="351"/>
      <c r="J505" s="350"/>
      <c r="K505" s="350"/>
      <c r="L505" s="351"/>
      <c r="M505" s="341" t="str">
        <f t="shared" si="92"/>
        <v/>
      </c>
      <c r="N505" s="350"/>
      <c r="O505" s="351"/>
      <c r="P505" s="341" t="str">
        <f t="shared" si="93"/>
        <v/>
      </c>
      <c r="Q505" s="202">
        <f t="shared" si="94"/>
        <v>0</v>
      </c>
      <c r="R505" s="202">
        <f t="shared" si="95"/>
        <v>0</v>
      </c>
      <c r="S505" s="203">
        <f t="shared" si="96"/>
        <v>0</v>
      </c>
      <c r="T505" s="202">
        <f t="shared" si="97"/>
        <v>0</v>
      </c>
      <c r="U505" s="203">
        <f t="shared" si="98"/>
        <v>0</v>
      </c>
      <c r="V505" s="202">
        <f t="shared" si="99"/>
        <v>0</v>
      </c>
      <c r="W505" s="204" t="str">
        <f t="shared" si="100"/>
        <v>none</v>
      </c>
      <c r="X505" s="205">
        <f t="shared" si="101"/>
        <v>0</v>
      </c>
    </row>
    <row r="506" spans="1:24" x14ac:dyDescent="0.25">
      <c r="A506" s="228" t="s">
        <v>21</v>
      </c>
      <c r="B506" s="341">
        <f t="shared" si="102"/>
        <v>85</v>
      </c>
      <c r="C506" s="341" t="str">
        <f t="shared" si="103"/>
        <v>Admin 4a - 85</v>
      </c>
      <c r="D506" s="351"/>
      <c r="E506" s="350"/>
      <c r="F506" s="351"/>
      <c r="G506" s="350"/>
      <c r="H506" s="350"/>
      <c r="I506" s="351"/>
      <c r="J506" s="350"/>
      <c r="K506" s="350"/>
      <c r="L506" s="351"/>
      <c r="M506" s="341" t="str">
        <f t="shared" si="92"/>
        <v/>
      </c>
      <c r="N506" s="350"/>
      <c r="O506" s="351"/>
      <c r="P506" s="341" t="str">
        <f t="shared" si="93"/>
        <v/>
      </c>
      <c r="Q506" s="202">
        <f t="shared" si="94"/>
        <v>0</v>
      </c>
      <c r="R506" s="202">
        <f t="shared" si="95"/>
        <v>0</v>
      </c>
      <c r="S506" s="203">
        <f t="shared" si="96"/>
        <v>0</v>
      </c>
      <c r="T506" s="202">
        <f t="shared" si="97"/>
        <v>0</v>
      </c>
      <c r="U506" s="203">
        <f t="shared" si="98"/>
        <v>0</v>
      </c>
      <c r="V506" s="202">
        <f t="shared" si="99"/>
        <v>0</v>
      </c>
      <c r="W506" s="204" t="str">
        <f t="shared" si="100"/>
        <v>none</v>
      </c>
      <c r="X506" s="205">
        <f t="shared" si="101"/>
        <v>0</v>
      </c>
    </row>
    <row r="507" spans="1:24" x14ac:dyDescent="0.25">
      <c r="A507" s="228" t="s">
        <v>21</v>
      </c>
      <c r="B507" s="341">
        <f t="shared" si="102"/>
        <v>86</v>
      </c>
      <c r="C507" s="341" t="str">
        <f t="shared" si="103"/>
        <v>Admin 4a - 86</v>
      </c>
      <c r="D507" s="351"/>
      <c r="E507" s="350"/>
      <c r="F507" s="351"/>
      <c r="G507" s="350"/>
      <c r="H507" s="350"/>
      <c r="I507" s="351"/>
      <c r="J507" s="350"/>
      <c r="K507" s="350"/>
      <c r="L507" s="351"/>
      <c r="M507" s="341" t="str">
        <f t="shared" si="92"/>
        <v/>
      </c>
      <c r="N507" s="350"/>
      <c r="O507" s="351"/>
      <c r="P507" s="341" t="str">
        <f t="shared" si="93"/>
        <v/>
      </c>
      <c r="Q507" s="202">
        <f t="shared" si="94"/>
        <v>0</v>
      </c>
      <c r="R507" s="202">
        <f t="shared" si="95"/>
        <v>0</v>
      </c>
      <c r="S507" s="203">
        <f t="shared" si="96"/>
        <v>0</v>
      </c>
      <c r="T507" s="202">
        <f t="shared" si="97"/>
        <v>0</v>
      </c>
      <c r="U507" s="203">
        <f t="shared" si="98"/>
        <v>0</v>
      </c>
      <c r="V507" s="202">
        <f t="shared" si="99"/>
        <v>0</v>
      </c>
      <c r="W507" s="204" t="str">
        <f t="shared" si="100"/>
        <v>none</v>
      </c>
      <c r="X507" s="205">
        <f t="shared" si="101"/>
        <v>0</v>
      </c>
    </row>
    <row r="508" spans="1:24" x14ac:dyDescent="0.25">
      <c r="A508" s="228" t="s">
        <v>21</v>
      </c>
      <c r="B508" s="341">
        <f t="shared" si="102"/>
        <v>87</v>
      </c>
      <c r="C508" s="341" t="str">
        <f t="shared" si="103"/>
        <v>Admin 4a - 87</v>
      </c>
      <c r="D508" s="351"/>
      <c r="E508" s="350"/>
      <c r="F508" s="351"/>
      <c r="G508" s="350"/>
      <c r="H508" s="350"/>
      <c r="I508" s="351"/>
      <c r="J508" s="350"/>
      <c r="K508" s="350"/>
      <c r="L508" s="351"/>
      <c r="M508" s="341" t="str">
        <f t="shared" si="92"/>
        <v/>
      </c>
      <c r="N508" s="350"/>
      <c r="O508" s="351"/>
      <c r="P508" s="341" t="str">
        <f t="shared" si="93"/>
        <v/>
      </c>
      <c r="Q508" s="202">
        <f t="shared" si="94"/>
        <v>0</v>
      </c>
      <c r="R508" s="202">
        <f t="shared" si="95"/>
        <v>0</v>
      </c>
      <c r="S508" s="203">
        <f t="shared" si="96"/>
        <v>0</v>
      </c>
      <c r="T508" s="202">
        <f t="shared" si="97"/>
        <v>0</v>
      </c>
      <c r="U508" s="203">
        <f t="shared" si="98"/>
        <v>0</v>
      </c>
      <c r="V508" s="202">
        <f t="shared" si="99"/>
        <v>0</v>
      </c>
      <c r="W508" s="204" t="str">
        <f t="shared" si="100"/>
        <v>none</v>
      </c>
      <c r="X508" s="205">
        <f t="shared" si="101"/>
        <v>0</v>
      </c>
    </row>
    <row r="509" spans="1:24" x14ac:dyDescent="0.25">
      <c r="A509" s="228" t="s">
        <v>21</v>
      </c>
      <c r="B509" s="341">
        <f t="shared" si="102"/>
        <v>88</v>
      </c>
      <c r="C509" s="341" t="str">
        <f t="shared" si="103"/>
        <v>Admin 4a - 88</v>
      </c>
      <c r="D509" s="351"/>
      <c r="E509" s="350"/>
      <c r="F509" s="351"/>
      <c r="G509" s="350"/>
      <c r="H509" s="350"/>
      <c r="I509" s="351"/>
      <c r="J509" s="350"/>
      <c r="K509" s="350"/>
      <c r="L509" s="351"/>
      <c r="M509" s="341" t="str">
        <f t="shared" si="92"/>
        <v/>
      </c>
      <c r="N509" s="350"/>
      <c r="O509" s="351"/>
      <c r="P509" s="341" t="str">
        <f t="shared" si="93"/>
        <v/>
      </c>
      <c r="Q509" s="202">
        <f t="shared" si="94"/>
        <v>0</v>
      </c>
      <c r="R509" s="202">
        <f t="shared" si="95"/>
        <v>0</v>
      </c>
      <c r="S509" s="203">
        <f t="shared" si="96"/>
        <v>0</v>
      </c>
      <c r="T509" s="202">
        <f t="shared" si="97"/>
        <v>0</v>
      </c>
      <c r="U509" s="203">
        <f t="shared" si="98"/>
        <v>0</v>
      </c>
      <c r="V509" s="202">
        <f t="shared" si="99"/>
        <v>0</v>
      </c>
      <c r="W509" s="204" t="str">
        <f t="shared" si="100"/>
        <v>none</v>
      </c>
      <c r="X509" s="205">
        <f t="shared" si="101"/>
        <v>0</v>
      </c>
    </row>
    <row r="510" spans="1:24" x14ac:dyDescent="0.25">
      <c r="A510" s="228" t="s">
        <v>21</v>
      </c>
      <c r="B510" s="341">
        <f t="shared" si="102"/>
        <v>89</v>
      </c>
      <c r="C510" s="341" t="str">
        <f t="shared" si="103"/>
        <v>Admin 4a - 89</v>
      </c>
      <c r="D510" s="351"/>
      <c r="E510" s="350"/>
      <c r="F510" s="351"/>
      <c r="G510" s="350"/>
      <c r="H510" s="350"/>
      <c r="I510" s="351"/>
      <c r="J510" s="350"/>
      <c r="K510" s="350"/>
      <c r="L510" s="351"/>
      <c r="M510" s="341" t="str">
        <f t="shared" si="92"/>
        <v/>
      </c>
      <c r="N510" s="350"/>
      <c r="O510" s="351"/>
      <c r="P510" s="341" t="str">
        <f t="shared" si="93"/>
        <v/>
      </c>
      <c r="Q510" s="202">
        <f t="shared" si="94"/>
        <v>0</v>
      </c>
      <c r="R510" s="202">
        <f t="shared" si="95"/>
        <v>0</v>
      </c>
      <c r="S510" s="203">
        <f t="shared" si="96"/>
        <v>0</v>
      </c>
      <c r="T510" s="202">
        <f t="shared" si="97"/>
        <v>0</v>
      </c>
      <c r="U510" s="203">
        <f t="shared" si="98"/>
        <v>0</v>
      </c>
      <c r="V510" s="202">
        <f t="shared" si="99"/>
        <v>0</v>
      </c>
      <c r="W510" s="204" t="str">
        <f t="shared" si="100"/>
        <v>none</v>
      </c>
      <c r="X510" s="205">
        <f t="shared" si="101"/>
        <v>0</v>
      </c>
    </row>
    <row r="511" spans="1:24" x14ac:dyDescent="0.25">
      <c r="A511" s="228" t="s">
        <v>21</v>
      </c>
      <c r="B511" s="341">
        <f t="shared" si="102"/>
        <v>90</v>
      </c>
      <c r="C511" s="341" t="str">
        <f t="shared" si="103"/>
        <v>Admin 4a - 90</v>
      </c>
      <c r="D511" s="351"/>
      <c r="E511" s="350"/>
      <c r="F511" s="351"/>
      <c r="G511" s="350"/>
      <c r="H511" s="350"/>
      <c r="I511" s="351"/>
      <c r="J511" s="350"/>
      <c r="K511" s="350"/>
      <c r="L511" s="351"/>
      <c r="M511" s="341" t="str">
        <f t="shared" si="92"/>
        <v/>
      </c>
      <c r="N511" s="350"/>
      <c r="O511" s="351"/>
      <c r="P511" s="341" t="str">
        <f t="shared" si="93"/>
        <v/>
      </c>
      <c r="Q511" s="202">
        <f t="shared" si="94"/>
        <v>0</v>
      </c>
      <c r="R511" s="202">
        <f t="shared" si="95"/>
        <v>0</v>
      </c>
      <c r="S511" s="203">
        <f t="shared" si="96"/>
        <v>0</v>
      </c>
      <c r="T511" s="202">
        <f t="shared" si="97"/>
        <v>0</v>
      </c>
      <c r="U511" s="203">
        <f t="shared" si="98"/>
        <v>0</v>
      </c>
      <c r="V511" s="202">
        <f t="shared" si="99"/>
        <v>0</v>
      </c>
      <c r="W511" s="204" t="str">
        <f t="shared" si="100"/>
        <v>none</v>
      </c>
      <c r="X511" s="205">
        <f t="shared" si="101"/>
        <v>0</v>
      </c>
    </row>
    <row r="512" spans="1:24" x14ac:dyDescent="0.25">
      <c r="A512" s="228" t="s">
        <v>21</v>
      </c>
      <c r="B512" s="341">
        <f t="shared" si="102"/>
        <v>91</v>
      </c>
      <c r="C512" s="341" t="str">
        <f t="shared" si="103"/>
        <v>Admin 4a - 91</v>
      </c>
      <c r="D512" s="351"/>
      <c r="E512" s="350"/>
      <c r="F512" s="351"/>
      <c r="G512" s="350"/>
      <c r="H512" s="350"/>
      <c r="I512" s="351"/>
      <c r="J512" s="350"/>
      <c r="K512" s="350"/>
      <c r="L512" s="351"/>
      <c r="M512" s="341" t="str">
        <f t="shared" si="92"/>
        <v/>
      </c>
      <c r="N512" s="350"/>
      <c r="O512" s="351"/>
      <c r="P512" s="341" t="str">
        <f t="shared" si="93"/>
        <v/>
      </c>
      <c r="Q512" s="202">
        <f t="shared" si="94"/>
        <v>0</v>
      </c>
      <c r="R512" s="202">
        <f t="shared" si="95"/>
        <v>0</v>
      </c>
      <c r="S512" s="203">
        <f t="shared" si="96"/>
        <v>0</v>
      </c>
      <c r="T512" s="202">
        <f t="shared" si="97"/>
        <v>0</v>
      </c>
      <c r="U512" s="203">
        <f t="shared" si="98"/>
        <v>0</v>
      </c>
      <c r="V512" s="202">
        <f t="shared" si="99"/>
        <v>0</v>
      </c>
      <c r="W512" s="204" t="str">
        <f t="shared" si="100"/>
        <v>none</v>
      </c>
      <c r="X512" s="205">
        <f t="shared" si="101"/>
        <v>0</v>
      </c>
    </row>
    <row r="513" spans="1:24" x14ac:dyDescent="0.25">
      <c r="A513" s="228" t="s">
        <v>21</v>
      </c>
      <c r="B513" s="341">
        <f t="shared" si="102"/>
        <v>92</v>
      </c>
      <c r="C513" s="341" t="str">
        <f t="shared" si="103"/>
        <v>Admin 4a - 92</v>
      </c>
      <c r="D513" s="351"/>
      <c r="E513" s="350"/>
      <c r="F513" s="351"/>
      <c r="G513" s="350"/>
      <c r="H513" s="350"/>
      <c r="I513" s="351"/>
      <c r="J513" s="350"/>
      <c r="K513" s="350"/>
      <c r="L513" s="351"/>
      <c r="M513" s="341" t="str">
        <f t="shared" si="92"/>
        <v/>
      </c>
      <c r="N513" s="350"/>
      <c r="O513" s="351"/>
      <c r="P513" s="341" t="str">
        <f t="shared" si="93"/>
        <v/>
      </c>
      <c r="Q513" s="202">
        <f t="shared" si="94"/>
        <v>0</v>
      </c>
      <c r="R513" s="202">
        <f t="shared" si="95"/>
        <v>0</v>
      </c>
      <c r="S513" s="203">
        <f t="shared" si="96"/>
        <v>0</v>
      </c>
      <c r="T513" s="202">
        <f t="shared" si="97"/>
        <v>0</v>
      </c>
      <c r="U513" s="203">
        <f t="shared" si="98"/>
        <v>0</v>
      </c>
      <c r="V513" s="202">
        <f t="shared" si="99"/>
        <v>0</v>
      </c>
      <c r="W513" s="204" t="str">
        <f t="shared" si="100"/>
        <v>none</v>
      </c>
      <c r="X513" s="205">
        <f t="shared" si="101"/>
        <v>0</v>
      </c>
    </row>
    <row r="514" spans="1:24" x14ac:dyDescent="0.25">
      <c r="A514" s="228" t="s">
        <v>21</v>
      </c>
      <c r="B514" s="341">
        <f t="shared" si="102"/>
        <v>93</v>
      </c>
      <c r="C514" s="341" t="str">
        <f t="shared" si="103"/>
        <v>Admin 4a - 93</v>
      </c>
      <c r="D514" s="351"/>
      <c r="E514" s="350"/>
      <c r="F514" s="351"/>
      <c r="G514" s="350"/>
      <c r="H514" s="350"/>
      <c r="I514" s="351"/>
      <c r="J514" s="350"/>
      <c r="K514" s="350"/>
      <c r="L514" s="351"/>
      <c r="M514" s="341" t="str">
        <f t="shared" ref="M514:M577" si="104">IF(ISBLANK(K514),"","SR")</f>
        <v/>
      </c>
      <c r="N514" s="350"/>
      <c r="O514" s="351"/>
      <c r="P514" s="341" t="str">
        <f t="shared" ref="P514:P577" si="105">IF(ISBLANK(N514), "", "UD")</f>
        <v/>
      </c>
      <c r="Q514" s="202">
        <f t="shared" ref="Q514:Q577" si="106">F514</f>
        <v>0</v>
      </c>
      <c r="R514" s="202">
        <f t="shared" ref="R514:R577" si="107">_xlfn.NUMBERVALUE(I514)+_xlfn.NUMBERVALUE(L514)</f>
        <v>0</v>
      </c>
      <c r="S514" s="203">
        <f t="shared" ref="S514:S577" si="108">COUNTIF(E514:K514,"=x")</f>
        <v>0</v>
      </c>
      <c r="T514" s="202">
        <f t="shared" ref="T514:T577" si="109">_xlfn.NUMBERVALUE(F514)+_xlfn.NUMBERVALUE(I514)+_xlfn.NUMBERVALUE(L514)</f>
        <v>0</v>
      </c>
      <c r="U514" s="203">
        <f t="shared" ref="U514:U577" si="110">COUNTIF(E514:N514,"=x")</f>
        <v>0</v>
      </c>
      <c r="V514" s="202">
        <f t="shared" ref="V514:V577" si="111">_xlfn.NUMBERVALUE(F514)+_xlfn.NUMBERVALUE(I514)+_xlfn.NUMBERVALUE(L514)+_xlfn.NUMBERVALUE(O514)</f>
        <v>0</v>
      </c>
      <c r="W514" s="204" t="str">
        <f t="shared" ref="W514:W577" si="112">IF(G514&lt;&gt;"",G514,IF(J514&lt;&gt;"",J514,IF(M514&lt;&gt;"",M514,IF(P514&lt;&gt;"",P514,"none"))))</f>
        <v>none</v>
      </c>
      <c r="X514" s="205">
        <f t="shared" ref="X514:X577" si="113">_xlfn.NUMBERVALUE(D514)-(_xlfn.NUMBERVALUE(Q514)+_xlfn.NUMBERVALUE(R514))</f>
        <v>0</v>
      </c>
    </row>
    <row r="515" spans="1:24" x14ac:dyDescent="0.25">
      <c r="A515" s="228" t="s">
        <v>21</v>
      </c>
      <c r="B515" s="341">
        <f t="shared" si="102"/>
        <v>94</v>
      </c>
      <c r="C515" s="341" t="str">
        <f t="shared" si="103"/>
        <v>Admin 4a - 94</v>
      </c>
      <c r="D515" s="351"/>
      <c r="E515" s="350"/>
      <c r="F515" s="351"/>
      <c r="G515" s="350"/>
      <c r="H515" s="350"/>
      <c r="I515" s="351"/>
      <c r="J515" s="350"/>
      <c r="K515" s="350"/>
      <c r="L515" s="351"/>
      <c r="M515" s="341" t="str">
        <f t="shared" si="104"/>
        <v/>
      </c>
      <c r="N515" s="350"/>
      <c r="O515" s="351"/>
      <c r="P515" s="341" t="str">
        <f t="shared" si="105"/>
        <v/>
      </c>
      <c r="Q515" s="202">
        <f t="shared" si="106"/>
        <v>0</v>
      </c>
      <c r="R515" s="202">
        <f t="shared" si="107"/>
        <v>0</v>
      </c>
      <c r="S515" s="203">
        <f t="shared" si="108"/>
        <v>0</v>
      </c>
      <c r="T515" s="202">
        <f t="shared" si="109"/>
        <v>0</v>
      </c>
      <c r="U515" s="203">
        <f t="shared" si="110"/>
        <v>0</v>
      </c>
      <c r="V515" s="202">
        <f t="shared" si="111"/>
        <v>0</v>
      </c>
      <c r="W515" s="204" t="str">
        <f t="shared" si="112"/>
        <v>none</v>
      </c>
      <c r="X515" s="205">
        <f t="shared" si="113"/>
        <v>0</v>
      </c>
    </row>
    <row r="516" spans="1:24" x14ac:dyDescent="0.25">
      <c r="A516" s="228" t="s">
        <v>21</v>
      </c>
      <c r="B516" s="341">
        <f t="shared" si="102"/>
        <v>95</v>
      </c>
      <c r="C516" s="341" t="str">
        <f t="shared" si="103"/>
        <v>Admin 4a - 95</v>
      </c>
      <c r="D516" s="351"/>
      <c r="E516" s="350"/>
      <c r="F516" s="351"/>
      <c r="G516" s="350"/>
      <c r="H516" s="350"/>
      <c r="I516" s="351"/>
      <c r="J516" s="350"/>
      <c r="K516" s="350"/>
      <c r="L516" s="351"/>
      <c r="M516" s="341" t="str">
        <f t="shared" si="104"/>
        <v/>
      </c>
      <c r="N516" s="350"/>
      <c r="O516" s="351"/>
      <c r="P516" s="341" t="str">
        <f t="shared" si="105"/>
        <v/>
      </c>
      <c r="Q516" s="202">
        <f t="shared" si="106"/>
        <v>0</v>
      </c>
      <c r="R516" s="202">
        <f t="shared" si="107"/>
        <v>0</v>
      </c>
      <c r="S516" s="203">
        <f t="shared" si="108"/>
        <v>0</v>
      </c>
      <c r="T516" s="202">
        <f t="shared" si="109"/>
        <v>0</v>
      </c>
      <c r="U516" s="203">
        <f t="shared" si="110"/>
        <v>0</v>
      </c>
      <c r="V516" s="202">
        <f t="shared" si="111"/>
        <v>0</v>
      </c>
      <c r="W516" s="204" t="str">
        <f t="shared" si="112"/>
        <v>none</v>
      </c>
      <c r="X516" s="205">
        <f t="shared" si="113"/>
        <v>0</v>
      </c>
    </row>
    <row r="517" spans="1:24" x14ac:dyDescent="0.25">
      <c r="A517" s="228" t="s">
        <v>21</v>
      </c>
      <c r="B517" s="341">
        <f t="shared" si="102"/>
        <v>96</v>
      </c>
      <c r="C517" s="341" t="str">
        <f t="shared" si="103"/>
        <v>Admin 4a - 96</v>
      </c>
      <c r="D517" s="351"/>
      <c r="E517" s="350"/>
      <c r="F517" s="351"/>
      <c r="G517" s="350"/>
      <c r="H517" s="350"/>
      <c r="I517" s="351"/>
      <c r="J517" s="350"/>
      <c r="K517" s="350"/>
      <c r="L517" s="351"/>
      <c r="M517" s="341" t="str">
        <f t="shared" si="104"/>
        <v/>
      </c>
      <c r="N517" s="350"/>
      <c r="O517" s="351"/>
      <c r="P517" s="341" t="str">
        <f t="shared" si="105"/>
        <v/>
      </c>
      <c r="Q517" s="202">
        <f t="shared" si="106"/>
        <v>0</v>
      </c>
      <c r="R517" s="202">
        <f t="shared" si="107"/>
        <v>0</v>
      </c>
      <c r="S517" s="203">
        <f t="shared" si="108"/>
        <v>0</v>
      </c>
      <c r="T517" s="202">
        <f t="shared" si="109"/>
        <v>0</v>
      </c>
      <c r="U517" s="203">
        <f t="shared" si="110"/>
        <v>0</v>
      </c>
      <c r="V517" s="202">
        <f t="shared" si="111"/>
        <v>0</v>
      </c>
      <c r="W517" s="204" t="str">
        <f t="shared" si="112"/>
        <v>none</v>
      </c>
      <c r="X517" s="205">
        <f t="shared" si="113"/>
        <v>0</v>
      </c>
    </row>
    <row r="518" spans="1:24" x14ac:dyDescent="0.25">
      <c r="A518" s="228" t="s">
        <v>21</v>
      </c>
      <c r="B518" s="341">
        <f t="shared" si="102"/>
        <v>97</v>
      </c>
      <c r="C518" s="341" t="str">
        <f t="shared" si="103"/>
        <v>Admin 4a - 97</v>
      </c>
      <c r="D518" s="351"/>
      <c r="E518" s="350"/>
      <c r="F518" s="351"/>
      <c r="G518" s="350"/>
      <c r="H518" s="350"/>
      <c r="I518" s="351"/>
      <c r="J518" s="350"/>
      <c r="K518" s="350"/>
      <c r="L518" s="351"/>
      <c r="M518" s="341" t="str">
        <f t="shared" si="104"/>
        <v/>
      </c>
      <c r="N518" s="350"/>
      <c r="O518" s="351"/>
      <c r="P518" s="341" t="str">
        <f t="shared" si="105"/>
        <v/>
      </c>
      <c r="Q518" s="202">
        <f t="shared" si="106"/>
        <v>0</v>
      </c>
      <c r="R518" s="202">
        <f t="shared" si="107"/>
        <v>0</v>
      </c>
      <c r="S518" s="203">
        <f t="shared" si="108"/>
        <v>0</v>
      </c>
      <c r="T518" s="202">
        <f t="shared" si="109"/>
        <v>0</v>
      </c>
      <c r="U518" s="203">
        <f t="shared" si="110"/>
        <v>0</v>
      </c>
      <c r="V518" s="202">
        <f t="shared" si="111"/>
        <v>0</v>
      </c>
      <c r="W518" s="204" t="str">
        <f t="shared" si="112"/>
        <v>none</v>
      </c>
      <c r="X518" s="205">
        <f t="shared" si="113"/>
        <v>0</v>
      </c>
    </row>
    <row r="519" spans="1:24" x14ac:dyDescent="0.25">
      <c r="A519" s="228" t="s">
        <v>21</v>
      </c>
      <c r="B519" s="341">
        <f t="shared" si="102"/>
        <v>98</v>
      </c>
      <c r="C519" s="341" t="str">
        <f t="shared" si="103"/>
        <v>Admin 4a - 98</v>
      </c>
      <c r="D519" s="351"/>
      <c r="E519" s="350"/>
      <c r="F519" s="351"/>
      <c r="G519" s="350"/>
      <c r="H519" s="350"/>
      <c r="I519" s="351"/>
      <c r="J519" s="350"/>
      <c r="K519" s="350"/>
      <c r="L519" s="351"/>
      <c r="M519" s="341" t="str">
        <f t="shared" si="104"/>
        <v/>
      </c>
      <c r="N519" s="350"/>
      <c r="O519" s="351"/>
      <c r="P519" s="341" t="str">
        <f t="shared" si="105"/>
        <v/>
      </c>
      <c r="Q519" s="202">
        <f t="shared" si="106"/>
        <v>0</v>
      </c>
      <c r="R519" s="202">
        <f t="shared" si="107"/>
        <v>0</v>
      </c>
      <c r="S519" s="203">
        <f t="shared" si="108"/>
        <v>0</v>
      </c>
      <c r="T519" s="202">
        <f t="shared" si="109"/>
        <v>0</v>
      </c>
      <c r="U519" s="203">
        <f t="shared" si="110"/>
        <v>0</v>
      </c>
      <c r="V519" s="202">
        <f t="shared" si="111"/>
        <v>0</v>
      </c>
      <c r="W519" s="204" t="str">
        <f t="shared" si="112"/>
        <v>none</v>
      </c>
      <c r="X519" s="205">
        <f t="shared" si="113"/>
        <v>0</v>
      </c>
    </row>
    <row r="520" spans="1:24" x14ac:dyDescent="0.25">
      <c r="A520" s="228" t="s">
        <v>21</v>
      </c>
      <c r="B520" s="341">
        <f t="shared" si="102"/>
        <v>99</v>
      </c>
      <c r="C520" s="341" t="str">
        <f t="shared" si="103"/>
        <v>Admin 4a - 99</v>
      </c>
      <c r="D520" s="351"/>
      <c r="E520" s="350"/>
      <c r="F520" s="351"/>
      <c r="G520" s="350"/>
      <c r="H520" s="350"/>
      <c r="I520" s="351"/>
      <c r="J520" s="350"/>
      <c r="K520" s="350"/>
      <c r="L520" s="351"/>
      <c r="M520" s="341" t="str">
        <f t="shared" si="104"/>
        <v/>
      </c>
      <c r="N520" s="350"/>
      <c r="O520" s="351"/>
      <c r="P520" s="341" t="str">
        <f t="shared" si="105"/>
        <v/>
      </c>
      <c r="Q520" s="202">
        <f t="shared" si="106"/>
        <v>0</v>
      </c>
      <c r="R520" s="202">
        <f t="shared" si="107"/>
        <v>0</v>
      </c>
      <c r="S520" s="203">
        <f t="shared" si="108"/>
        <v>0</v>
      </c>
      <c r="T520" s="202">
        <f t="shared" si="109"/>
        <v>0</v>
      </c>
      <c r="U520" s="203">
        <f t="shared" si="110"/>
        <v>0</v>
      </c>
      <c r="V520" s="202">
        <f t="shared" si="111"/>
        <v>0</v>
      </c>
      <c r="W520" s="204" t="str">
        <f t="shared" si="112"/>
        <v>none</v>
      </c>
      <c r="X520" s="205">
        <f t="shared" si="113"/>
        <v>0</v>
      </c>
    </row>
    <row r="521" spans="1:24" x14ac:dyDescent="0.25">
      <c r="A521" s="228" t="s">
        <v>21</v>
      </c>
      <c r="B521" s="341">
        <f t="shared" si="102"/>
        <v>100</v>
      </c>
      <c r="C521" s="341" t="str">
        <f t="shared" si="103"/>
        <v>Admin 4a - 100</v>
      </c>
      <c r="D521" s="351"/>
      <c r="E521" s="350"/>
      <c r="F521" s="351"/>
      <c r="G521" s="350"/>
      <c r="H521" s="350"/>
      <c r="I521" s="351"/>
      <c r="J521" s="350"/>
      <c r="K521" s="350"/>
      <c r="L521" s="351"/>
      <c r="M521" s="341" t="str">
        <f t="shared" si="104"/>
        <v/>
      </c>
      <c r="N521" s="350"/>
      <c r="O521" s="351"/>
      <c r="P521" s="341" t="str">
        <f t="shared" si="105"/>
        <v/>
      </c>
      <c r="Q521" s="202">
        <f t="shared" si="106"/>
        <v>0</v>
      </c>
      <c r="R521" s="202">
        <f t="shared" si="107"/>
        <v>0</v>
      </c>
      <c r="S521" s="203">
        <f t="shared" si="108"/>
        <v>0</v>
      </c>
      <c r="T521" s="202">
        <f t="shared" si="109"/>
        <v>0</v>
      </c>
      <c r="U521" s="203">
        <f t="shared" si="110"/>
        <v>0</v>
      </c>
      <c r="V521" s="202">
        <f t="shared" si="111"/>
        <v>0</v>
      </c>
      <c r="W521" s="204" t="str">
        <f t="shared" si="112"/>
        <v>none</v>
      </c>
      <c r="X521" s="205">
        <f t="shared" si="113"/>
        <v>0</v>
      </c>
    </row>
    <row r="522" spans="1:24" x14ac:dyDescent="0.25">
      <c r="A522" s="228" t="s">
        <v>21</v>
      </c>
      <c r="B522" s="341">
        <f t="shared" si="102"/>
        <v>101</v>
      </c>
      <c r="C522" s="341" t="str">
        <f t="shared" si="103"/>
        <v>Admin 4a - 101</v>
      </c>
      <c r="D522" s="351"/>
      <c r="E522" s="350"/>
      <c r="F522" s="351"/>
      <c r="G522" s="350"/>
      <c r="H522" s="350"/>
      <c r="I522" s="351"/>
      <c r="J522" s="350"/>
      <c r="K522" s="350"/>
      <c r="L522" s="351"/>
      <c r="M522" s="341" t="str">
        <f t="shared" si="104"/>
        <v/>
      </c>
      <c r="N522" s="350"/>
      <c r="O522" s="351"/>
      <c r="P522" s="341" t="str">
        <f t="shared" si="105"/>
        <v/>
      </c>
      <c r="Q522" s="202">
        <f t="shared" si="106"/>
        <v>0</v>
      </c>
      <c r="R522" s="202">
        <f t="shared" si="107"/>
        <v>0</v>
      </c>
      <c r="S522" s="203">
        <f t="shared" si="108"/>
        <v>0</v>
      </c>
      <c r="T522" s="202">
        <f t="shared" si="109"/>
        <v>0</v>
      </c>
      <c r="U522" s="203">
        <f t="shared" si="110"/>
        <v>0</v>
      </c>
      <c r="V522" s="202">
        <f t="shared" si="111"/>
        <v>0</v>
      </c>
      <c r="W522" s="204" t="str">
        <f t="shared" si="112"/>
        <v>none</v>
      </c>
      <c r="X522" s="205">
        <f t="shared" si="113"/>
        <v>0</v>
      </c>
    </row>
    <row r="523" spans="1:24" x14ac:dyDescent="0.25">
      <c r="A523" s="228" t="s">
        <v>21</v>
      </c>
      <c r="B523" s="341">
        <f t="shared" si="102"/>
        <v>102</v>
      </c>
      <c r="C523" s="341" t="str">
        <f t="shared" si="103"/>
        <v>Admin 4a - 102</v>
      </c>
      <c r="D523" s="351"/>
      <c r="E523" s="350"/>
      <c r="F523" s="351"/>
      <c r="G523" s="350"/>
      <c r="H523" s="350"/>
      <c r="I523" s="351"/>
      <c r="J523" s="350"/>
      <c r="K523" s="350"/>
      <c r="L523" s="351"/>
      <c r="M523" s="341" t="str">
        <f t="shared" si="104"/>
        <v/>
      </c>
      <c r="N523" s="350"/>
      <c r="O523" s="351"/>
      <c r="P523" s="341" t="str">
        <f t="shared" si="105"/>
        <v/>
      </c>
      <c r="Q523" s="202">
        <f t="shared" si="106"/>
        <v>0</v>
      </c>
      <c r="R523" s="202">
        <f t="shared" si="107"/>
        <v>0</v>
      </c>
      <c r="S523" s="203">
        <f t="shared" si="108"/>
        <v>0</v>
      </c>
      <c r="T523" s="202">
        <f t="shared" si="109"/>
        <v>0</v>
      </c>
      <c r="U523" s="203">
        <f t="shared" si="110"/>
        <v>0</v>
      </c>
      <c r="V523" s="202">
        <f t="shared" si="111"/>
        <v>0</v>
      </c>
      <c r="W523" s="204" t="str">
        <f t="shared" si="112"/>
        <v>none</v>
      </c>
      <c r="X523" s="205">
        <f t="shared" si="113"/>
        <v>0</v>
      </c>
    </row>
    <row r="524" spans="1:24" x14ac:dyDescent="0.25">
      <c r="A524" s="228" t="s">
        <v>21</v>
      </c>
      <c r="B524" s="341">
        <f t="shared" si="102"/>
        <v>103</v>
      </c>
      <c r="C524" s="341" t="str">
        <f t="shared" si="103"/>
        <v>Admin 4a - 103</v>
      </c>
      <c r="D524" s="351"/>
      <c r="E524" s="350"/>
      <c r="F524" s="351"/>
      <c r="G524" s="350"/>
      <c r="H524" s="350"/>
      <c r="I524" s="351"/>
      <c r="J524" s="350"/>
      <c r="K524" s="350"/>
      <c r="L524" s="351"/>
      <c r="M524" s="341" t="str">
        <f t="shared" si="104"/>
        <v/>
      </c>
      <c r="N524" s="350"/>
      <c r="O524" s="351"/>
      <c r="P524" s="341" t="str">
        <f t="shared" si="105"/>
        <v/>
      </c>
      <c r="Q524" s="202">
        <f t="shared" si="106"/>
        <v>0</v>
      </c>
      <c r="R524" s="202">
        <f t="shared" si="107"/>
        <v>0</v>
      </c>
      <c r="S524" s="203">
        <f t="shared" si="108"/>
        <v>0</v>
      </c>
      <c r="T524" s="202">
        <f t="shared" si="109"/>
        <v>0</v>
      </c>
      <c r="U524" s="203">
        <f t="shared" si="110"/>
        <v>0</v>
      </c>
      <c r="V524" s="202">
        <f t="shared" si="111"/>
        <v>0</v>
      </c>
      <c r="W524" s="204" t="str">
        <f t="shared" si="112"/>
        <v>none</v>
      </c>
      <c r="X524" s="205">
        <f t="shared" si="113"/>
        <v>0</v>
      </c>
    </row>
    <row r="525" spans="1:24" x14ac:dyDescent="0.25">
      <c r="A525" s="228" t="s">
        <v>21</v>
      </c>
      <c r="B525" s="341">
        <f t="shared" si="102"/>
        <v>104</v>
      </c>
      <c r="C525" s="341" t="str">
        <f t="shared" si="103"/>
        <v>Admin 4a - 104</v>
      </c>
      <c r="D525" s="351"/>
      <c r="E525" s="350"/>
      <c r="F525" s="351"/>
      <c r="G525" s="350"/>
      <c r="H525" s="350"/>
      <c r="I525" s="351"/>
      <c r="J525" s="350"/>
      <c r="K525" s="350"/>
      <c r="L525" s="351"/>
      <c r="M525" s="341" t="str">
        <f t="shared" si="104"/>
        <v/>
      </c>
      <c r="N525" s="350"/>
      <c r="O525" s="351"/>
      <c r="P525" s="341" t="str">
        <f t="shared" si="105"/>
        <v/>
      </c>
      <c r="Q525" s="202">
        <f t="shared" si="106"/>
        <v>0</v>
      </c>
      <c r="R525" s="202">
        <f t="shared" si="107"/>
        <v>0</v>
      </c>
      <c r="S525" s="203">
        <f t="shared" si="108"/>
        <v>0</v>
      </c>
      <c r="T525" s="202">
        <f t="shared" si="109"/>
        <v>0</v>
      </c>
      <c r="U525" s="203">
        <f t="shared" si="110"/>
        <v>0</v>
      </c>
      <c r="V525" s="202">
        <f t="shared" si="111"/>
        <v>0</v>
      </c>
      <c r="W525" s="204" t="str">
        <f t="shared" si="112"/>
        <v>none</v>
      </c>
      <c r="X525" s="205">
        <f t="shared" si="113"/>
        <v>0</v>
      </c>
    </row>
    <row r="526" spans="1:24" x14ac:dyDescent="0.25">
      <c r="A526" s="228" t="s">
        <v>21</v>
      </c>
      <c r="B526" s="341">
        <f t="shared" si="102"/>
        <v>105</v>
      </c>
      <c r="C526" s="341" t="str">
        <f t="shared" si="103"/>
        <v>Admin 4a - 105</v>
      </c>
      <c r="D526" s="351"/>
      <c r="E526" s="350"/>
      <c r="F526" s="351"/>
      <c r="G526" s="350"/>
      <c r="H526" s="350"/>
      <c r="I526" s="351"/>
      <c r="J526" s="350"/>
      <c r="K526" s="350"/>
      <c r="L526" s="351"/>
      <c r="M526" s="341" t="str">
        <f t="shared" si="104"/>
        <v/>
      </c>
      <c r="N526" s="350"/>
      <c r="O526" s="351"/>
      <c r="P526" s="341" t="str">
        <f t="shared" si="105"/>
        <v/>
      </c>
      <c r="Q526" s="202">
        <f t="shared" si="106"/>
        <v>0</v>
      </c>
      <c r="R526" s="202">
        <f t="shared" si="107"/>
        <v>0</v>
      </c>
      <c r="S526" s="203">
        <f t="shared" si="108"/>
        <v>0</v>
      </c>
      <c r="T526" s="202">
        <f t="shared" si="109"/>
        <v>0</v>
      </c>
      <c r="U526" s="203">
        <f t="shared" si="110"/>
        <v>0</v>
      </c>
      <c r="V526" s="202">
        <f t="shared" si="111"/>
        <v>0</v>
      </c>
      <c r="W526" s="204" t="str">
        <f t="shared" si="112"/>
        <v>none</v>
      </c>
      <c r="X526" s="205">
        <f t="shared" si="113"/>
        <v>0</v>
      </c>
    </row>
    <row r="527" spans="1:24" x14ac:dyDescent="0.25">
      <c r="A527" s="228" t="s">
        <v>21</v>
      </c>
      <c r="B527" s="341">
        <f t="shared" si="102"/>
        <v>106</v>
      </c>
      <c r="C527" s="341" t="str">
        <f t="shared" si="103"/>
        <v>Admin 4a - 106</v>
      </c>
      <c r="D527" s="351"/>
      <c r="E527" s="350"/>
      <c r="F527" s="351"/>
      <c r="G527" s="350"/>
      <c r="H527" s="350"/>
      <c r="I527" s="351"/>
      <c r="J527" s="350"/>
      <c r="K527" s="350"/>
      <c r="L527" s="351"/>
      <c r="M527" s="341" t="str">
        <f t="shared" si="104"/>
        <v/>
      </c>
      <c r="N527" s="350"/>
      <c r="O527" s="351"/>
      <c r="P527" s="341" t="str">
        <f t="shared" si="105"/>
        <v/>
      </c>
      <c r="Q527" s="202">
        <f t="shared" si="106"/>
        <v>0</v>
      </c>
      <c r="R527" s="202">
        <f t="shared" si="107"/>
        <v>0</v>
      </c>
      <c r="S527" s="203">
        <f t="shared" si="108"/>
        <v>0</v>
      </c>
      <c r="T527" s="202">
        <f t="shared" si="109"/>
        <v>0</v>
      </c>
      <c r="U527" s="203">
        <f t="shared" si="110"/>
        <v>0</v>
      </c>
      <c r="V527" s="202">
        <f t="shared" si="111"/>
        <v>0</v>
      </c>
      <c r="W527" s="204" t="str">
        <f t="shared" si="112"/>
        <v>none</v>
      </c>
      <c r="X527" s="205">
        <f t="shared" si="113"/>
        <v>0</v>
      </c>
    </row>
    <row r="528" spans="1:24" x14ac:dyDescent="0.25">
      <c r="A528" s="228" t="s">
        <v>21</v>
      </c>
      <c r="B528" s="341">
        <f t="shared" si="102"/>
        <v>107</v>
      </c>
      <c r="C528" s="341" t="str">
        <f t="shared" si="103"/>
        <v>Admin 4a - 107</v>
      </c>
      <c r="D528" s="351"/>
      <c r="E528" s="350"/>
      <c r="F528" s="351"/>
      <c r="G528" s="350"/>
      <c r="H528" s="350"/>
      <c r="I528" s="351"/>
      <c r="J528" s="350"/>
      <c r="K528" s="350"/>
      <c r="L528" s="351"/>
      <c r="M528" s="341" t="str">
        <f t="shared" si="104"/>
        <v/>
      </c>
      <c r="N528" s="350"/>
      <c r="O528" s="351"/>
      <c r="P528" s="341" t="str">
        <f t="shared" si="105"/>
        <v/>
      </c>
      <c r="Q528" s="202">
        <f t="shared" si="106"/>
        <v>0</v>
      </c>
      <c r="R528" s="202">
        <f t="shared" si="107"/>
        <v>0</v>
      </c>
      <c r="S528" s="203">
        <f t="shared" si="108"/>
        <v>0</v>
      </c>
      <c r="T528" s="202">
        <f t="shared" si="109"/>
        <v>0</v>
      </c>
      <c r="U528" s="203">
        <f t="shared" si="110"/>
        <v>0</v>
      </c>
      <c r="V528" s="202">
        <f t="shared" si="111"/>
        <v>0</v>
      </c>
      <c r="W528" s="204" t="str">
        <f t="shared" si="112"/>
        <v>none</v>
      </c>
      <c r="X528" s="205">
        <f t="shared" si="113"/>
        <v>0</v>
      </c>
    </row>
    <row r="529" spans="1:24" x14ac:dyDescent="0.25">
      <c r="A529" s="228" t="s">
        <v>21</v>
      </c>
      <c r="B529" s="341">
        <f t="shared" si="102"/>
        <v>108</v>
      </c>
      <c r="C529" s="341" t="str">
        <f t="shared" si="103"/>
        <v>Admin 4a - 108</v>
      </c>
      <c r="D529" s="351"/>
      <c r="E529" s="350"/>
      <c r="F529" s="351"/>
      <c r="G529" s="350"/>
      <c r="H529" s="350"/>
      <c r="I529" s="351"/>
      <c r="J529" s="350"/>
      <c r="K529" s="350"/>
      <c r="L529" s="351"/>
      <c r="M529" s="341" t="str">
        <f t="shared" si="104"/>
        <v/>
      </c>
      <c r="N529" s="350"/>
      <c r="O529" s="351"/>
      <c r="P529" s="341" t="str">
        <f t="shared" si="105"/>
        <v/>
      </c>
      <c r="Q529" s="202">
        <f t="shared" si="106"/>
        <v>0</v>
      </c>
      <c r="R529" s="202">
        <f t="shared" si="107"/>
        <v>0</v>
      </c>
      <c r="S529" s="203">
        <f t="shared" si="108"/>
        <v>0</v>
      </c>
      <c r="T529" s="202">
        <f t="shared" si="109"/>
        <v>0</v>
      </c>
      <c r="U529" s="203">
        <f t="shared" si="110"/>
        <v>0</v>
      </c>
      <c r="V529" s="202">
        <f t="shared" si="111"/>
        <v>0</v>
      </c>
      <c r="W529" s="204" t="str">
        <f t="shared" si="112"/>
        <v>none</v>
      </c>
      <c r="X529" s="205">
        <f t="shared" si="113"/>
        <v>0</v>
      </c>
    </row>
    <row r="530" spans="1:24" x14ac:dyDescent="0.25">
      <c r="A530" s="228" t="s">
        <v>21</v>
      </c>
      <c r="B530" s="341">
        <f t="shared" si="102"/>
        <v>109</v>
      </c>
      <c r="C530" s="341" t="str">
        <f t="shared" si="103"/>
        <v>Admin 4a - 109</v>
      </c>
      <c r="D530" s="351"/>
      <c r="E530" s="350"/>
      <c r="F530" s="351"/>
      <c r="G530" s="350"/>
      <c r="H530" s="350"/>
      <c r="I530" s="351"/>
      <c r="J530" s="350"/>
      <c r="K530" s="350"/>
      <c r="L530" s="351"/>
      <c r="M530" s="341" t="str">
        <f t="shared" si="104"/>
        <v/>
      </c>
      <c r="N530" s="350"/>
      <c r="O530" s="351"/>
      <c r="P530" s="341" t="str">
        <f t="shared" si="105"/>
        <v/>
      </c>
      <c r="Q530" s="202">
        <f t="shared" si="106"/>
        <v>0</v>
      </c>
      <c r="R530" s="202">
        <f t="shared" si="107"/>
        <v>0</v>
      </c>
      <c r="S530" s="203">
        <f t="shared" si="108"/>
        <v>0</v>
      </c>
      <c r="T530" s="202">
        <f t="shared" si="109"/>
        <v>0</v>
      </c>
      <c r="U530" s="203">
        <f t="shared" si="110"/>
        <v>0</v>
      </c>
      <c r="V530" s="202">
        <f t="shared" si="111"/>
        <v>0</v>
      </c>
      <c r="W530" s="204" t="str">
        <f t="shared" si="112"/>
        <v>none</v>
      </c>
      <c r="X530" s="205">
        <f t="shared" si="113"/>
        <v>0</v>
      </c>
    </row>
    <row r="531" spans="1:24" x14ac:dyDescent="0.25">
      <c r="A531" s="228" t="s">
        <v>21</v>
      </c>
      <c r="B531" s="341">
        <f t="shared" si="102"/>
        <v>110</v>
      </c>
      <c r="C531" s="341" t="str">
        <f t="shared" si="103"/>
        <v>Admin 4a - 110</v>
      </c>
      <c r="D531" s="351"/>
      <c r="E531" s="350"/>
      <c r="F531" s="351"/>
      <c r="G531" s="350"/>
      <c r="H531" s="350"/>
      <c r="I531" s="351"/>
      <c r="J531" s="350"/>
      <c r="K531" s="350"/>
      <c r="L531" s="351"/>
      <c r="M531" s="341" t="str">
        <f t="shared" si="104"/>
        <v/>
      </c>
      <c r="N531" s="350"/>
      <c r="O531" s="351"/>
      <c r="P531" s="341" t="str">
        <f t="shared" si="105"/>
        <v/>
      </c>
      <c r="Q531" s="202">
        <f t="shared" si="106"/>
        <v>0</v>
      </c>
      <c r="R531" s="202">
        <f t="shared" si="107"/>
        <v>0</v>
      </c>
      <c r="S531" s="203">
        <f t="shared" si="108"/>
        <v>0</v>
      </c>
      <c r="T531" s="202">
        <f t="shared" si="109"/>
        <v>0</v>
      </c>
      <c r="U531" s="203">
        <f t="shared" si="110"/>
        <v>0</v>
      </c>
      <c r="V531" s="202">
        <f t="shared" si="111"/>
        <v>0</v>
      </c>
      <c r="W531" s="204" t="str">
        <f t="shared" si="112"/>
        <v>none</v>
      </c>
      <c r="X531" s="205">
        <f t="shared" si="113"/>
        <v>0</v>
      </c>
    </row>
    <row r="532" spans="1:24" x14ac:dyDescent="0.25">
      <c r="A532" s="228" t="s">
        <v>21</v>
      </c>
      <c r="B532" s="341">
        <f t="shared" si="102"/>
        <v>111</v>
      </c>
      <c r="C532" s="341" t="str">
        <f t="shared" si="103"/>
        <v>Admin 4a - 111</v>
      </c>
      <c r="D532" s="351"/>
      <c r="E532" s="350"/>
      <c r="F532" s="351"/>
      <c r="G532" s="350"/>
      <c r="H532" s="350"/>
      <c r="I532" s="351"/>
      <c r="J532" s="350"/>
      <c r="K532" s="350"/>
      <c r="L532" s="351"/>
      <c r="M532" s="341" t="str">
        <f t="shared" si="104"/>
        <v/>
      </c>
      <c r="N532" s="350"/>
      <c r="O532" s="351"/>
      <c r="P532" s="341" t="str">
        <f t="shared" si="105"/>
        <v/>
      </c>
      <c r="Q532" s="202">
        <f t="shared" si="106"/>
        <v>0</v>
      </c>
      <c r="R532" s="202">
        <f t="shared" si="107"/>
        <v>0</v>
      </c>
      <c r="S532" s="203">
        <f t="shared" si="108"/>
        <v>0</v>
      </c>
      <c r="T532" s="202">
        <f t="shared" si="109"/>
        <v>0</v>
      </c>
      <c r="U532" s="203">
        <f t="shared" si="110"/>
        <v>0</v>
      </c>
      <c r="V532" s="202">
        <f t="shared" si="111"/>
        <v>0</v>
      </c>
      <c r="W532" s="204" t="str">
        <f t="shared" si="112"/>
        <v>none</v>
      </c>
      <c r="X532" s="205">
        <f t="shared" si="113"/>
        <v>0</v>
      </c>
    </row>
    <row r="533" spans="1:24" x14ac:dyDescent="0.25">
      <c r="A533" s="228" t="s">
        <v>21</v>
      </c>
      <c r="B533" s="341">
        <f t="shared" si="102"/>
        <v>112</v>
      </c>
      <c r="C533" s="341" t="str">
        <f t="shared" si="103"/>
        <v>Admin 4a - 112</v>
      </c>
      <c r="D533" s="351"/>
      <c r="E533" s="350"/>
      <c r="F533" s="351"/>
      <c r="G533" s="350"/>
      <c r="H533" s="350"/>
      <c r="I533" s="351"/>
      <c r="J533" s="350"/>
      <c r="K533" s="350"/>
      <c r="L533" s="351"/>
      <c r="M533" s="341" t="str">
        <f t="shared" si="104"/>
        <v/>
      </c>
      <c r="N533" s="350"/>
      <c r="O533" s="351"/>
      <c r="P533" s="341" t="str">
        <f t="shared" si="105"/>
        <v/>
      </c>
      <c r="Q533" s="202">
        <f t="shared" si="106"/>
        <v>0</v>
      </c>
      <c r="R533" s="202">
        <f t="shared" si="107"/>
        <v>0</v>
      </c>
      <c r="S533" s="203">
        <f t="shared" si="108"/>
        <v>0</v>
      </c>
      <c r="T533" s="202">
        <f t="shared" si="109"/>
        <v>0</v>
      </c>
      <c r="U533" s="203">
        <f t="shared" si="110"/>
        <v>0</v>
      </c>
      <c r="V533" s="202">
        <f t="shared" si="111"/>
        <v>0</v>
      </c>
      <c r="W533" s="204" t="str">
        <f t="shared" si="112"/>
        <v>none</v>
      </c>
      <c r="X533" s="205">
        <f t="shared" si="113"/>
        <v>0</v>
      </c>
    </row>
    <row r="534" spans="1:24" x14ac:dyDescent="0.25">
      <c r="A534" s="228" t="s">
        <v>21</v>
      </c>
      <c r="B534" s="341">
        <f t="shared" si="102"/>
        <v>113</v>
      </c>
      <c r="C534" s="341" t="str">
        <f t="shared" si="103"/>
        <v>Admin 4a - 113</v>
      </c>
      <c r="D534" s="351"/>
      <c r="E534" s="350"/>
      <c r="F534" s="351"/>
      <c r="G534" s="350"/>
      <c r="H534" s="350"/>
      <c r="I534" s="351"/>
      <c r="J534" s="350"/>
      <c r="K534" s="350"/>
      <c r="L534" s="351"/>
      <c r="M534" s="341" t="str">
        <f t="shared" si="104"/>
        <v/>
      </c>
      <c r="N534" s="350"/>
      <c r="O534" s="351"/>
      <c r="P534" s="341" t="str">
        <f t="shared" si="105"/>
        <v/>
      </c>
      <c r="Q534" s="202">
        <f t="shared" si="106"/>
        <v>0</v>
      </c>
      <c r="R534" s="202">
        <f t="shared" si="107"/>
        <v>0</v>
      </c>
      <c r="S534" s="203">
        <f t="shared" si="108"/>
        <v>0</v>
      </c>
      <c r="T534" s="202">
        <f t="shared" si="109"/>
        <v>0</v>
      </c>
      <c r="U534" s="203">
        <f t="shared" si="110"/>
        <v>0</v>
      </c>
      <c r="V534" s="202">
        <f t="shared" si="111"/>
        <v>0</v>
      </c>
      <c r="W534" s="204" t="str">
        <f t="shared" si="112"/>
        <v>none</v>
      </c>
      <c r="X534" s="205">
        <f t="shared" si="113"/>
        <v>0</v>
      </c>
    </row>
    <row r="535" spans="1:24" x14ac:dyDescent="0.25">
      <c r="A535" s="228" t="s">
        <v>21</v>
      </c>
      <c r="B535" s="341">
        <f t="shared" si="102"/>
        <v>114</v>
      </c>
      <c r="C535" s="341" t="str">
        <f t="shared" si="103"/>
        <v>Admin 4a - 114</v>
      </c>
      <c r="D535" s="351"/>
      <c r="E535" s="350"/>
      <c r="F535" s="351"/>
      <c r="G535" s="350"/>
      <c r="H535" s="350"/>
      <c r="I535" s="351"/>
      <c r="J535" s="350"/>
      <c r="K535" s="350"/>
      <c r="L535" s="351"/>
      <c r="M535" s="341" t="str">
        <f t="shared" si="104"/>
        <v/>
      </c>
      <c r="N535" s="350"/>
      <c r="O535" s="351"/>
      <c r="P535" s="341" t="str">
        <f t="shared" si="105"/>
        <v/>
      </c>
      <c r="Q535" s="202">
        <f t="shared" si="106"/>
        <v>0</v>
      </c>
      <c r="R535" s="202">
        <f t="shared" si="107"/>
        <v>0</v>
      </c>
      <c r="S535" s="203">
        <f t="shared" si="108"/>
        <v>0</v>
      </c>
      <c r="T535" s="202">
        <f t="shared" si="109"/>
        <v>0</v>
      </c>
      <c r="U535" s="203">
        <f t="shared" si="110"/>
        <v>0</v>
      </c>
      <c r="V535" s="202">
        <f t="shared" si="111"/>
        <v>0</v>
      </c>
      <c r="W535" s="204" t="str">
        <f t="shared" si="112"/>
        <v>none</v>
      </c>
      <c r="X535" s="205">
        <f t="shared" si="113"/>
        <v>0</v>
      </c>
    </row>
    <row r="536" spans="1:24" x14ac:dyDescent="0.25">
      <c r="A536" s="228" t="s">
        <v>21</v>
      </c>
      <c r="B536" s="341">
        <f t="shared" si="102"/>
        <v>115</v>
      </c>
      <c r="C536" s="341" t="str">
        <f t="shared" si="103"/>
        <v>Admin 4a - 115</v>
      </c>
      <c r="D536" s="351"/>
      <c r="E536" s="350"/>
      <c r="F536" s="351"/>
      <c r="G536" s="350"/>
      <c r="H536" s="350"/>
      <c r="I536" s="351"/>
      <c r="J536" s="350"/>
      <c r="K536" s="350"/>
      <c r="L536" s="351"/>
      <c r="M536" s="341" t="str">
        <f t="shared" si="104"/>
        <v/>
      </c>
      <c r="N536" s="350"/>
      <c r="O536" s="351"/>
      <c r="P536" s="341" t="str">
        <f t="shared" si="105"/>
        <v/>
      </c>
      <c r="Q536" s="202">
        <f t="shared" si="106"/>
        <v>0</v>
      </c>
      <c r="R536" s="202">
        <f t="shared" si="107"/>
        <v>0</v>
      </c>
      <c r="S536" s="203">
        <f t="shared" si="108"/>
        <v>0</v>
      </c>
      <c r="T536" s="202">
        <f t="shared" si="109"/>
        <v>0</v>
      </c>
      <c r="U536" s="203">
        <f t="shared" si="110"/>
        <v>0</v>
      </c>
      <c r="V536" s="202">
        <f t="shared" si="111"/>
        <v>0</v>
      </c>
      <c r="W536" s="204" t="str">
        <f t="shared" si="112"/>
        <v>none</v>
      </c>
      <c r="X536" s="205">
        <f t="shared" si="113"/>
        <v>0</v>
      </c>
    </row>
    <row r="537" spans="1:24" x14ac:dyDescent="0.25">
      <c r="A537" s="228" t="s">
        <v>21</v>
      </c>
      <c r="B537" s="341">
        <f t="shared" si="102"/>
        <v>116</v>
      </c>
      <c r="C537" s="341" t="str">
        <f t="shared" si="103"/>
        <v>Admin 4a - 116</v>
      </c>
      <c r="D537" s="351"/>
      <c r="E537" s="350"/>
      <c r="F537" s="351"/>
      <c r="G537" s="350"/>
      <c r="H537" s="350"/>
      <c r="I537" s="351"/>
      <c r="J537" s="350"/>
      <c r="K537" s="350"/>
      <c r="L537" s="351"/>
      <c r="M537" s="341" t="str">
        <f t="shared" si="104"/>
        <v/>
      </c>
      <c r="N537" s="350"/>
      <c r="O537" s="351"/>
      <c r="P537" s="341" t="str">
        <f t="shared" si="105"/>
        <v/>
      </c>
      <c r="Q537" s="202">
        <f t="shared" si="106"/>
        <v>0</v>
      </c>
      <c r="R537" s="202">
        <f t="shared" si="107"/>
        <v>0</v>
      </c>
      <c r="S537" s="203">
        <f t="shared" si="108"/>
        <v>0</v>
      </c>
      <c r="T537" s="202">
        <f t="shared" si="109"/>
        <v>0</v>
      </c>
      <c r="U537" s="203">
        <f t="shared" si="110"/>
        <v>0</v>
      </c>
      <c r="V537" s="202">
        <f t="shared" si="111"/>
        <v>0</v>
      </c>
      <c r="W537" s="204" t="str">
        <f t="shared" si="112"/>
        <v>none</v>
      </c>
      <c r="X537" s="205">
        <f t="shared" si="113"/>
        <v>0</v>
      </c>
    </row>
    <row r="538" spans="1:24" x14ac:dyDescent="0.25">
      <c r="A538" s="228" t="s">
        <v>21</v>
      </c>
      <c r="B538" s="341">
        <f t="shared" si="102"/>
        <v>117</v>
      </c>
      <c r="C538" s="341" t="str">
        <f t="shared" si="103"/>
        <v>Admin 4a - 117</v>
      </c>
      <c r="D538" s="351"/>
      <c r="E538" s="350"/>
      <c r="F538" s="351"/>
      <c r="G538" s="350"/>
      <c r="H538" s="350"/>
      <c r="I538" s="351"/>
      <c r="J538" s="350"/>
      <c r="K538" s="350"/>
      <c r="L538" s="351"/>
      <c r="M538" s="341" t="str">
        <f t="shared" si="104"/>
        <v/>
      </c>
      <c r="N538" s="350"/>
      <c r="O538" s="351"/>
      <c r="P538" s="341" t="str">
        <f t="shared" si="105"/>
        <v/>
      </c>
      <c r="Q538" s="202">
        <f t="shared" si="106"/>
        <v>0</v>
      </c>
      <c r="R538" s="202">
        <f t="shared" si="107"/>
        <v>0</v>
      </c>
      <c r="S538" s="203">
        <f t="shared" si="108"/>
        <v>0</v>
      </c>
      <c r="T538" s="202">
        <f t="shared" si="109"/>
        <v>0</v>
      </c>
      <c r="U538" s="203">
        <f t="shared" si="110"/>
        <v>0</v>
      </c>
      <c r="V538" s="202">
        <f t="shared" si="111"/>
        <v>0</v>
      </c>
      <c r="W538" s="204" t="str">
        <f t="shared" si="112"/>
        <v>none</v>
      </c>
      <c r="X538" s="205">
        <f t="shared" si="113"/>
        <v>0</v>
      </c>
    </row>
    <row r="539" spans="1:24" x14ac:dyDescent="0.25">
      <c r="A539" s="228" t="s">
        <v>21</v>
      </c>
      <c r="B539" s="341">
        <f t="shared" si="102"/>
        <v>118</v>
      </c>
      <c r="C539" s="341" t="str">
        <f t="shared" si="103"/>
        <v>Admin 4a - 118</v>
      </c>
      <c r="D539" s="351"/>
      <c r="E539" s="350"/>
      <c r="F539" s="351"/>
      <c r="G539" s="350"/>
      <c r="H539" s="350"/>
      <c r="I539" s="351"/>
      <c r="J539" s="350"/>
      <c r="K539" s="350"/>
      <c r="L539" s="351"/>
      <c r="M539" s="341" t="str">
        <f t="shared" si="104"/>
        <v/>
      </c>
      <c r="N539" s="350"/>
      <c r="O539" s="351"/>
      <c r="P539" s="341" t="str">
        <f t="shared" si="105"/>
        <v/>
      </c>
      <c r="Q539" s="202">
        <f t="shared" si="106"/>
        <v>0</v>
      </c>
      <c r="R539" s="202">
        <f t="shared" si="107"/>
        <v>0</v>
      </c>
      <c r="S539" s="203">
        <f t="shared" si="108"/>
        <v>0</v>
      </c>
      <c r="T539" s="202">
        <f t="shared" si="109"/>
        <v>0</v>
      </c>
      <c r="U539" s="203">
        <f t="shared" si="110"/>
        <v>0</v>
      </c>
      <c r="V539" s="202">
        <f t="shared" si="111"/>
        <v>0</v>
      </c>
      <c r="W539" s="204" t="str">
        <f t="shared" si="112"/>
        <v>none</v>
      </c>
      <c r="X539" s="205">
        <f t="shared" si="113"/>
        <v>0</v>
      </c>
    </row>
    <row r="540" spans="1:24" x14ac:dyDescent="0.25">
      <c r="A540" s="228" t="s">
        <v>21</v>
      </c>
      <c r="B540" s="341">
        <f t="shared" si="102"/>
        <v>119</v>
      </c>
      <c r="C540" s="341" t="str">
        <f t="shared" si="103"/>
        <v>Admin 4a - 119</v>
      </c>
      <c r="D540" s="351"/>
      <c r="E540" s="350"/>
      <c r="F540" s="351"/>
      <c r="G540" s="350"/>
      <c r="H540" s="350"/>
      <c r="I540" s="351"/>
      <c r="J540" s="350"/>
      <c r="K540" s="350"/>
      <c r="L540" s="351"/>
      <c r="M540" s="341" t="str">
        <f t="shared" si="104"/>
        <v/>
      </c>
      <c r="N540" s="350"/>
      <c r="O540" s="351"/>
      <c r="P540" s="341" t="str">
        <f t="shared" si="105"/>
        <v/>
      </c>
      <c r="Q540" s="202">
        <f t="shared" si="106"/>
        <v>0</v>
      </c>
      <c r="R540" s="202">
        <f t="shared" si="107"/>
        <v>0</v>
      </c>
      <c r="S540" s="203">
        <f t="shared" si="108"/>
        <v>0</v>
      </c>
      <c r="T540" s="202">
        <f t="shared" si="109"/>
        <v>0</v>
      </c>
      <c r="U540" s="203">
        <f t="shared" si="110"/>
        <v>0</v>
      </c>
      <c r="V540" s="202">
        <f t="shared" si="111"/>
        <v>0</v>
      </c>
      <c r="W540" s="204" t="str">
        <f t="shared" si="112"/>
        <v>none</v>
      </c>
      <c r="X540" s="205">
        <f t="shared" si="113"/>
        <v>0</v>
      </c>
    </row>
    <row r="541" spans="1:24" x14ac:dyDescent="0.25">
      <c r="A541" s="228" t="s">
        <v>21</v>
      </c>
      <c r="B541" s="341">
        <f t="shared" si="102"/>
        <v>120</v>
      </c>
      <c r="C541" s="341" t="str">
        <f t="shared" si="103"/>
        <v>Admin 4a - 120</v>
      </c>
      <c r="D541" s="351"/>
      <c r="E541" s="350"/>
      <c r="F541" s="351"/>
      <c r="G541" s="350"/>
      <c r="H541" s="350"/>
      <c r="I541" s="351"/>
      <c r="J541" s="350"/>
      <c r="K541" s="350"/>
      <c r="L541" s="351"/>
      <c r="M541" s="341" t="str">
        <f t="shared" si="104"/>
        <v/>
      </c>
      <c r="N541" s="350"/>
      <c r="O541" s="351"/>
      <c r="P541" s="341" t="str">
        <f t="shared" si="105"/>
        <v/>
      </c>
      <c r="Q541" s="202">
        <f t="shared" si="106"/>
        <v>0</v>
      </c>
      <c r="R541" s="202">
        <f t="shared" si="107"/>
        <v>0</v>
      </c>
      <c r="S541" s="203">
        <f t="shared" si="108"/>
        <v>0</v>
      </c>
      <c r="T541" s="202">
        <f t="shared" si="109"/>
        <v>0</v>
      </c>
      <c r="U541" s="203">
        <f t="shared" si="110"/>
        <v>0</v>
      </c>
      <c r="V541" s="202">
        <f t="shared" si="111"/>
        <v>0</v>
      </c>
      <c r="W541" s="204" t="str">
        <f t="shared" si="112"/>
        <v>none</v>
      </c>
      <c r="X541" s="205">
        <f t="shared" si="113"/>
        <v>0</v>
      </c>
    </row>
    <row r="542" spans="1:24" x14ac:dyDescent="0.25">
      <c r="A542" s="228" t="s">
        <v>22</v>
      </c>
      <c r="B542" s="341">
        <v>1</v>
      </c>
      <c r="C542" s="341" t="str">
        <f t="shared" si="103"/>
        <v>Admin 4b - 1</v>
      </c>
      <c r="D542" s="351"/>
      <c r="E542" s="350"/>
      <c r="F542" s="351"/>
      <c r="G542" s="350"/>
      <c r="H542" s="350"/>
      <c r="I542" s="351"/>
      <c r="J542" s="350"/>
      <c r="K542" s="350"/>
      <c r="L542" s="351"/>
      <c r="M542" s="341" t="str">
        <f t="shared" si="104"/>
        <v/>
      </c>
      <c r="N542" s="350"/>
      <c r="O542" s="351"/>
      <c r="P542" s="341" t="str">
        <f t="shared" si="105"/>
        <v/>
      </c>
      <c r="Q542" s="202">
        <f t="shared" si="106"/>
        <v>0</v>
      </c>
      <c r="R542" s="202">
        <f t="shared" si="107"/>
        <v>0</v>
      </c>
      <c r="S542" s="203">
        <f t="shared" si="108"/>
        <v>0</v>
      </c>
      <c r="T542" s="202">
        <f t="shared" si="109"/>
        <v>0</v>
      </c>
      <c r="U542" s="203">
        <f t="shared" si="110"/>
        <v>0</v>
      </c>
      <c r="V542" s="202">
        <f t="shared" si="111"/>
        <v>0</v>
      </c>
      <c r="W542" s="204" t="str">
        <f t="shared" si="112"/>
        <v>none</v>
      </c>
      <c r="X542" s="205">
        <f t="shared" si="113"/>
        <v>0</v>
      </c>
    </row>
    <row r="543" spans="1:24" x14ac:dyDescent="0.25">
      <c r="A543" s="228" t="s">
        <v>22</v>
      </c>
      <c r="B543" s="341">
        <f t="shared" ref="B543:B601" si="114">B542+1</f>
        <v>2</v>
      </c>
      <c r="C543" s="341" t="str">
        <f t="shared" si="103"/>
        <v>Admin 4b - 2</v>
      </c>
      <c r="D543" s="351"/>
      <c r="E543" s="350"/>
      <c r="F543" s="351"/>
      <c r="G543" s="350"/>
      <c r="H543" s="350"/>
      <c r="I543" s="351"/>
      <c r="J543" s="350"/>
      <c r="K543" s="350"/>
      <c r="L543" s="351"/>
      <c r="M543" s="341" t="str">
        <f t="shared" si="104"/>
        <v/>
      </c>
      <c r="N543" s="350"/>
      <c r="O543" s="351"/>
      <c r="P543" s="341" t="str">
        <f t="shared" si="105"/>
        <v/>
      </c>
      <c r="Q543" s="202">
        <f t="shared" si="106"/>
        <v>0</v>
      </c>
      <c r="R543" s="202">
        <f t="shared" si="107"/>
        <v>0</v>
      </c>
      <c r="S543" s="203">
        <f t="shared" si="108"/>
        <v>0</v>
      </c>
      <c r="T543" s="202">
        <f t="shared" si="109"/>
        <v>0</v>
      </c>
      <c r="U543" s="203">
        <f t="shared" si="110"/>
        <v>0</v>
      </c>
      <c r="V543" s="202">
        <f t="shared" si="111"/>
        <v>0</v>
      </c>
      <c r="W543" s="204" t="str">
        <f t="shared" si="112"/>
        <v>none</v>
      </c>
      <c r="X543" s="205">
        <f t="shared" si="113"/>
        <v>0</v>
      </c>
    </row>
    <row r="544" spans="1:24" x14ac:dyDescent="0.25">
      <c r="A544" s="228" t="s">
        <v>22</v>
      </c>
      <c r="B544" s="341">
        <f t="shared" si="114"/>
        <v>3</v>
      </c>
      <c r="C544" s="341" t="str">
        <f t="shared" si="103"/>
        <v>Admin 4b - 3</v>
      </c>
      <c r="D544" s="351"/>
      <c r="E544" s="350"/>
      <c r="F544" s="351"/>
      <c r="G544" s="350"/>
      <c r="H544" s="350"/>
      <c r="I544" s="351"/>
      <c r="J544" s="350"/>
      <c r="K544" s="350"/>
      <c r="L544" s="351"/>
      <c r="M544" s="341" t="str">
        <f t="shared" si="104"/>
        <v/>
      </c>
      <c r="N544" s="350"/>
      <c r="O544" s="351"/>
      <c r="P544" s="341" t="str">
        <f t="shared" si="105"/>
        <v/>
      </c>
      <c r="Q544" s="202">
        <f t="shared" si="106"/>
        <v>0</v>
      </c>
      <c r="R544" s="202">
        <f t="shared" si="107"/>
        <v>0</v>
      </c>
      <c r="S544" s="203">
        <f t="shared" si="108"/>
        <v>0</v>
      </c>
      <c r="T544" s="202">
        <f t="shared" si="109"/>
        <v>0</v>
      </c>
      <c r="U544" s="203">
        <f t="shared" si="110"/>
        <v>0</v>
      </c>
      <c r="V544" s="202">
        <f t="shared" si="111"/>
        <v>0</v>
      </c>
      <c r="W544" s="204" t="str">
        <f t="shared" si="112"/>
        <v>none</v>
      </c>
      <c r="X544" s="205">
        <f t="shared" si="113"/>
        <v>0</v>
      </c>
    </row>
    <row r="545" spans="1:24" x14ac:dyDescent="0.25">
      <c r="A545" s="228" t="s">
        <v>22</v>
      </c>
      <c r="B545" s="341">
        <f t="shared" si="114"/>
        <v>4</v>
      </c>
      <c r="C545" s="341" t="str">
        <f t="shared" si="103"/>
        <v>Admin 4b - 4</v>
      </c>
      <c r="D545" s="351"/>
      <c r="E545" s="350"/>
      <c r="F545" s="351"/>
      <c r="G545" s="350"/>
      <c r="H545" s="350"/>
      <c r="I545" s="351"/>
      <c r="J545" s="350"/>
      <c r="K545" s="350"/>
      <c r="L545" s="351"/>
      <c r="M545" s="341" t="str">
        <f t="shared" si="104"/>
        <v/>
      </c>
      <c r="N545" s="350"/>
      <c r="O545" s="351"/>
      <c r="P545" s="341" t="str">
        <f t="shared" si="105"/>
        <v/>
      </c>
      <c r="Q545" s="202">
        <f t="shared" si="106"/>
        <v>0</v>
      </c>
      <c r="R545" s="202">
        <f t="shared" si="107"/>
        <v>0</v>
      </c>
      <c r="S545" s="203">
        <f t="shared" si="108"/>
        <v>0</v>
      </c>
      <c r="T545" s="202">
        <f t="shared" si="109"/>
        <v>0</v>
      </c>
      <c r="U545" s="203">
        <f t="shared" si="110"/>
        <v>0</v>
      </c>
      <c r="V545" s="202">
        <f t="shared" si="111"/>
        <v>0</v>
      </c>
      <c r="W545" s="204" t="str">
        <f t="shared" si="112"/>
        <v>none</v>
      </c>
      <c r="X545" s="205">
        <f t="shared" si="113"/>
        <v>0</v>
      </c>
    </row>
    <row r="546" spans="1:24" x14ac:dyDescent="0.25">
      <c r="A546" s="228" t="s">
        <v>22</v>
      </c>
      <c r="B546" s="341">
        <f t="shared" si="114"/>
        <v>5</v>
      </c>
      <c r="C546" s="341" t="str">
        <f t="shared" si="103"/>
        <v>Admin 4b - 5</v>
      </c>
      <c r="D546" s="351"/>
      <c r="E546" s="350"/>
      <c r="F546" s="351"/>
      <c r="G546" s="350"/>
      <c r="H546" s="350"/>
      <c r="I546" s="351"/>
      <c r="J546" s="350"/>
      <c r="K546" s="350"/>
      <c r="L546" s="351"/>
      <c r="M546" s="341" t="str">
        <f t="shared" si="104"/>
        <v/>
      </c>
      <c r="N546" s="350"/>
      <c r="O546" s="351"/>
      <c r="P546" s="341" t="str">
        <f t="shared" si="105"/>
        <v/>
      </c>
      <c r="Q546" s="202">
        <f t="shared" si="106"/>
        <v>0</v>
      </c>
      <c r="R546" s="202">
        <f t="shared" si="107"/>
        <v>0</v>
      </c>
      <c r="S546" s="203">
        <f t="shared" si="108"/>
        <v>0</v>
      </c>
      <c r="T546" s="202">
        <f t="shared" si="109"/>
        <v>0</v>
      </c>
      <c r="U546" s="203">
        <f t="shared" si="110"/>
        <v>0</v>
      </c>
      <c r="V546" s="202">
        <f t="shared" si="111"/>
        <v>0</v>
      </c>
      <c r="W546" s="204" t="str">
        <f t="shared" si="112"/>
        <v>none</v>
      </c>
      <c r="X546" s="205">
        <f t="shared" si="113"/>
        <v>0</v>
      </c>
    </row>
    <row r="547" spans="1:24" x14ac:dyDescent="0.25">
      <c r="A547" s="228" t="s">
        <v>22</v>
      </c>
      <c r="B547" s="341">
        <f t="shared" si="114"/>
        <v>6</v>
      </c>
      <c r="C547" s="341" t="str">
        <f t="shared" si="103"/>
        <v>Admin 4b - 6</v>
      </c>
      <c r="D547" s="351"/>
      <c r="E547" s="350"/>
      <c r="F547" s="351"/>
      <c r="G547" s="350"/>
      <c r="H547" s="350"/>
      <c r="I547" s="351"/>
      <c r="J547" s="350"/>
      <c r="K547" s="350"/>
      <c r="L547" s="351"/>
      <c r="M547" s="341" t="str">
        <f t="shared" si="104"/>
        <v/>
      </c>
      <c r="N547" s="350"/>
      <c r="O547" s="351"/>
      <c r="P547" s="341" t="str">
        <f t="shared" si="105"/>
        <v/>
      </c>
      <c r="Q547" s="202">
        <f t="shared" si="106"/>
        <v>0</v>
      </c>
      <c r="R547" s="202">
        <f t="shared" si="107"/>
        <v>0</v>
      </c>
      <c r="S547" s="203">
        <f t="shared" si="108"/>
        <v>0</v>
      </c>
      <c r="T547" s="202">
        <f t="shared" si="109"/>
        <v>0</v>
      </c>
      <c r="U547" s="203">
        <f t="shared" si="110"/>
        <v>0</v>
      </c>
      <c r="V547" s="202">
        <f t="shared" si="111"/>
        <v>0</v>
      </c>
      <c r="W547" s="204" t="str">
        <f t="shared" si="112"/>
        <v>none</v>
      </c>
      <c r="X547" s="205">
        <f t="shared" si="113"/>
        <v>0</v>
      </c>
    </row>
    <row r="548" spans="1:24" x14ac:dyDescent="0.25">
      <c r="A548" s="228" t="s">
        <v>22</v>
      </c>
      <c r="B548" s="341">
        <f t="shared" si="114"/>
        <v>7</v>
      </c>
      <c r="C548" s="341" t="str">
        <f t="shared" si="103"/>
        <v>Admin 4b - 7</v>
      </c>
      <c r="D548" s="351"/>
      <c r="E548" s="350"/>
      <c r="F548" s="351"/>
      <c r="G548" s="350"/>
      <c r="H548" s="350"/>
      <c r="I548" s="351"/>
      <c r="J548" s="350"/>
      <c r="K548" s="350"/>
      <c r="L548" s="351"/>
      <c r="M548" s="341" t="str">
        <f t="shared" si="104"/>
        <v/>
      </c>
      <c r="N548" s="350"/>
      <c r="O548" s="351"/>
      <c r="P548" s="341" t="str">
        <f t="shared" si="105"/>
        <v/>
      </c>
      <c r="Q548" s="202">
        <f t="shared" si="106"/>
        <v>0</v>
      </c>
      <c r="R548" s="202">
        <f t="shared" si="107"/>
        <v>0</v>
      </c>
      <c r="S548" s="203">
        <f t="shared" si="108"/>
        <v>0</v>
      </c>
      <c r="T548" s="202">
        <f t="shared" si="109"/>
        <v>0</v>
      </c>
      <c r="U548" s="203">
        <f t="shared" si="110"/>
        <v>0</v>
      </c>
      <c r="V548" s="202">
        <f t="shared" si="111"/>
        <v>0</v>
      </c>
      <c r="W548" s="204" t="str">
        <f t="shared" si="112"/>
        <v>none</v>
      </c>
      <c r="X548" s="205">
        <f t="shared" si="113"/>
        <v>0</v>
      </c>
    </row>
    <row r="549" spans="1:24" x14ac:dyDescent="0.25">
      <c r="A549" s="228" t="s">
        <v>22</v>
      </c>
      <c r="B549" s="341">
        <f t="shared" si="114"/>
        <v>8</v>
      </c>
      <c r="C549" s="341" t="str">
        <f t="shared" si="103"/>
        <v>Admin 4b - 8</v>
      </c>
      <c r="D549" s="351"/>
      <c r="E549" s="350"/>
      <c r="F549" s="351"/>
      <c r="G549" s="350"/>
      <c r="H549" s="350"/>
      <c r="I549" s="351"/>
      <c r="J549" s="350"/>
      <c r="K549" s="350"/>
      <c r="L549" s="351"/>
      <c r="M549" s="341" t="str">
        <f t="shared" si="104"/>
        <v/>
      </c>
      <c r="N549" s="350"/>
      <c r="O549" s="351"/>
      <c r="P549" s="341" t="str">
        <f t="shared" si="105"/>
        <v/>
      </c>
      <c r="Q549" s="202">
        <f t="shared" si="106"/>
        <v>0</v>
      </c>
      <c r="R549" s="202">
        <f t="shared" si="107"/>
        <v>0</v>
      </c>
      <c r="S549" s="203">
        <f t="shared" si="108"/>
        <v>0</v>
      </c>
      <c r="T549" s="202">
        <f t="shared" si="109"/>
        <v>0</v>
      </c>
      <c r="U549" s="203">
        <f t="shared" si="110"/>
        <v>0</v>
      </c>
      <c r="V549" s="202">
        <f t="shared" si="111"/>
        <v>0</v>
      </c>
      <c r="W549" s="204" t="str">
        <f t="shared" si="112"/>
        <v>none</v>
      </c>
      <c r="X549" s="205">
        <f t="shared" si="113"/>
        <v>0</v>
      </c>
    </row>
    <row r="550" spans="1:24" x14ac:dyDescent="0.25">
      <c r="A550" s="228" t="s">
        <v>22</v>
      </c>
      <c r="B550" s="341">
        <f t="shared" si="114"/>
        <v>9</v>
      </c>
      <c r="C550" s="341" t="str">
        <f t="shared" si="103"/>
        <v>Admin 4b - 9</v>
      </c>
      <c r="D550" s="351"/>
      <c r="E550" s="350"/>
      <c r="F550" s="351"/>
      <c r="G550" s="350"/>
      <c r="H550" s="350"/>
      <c r="I550" s="351"/>
      <c r="J550" s="350"/>
      <c r="K550" s="350"/>
      <c r="L550" s="351"/>
      <c r="M550" s="341" t="str">
        <f t="shared" si="104"/>
        <v/>
      </c>
      <c r="N550" s="350"/>
      <c r="O550" s="351"/>
      <c r="P550" s="341" t="str">
        <f t="shared" si="105"/>
        <v/>
      </c>
      <c r="Q550" s="202">
        <f t="shared" si="106"/>
        <v>0</v>
      </c>
      <c r="R550" s="202">
        <f t="shared" si="107"/>
        <v>0</v>
      </c>
      <c r="S550" s="203">
        <f t="shared" si="108"/>
        <v>0</v>
      </c>
      <c r="T550" s="202">
        <f t="shared" si="109"/>
        <v>0</v>
      </c>
      <c r="U550" s="203">
        <f t="shared" si="110"/>
        <v>0</v>
      </c>
      <c r="V550" s="202">
        <f t="shared" si="111"/>
        <v>0</v>
      </c>
      <c r="W550" s="204" t="str">
        <f t="shared" si="112"/>
        <v>none</v>
      </c>
      <c r="X550" s="205">
        <f t="shared" si="113"/>
        <v>0</v>
      </c>
    </row>
    <row r="551" spans="1:24" x14ac:dyDescent="0.25">
      <c r="A551" s="228" t="s">
        <v>22</v>
      </c>
      <c r="B551" s="341">
        <f t="shared" si="114"/>
        <v>10</v>
      </c>
      <c r="C551" s="341" t="str">
        <f t="shared" si="103"/>
        <v>Admin 4b - 10</v>
      </c>
      <c r="D551" s="351"/>
      <c r="E551" s="350"/>
      <c r="F551" s="351"/>
      <c r="G551" s="350"/>
      <c r="H551" s="350"/>
      <c r="I551" s="351"/>
      <c r="J551" s="350"/>
      <c r="K551" s="350"/>
      <c r="L551" s="351"/>
      <c r="M551" s="341" t="str">
        <f t="shared" si="104"/>
        <v/>
      </c>
      <c r="N551" s="350"/>
      <c r="O551" s="351"/>
      <c r="P551" s="341" t="str">
        <f t="shared" si="105"/>
        <v/>
      </c>
      <c r="Q551" s="202">
        <f t="shared" si="106"/>
        <v>0</v>
      </c>
      <c r="R551" s="202">
        <f t="shared" si="107"/>
        <v>0</v>
      </c>
      <c r="S551" s="203">
        <f t="shared" si="108"/>
        <v>0</v>
      </c>
      <c r="T551" s="202">
        <f t="shared" si="109"/>
        <v>0</v>
      </c>
      <c r="U551" s="203">
        <f t="shared" si="110"/>
        <v>0</v>
      </c>
      <c r="V551" s="202">
        <f t="shared" si="111"/>
        <v>0</v>
      </c>
      <c r="W551" s="204" t="str">
        <f t="shared" si="112"/>
        <v>none</v>
      </c>
      <c r="X551" s="205">
        <f t="shared" si="113"/>
        <v>0</v>
      </c>
    </row>
    <row r="552" spans="1:24" x14ac:dyDescent="0.25">
      <c r="A552" s="228" t="s">
        <v>22</v>
      </c>
      <c r="B552" s="341">
        <f t="shared" si="114"/>
        <v>11</v>
      </c>
      <c r="C552" s="341" t="str">
        <f t="shared" si="103"/>
        <v>Admin 4b - 11</v>
      </c>
      <c r="D552" s="351"/>
      <c r="E552" s="350"/>
      <c r="F552" s="351"/>
      <c r="G552" s="350"/>
      <c r="H552" s="350"/>
      <c r="I552" s="351"/>
      <c r="J552" s="350"/>
      <c r="K552" s="350"/>
      <c r="L552" s="351"/>
      <c r="M552" s="341" t="str">
        <f t="shared" si="104"/>
        <v/>
      </c>
      <c r="N552" s="350"/>
      <c r="O552" s="351"/>
      <c r="P552" s="341" t="str">
        <f t="shared" si="105"/>
        <v/>
      </c>
      <c r="Q552" s="202">
        <f t="shared" si="106"/>
        <v>0</v>
      </c>
      <c r="R552" s="202">
        <f t="shared" si="107"/>
        <v>0</v>
      </c>
      <c r="S552" s="203">
        <f t="shared" si="108"/>
        <v>0</v>
      </c>
      <c r="T552" s="202">
        <f t="shared" si="109"/>
        <v>0</v>
      </c>
      <c r="U552" s="203">
        <f t="shared" si="110"/>
        <v>0</v>
      </c>
      <c r="V552" s="202">
        <f t="shared" si="111"/>
        <v>0</v>
      </c>
      <c r="W552" s="204" t="str">
        <f t="shared" si="112"/>
        <v>none</v>
      </c>
      <c r="X552" s="205">
        <f t="shared" si="113"/>
        <v>0</v>
      </c>
    </row>
    <row r="553" spans="1:24" x14ac:dyDescent="0.25">
      <c r="A553" s="228" t="s">
        <v>22</v>
      </c>
      <c r="B553" s="341">
        <f t="shared" si="114"/>
        <v>12</v>
      </c>
      <c r="C553" s="341" t="str">
        <f t="shared" si="103"/>
        <v>Admin 4b - 12</v>
      </c>
      <c r="D553" s="351"/>
      <c r="E553" s="350"/>
      <c r="F553" s="351"/>
      <c r="G553" s="350"/>
      <c r="H553" s="350"/>
      <c r="I553" s="351"/>
      <c r="J553" s="350"/>
      <c r="K553" s="350"/>
      <c r="L553" s="351"/>
      <c r="M553" s="341" t="str">
        <f t="shared" si="104"/>
        <v/>
      </c>
      <c r="N553" s="350"/>
      <c r="O553" s="351"/>
      <c r="P553" s="341" t="str">
        <f t="shared" si="105"/>
        <v/>
      </c>
      <c r="Q553" s="202">
        <f t="shared" si="106"/>
        <v>0</v>
      </c>
      <c r="R553" s="202">
        <f t="shared" si="107"/>
        <v>0</v>
      </c>
      <c r="S553" s="203">
        <f t="shared" si="108"/>
        <v>0</v>
      </c>
      <c r="T553" s="202">
        <f t="shared" si="109"/>
        <v>0</v>
      </c>
      <c r="U553" s="203">
        <f t="shared" si="110"/>
        <v>0</v>
      </c>
      <c r="V553" s="202">
        <f t="shared" si="111"/>
        <v>0</v>
      </c>
      <c r="W553" s="204" t="str">
        <f t="shared" si="112"/>
        <v>none</v>
      </c>
      <c r="X553" s="205">
        <f t="shared" si="113"/>
        <v>0</v>
      </c>
    </row>
    <row r="554" spans="1:24" x14ac:dyDescent="0.25">
      <c r="A554" s="228" t="s">
        <v>22</v>
      </c>
      <c r="B554" s="341">
        <f t="shared" si="114"/>
        <v>13</v>
      </c>
      <c r="C554" s="341" t="str">
        <f t="shared" ref="C554:C617" si="115">A554&amp;" - "&amp;B554</f>
        <v>Admin 4b - 13</v>
      </c>
      <c r="D554" s="351"/>
      <c r="E554" s="350"/>
      <c r="F554" s="351"/>
      <c r="G554" s="350"/>
      <c r="H554" s="350"/>
      <c r="I554" s="351"/>
      <c r="J554" s="350"/>
      <c r="K554" s="350"/>
      <c r="L554" s="351"/>
      <c r="M554" s="341" t="str">
        <f t="shared" si="104"/>
        <v/>
      </c>
      <c r="N554" s="350"/>
      <c r="O554" s="351"/>
      <c r="P554" s="341" t="str">
        <f t="shared" si="105"/>
        <v/>
      </c>
      <c r="Q554" s="202">
        <f t="shared" si="106"/>
        <v>0</v>
      </c>
      <c r="R554" s="202">
        <f t="shared" si="107"/>
        <v>0</v>
      </c>
      <c r="S554" s="203">
        <f t="shared" si="108"/>
        <v>0</v>
      </c>
      <c r="T554" s="202">
        <f t="shared" si="109"/>
        <v>0</v>
      </c>
      <c r="U554" s="203">
        <f t="shared" si="110"/>
        <v>0</v>
      </c>
      <c r="V554" s="202">
        <f t="shared" si="111"/>
        <v>0</v>
      </c>
      <c r="W554" s="204" t="str">
        <f t="shared" si="112"/>
        <v>none</v>
      </c>
      <c r="X554" s="205">
        <f t="shared" si="113"/>
        <v>0</v>
      </c>
    </row>
    <row r="555" spans="1:24" x14ac:dyDescent="0.25">
      <c r="A555" s="228" t="s">
        <v>22</v>
      </c>
      <c r="B555" s="341">
        <f t="shared" si="114"/>
        <v>14</v>
      </c>
      <c r="C555" s="341" t="str">
        <f t="shared" si="115"/>
        <v>Admin 4b - 14</v>
      </c>
      <c r="D555" s="351"/>
      <c r="E555" s="350"/>
      <c r="F555" s="351"/>
      <c r="G555" s="350"/>
      <c r="H555" s="350"/>
      <c r="I555" s="351"/>
      <c r="J555" s="350"/>
      <c r="K555" s="350"/>
      <c r="L555" s="351"/>
      <c r="M555" s="341" t="str">
        <f t="shared" si="104"/>
        <v/>
      </c>
      <c r="N555" s="350"/>
      <c r="O555" s="351"/>
      <c r="P555" s="341" t="str">
        <f t="shared" si="105"/>
        <v/>
      </c>
      <c r="Q555" s="202">
        <f t="shared" si="106"/>
        <v>0</v>
      </c>
      <c r="R555" s="202">
        <f t="shared" si="107"/>
        <v>0</v>
      </c>
      <c r="S555" s="203">
        <f t="shared" si="108"/>
        <v>0</v>
      </c>
      <c r="T555" s="202">
        <f t="shared" si="109"/>
        <v>0</v>
      </c>
      <c r="U555" s="203">
        <f t="shared" si="110"/>
        <v>0</v>
      </c>
      <c r="V555" s="202">
        <f t="shared" si="111"/>
        <v>0</v>
      </c>
      <c r="W555" s="204" t="str">
        <f t="shared" si="112"/>
        <v>none</v>
      </c>
      <c r="X555" s="205">
        <f t="shared" si="113"/>
        <v>0</v>
      </c>
    </row>
    <row r="556" spans="1:24" x14ac:dyDescent="0.25">
      <c r="A556" s="228" t="s">
        <v>22</v>
      </c>
      <c r="B556" s="341">
        <f t="shared" si="114"/>
        <v>15</v>
      </c>
      <c r="C556" s="341" t="str">
        <f t="shared" si="115"/>
        <v>Admin 4b - 15</v>
      </c>
      <c r="D556" s="351"/>
      <c r="E556" s="350"/>
      <c r="F556" s="351"/>
      <c r="G556" s="350"/>
      <c r="H556" s="350"/>
      <c r="I556" s="351"/>
      <c r="J556" s="350"/>
      <c r="K556" s="350"/>
      <c r="L556" s="351"/>
      <c r="M556" s="341" t="str">
        <f t="shared" si="104"/>
        <v/>
      </c>
      <c r="N556" s="350"/>
      <c r="O556" s="351"/>
      <c r="P556" s="341" t="str">
        <f t="shared" si="105"/>
        <v/>
      </c>
      <c r="Q556" s="202">
        <f t="shared" si="106"/>
        <v>0</v>
      </c>
      <c r="R556" s="202">
        <f t="shared" si="107"/>
        <v>0</v>
      </c>
      <c r="S556" s="203">
        <f t="shared" si="108"/>
        <v>0</v>
      </c>
      <c r="T556" s="202">
        <f t="shared" si="109"/>
        <v>0</v>
      </c>
      <c r="U556" s="203">
        <f t="shared" si="110"/>
        <v>0</v>
      </c>
      <c r="V556" s="202">
        <f t="shared" si="111"/>
        <v>0</v>
      </c>
      <c r="W556" s="204" t="str">
        <f t="shared" si="112"/>
        <v>none</v>
      </c>
      <c r="X556" s="205">
        <f t="shared" si="113"/>
        <v>0</v>
      </c>
    </row>
    <row r="557" spans="1:24" x14ac:dyDescent="0.25">
      <c r="A557" s="228" t="s">
        <v>22</v>
      </c>
      <c r="B557" s="341">
        <f t="shared" si="114"/>
        <v>16</v>
      </c>
      <c r="C557" s="341" t="str">
        <f t="shared" si="115"/>
        <v>Admin 4b - 16</v>
      </c>
      <c r="D557" s="351"/>
      <c r="E557" s="350"/>
      <c r="F557" s="351"/>
      <c r="G557" s="350"/>
      <c r="H557" s="350"/>
      <c r="I557" s="351"/>
      <c r="J557" s="350"/>
      <c r="K557" s="350"/>
      <c r="L557" s="351"/>
      <c r="M557" s="341" t="str">
        <f t="shared" si="104"/>
        <v/>
      </c>
      <c r="N557" s="350"/>
      <c r="O557" s="351"/>
      <c r="P557" s="341" t="str">
        <f t="shared" si="105"/>
        <v/>
      </c>
      <c r="Q557" s="202">
        <f t="shared" si="106"/>
        <v>0</v>
      </c>
      <c r="R557" s="202">
        <f t="shared" si="107"/>
        <v>0</v>
      </c>
      <c r="S557" s="203">
        <f t="shared" si="108"/>
        <v>0</v>
      </c>
      <c r="T557" s="202">
        <f t="shared" si="109"/>
        <v>0</v>
      </c>
      <c r="U557" s="203">
        <f t="shared" si="110"/>
        <v>0</v>
      </c>
      <c r="V557" s="202">
        <f t="shared" si="111"/>
        <v>0</v>
      </c>
      <c r="W557" s="204" t="str">
        <f t="shared" si="112"/>
        <v>none</v>
      </c>
      <c r="X557" s="205">
        <f t="shared" si="113"/>
        <v>0</v>
      </c>
    </row>
    <row r="558" spans="1:24" x14ac:dyDescent="0.25">
      <c r="A558" s="228" t="s">
        <v>22</v>
      </c>
      <c r="B558" s="341">
        <f t="shared" si="114"/>
        <v>17</v>
      </c>
      <c r="C558" s="341" t="str">
        <f t="shared" si="115"/>
        <v>Admin 4b - 17</v>
      </c>
      <c r="D558" s="351"/>
      <c r="E558" s="350"/>
      <c r="F558" s="351"/>
      <c r="G558" s="350"/>
      <c r="H558" s="350"/>
      <c r="I558" s="351"/>
      <c r="J558" s="350"/>
      <c r="K558" s="350"/>
      <c r="L558" s="351"/>
      <c r="M558" s="341" t="str">
        <f t="shared" si="104"/>
        <v/>
      </c>
      <c r="N558" s="350"/>
      <c r="O558" s="351"/>
      <c r="P558" s="341" t="str">
        <f t="shared" si="105"/>
        <v/>
      </c>
      <c r="Q558" s="202">
        <f t="shared" si="106"/>
        <v>0</v>
      </c>
      <c r="R558" s="202">
        <f t="shared" si="107"/>
        <v>0</v>
      </c>
      <c r="S558" s="203">
        <f t="shared" si="108"/>
        <v>0</v>
      </c>
      <c r="T558" s="202">
        <f t="shared" si="109"/>
        <v>0</v>
      </c>
      <c r="U558" s="203">
        <f t="shared" si="110"/>
        <v>0</v>
      </c>
      <c r="V558" s="202">
        <f t="shared" si="111"/>
        <v>0</v>
      </c>
      <c r="W558" s="204" t="str">
        <f t="shared" si="112"/>
        <v>none</v>
      </c>
      <c r="X558" s="205">
        <f t="shared" si="113"/>
        <v>0</v>
      </c>
    </row>
    <row r="559" spans="1:24" x14ac:dyDescent="0.25">
      <c r="A559" s="228" t="s">
        <v>22</v>
      </c>
      <c r="B559" s="341">
        <f t="shared" si="114"/>
        <v>18</v>
      </c>
      <c r="C559" s="341" t="str">
        <f t="shared" si="115"/>
        <v>Admin 4b - 18</v>
      </c>
      <c r="D559" s="351"/>
      <c r="E559" s="350"/>
      <c r="F559" s="351"/>
      <c r="G559" s="350"/>
      <c r="H559" s="350"/>
      <c r="I559" s="351"/>
      <c r="J559" s="350"/>
      <c r="K559" s="350"/>
      <c r="L559" s="351"/>
      <c r="M559" s="341" t="str">
        <f t="shared" si="104"/>
        <v/>
      </c>
      <c r="N559" s="350"/>
      <c r="O559" s="351"/>
      <c r="P559" s="341" t="str">
        <f t="shared" si="105"/>
        <v/>
      </c>
      <c r="Q559" s="202">
        <f t="shared" si="106"/>
        <v>0</v>
      </c>
      <c r="R559" s="202">
        <f t="shared" si="107"/>
        <v>0</v>
      </c>
      <c r="S559" s="203">
        <f t="shared" si="108"/>
        <v>0</v>
      </c>
      <c r="T559" s="202">
        <f t="shared" si="109"/>
        <v>0</v>
      </c>
      <c r="U559" s="203">
        <f t="shared" si="110"/>
        <v>0</v>
      </c>
      <c r="V559" s="202">
        <f t="shared" si="111"/>
        <v>0</v>
      </c>
      <c r="W559" s="204" t="str">
        <f t="shared" si="112"/>
        <v>none</v>
      </c>
      <c r="X559" s="205">
        <f t="shared" si="113"/>
        <v>0</v>
      </c>
    </row>
    <row r="560" spans="1:24" x14ac:dyDescent="0.25">
      <c r="A560" s="228" t="s">
        <v>22</v>
      </c>
      <c r="B560" s="341">
        <f t="shared" si="114"/>
        <v>19</v>
      </c>
      <c r="C560" s="341" t="str">
        <f t="shared" si="115"/>
        <v>Admin 4b - 19</v>
      </c>
      <c r="D560" s="351"/>
      <c r="E560" s="350"/>
      <c r="F560" s="351"/>
      <c r="G560" s="350"/>
      <c r="H560" s="350"/>
      <c r="I560" s="351"/>
      <c r="J560" s="350"/>
      <c r="K560" s="350"/>
      <c r="L560" s="351"/>
      <c r="M560" s="341" t="str">
        <f t="shared" si="104"/>
        <v/>
      </c>
      <c r="N560" s="350"/>
      <c r="O560" s="351"/>
      <c r="P560" s="341" t="str">
        <f t="shared" si="105"/>
        <v/>
      </c>
      <c r="Q560" s="202">
        <f t="shared" si="106"/>
        <v>0</v>
      </c>
      <c r="R560" s="202">
        <f t="shared" si="107"/>
        <v>0</v>
      </c>
      <c r="S560" s="203">
        <f t="shared" si="108"/>
        <v>0</v>
      </c>
      <c r="T560" s="202">
        <f t="shared" si="109"/>
        <v>0</v>
      </c>
      <c r="U560" s="203">
        <f t="shared" si="110"/>
        <v>0</v>
      </c>
      <c r="V560" s="202">
        <f t="shared" si="111"/>
        <v>0</v>
      </c>
      <c r="W560" s="204" t="str">
        <f t="shared" si="112"/>
        <v>none</v>
      </c>
      <c r="X560" s="205">
        <f t="shared" si="113"/>
        <v>0</v>
      </c>
    </row>
    <row r="561" spans="1:24" x14ac:dyDescent="0.25">
      <c r="A561" s="228" t="s">
        <v>22</v>
      </c>
      <c r="B561" s="341">
        <f t="shared" si="114"/>
        <v>20</v>
      </c>
      <c r="C561" s="341" t="str">
        <f t="shared" si="115"/>
        <v>Admin 4b - 20</v>
      </c>
      <c r="D561" s="351"/>
      <c r="E561" s="350"/>
      <c r="F561" s="351"/>
      <c r="G561" s="350"/>
      <c r="H561" s="350"/>
      <c r="I561" s="351"/>
      <c r="J561" s="350"/>
      <c r="K561" s="350"/>
      <c r="L561" s="351"/>
      <c r="M561" s="341" t="str">
        <f t="shared" si="104"/>
        <v/>
      </c>
      <c r="N561" s="350"/>
      <c r="O561" s="351"/>
      <c r="P561" s="341" t="str">
        <f t="shared" si="105"/>
        <v/>
      </c>
      <c r="Q561" s="202">
        <f t="shared" si="106"/>
        <v>0</v>
      </c>
      <c r="R561" s="202">
        <f t="shared" si="107"/>
        <v>0</v>
      </c>
      <c r="S561" s="203">
        <f t="shared" si="108"/>
        <v>0</v>
      </c>
      <c r="T561" s="202">
        <f t="shared" si="109"/>
        <v>0</v>
      </c>
      <c r="U561" s="203">
        <f t="shared" si="110"/>
        <v>0</v>
      </c>
      <c r="V561" s="202">
        <f t="shared" si="111"/>
        <v>0</v>
      </c>
      <c r="W561" s="204" t="str">
        <f t="shared" si="112"/>
        <v>none</v>
      </c>
      <c r="X561" s="205">
        <f t="shared" si="113"/>
        <v>0</v>
      </c>
    </row>
    <row r="562" spans="1:24" x14ac:dyDescent="0.25">
      <c r="A562" s="228" t="s">
        <v>22</v>
      </c>
      <c r="B562" s="341">
        <f t="shared" si="114"/>
        <v>21</v>
      </c>
      <c r="C562" s="341" t="str">
        <f t="shared" si="115"/>
        <v>Admin 4b - 21</v>
      </c>
      <c r="D562" s="351"/>
      <c r="E562" s="350"/>
      <c r="F562" s="351"/>
      <c r="G562" s="350"/>
      <c r="H562" s="350"/>
      <c r="I562" s="351"/>
      <c r="J562" s="350"/>
      <c r="K562" s="350"/>
      <c r="L562" s="351"/>
      <c r="M562" s="341" t="str">
        <f t="shared" si="104"/>
        <v/>
      </c>
      <c r="N562" s="350"/>
      <c r="O562" s="351"/>
      <c r="P562" s="341" t="str">
        <f t="shared" si="105"/>
        <v/>
      </c>
      <c r="Q562" s="202">
        <f t="shared" si="106"/>
        <v>0</v>
      </c>
      <c r="R562" s="202">
        <f t="shared" si="107"/>
        <v>0</v>
      </c>
      <c r="S562" s="203">
        <f t="shared" si="108"/>
        <v>0</v>
      </c>
      <c r="T562" s="202">
        <f t="shared" si="109"/>
        <v>0</v>
      </c>
      <c r="U562" s="203">
        <f t="shared" si="110"/>
        <v>0</v>
      </c>
      <c r="V562" s="202">
        <f t="shared" si="111"/>
        <v>0</v>
      </c>
      <c r="W562" s="204" t="str">
        <f t="shared" si="112"/>
        <v>none</v>
      </c>
      <c r="X562" s="205">
        <f t="shared" si="113"/>
        <v>0</v>
      </c>
    </row>
    <row r="563" spans="1:24" x14ac:dyDescent="0.25">
      <c r="A563" s="228" t="s">
        <v>22</v>
      </c>
      <c r="B563" s="341">
        <f t="shared" si="114"/>
        <v>22</v>
      </c>
      <c r="C563" s="341" t="str">
        <f t="shared" si="115"/>
        <v>Admin 4b - 22</v>
      </c>
      <c r="D563" s="351"/>
      <c r="E563" s="350"/>
      <c r="F563" s="351"/>
      <c r="G563" s="350"/>
      <c r="H563" s="350"/>
      <c r="I563" s="351"/>
      <c r="J563" s="350"/>
      <c r="K563" s="350"/>
      <c r="L563" s="351"/>
      <c r="M563" s="341" t="str">
        <f t="shared" si="104"/>
        <v/>
      </c>
      <c r="N563" s="350"/>
      <c r="O563" s="351"/>
      <c r="P563" s="341" t="str">
        <f t="shared" si="105"/>
        <v/>
      </c>
      <c r="Q563" s="202">
        <f t="shared" si="106"/>
        <v>0</v>
      </c>
      <c r="R563" s="202">
        <f t="shared" si="107"/>
        <v>0</v>
      </c>
      <c r="S563" s="203">
        <f t="shared" si="108"/>
        <v>0</v>
      </c>
      <c r="T563" s="202">
        <f t="shared" si="109"/>
        <v>0</v>
      </c>
      <c r="U563" s="203">
        <f t="shared" si="110"/>
        <v>0</v>
      </c>
      <c r="V563" s="202">
        <f t="shared" si="111"/>
        <v>0</v>
      </c>
      <c r="W563" s="204" t="str">
        <f t="shared" si="112"/>
        <v>none</v>
      </c>
      <c r="X563" s="205">
        <f t="shared" si="113"/>
        <v>0</v>
      </c>
    </row>
    <row r="564" spans="1:24" x14ac:dyDescent="0.25">
      <c r="A564" s="228" t="s">
        <v>22</v>
      </c>
      <c r="B564" s="341">
        <f t="shared" si="114"/>
        <v>23</v>
      </c>
      <c r="C564" s="341" t="str">
        <f t="shared" si="115"/>
        <v>Admin 4b - 23</v>
      </c>
      <c r="D564" s="351"/>
      <c r="E564" s="350"/>
      <c r="F564" s="351"/>
      <c r="G564" s="350"/>
      <c r="H564" s="350"/>
      <c r="I564" s="351"/>
      <c r="J564" s="350"/>
      <c r="K564" s="350"/>
      <c r="L564" s="351"/>
      <c r="M564" s="341" t="str">
        <f t="shared" si="104"/>
        <v/>
      </c>
      <c r="N564" s="350"/>
      <c r="O564" s="351"/>
      <c r="P564" s="341" t="str">
        <f t="shared" si="105"/>
        <v/>
      </c>
      <c r="Q564" s="202">
        <f t="shared" si="106"/>
        <v>0</v>
      </c>
      <c r="R564" s="202">
        <f t="shared" si="107"/>
        <v>0</v>
      </c>
      <c r="S564" s="203">
        <f t="shared" si="108"/>
        <v>0</v>
      </c>
      <c r="T564" s="202">
        <f t="shared" si="109"/>
        <v>0</v>
      </c>
      <c r="U564" s="203">
        <f t="shared" si="110"/>
        <v>0</v>
      </c>
      <c r="V564" s="202">
        <f t="shared" si="111"/>
        <v>0</v>
      </c>
      <c r="W564" s="204" t="str">
        <f t="shared" si="112"/>
        <v>none</v>
      </c>
      <c r="X564" s="205">
        <f t="shared" si="113"/>
        <v>0</v>
      </c>
    </row>
    <row r="565" spans="1:24" x14ac:dyDescent="0.25">
      <c r="A565" s="228" t="s">
        <v>22</v>
      </c>
      <c r="B565" s="341">
        <f t="shared" si="114"/>
        <v>24</v>
      </c>
      <c r="C565" s="341" t="str">
        <f t="shared" si="115"/>
        <v>Admin 4b - 24</v>
      </c>
      <c r="D565" s="351"/>
      <c r="E565" s="350"/>
      <c r="F565" s="351"/>
      <c r="G565" s="350"/>
      <c r="H565" s="350"/>
      <c r="I565" s="351"/>
      <c r="J565" s="350"/>
      <c r="K565" s="350"/>
      <c r="L565" s="351"/>
      <c r="M565" s="341" t="str">
        <f t="shared" si="104"/>
        <v/>
      </c>
      <c r="N565" s="350"/>
      <c r="O565" s="351"/>
      <c r="P565" s="341" t="str">
        <f t="shared" si="105"/>
        <v/>
      </c>
      <c r="Q565" s="202">
        <f t="shared" si="106"/>
        <v>0</v>
      </c>
      <c r="R565" s="202">
        <f t="shared" si="107"/>
        <v>0</v>
      </c>
      <c r="S565" s="203">
        <f t="shared" si="108"/>
        <v>0</v>
      </c>
      <c r="T565" s="202">
        <f t="shared" si="109"/>
        <v>0</v>
      </c>
      <c r="U565" s="203">
        <f t="shared" si="110"/>
        <v>0</v>
      </c>
      <c r="V565" s="202">
        <f t="shared" si="111"/>
        <v>0</v>
      </c>
      <c r="W565" s="204" t="str">
        <f t="shared" si="112"/>
        <v>none</v>
      </c>
      <c r="X565" s="205">
        <f t="shared" si="113"/>
        <v>0</v>
      </c>
    </row>
    <row r="566" spans="1:24" x14ac:dyDescent="0.25">
      <c r="A566" s="228" t="s">
        <v>22</v>
      </c>
      <c r="B566" s="341">
        <f t="shared" si="114"/>
        <v>25</v>
      </c>
      <c r="C566" s="341" t="str">
        <f t="shared" si="115"/>
        <v>Admin 4b - 25</v>
      </c>
      <c r="D566" s="351"/>
      <c r="E566" s="350"/>
      <c r="F566" s="351"/>
      <c r="G566" s="350"/>
      <c r="H566" s="350"/>
      <c r="I566" s="351"/>
      <c r="J566" s="350"/>
      <c r="K566" s="350"/>
      <c r="L566" s="351"/>
      <c r="M566" s="341" t="str">
        <f t="shared" si="104"/>
        <v/>
      </c>
      <c r="N566" s="350"/>
      <c r="O566" s="351"/>
      <c r="P566" s="341" t="str">
        <f t="shared" si="105"/>
        <v/>
      </c>
      <c r="Q566" s="202">
        <f t="shared" si="106"/>
        <v>0</v>
      </c>
      <c r="R566" s="202">
        <f t="shared" si="107"/>
        <v>0</v>
      </c>
      <c r="S566" s="203">
        <f t="shared" si="108"/>
        <v>0</v>
      </c>
      <c r="T566" s="202">
        <f t="shared" si="109"/>
        <v>0</v>
      </c>
      <c r="U566" s="203">
        <f t="shared" si="110"/>
        <v>0</v>
      </c>
      <c r="V566" s="202">
        <f t="shared" si="111"/>
        <v>0</v>
      </c>
      <c r="W566" s="204" t="str">
        <f t="shared" si="112"/>
        <v>none</v>
      </c>
      <c r="X566" s="205">
        <f t="shared" si="113"/>
        <v>0</v>
      </c>
    </row>
    <row r="567" spans="1:24" x14ac:dyDescent="0.25">
      <c r="A567" s="228" t="s">
        <v>22</v>
      </c>
      <c r="B567" s="341">
        <f t="shared" si="114"/>
        <v>26</v>
      </c>
      <c r="C567" s="341" t="str">
        <f t="shared" si="115"/>
        <v>Admin 4b - 26</v>
      </c>
      <c r="D567" s="351"/>
      <c r="E567" s="350"/>
      <c r="F567" s="351"/>
      <c r="G567" s="350"/>
      <c r="H567" s="350"/>
      <c r="I567" s="351"/>
      <c r="J567" s="350"/>
      <c r="K567" s="350"/>
      <c r="L567" s="351"/>
      <c r="M567" s="341" t="str">
        <f t="shared" si="104"/>
        <v/>
      </c>
      <c r="N567" s="350"/>
      <c r="O567" s="351"/>
      <c r="P567" s="341" t="str">
        <f t="shared" si="105"/>
        <v/>
      </c>
      <c r="Q567" s="202">
        <f t="shared" si="106"/>
        <v>0</v>
      </c>
      <c r="R567" s="202">
        <f t="shared" si="107"/>
        <v>0</v>
      </c>
      <c r="S567" s="203">
        <f t="shared" si="108"/>
        <v>0</v>
      </c>
      <c r="T567" s="202">
        <f t="shared" si="109"/>
        <v>0</v>
      </c>
      <c r="U567" s="203">
        <f t="shared" si="110"/>
        <v>0</v>
      </c>
      <c r="V567" s="202">
        <f t="shared" si="111"/>
        <v>0</v>
      </c>
      <c r="W567" s="204" t="str">
        <f t="shared" si="112"/>
        <v>none</v>
      </c>
      <c r="X567" s="205">
        <f t="shared" si="113"/>
        <v>0</v>
      </c>
    </row>
    <row r="568" spans="1:24" x14ac:dyDescent="0.25">
      <c r="A568" s="228" t="s">
        <v>22</v>
      </c>
      <c r="B568" s="341">
        <f t="shared" si="114"/>
        <v>27</v>
      </c>
      <c r="C568" s="341" t="str">
        <f t="shared" si="115"/>
        <v>Admin 4b - 27</v>
      </c>
      <c r="D568" s="351"/>
      <c r="E568" s="350"/>
      <c r="F568" s="351"/>
      <c r="G568" s="350"/>
      <c r="H568" s="350"/>
      <c r="I568" s="351"/>
      <c r="J568" s="350"/>
      <c r="K568" s="350"/>
      <c r="L568" s="351"/>
      <c r="M568" s="341" t="str">
        <f t="shared" si="104"/>
        <v/>
      </c>
      <c r="N568" s="350"/>
      <c r="O568" s="351"/>
      <c r="P568" s="341" t="str">
        <f t="shared" si="105"/>
        <v/>
      </c>
      <c r="Q568" s="202">
        <f t="shared" si="106"/>
        <v>0</v>
      </c>
      <c r="R568" s="202">
        <f t="shared" si="107"/>
        <v>0</v>
      </c>
      <c r="S568" s="203">
        <f t="shared" si="108"/>
        <v>0</v>
      </c>
      <c r="T568" s="202">
        <f t="shared" si="109"/>
        <v>0</v>
      </c>
      <c r="U568" s="203">
        <f t="shared" si="110"/>
        <v>0</v>
      </c>
      <c r="V568" s="202">
        <f t="shared" si="111"/>
        <v>0</v>
      </c>
      <c r="W568" s="204" t="str">
        <f t="shared" si="112"/>
        <v>none</v>
      </c>
      <c r="X568" s="205">
        <f t="shared" si="113"/>
        <v>0</v>
      </c>
    </row>
    <row r="569" spans="1:24" x14ac:dyDescent="0.25">
      <c r="A569" s="228" t="s">
        <v>22</v>
      </c>
      <c r="B569" s="341">
        <f t="shared" si="114"/>
        <v>28</v>
      </c>
      <c r="C569" s="341" t="str">
        <f t="shared" si="115"/>
        <v>Admin 4b - 28</v>
      </c>
      <c r="D569" s="351"/>
      <c r="E569" s="350"/>
      <c r="F569" s="351"/>
      <c r="G569" s="350"/>
      <c r="H569" s="350"/>
      <c r="I569" s="351"/>
      <c r="J569" s="350"/>
      <c r="K569" s="350"/>
      <c r="L569" s="351"/>
      <c r="M569" s="341" t="str">
        <f t="shared" si="104"/>
        <v/>
      </c>
      <c r="N569" s="350"/>
      <c r="O569" s="351"/>
      <c r="P569" s="341" t="str">
        <f t="shared" si="105"/>
        <v/>
      </c>
      <c r="Q569" s="202">
        <f t="shared" si="106"/>
        <v>0</v>
      </c>
      <c r="R569" s="202">
        <f t="shared" si="107"/>
        <v>0</v>
      </c>
      <c r="S569" s="203">
        <f t="shared" si="108"/>
        <v>0</v>
      </c>
      <c r="T569" s="202">
        <f t="shared" si="109"/>
        <v>0</v>
      </c>
      <c r="U569" s="203">
        <f t="shared" si="110"/>
        <v>0</v>
      </c>
      <c r="V569" s="202">
        <f t="shared" si="111"/>
        <v>0</v>
      </c>
      <c r="W569" s="204" t="str">
        <f t="shared" si="112"/>
        <v>none</v>
      </c>
      <c r="X569" s="205">
        <f t="shared" si="113"/>
        <v>0</v>
      </c>
    </row>
    <row r="570" spans="1:24" x14ac:dyDescent="0.25">
      <c r="A570" s="228" t="s">
        <v>22</v>
      </c>
      <c r="B570" s="341">
        <f t="shared" si="114"/>
        <v>29</v>
      </c>
      <c r="C570" s="341" t="str">
        <f t="shared" si="115"/>
        <v>Admin 4b - 29</v>
      </c>
      <c r="D570" s="351"/>
      <c r="E570" s="350"/>
      <c r="F570" s="351"/>
      <c r="G570" s="350"/>
      <c r="H570" s="350"/>
      <c r="I570" s="351"/>
      <c r="J570" s="350"/>
      <c r="K570" s="350"/>
      <c r="L570" s="351"/>
      <c r="M570" s="341" t="str">
        <f t="shared" si="104"/>
        <v/>
      </c>
      <c r="N570" s="350"/>
      <c r="O570" s="351"/>
      <c r="P570" s="341" t="str">
        <f t="shared" si="105"/>
        <v/>
      </c>
      <c r="Q570" s="202">
        <f t="shared" si="106"/>
        <v>0</v>
      </c>
      <c r="R570" s="202">
        <f t="shared" si="107"/>
        <v>0</v>
      </c>
      <c r="S570" s="203">
        <f t="shared" si="108"/>
        <v>0</v>
      </c>
      <c r="T570" s="202">
        <f t="shared" si="109"/>
        <v>0</v>
      </c>
      <c r="U570" s="203">
        <f t="shared" si="110"/>
        <v>0</v>
      </c>
      <c r="V570" s="202">
        <f t="shared" si="111"/>
        <v>0</v>
      </c>
      <c r="W570" s="204" t="str">
        <f t="shared" si="112"/>
        <v>none</v>
      </c>
      <c r="X570" s="205">
        <f t="shared" si="113"/>
        <v>0</v>
      </c>
    </row>
    <row r="571" spans="1:24" x14ac:dyDescent="0.25">
      <c r="A571" s="228" t="s">
        <v>22</v>
      </c>
      <c r="B571" s="341">
        <f t="shared" si="114"/>
        <v>30</v>
      </c>
      <c r="C571" s="341" t="str">
        <f t="shared" si="115"/>
        <v>Admin 4b - 30</v>
      </c>
      <c r="D571" s="351"/>
      <c r="E571" s="350"/>
      <c r="F571" s="351"/>
      <c r="G571" s="350"/>
      <c r="H571" s="350"/>
      <c r="I571" s="351"/>
      <c r="J571" s="350"/>
      <c r="K571" s="350"/>
      <c r="L571" s="351"/>
      <c r="M571" s="341" t="str">
        <f t="shared" si="104"/>
        <v/>
      </c>
      <c r="N571" s="350"/>
      <c r="O571" s="351"/>
      <c r="P571" s="341" t="str">
        <f t="shared" si="105"/>
        <v/>
      </c>
      <c r="Q571" s="202">
        <f t="shared" si="106"/>
        <v>0</v>
      </c>
      <c r="R571" s="202">
        <f t="shared" si="107"/>
        <v>0</v>
      </c>
      <c r="S571" s="203">
        <f t="shared" si="108"/>
        <v>0</v>
      </c>
      <c r="T571" s="202">
        <f t="shared" si="109"/>
        <v>0</v>
      </c>
      <c r="U571" s="203">
        <f t="shared" si="110"/>
        <v>0</v>
      </c>
      <c r="V571" s="202">
        <f t="shared" si="111"/>
        <v>0</v>
      </c>
      <c r="W571" s="204" t="str">
        <f t="shared" si="112"/>
        <v>none</v>
      </c>
      <c r="X571" s="205">
        <f t="shared" si="113"/>
        <v>0</v>
      </c>
    </row>
    <row r="572" spans="1:24" x14ac:dyDescent="0.25">
      <c r="A572" s="228" t="s">
        <v>22</v>
      </c>
      <c r="B572" s="341">
        <f t="shared" si="114"/>
        <v>31</v>
      </c>
      <c r="C572" s="341" t="str">
        <f t="shared" si="115"/>
        <v>Admin 4b - 31</v>
      </c>
      <c r="D572" s="351"/>
      <c r="E572" s="350"/>
      <c r="F572" s="351"/>
      <c r="G572" s="350"/>
      <c r="H572" s="350"/>
      <c r="I572" s="351"/>
      <c r="J572" s="350"/>
      <c r="K572" s="350"/>
      <c r="L572" s="351"/>
      <c r="M572" s="341" t="str">
        <f t="shared" si="104"/>
        <v/>
      </c>
      <c r="N572" s="350"/>
      <c r="O572" s="351"/>
      <c r="P572" s="341" t="str">
        <f t="shared" si="105"/>
        <v/>
      </c>
      <c r="Q572" s="202">
        <f t="shared" si="106"/>
        <v>0</v>
      </c>
      <c r="R572" s="202">
        <f t="shared" si="107"/>
        <v>0</v>
      </c>
      <c r="S572" s="203">
        <f t="shared" si="108"/>
        <v>0</v>
      </c>
      <c r="T572" s="202">
        <f t="shared" si="109"/>
        <v>0</v>
      </c>
      <c r="U572" s="203">
        <f t="shared" si="110"/>
        <v>0</v>
      </c>
      <c r="V572" s="202">
        <f t="shared" si="111"/>
        <v>0</v>
      </c>
      <c r="W572" s="204" t="str">
        <f t="shared" si="112"/>
        <v>none</v>
      </c>
      <c r="X572" s="205">
        <f t="shared" si="113"/>
        <v>0</v>
      </c>
    </row>
    <row r="573" spans="1:24" x14ac:dyDescent="0.25">
      <c r="A573" s="228" t="s">
        <v>22</v>
      </c>
      <c r="B573" s="341">
        <f t="shared" si="114"/>
        <v>32</v>
      </c>
      <c r="C573" s="341" t="str">
        <f t="shared" si="115"/>
        <v>Admin 4b - 32</v>
      </c>
      <c r="D573" s="351"/>
      <c r="E573" s="350"/>
      <c r="F573" s="351"/>
      <c r="G573" s="350"/>
      <c r="H573" s="350"/>
      <c r="I573" s="351"/>
      <c r="J573" s="350"/>
      <c r="K573" s="350"/>
      <c r="L573" s="351"/>
      <c r="M573" s="341" t="str">
        <f t="shared" si="104"/>
        <v/>
      </c>
      <c r="N573" s="350"/>
      <c r="O573" s="351"/>
      <c r="P573" s="341" t="str">
        <f t="shared" si="105"/>
        <v/>
      </c>
      <c r="Q573" s="202">
        <f t="shared" si="106"/>
        <v>0</v>
      </c>
      <c r="R573" s="202">
        <f t="shared" si="107"/>
        <v>0</v>
      </c>
      <c r="S573" s="203">
        <f t="shared" si="108"/>
        <v>0</v>
      </c>
      <c r="T573" s="202">
        <f t="shared" si="109"/>
        <v>0</v>
      </c>
      <c r="U573" s="203">
        <f t="shared" si="110"/>
        <v>0</v>
      </c>
      <c r="V573" s="202">
        <f t="shared" si="111"/>
        <v>0</v>
      </c>
      <c r="W573" s="204" t="str">
        <f t="shared" si="112"/>
        <v>none</v>
      </c>
      <c r="X573" s="205">
        <f t="shared" si="113"/>
        <v>0</v>
      </c>
    </row>
    <row r="574" spans="1:24" x14ac:dyDescent="0.25">
      <c r="A574" s="228" t="s">
        <v>22</v>
      </c>
      <c r="B574" s="341">
        <f t="shared" si="114"/>
        <v>33</v>
      </c>
      <c r="C574" s="341" t="str">
        <f t="shared" si="115"/>
        <v>Admin 4b - 33</v>
      </c>
      <c r="D574" s="351"/>
      <c r="E574" s="350"/>
      <c r="F574" s="351"/>
      <c r="G574" s="350"/>
      <c r="H574" s="350"/>
      <c r="I574" s="351"/>
      <c r="J574" s="350"/>
      <c r="K574" s="350"/>
      <c r="L574" s="351"/>
      <c r="M574" s="341" t="str">
        <f t="shared" si="104"/>
        <v/>
      </c>
      <c r="N574" s="350"/>
      <c r="O574" s="351"/>
      <c r="P574" s="341" t="str">
        <f t="shared" si="105"/>
        <v/>
      </c>
      <c r="Q574" s="202">
        <f t="shared" si="106"/>
        <v>0</v>
      </c>
      <c r="R574" s="202">
        <f t="shared" si="107"/>
        <v>0</v>
      </c>
      <c r="S574" s="203">
        <f t="shared" si="108"/>
        <v>0</v>
      </c>
      <c r="T574" s="202">
        <f t="shared" si="109"/>
        <v>0</v>
      </c>
      <c r="U574" s="203">
        <f t="shared" si="110"/>
        <v>0</v>
      </c>
      <c r="V574" s="202">
        <f t="shared" si="111"/>
        <v>0</v>
      </c>
      <c r="W574" s="204" t="str">
        <f t="shared" si="112"/>
        <v>none</v>
      </c>
      <c r="X574" s="205">
        <f t="shared" si="113"/>
        <v>0</v>
      </c>
    </row>
    <row r="575" spans="1:24" x14ac:dyDescent="0.25">
      <c r="A575" s="228" t="s">
        <v>22</v>
      </c>
      <c r="B575" s="341">
        <f t="shared" si="114"/>
        <v>34</v>
      </c>
      <c r="C575" s="341" t="str">
        <f t="shared" si="115"/>
        <v>Admin 4b - 34</v>
      </c>
      <c r="D575" s="351"/>
      <c r="E575" s="350"/>
      <c r="F575" s="351"/>
      <c r="G575" s="350"/>
      <c r="H575" s="350"/>
      <c r="I575" s="351"/>
      <c r="J575" s="350"/>
      <c r="K575" s="350"/>
      <c r="L575" s="351"/>
      <c r="M575" s="341" t="str">
        <f t="shared" si="104"/>
        <v/>
      </c>
      <c r="N575" s="350"/>
      <c r="O575" s="351"/>
      <c r="P575" s="341" t="str">
        <f t="shared" si="105"/>
        <v/>
      </c>
      <c r="Q575" s="202">
        <f t="shared" si="106"/>
        <v>0</v>
      </c>
      <c r="R575" s="202">
        <f t="shared" si="107"/>
        <v>0</v>
      </c>
      <c r="S575" s="203">
        <f t="shared" si="108"/>
        <v>0</v>
      </c>
      <c r="T575" s="202">
        <f t="shared" si="109"/>
        <v>0</v>
      </c>
      <c r="U575" s="203">
        <f t="shared" si="110"/>
        <v>0</v>
      </c>
      <c r="V575" s="202">
        <f t="shared" si="111"/>
        <v>0</v>
      </c>
      <c r="W575" s="204" t="str">
        <f t="shared" si="112"/>
        <v>none</v>
      </c>
      <c r="X575" s="205">
        <f t="shared" si="113"/>
        <v>0</v>
      </c>
    </row>
    <row r="576" spans="1:24" x14ac:dyDescent="0.25">
      <c r="A576" s="228" t="s">
        <v>22</v>
      </c>
      <c r="B576" s="341">
        <f t="shared" si="114"/>
        <v>35</v>
      </c>
      <c r="C576" s="341" t="str">
        <f t="shared" si="115"/>
        <v>Admin 4b - 35</v>
      </c>
      <c r="D576" s="351"/>
      <c r="E576" s="350"/>
      <c r="F576" s="351"/>
      <c r="G576" s="350"/>
      <c r="H576" s="350"/>
      <c r="I576" s="351"/>
      <c r="J576" s="350"/>
      <c r="K576" s="350"/>
      <c r="L576" s="351"/>
      <c r="M576" s="341" t="str">
        <f t="shared" si="104"/>
        <v/>
      </c>
      <c r="N576" s="350"/>
      <c r="O576" s="351"/>
      <c r="P576" s="341" t="str">
        <f t="shared" si="105"/>
        <v/>
      </c>
      <c r="Q576" s="202">
        <f t="shared" si="106"/>
        <v>0</v>
      </c>
      <c r="R576" s="202">
        <f t="shared" si="107"/>
        <v>0</v>
      </c>
      <c r="S576" s="203">
        <f t="shared" si="108"/>
        <v>0</v>
      </c>
      <c r="T576" s="202">
        <f t="shared" si="109"/>
        <v>0</v>
      </c>
      <c r="U576" s="203">
        <f t="shared" si="110"/>
        <v>0</v>
      </c>
      <c r="V576" s="202">
        <f t="shared" si="111"/>
        <v>0</v>
      </c>
      <c r="W576" s="204" t="str">
        <f t="shared" si="112"/>
        <v>none</v>
      </c>
      <c r="X576" s="205">
        <f t="shared" si="113"/>
        <v>0</v>
      </c>
    </row>
    <row r="577" spans="1:24" x14ac:dyDescent="0.25">
      <c r="A577" s="228" t="s">
        <v>22</v>
      </c>
      <c r="B577" s="341">
        <f t="shared" si="114"/>
        <v>36</v>
      </c>
      <c r="C577" s="341" t="str">
        <f t="shared" si="115"/>
        <v>Admin 4b - 36</v>
      </c>
      <c r="D577" s="351"/>
      <c r="E577" s="350"/>
      <c r="F577" s="351"/>
      <c r="G577" s="350"/>
      <c r="H577" s="350"/>
      <c r="I577" s="351"/>
      <c r="J577" s="350"/>
      <c r="K577" s="350"/>
      <c r="L577" s="351"/>
      <c r="M577" s="341" t="str">
        <f t="shared" si="104"/>
        <v/>
      </c>
      <c r="N577" s="350"/>
      <c r="O577" s="351"/>
      <c r="P577" s="341" t="str">
        <f t="shared" si="105"/>
        <v/>
      </c>
      <c r="Q577" s="202">
        <f t="shared" si="106"/>
        <v>0</v>
      </c>
      <c r="R577" s="202">
        <f t="shared" si="107"/>
        <v>0</v>
      </c>
      <c r="S577" s="203">
        <f t="shared" si="108"/>
        <v>0</v>
      </c>
      <c r="T577" s="202">
        <f t="shared" si="109"/>
        <v>0</v>
      </c>
      <c r="U577" s="203">
        <f t="shared" si="110"/>
        <v>0</v>
      </c>
      <c r="V577" s="202">
        <f t="shared" si="111"/>
        <v>0</v>
      </c>
      <c r="W577" s="204" t="str">
        <f t="shared" si="112"/>
        <v>none</v>
      </c>
      <c r="X577" s="205">
        <f t="shared" si="113"/>
        <v>0</v>
      </c>
    </row>
    <row r="578" spans="1:24" x14ac:dyDescent="0.25">
      <c r="A578" s="228" t="s">
        <v>22</v>
      </c>
      <c r="B578" s="341">
        <f t="shared" si="114"/>
        <v>37</v>
      </c>
      <c r="C578" s="341" t="str">
        <f t="shared" si="115"/>
        <v>Admin 4b - 37</v>
      </c>
      <c r="D578" s="351"/>
      <c r="E578" s="350"/>
      <c r="F578" s="351"/>
      <c r="G578" s="350"/>
      <c r="H578" s="350"/>
      <c r="I578" s="351"/>
      <c r="J578" s="350"/>
      <c r="K578" s="350"/>
      <c r="L578" s="351"/>
      <c r="M578" s="341" t="str">
        <f t="shared" ref="M578:M641" si="116">IF(ISBLANK(K578),"","SR")</f>
        <v/>
      </c>
      <c r="N578" s="350"/>
      <c r="O578" s="351"/>
      <c r="P578" s="341" t="str">
        <f t="shared" ref="P578:P641" si="117">IF(ISBLANK(N578), "", "UD")</f>
        <v/>
      </c>
      <c r="Q578" s="202">
        <f t="shared" ref="Q578:Q641" si="118">F578</f>
        <v>0</v>
      </c>
      <c r="R578" s="202">
        <f t="shared" ref="R578:R641" si="119">_xlfn.NUMBERVALUE(I578)+_xlfn.NUMBERVALUE(L578)</f>
        <v>0</v>
      </c>
      <c r="S578" s="203">
        <f t="shared" ref="S578:S641" si="120">COUNTIF(E578:K578,"=x")</f>
        <v>0</v>
      </c>
      <c r="T578" s="202">
        <f t="shared" ref="T578:T641" si="121">_xlfn.NUMBERVALUE(F578)+_xlfn.NUMBERVALUE(I578)+_xlfn.NUMBERVALUE(L578)</f>
        <v>0</v>
      </c>
      <c r="U578" s="203">
        <f t="shared" ref="U578:U641" si="122">COUNTIF(E578:N578,"=x")</f>
        <v>0</v>
      </c>
      <c r="V578" s="202">
        <f t="shared" ref="V578:V641" si="123">_xlfn.NUMBERVALUE(F578)+_xlfn.NUMBERVALUE(I578)+_xlfn.NUMBERVALUE(L578)+_xlfn.NUMBERVALUE(O578)</f>
        <v>0</v>
      </c>
      <c r="W578" s="204" t="str">
        <f t="shared" ref="W578:W641" si="124">IF(G578&lt;&gt;"",G578,IF(J578&lt;&gt;"",J578,IF(M578&lt;&gt;"",M578,IF(P578&lt;&gt;"",P578,"none"))))</f>
        <v>none</v>
      </c>
      <c r="X578" s="205">
        <f t="shared" ref="X578:X641" si="125">_xlfn.NUMBERVALUE(D578)-(_xlfn.NUMBERVALUE(Q578)+_xlfn.NUMBERVALUE(R578))</f>
        <v>0</v>
      </c>
    </row>
    <row r="579" spans="1:24" x14ac:dyDescent="0.25">
      <c r="A579" s="228" t="s">
        <v>22</v>
      </c>
      <c r="B579" s="341">
        <f t="shared" si="114"/>
        <v>38</v>
      </c>
      <c r="C579" s="341" t="str">
        <f t="shared" si="115"/>
        <v>Admin 4b - 38</v>
      </c>
      <c r="D579" s="351"/>
      <c r="E579" s="350"/>
      <c r="F579" s="351"/>
      <c r="G579" s="350"/>
      <c r="H579" s="350"/>
      <c r="I579" s="351"/>
      <c r="J579" s="350"/>
      <c r="K579" s="350"/>
      <c r="L579" s="351"/>
      <c r="M579" s="341" t="str">
        <f t="shared" si="116"/>
        <v/>
      </c>
      <c r="N579" s="350"/>
      <c r="O579" s="351"/>
      <c r="P579" s="341" t="str">
        <f t="shared" si="117"/>
        <v/>
      </c>
      <c r="Q579" s="202">
        <f t="shared" si="118"/>
        <v>0</v>
      </c>
      <c r="R579" s="202">
        <f t="shared" si="119"/>
        <v>0</v>
      </c>
      <c r="S579" s="203">
        <f t="shared" si="120"/>
        <v>0</v>
      </c>
      <c r="T579" s="202">
        <f t="shared" si="121"/>
        <v>0</v>
      </c>
      <c r="U579" s="203">
        <f t="shared" si="122"/>
        <v>0</v>
      </c>
      <c r="V579" s="202">
        <f t="shared" si="123"/>
        <v>0</v>
      </c>
      <c r="W579" s="204" t="str">
        <f t="shared" si="124"/>
        <v>none</v>
      </c>
      <c r="X579" s="205">
        <f t="shared" si="125"/>
        <v>0</v>
      </c>
    </row>
    <row r="580" spans="1:24" x14ac:dyDescent="0.25">
      <c r="A580" s="228" t="s">
        <v>22</v>
      </c>
      <c r="B580" s="341">
        <f t="shared" si="114"/>
        <v>39</v>
      </c>
      <c r="C580" s="341" t="str">
        <f t="shared" si="115"/>
        <v>Admin 4b - 39</v>
      </c>
      <c r="D580" s="351"/>
      <c r="E580" s="350"/>
      <c r="F580" s="351"/>
      <c r="G580" s="350"/>
      <c r="H580" s="350"/>
      <c r="I580" s="351"/>
      <c r="J580" s="350"/>
      <c r="K580" s="350"/>
      <c r="L580" s="351"/>
      <c r="M580" s="341" t="str">
        <f t="shared" si="116"/>
        <v/>
      </c>
      <c r="N580" s="350"/>
      <c r="O580" s="351"/>
      <c r="P580" s="341" t="str">
        <f t="shared" si="117"/>
        <v/>
      </c>
      <c r="Q580" s="202">
        <f t="shared" si="118"/>
        <v>0</v>
      </c>
      <c r="R580" s="202">
        <f t="shared" si="119"/>
        <v>0</v>
      </c>
      <c r="S580" s="203">
        <f t="shared" si="120"/>
        <v>0</v>
      </c>
      <c r="T580" s="202">
        <f t="shared" si="121"/>
        <v>0</v>
      </c>
      <c r="U580" s="203">
        <f t="shared" si="122"/>
        <v>0</v>
      </c>
      <c r="V580" s="202">
        <f t="shared" si="123"/>
        <v>0</v>
      </c>
      <c r="W580" s="204" t="str">
        <f t="shared" si="124"/>
        <v>none</v>
      </c>
      <c r="X580" s="205">
        <f t="shared" si="125"/>
        <v>0</v>
      </c>
    </row>
    <row r="581" spans="1:24" x14ac:dyDescent="0.25">
      <c r="A581" s="228" t="s">
        <v>22</v>
      </c>
      <c r="B581" s="341">
        <f t="shared" si="114"/>
        <v>40</v>
      </c>
      <c r="C581" s="341" t="str">
        <f t="shared" si="115"/>
        <v>Admin 4b - 40</v>
      </c>
      <c r="D581" s="351"/>
      <c r="E581" s="350"/>
      <c r="F581" s="351"/>
      <c r="G581" s="350"/>
      <c r="H581" s="350"/>
      <c r="I581" s="351"/>
      <c r="J581" s="350"/>
      <c r="K581" s="350"/>
      <c r="L581" s="351"/>
      <c r="M581" s="341" t="str">
        <f t="shared" si="116"/>
        <v/>
      </c>
      <c r="N581" s="350"/>
      <c r="O581" s="351"/>
      <c r="P581" s="341" t="str">
        <f t="shared" si="117"/>
        <v/>
      </c>
      <c r="Q581" s="202">
        <f t="shared" si="118"/>
        <v>0</v>
      </c>
      <c r="R581" s="202">
        <f t="shared" si="119"/>
        <v>0</v>
      </c>
      <c r="S581" s="203">
        <f t="shared" si="120"/>
        <v>0</v>
      </c>
      <c r="T581" s="202">
        <f t="shared" si="121"/>
        <v>0</v>
      </c>
      <c r="U581" s="203">
        <f t="shared" si="122"/>
        <v>0</v>
      </c>
      <c r="V581" s="202">
        <f t="shared" si="123"/>
        <v>0</v>
      </c>
      <c r="W581" s="204" t="str">
        <f t="shared" si="124"/>
        <v>none</v>
      </c>
      <c r="X581" s="205">
        <f t="shared" si="125"/>
        <v>0</v>
      </c>
    </row>
    <row r="582" spans="1:24" x14ac:dyDescent="0.25">
      <c r="A582" s="228" t="s">
        <v>22</v>
      </c>
      <c r="B582" s="341">
        <f t="shared" si="114"/>
        <v>41</v>
      </c>
      <c r="C582" s="341" t="str">
        <f t="shared" si="115"/>
        <v>Admin 4b - 41</v>
      </c>
      <c r="D582" s="351"/>
      <c r="E582" s="350"/>
      <c r="F582" s="351"/>
      <c r="G582" s="350"/>
      <c r="H582" s="350"/>
      <c r="I582" s="351"/>
      <c r="J582" s="350"/>
      <c r="K582" s="350"/>
      <c r="L582" s="351"/>
      <c r="M582" s="341" t="str">
        <f t="shared" si="116"/>
        <v/>
      </c>
      <c r="N582" s="350"/>
      <c r="O582" s="351"/>
      <c r="P582" s="341" t="str">
        <f t="shared" si="117"/>
        <v/>
      </c>
      <c r="Q582" s="202">
        <f t="shared" si="118"/>
        <v>0</v>
      </c>
      <c r="R582" s="202">
        <f t="shared" si="119"/>
        <v>0</v>
      </c>
      <c r="S582" s="203">
        <f t="shared" si="120"/>
        <v>0</v>
      </c>
      <c r="T582" s="202">
        <f t="shared" si="121"/>
        <v>0</v>
      </c>
      <c r="U582" s="203">
        <f t="shared" si="122"/>
        <v>0</v>
      </c>
      <c r="V582" s="202">
        <f t="shared" si="123"/>
        <v>0</v>
      </c>
      <c r="W582" s="204" t="str">
        <f t="shared" si="124"/>
        <v>none</v>
      </c>
      <c r="X582" s="205">
        <f t="shared" si="125"/>
        <v>0</v>
      </c>
    </row>
    <row r="583" spans="1:24" x14ac:dyDescent="0.25">
      <c r="A583" s="228" t="s">
        <v>22</v>
      </c>
      <c r="B583" s="341">
        <f t="shared" si="114"/>
        <v>42</v>
      </c>
      <c r="C583" s="341" t="str">
        <f t="shared" si="115"/>
        <v>Admin 4b - 42</v>
      </c>
      <c r="D583" s="351"/>
      <c r="E583" s="350"/>
      <c r="F583" s="351"/>
      <c r="G583" s="350"/>
      <c r="H583" s="350"/>
      <c r="I583" s="351"/>
      <c r="J583" s="350"/>
      <c r="K583" s="350"/>
      <c r="L583" s="351"/>
      <c r="M583" s="341" t="str">
        <f t="shared" si="116"/>
        <v/>
      </c>
      <c r="N583" s="350"/>
      <c r="O583" s="351"/>
      <c r="P583" s="341" t="str">
        <f t="shared" si="117"/>
        <v/>
      </c>
      <c r="Q583" s="202">
        <f t="shared" si="118"/>
        <v>0</v>
      </c>
      <c r="R583" s="202">
        <f t="shared" si="119"/>
        <v>0</v>
      </c>
      <c r="S583" s="203">
        <f t="shared" si="120"/>
        <v>0</v>
      </c>
      <c r="T583" s="202">
        <f t="shared" si="121"/>
        <v>0</v>
      </c>
      <c r="U583" s="203">
        <f t="shared" si="122"/>
        <v>0</v>
      </c>
      <c r="V583" s="202">
        <f t="shared" si="123"/>
        <v>0</v>
      </c>
      <c r="W583" s="204" t="str">
        <f t="shared" si="124"/>
        <v>none</v>
      </c>
      <c r="X583" s="205">
        <f t="shared" si="125"/>
        <v>0</v>
      </c>
    </row>
    <row r="584" spans="1:24" x14ac:dyDescent="0.25">
      <c r="A584" s="228" t="s">
        <v>22</v>
      </c>
      <c r="B584" s="341">
        <f t="shared" si="114"/>
        <v>43</v>
      </c>
      <c r="C584" s="341" t="str">
        <f t="shared" si="115"/>
        <v>Admin 4b - 43</v>
      </c>
      <c r="D584" s="351"/>
      <c r="E584" s="350"/>
      <c r="F584" s="351"/>
      <c r="G584" s="350"/>
      <c r="H584" s="350"/>
      <c r="I584" s="351"/>
      <c r="J584" s="350"/>
      <c r="K584" s="350"/>
      <c r="L584" s="351"/>
      <c r="M584" s="341" t="str">
        <f t="shared" si="116"/>
        <v/>
      </c>
      <c r="N584" s="350"/>
      <c r="O584" s="351"/>
      <c r="P584" s="341" t="str">
        <f t="shared" si="117"/>
        <v/>
      </c>
      <c r="Q584" s="202">
        <f t="shared" si="118"/>
        <v>0</v>
      </c>
      <c r="R584" s="202">
        <f t="shared" si="119"/>
        <v>0</v>
      </c>
      <c r="S584" s="203">
        <f t="shared" si="120"/>
        <v>0</v>
      </c>
      <c r="T584" s="202">
        <f t="shared" si="121"/>
        <v>0</v>
      </c>
      <c r="U584" s="203">
        <f t="shared" si="122"/>
        <v>0</v>
      </c>
      <c r="V584" s="202">
        <f t="shared" si="123"/>
        <v>0</v>
      </c>
      <c r="W584" s="204" t="str">
        <f t="shared" si="124"/>
        <v>none</v>
      </c>
      <c r="X584" s="205">
        <f t="shared" si="125"/>
        <v>0</v>
      </c>
    </row>
    <row r="585" spans="1:24" x14ac:dyDescent="0.25">
      <c r="A585" s="228" t="s">
        <v>22</v>
      </c>
      <c r="B585" s="341">
        <f t="shared" si="114"/>
        <v>44</v>
      </c>
      <c r="C585" s="341" t="str">
        <f t="shared" si="115"/>
        <v>Admin 4b - 44</v>
      </c>
      <c r="D585" s="351"/>
      <c r="E585" s="350"/>
      <c r="F585" s="351"/>
      <c r="G585" s="350"/>
      <c r="H585" s="350"/>
      <c r="I585" s="351"/>
      <c r="J585" s="350"/>
      <c r="K585" s="350"/>
      <c r="L585" s="351"/>
      <c r="M585" s="341" t="str">
        <f t="shared" si="116"/>
        <v/>
      </c>
      <c r="N585" s="350"/>
      <c r="O585" s="351"/>
      <c r="P585" s="341" t="str">
        <f t="shared" si="117"/>
        <v/>
      </c>
      <c r="Q585" s="202">
        <f t="shared" si="118"/>
        <v>0</v>
      </c>
      <c r="R585" s="202">
        <f t="shared" si="119"/>
        <v>0</v>
      </c>
      <c r="S585" s="203">
        <f t="shared" si="120"/>
        <v>0</v>
      </c>
      <c r="T585" s="202">
        <f t="shared" si="121"/>
        <v>0</v>
      </c>
      <c r="U585" s="203">
        <f t="shared" si="122"/>
        <v>0</v>
      </c>
      <c r="V585" s="202">
        <f t="shared" si="123"/>
        <v>0</v>
      </c>
      <c r="W585" s="204" t="str">
        <f t="shared" si="124"/>
        <v>none</v>
      </c>
      <c r="X585" s="205">
        <f t="shared" si="125"/>
        <v>0</v>
      </c>
    </row>
    <row r="586" spans="1:24" x14ac:dyDescent="0.25">
      <c r="A586" s="228" t="s">
        <v>22</v>
      </c>
      <c r="B586" s="341">
        <f t="shared" si="114"/>
        <v>45</v>
      </c>
      <c r="C586" s="341" t="str">
        <f t="shared" si="115"/>
        <v>Admin 4b - 45</v>
      </c>
      <c r="D586" s="351"/>
      <c r="E586" s="350"/>
      <c r="F586" s="351"/>
      <c r="G586" s="350"/>
      <c r="H586" s="350"/>
      <c r="I586" s="351"/>
      <c r="J586" s="350"/>
      <c r="K586" s="350"/>
      <c r="L586" s="351"/>
      <c r="M586" s="341" t="str">
        <f t="shared" si="116"/>
        <v/>
      </c>
      <c r="N586" s="350"/>
      <c r="O586" s="351"/>
      <c r="P586" s="341" t="str">
        <f t="shared" si="117"/>
        <v/>
      </c>
      <c r="Q586" s="202">
        <f t="shared" si="118"/>
        <v>0</v>
      </c>
      <c r="R586" s="202">
        <f t="shared" si="119"/>
        <v>0</v>
      </c>
      <c r="S586" s="203">
        <f t="shared" si="120"/>
        <v>0</v>
      </c>
      <c r="T586" s="202">
        <f t="shared" si="121"/>
        <v>0</v>
      </c>
      <c r="U586" s="203">
        <f t="shared" si="122"/>
        <v>0</v>
      </c>
      <c r="V586" s="202">
        <f t="shared" si="123"/>
        <v>0</v>
      </c>
      <c r="W586" s="204" t="str">
        <f t="shared" si="124"/>
        <v>none</v>
      </c>
      <c r="X586" s="205">
        <f t="shared" si="125"/>
        <v>0</v>
      </c>
    </row>
    <row r="587" spans="1:24" x14ac:dyDescent="0.25">
      <c r="A587" s="228" t="s">
        <v>22</v>
      </c>
      <c r="B587" s="341">
        <f t="shared" si="114"/>
        <v>46</v>
      </c>
      <c r="C587" s="341" t="str">
        <f t="shared" si="115"/>
        <v>Admin 4b - 46</v>
      </c>
      <c r="D587" s="351"/>
      <c r="E587" s="350"/>
      <c r="F587" s="351"/>
      <c r="G587" s="350"/>
      <c r="H587" s="350"/>
      <c r="I587" s="351"/>
      <c r="J587" s="350"/>
      <c r="K587" s="350"/>
      <c r="L587" s="351"/>
      <c r="M587" s="341" t="str">
        <f t="shared" si="116"/>
        <v/>
      </c>
      <c r="N587" s="350"/>
      <c r="O587" s="351"/>
      <c r="P587" s="341" t="str">
        <f t="shared" si="117"/>
        <v/>
      </c>
      <c r="Q587" s="202">
        <f t="shared" si="118"/>
        <v>0</v>
      </c>
      <c r="R587" s="202">
        <f t="shared" si="119"/>
        <v>0</v>
      </c>
      <c r="S587" s="203">
        <f t="shared" si="120"/>
        <v>0</v>
      </c>
      <c r="T587" s="202">
        <f t="shared" si="121"/>
        <v>0</v>
      </c>
      <c r="U587" s="203">
        <f t="shared" si="122"/>
        <v>0</v>
      </c>
      <c r="V587" s="202">
        <f t="shared" si="123"/>
        <v>0</v>
      </c>
      <c r="W587" s="204" t="str">
        <f t="shared" si="124"/>
        <v>none</v>
      </c>
      <c r="X587" s="205">
        <f t="shared" si="125"/>
        <v>0</v>
      </c>
    </row>
    <row r="588" spans="1:24" x14ac:dyDescent="0.25">
      <c r="A588" s="228" t="s">
        <v>22</v>
      </c>
      <c r="B588" s="341">
        <f t="shared" si="114"/>
        <v>47</v>
      </c>
      <c r="C588" s="341" t="str">
        <f t="shared" si="115"/>
        <v>Admin 4b - 47</v>
      </c>
      <c r="D588" s="351"/>
      <c r="E588" s="350"/>
      <c r="F588" s="351"/>
      <c r="G588" s="350"/>
      <c r="H588" s="350"/>
      <c r="I588" s="351"/>
      <c r="J588" s="350"/>
      <c r="K588" s="350"/>
      <c r="L588" s="351"/>
      <c r="M588" s="341" t="str">
        <f t="shared" si="116"/>
        <v/>
      </c>
      <c r="N588" s="350"/>
      <c r="O588" s="351"/>
      <c r="P588" s="341" t="str">
        <f t="shared" si="117"/>
        <v/>
      </c>
      <c r="Q588" s="202">
        <f t="shared" si="118"/>
        <v>0</v>
      </c>
      <c r="R588" s="202">
        <f t="shared" si="119"/>
        <v>0</v>
      </c>
      <c r="S588" s="203">
        <f t="shared" si="120"/>
        <v>0</v>
      </c>
      <c r="T588" s="202">
        <f t="shared" si="121"/>
        <v>0</v>
      </c>
      <c r="U588" s="203">
        <f t="shared" si="122"/>
        <v>0</v>
      </c>
      <c r="V588" s="202">
        <f t="shared" si="123"/>
        <v>0</v>
      </c>
      <c r="W588" s="204" t="str">
        <f t="shared" si="124"/>
        <v>none</v>
      </c>
      <c r="X588" s="205">
        <f t="shared" si="125"/>
        <v>0</v>
      </c>
    </row>
    <row r="589" spans="1:24" x14ac:dyDescent="0.25">
      <c r="A589" s="228" t="s">
        <v>22</v>
      </c>
      <c r="B589" s="341">
        <f t="shared" si="114"/>
        <v>48</v>
      </c>
      <c r="C589" s="341" t="str">
        <f t="shared" si="115"/>
        <v>Admin 4b - 48</v>
      </c>
      <c r="D589" s="351"/>
      <c r="E589" s="350"/>
      <c r="F589" s="351"/>
      <c r="G589" s="350"/>
      <c r="H589" s="350"/>
      <c r="I589" s="351"/>
      <c r="J589" s="350"/>
      <c r="K589" s="350"/>
      <c r="L589" s="351"/>
      <c r="M589" s="341" t="str">
        <f t="shared" si="116"/>
        <v/>
      </c>
      <c r="N589" s="350"/>
      <c r="O589" s="351"/>
      <c r="P589" s="341" t="str">
        <f t="shared" si="117"/>
        <v/>
      </c>
      <c r="Q589" s="202">
        <f t="shared" si="118"/>
        <v>0</v>
      </c>
      <c r="R589" s="202">
        <f t="shared" si="119"/>
        <v>0</v>
      </c>
      <c r="S589" s="203">
        <f t="shared" si="120"/>
        <v>0</v>
      </c>
      <c r="T589" s="202">
        <f t="shared" si="121"/>
        <v>0</v>
      </c>
      <c r="U589" s="203">
        <f t="shared" si="122"/>
        <v>0</v>
      </c>
      <c r="V589" s="202">
        <f t="shared" si="123"/>
        <v>0</v>
      </c>
      <c r="W589" s="204" t="str">
        <f t="shared" si="124"/>
        <v>none</v>
      </c>
      <c r="X589" s="205">
        <f t="shared" si="125"/>
        <v>0</v>
      </c>
    </row>
    <row r="590" spans="1:24" x14ac:dyDescent="0.25">
      <c r="A590" s="228" t="s">
        <v>22</v>
      </c>
      <c r="B590" s="341">
        <f t="shared" si="114"/>
        <v>49</v>
      </c>
      <c r="C590" s="341" t="str">
        <f t="shared" si="115"/>
        <v>Admin 4b - 49</v>
      </c>
      <c r="D590" s="351"/>
      <c r="E590" s="350"/>
      <c r="F590" s="351"/>
      <c r="G590" s="350"/>
      <c r="H590" s="350"/>
      <c r="I590" s="351"/>
      <c r="J590" s="350"/>
      <c r="K590" s="350"/>
      <c r="L590" s="351"/>
      <c r="M590" s="341" t="str">
        <f t="shared" si="116"/>
        <v/>
      </c>
      <c r="N590" s="350"/>
      <c r="O590" s="351"/>
      <c r="P590" s="341" t="str">
        <f t="shared" si="117"/>
        <v/>
      </c>
      <c r="Q590" s="202">
        <f t="shared" si="118"/>
        <v>0</v>
      </c>
      <c r="R590" s="202">
        <f t="shared" si="119"/>
        <v>0</v>
      </c>
      <c r="S590" s="203">
        <f t="shared" si="120"/>
        <v>0</v>
      </c>
      <c r="T590" s="202">
        <f t="shared" si="121"/>
        <v>0</v>
      </c>
      <c r="U590" s="203">
        <f t="shared" si="122"/>
        <v>0</v>
      </c>
      <c r="V590" s="202">
        <f t="shared" si="123"/>
        <v>0</v>
      </c>
      <c r="W590" s="204" t="str">
        <f t="shared" si="124"/>
        <v>none</v>
      </c>
      <c r="X590" s="205">
        <f t="shared" si="125"/>
        <v>0</v>
      </c>
    </row>
    <row r="591" spans="1:24" x14ac:dyDescent="0.25">
      <c r="A591" s="228" t="s">
        <v>22</v>
      </c>
      <c r="B591" s="341">
        <f t="shared" si="114"/>
        <v>50</v>
      </c>
      <c r="C591" s="341" t="str">
        <f t="shared" si="115"/>
        <v>Admin 4b - 50</v>
      </c>
      <c r="D591" s="351"/>
      <c r="E591" s="350"/>
      <c r="F591" s="351"/>
      <c r="G591" s="350"/>
      <c r="H591" s="350"/>
      <c r="I591" s="351"/>
      <c r="J591" s="350"/>
      <c r="K591" s="350"/>
      <c r="L591" s="351"/>
      <c r="M591" s="341" t="str">
        <f t="shared" si="116"/>
        <v/>
      </c>
      <c r="N591" s="350"/>
      <c r="O591" s="351"/>
      <c r="P591" s="341" t="str">
        <f t="shared" si="117"/>
        <v/>
      </c>
      <c r="Q591" s="202">
        <f t="shared" si="118"/>
        <v>0</v>
      </c>
      <c r="R591" s="202">
        <f t="shared" si="119"/>
        <v>0</v>
      </c>
      <c r="S591" s="203">
        <f t="shared" si="120"/>
        <v>0</v>
      </c>
      <c r="T591" s="202">
        <f t="shared" si="121"/>
        <v>0</v>
      </c>
      <c r="U591" s="203">
        <f t="shared" si="122"/>
        <v>0</v>
      </c>
      <c r="V591" s="202">
        <f t="shared" si="123"/>
        <v>0</v>
      </c>
      <c r="W591" s="204" t="str">
        <f t="shared" si="124"/>
        <v>none</v>
      </c>
      <c r="X591" s="205">
        <f t="shared" si="125"/>
        <v>0</v>
      </c>
    </row>
    <row r="592" spans="1:24" x14ac:dyDescent="0.25">
      <c r="A592" s="228" t="s">
        <v>22</v>
      </c>
      <c r="B592" s="341">
        <f t="shared" si="114"/>
        <v>51</v>
      </c>
      <c r="C592" s="341" t="str">
        <f t="shared" si="115"/>
        <v>Admin 4b - 51</v>
      </c>
      <c r="D592" s="351"/>
      <c r="E592" s="350"/>
      <c r="F592" s="351"/>
      <c r="G592" s="350"/>
      <c r="H592" s="350"/>
      <c r="I592" s="351"/>
      <c r="J592" s="350"/>
      <c r="K592" s="350"/>
      <c r="L592" s="351"/>
      <c r="M592" s="341" t="str">
        <f t="shared" si="116"/>
        <v/>
      </c>
      <c r="N592" s="350"/>
      <c r="O592" s="351"/>
      <c r="P592" s="341" t="str">
        <f t="shared" si="117"/>
        <v/>
      </c>
      <c r="Q592" s="202">
        <f t="shared" si="118"/>
        <v>0</v>
      </c>
      <c r="R592" s="202">
        <f t="shared" si="119"/>
        <v>0</v>
      </c>
      <c r="S592" s="203">
        <f t="shared" si="120"/>
        <v>0</v>
      </c>
      <c r="T592" s="202">
        <f t="shared" si="121"/>
        <v>0</v>
      </c>
      <c r="U592" s="203">
        <f t="shared" si="122"/>
        <v>0</v>
      </c>
      <c r="V592" s="202">
        <f t="shared" si="123"/>
        <v>0</v>
      </c>
      <c r="W592" s="204" t="str">
        <f t="shared" si="124"/>
        <v>none</v>
      </c>
      <c r="X592" s="205">
        <f t="shared" si="125"/>
        <v>0</v>
      </c>
    </row>
    <row r="593" spans="1:24" x14ac:dyDescent="0.25">
      <c r="A593" s="228" t="s">
        <v>22</v>
      </c>
      <c r="B593" s="341">
        <f t="shared" si="114"/>
        <v>52</v>
      </c>
      <c r="C593" s="341" t="str">
        <f t="shared" si="115"/>
        <v>Admin 4b - 52</v>
      </c>
      <c r="D593" s="351"/>
      <c r="E593" s="350"/>
      <c r="F593" s="351"/>
      <c r="G593" s="350"/>
      <c r="H593" s="350"/>
      <c r="I593" s="351"/>
      <c r="J593" s="350"/>
      <c r="K593" s="350"/>
      <c r="L593" s="351"/>
      <c r="M593" s="341" t="str">
        <f t="shared" si="116"/>
        <v/>
      </c>
      <c r="N593" s="350"/>
      <c r="O593" s="351"/>
      <c r="P593" s="341" t="str">
        <f t="shared" si="117"/>
        <v/>
      </c>
      <c r="Q593" s="202">
        <f t="shared" si="118"/>
        <v>0</v>
      </c>
      <c r="R593" s="202">
        <f t="shared" si="119"/>
        <v>0</v>
      </c>
      <c r="S593" s="203">
        <f t="shared" si="120"/>
        <v>0</v>
      </c>
      <c r="T593" s="202">
        <f t="shared" si="121"/>
        <v>0</v>
      </c>
      <c r="U593" s="203">
        <f t="shared" si="122"/>
        <v>0</v>
      </c>
      <c r="V593" s="202">
        <f t="shared" si="123"/>
        <v>0</v>
      </c>
      <c r="W593" s="204" t="str">
        <f t="shared" si="124"/>
        <v>none</v>
      </c>
      <c r="X593" s="205">
        <f t="shared" si="125"/>
        <v>0</v>
      </c>
    </row>
    <row r="594" spans="1:24" x14ac:dyDescent="0.25">
      <c r="A594" s="228" t="s">
        <v>22</v>
      </c>
      <c r="B594" s="341">
        <f t="shared" si="114"/>
        <v>53</v>
      </c>
      <c r="C594" s="341" t="str">
        <f t="shared" si="115"/>
        <v>Admin 4b - 53</v>
      </c>
      <c r="D594" s="351"/>
      <c r="E594" s="350"/>
      <c r="F594" s="351"/>
      <c r="G594" s="350"/>
      <c r="H594" s="350"/>
      <c r="I594" s="351"/>
      <c r="J594" s="350"/>
      <c r="K594" s="350"/>
      <c r="L594" s="351"/>
      <c r="M594" s="341" t="str">
        <f t="shared" si="116"/>
        <v/>
      </c>
      <c r="N594" s="350"/>
      <c r="O594" s="351"/>
      <c r="P594" s="341" t="str">
        <f t="shared" si="117"/>
        <v/>
      </c>
      <c r="Q594" s="202">
        <f t="shared" si="118"/>
        <v>0</v>
      </c>
      <c r="R594" s="202">
        <f t="shared" si="119"/>
        <v>0</v>
      </c>
      <c r="S594" s="203">
        <f t="shared" si="120"/>
        <v>0</v>
      </c>
      <c r="T594" s="202">
        <f t="shared" si="121"/>
        <v>0</v>
      </c>
      <c r="U594" s="203">
        <f t="shared" si="122"/>
        <v>0</v>
      </c>
      <c r="V594" s="202">
        <f t="shared" si="123"/>
        <v>0</v>
      </c>
      <c r="W594" s="204" t="str">
        <f t="shared" si="124"/>
        <v>none</v>
      </c>
      <c r="X594" s="205">
        <f t="shared" si="125"/>
        <v>0</v>
      </c>
    </row>
    <row r="595" spans="1:24" x14ac:dyDescent="0.25">
      <c r="A595" s="228" t="s">
        <v>22</v>
      </c>
      <c r="B595" s="341">
        <f t="shared" si="114"/>
        <v>54</v>
      </c>
      <c r="C595" s="341" t="str">
        <f t="shared" si="115"/>
        <v>Admin 4b - 54</v>
      </c>
      <c r="D595" s="351"/>
      <c r="E595" s="350"/>
      <c r="F595" s="351"/>
      <c r="G595" s="350"/>
      <c r="H595" s="350"/>
      <c r="I595" s="351"/>
      <c r="J595" s="350"/>
      <c r="K595" s="350"/>
      <c r="L595" s="351"/>
      <c r="M595" s="341" t="str">
        <f t="shared" si="116"/>
        <v/>
      </c>
      <c r="N595" s="350"/>
      <c r="O595" s="351"/>
      <c r="P595" s="341" t="str">
        <f t="shared" si="117"/>
        <v/>
      </c>
      <c r="Q595" s="202">
        <f t="shared" si="118"/>
        <v>0</v>
      </c>
      <c r="R595" s="202">
        <f t="shared" si="119"/>
        <v>0</v>
      </c>
      <c r="S595" s="203">
        <f t="shared" si="120"/>
        <v>0</v>
      </c>
      <c r="T595" s="202">
        <f t="shared" si="121"/>
        <v>0</v>
      </c>
      <c r="U595" s="203">
        <f t="shared" si="122"/>
        <v>0</v>
      </c>
      <c r="V595" s="202">
        <f t="shared" si="123"/>
        <v>0</v>
      </c>
      <c r="W595" s="204" t="str">
        <f t="shared" si="124"/>
        <v>none</v>
      </c>
      <c r="X595" s="205">
        <f t="shared" si="125"/>
        <v>0</v>
      </c>
    </row>
    <row r="596" spans="1:24" x14ac:dyDescent="0.25">
      <c r="A596" s="228" t="s">
        <v>22</v>
      </c>
      <c r="B596" s="341">
        <f t="shared" si="114"/>
        <v>55</v>
      </c>
      <c r="C596" s="341" t="str">
        <f t="shared" si="115"/>
        <v>Admin 4b - 55</v>
      </c>
      <c r="D596" s="351"/>
      <c r="E596" s="350"/>
      <c r="F596" s="351"/>
      <c r="G596" s="350"/>
      <c r="H596" s="350"/>
      <c r="I596" s="351"/>
      <c r="J596" s="350"/>
      <c r="K596" s="350"/>
      <c r="L596" s="351"/>
      <c r="M596" s="341" t="str">
        <f t="shared" si="116"/>
        <v/>
      </c>
      <c r="N596" s="350"/>
      <c r="O596" s="351"/>
      <c r="P596" s="341" t="str">
        <f t="shared" si="117"/>
        <v/>
      </c>
      <c r="Q596" s="202">
        <f t="shared" si="118"/>
        <v>0</v>
      </c>
      <c r="R596" s="202">
        <f t="shared" si="119"/>
        <v>0</v>
      </c>
      <c r="S596" s="203">
        <f t="shared" si="120"/>
        <v>0</v>
      </c>
      <c r="T596" s="202">
        <f t="shared" si="121"/>
        <v>0</v>
      </c>
      <c r="U596" s="203">
        <f t="shared" si="122"/>
        <v>0</v>
      </c>
      <c r="V596" s="202">
        <f t="shared" si="123"/>
        <v>0</v>
      </c>
      <c r="W596" s="204" t="str">
        <f t="shared" si="124"/>
        <v>none</v>
      </c>
      <c r="X596" s="205">
        <f t="shared" si="125"/>
        <v>0</v>
      </c>
    </row>
    <row r="597" spans="1:24" x14ac:dyDescent="0.25">
      <c r="A597" s="228" t="s">
        <v>22</v>
      </c>
      <c r="B597" s="341">
        <f t="shared" si="114"/>
        <v>56</v>
      </c>
      <c r="C597" s="341" t="str">
        <f t="shared" si="115"/>
        <v>Admin 4b - 56</v>
      </c>
      <c r="D597" s="351"/>
      <c r="E597" s="350"/>
      <c r="F597" s="351"/>
      <c r="G597" s="350"/>
      <c r="H597" s="350"/>
      <c r="I597" s="351"/>
      <c r="J597" s="350"/>
      <c r="K597" s="350"/>
      <c r="L597" s="351"/>
      <c r="M597" s="341" t="str">
        <f t="shared" si="116"/>
        <v/>
      </c>
      <c r="N597" s="350"/>
      <c r="O597" s="351"/>
      <c r="P597" s="341" t="str">
        <f t="shared" si="117"/>
        <v/>
      </c>
      <c r="Q597" s="202">
        <f t="shared" si="118"/>
        <v>0</v>
      </c>
      <c r="R597" s="202">
        <f t="shared" si="119"/>
        <v>0</v>
      </c>
      <c r="S597" s="203">
        <f t="shared" si="120"/>
        <v>0</v>
      </c>
      <c r="T597" s="202">
        <f t="shared" si="121"/>
        <v>0</v>
      </c>
      <c r="U597" s="203">
        <f t="shared" si="122"/>
        <v>0</v>
      </c>
      <c r="V597" s="202">
        <f t="shared" si="123"/>
        <v>0</v>
      </c>
      <c r="W597" s="204" t="str">
        <f t="shared" si="124"/>
        <v>none</v>
      </c>
      <c r="X597" s="205">
        <f t="shared" si="125"/>
        <v>0</v>
      </c>
    </row>
    <row r="598" spans="1:24" x14ac:dyDescent="0.25">
      <c r="A598" s="228" t="s">
        <v>22</v>
      </c>
      <c r="B598" s="341">
        <f t="shared" si="114"/>
        <v>57</v>
      </c>
      <c r="C598" s="341" t="str">
        <f t="shared" si="115"/>
        <v>Admin 4b - 57</v>
      </c>
      <c r="D598" s="351"/>
      <c r="E598" s="350"/>
      <c r="F598" s="351"/>
      <c r="G598" s="350"/>
      <c r="H598" s="350"/>
      <c r="I598" s="351"/>
      <c r="J598" s="350"/>
      <c r="K598" s="350"/>
      <c r="L598" s="351"/>
      <c r="M598" s="341" t="str">
        <f t="shared" si="116"/>
        <v/>
      </c>
      <c r="N598" s="350"/>
      <c r="O598" s="351"/>
      <c r="P598" s="341" t="str">
        <f t="shared" si="117"/>
        <v/>
      </c>
      <c r="Q598" s="202">
        <f t="shared" si="118"/>
        <v>0</v>
      </c>
      <c r="R598" s="202">
        <f t="shared" si="119"/>
        <v>0</v>
      </c>
      <c r="S598" s="203">
        <f t="shared" si="120"/>
        <v>0</v>
      </c>
      <c r="T598" s="202">
        <f t="shared" si="121"/>
        <v>0</v>
      </c>
      <c r="U598" s="203">
        <f t="shared" si="122"/>
        <v>0</v>
      </c>
      <c r="V598" s="202">
        <f t="shared" si="123"/>
        <v>0</v>
      </c>
      <c r="W598" s="204" t="str">
        <f t="shared" si="124"/>
        <v>none</v>
      </c>
      <c r="X598" s="205">
        <f t="shared" si="125"/>
        <v>0</v>
      </c>
    </row>
    <row r="599" spans="1:24" x14ac:dyDescent="0.25">
      <c r="A599" s="228" t="s">
        <v>22</v>
      </c>
      <c r="B599" s="341">
        <f t="shared" si="114"/>
        <v>58</v>
      </c>
      <c r="C599" s="341" t="str">
        <f t="shared" si="115"/>
        <v>Admin 4b - 58</v>
      </c>
      <c r="D599" s="351"/>
      <c r="E599" s="350"/>
      <c r="F599" s="351"/>
      <c r="G599" s="350"/>
      <c r="H599" s="350"/>
      <c r="I599" s="351"/>
      <c r="J599" s="350"/>
      <c r="K599" s="350"/>
      <c r="L599" s="351"/>
      <c r="M599" s="341" t="str">
        <f t="shared" si="116"/>
        <v/>
      </c>
      <c r="N599" s="350"/>
      <c r="O599" s="351"/>
      <c r="P599" s="341" t="str">
        <f t="shared" si="117"/>
        <v/>
      </c>
      <c r="Q599" s="202">
        <f t="shared" si="118"/>
        <v>0</v>
      </c>
      <c r="R599" s="202">
        <f t="shared" si="119"/>
        <v>0</v>
      </c>
      <c r="S599" s="203">
        <f t="shared" si="120"/>
        <v>0</v>
      </c>
      <c r="T599" s="202">
        <f t="shared" si="121"/>
        <v>0</v>
      </c>
      <c r="U599" s="203">
        <f t="shared" si="122"/>
        <v>0</v>
      </c>
      <c r="V599" s="202">
        <f t="shared" si="123"/>
        <v>0</v>
      </c>
      <c r="W599" s="204" t="str">
        <f t="shared" si="124"/>
        <v>none</v>
      </c>
      <c r="X599" s="205">
        <f t="shared" si="125"/>
        <v>0</v>
      </c>
    </row>
    <row r="600" spans="1:24" x14ac:dyDescent="0.25">
      <c r="A600" s="228" t="s">
        <v>22</v>
      </c>
      <c r="B600" s="341">
        <f t="shared" si="114"/>
        <v>59</v>
      </c>
      <c r="C600" s="341" t="str">
        <f t="shared" si="115"/>
        <v>Admin 4b - 59</v>
      </c>
      <c r="D600" s="351"/>
      <c r="E600" s="350"/>
      <c r="F600" s="351"/>
      <c r="G600" s="350"/>
      <c r="H600" s="350"/>
      <c r="I600" s="351"/>
      <c r="J600" s="350"/>
      <c r="K600" s="350"/>
      <c r="L600" s="351"/>
      <c r="M600" s="341" t="str">
        <f t="shared" si="116"/>
        <v/>
      </c>
      <c r="N600" s="350"/>
      <c r="O600" s="351"/>
      <c r="P600" s="341" t="str">
        <f t="shared" si="117"/>
        <v/>
      </c>
      <c r="Q600" s="202">
        <f t="shared" si="118"/>
        <v>0</v>
      </c>
      <c r="R600" s="202">
        <f t="shared" si="119"/>
        <v>0</v>
      </c>
      <c r="S600" s="203">
        <f t="shared" si="120"/>
        <v>0</v>
      </c>
      <c r="T600" s="202">
        <f t="shared" si="121"/>
        <v>0</v>
      </c>
      <c r="U600" s="203">
        <f t="shared" si="122"/>
        <v>0</v>
      </c>
      <c r="V600" s="202">
        <f t="shared" si="123"/>
        <v>0</v>
      </c>
      <c r="W600" s="204" t="str">
        <f t="shared" si="124"/>
        <v>none</v>
      </c>
      <c r="X600" s="205">
        <f t="shared" si="125"/>
        <v>0</v>
      </c>
    </row>
    <row r="601" spans="1:24" x14ac:dyDescent="0.25">
      <c r="A601" s="228" t="s">
        <v>22</v>
      </c>
      <c r="B601" s="341">
        <f t="shared" si="114"/>
        <v>60</v>
      </c>
      <c r="C601" s="341" t="str">
        <f t="shared" si="115"/>
        <v>Admin 4b - 60</v>
      </c>
      <c r="D601" s="351"/>
      <c r="E601" s="350"/>
      <c r="F601" s="351"/>
      <c r="G601" s="350"/>
      <c r="H601" s="350"/>
      <c r="I601" s="351"/>
      <c r="J601" s="350"/>
      <c r="K601" s="350"/>
      <c r="L601" s="351"/>
      <c r="M601" s="341" t="str">
        <f t="shared" si="116"/>
        <v/>
      </c>
      <c r="N601" s="350"/>
      <c r="O601" s="351"/>
      <c r="P601" s="341" t="str">
        <f t="shared" si="117"/>
        <v/>
      </c>
      <c r="Q601" s="202">
        <f t="shared" si="118"/>
        <v>0</v>
      </c>
      <c r="R601" s="202">
        <f t="shared" si="119"/>
        <v>0</v>
      </c>
      <c r="S601" s="203">
        <f t="shared" si="120"/>
        <v>0</v>
      </c>
      <c r="T601" s="202">
        <f t="shared" si="121"/>
        <v>0</v>
      </c>
      <c r="U601" s="203">
        <f t="shared" si="122"/>
        <v>0</v>
      </c>
      <c r="V601" s="202">
        <f t="shared" si="123"/>
        <v>0</v>
      </c>
      <c r="W601" s="204" t="str">
        <f t="shared" si="124"/>
        <v>none</v>
      </c>
      <c r="X601" s="205">
        <f t="shared" si="125"/>
        <v>0</v>
      </c>
    </row>
    <row r="602" spans="1:24" x14ac:dyDescent="0.25">
      <c r="A602" s="228" t="s">
        <v>23</v>
      </c>
      <c r="B602" s="341">
        <v>1</v>
      </c>
      <c r="C602" s="341" t="str">
        <f t="shared" si="115"/>
        <v>Admin 4c - 1</v>
      </c>
      <c r="D602" s="351"/>
      <c r="E602" s="350"/>
      <c r="F602" s="351"/>
      <c r="G602" s="350"/>
      <c r="H602" s="350"/>
      <c r="I602" s="351"/>
      <c r="J602" s="350"/>
      <c r="K602" s="350"/>
      <c r="L602" s="351"/>
      <c r="M602" s="341" t="str">
        <f t="shared" si="116"/>
        <v/>
      </c>
      <c r="N602" s="350"/>
      <c r="O602" s="351"/>
      <c r="P602" s="341" t="str">
        <f t="shared" si="117"/>
        <v/>
      </c>
      <c r="Q602" s="202">
        <f t="shared" si="118"/>
        <v>0</v>
      </c>
      <c r="R602" s="202">
        <f t="shared" si="119"/>
        <v>0</v>
      </c>
      <c r="S602" s="203">
        <f t="shared" si="120"/>
        <v>0</v>
      </c>
      <c r="T602" s="202">
        <f t="shared" si="121"/>
        <v>0</v>
      </c>
      <c r="U602" s="203">
        <f t="shared" si="122"/>
        <v>0</v>
      </c>
      <c r="V602" s="202">
        <f t="shared" si="123"/>
        <v>0</v>
      </c>
      <c r="W602" s="204" t="str">
        <f t="shared" si="124"/>
        <v>none</v>
      </c>
      <c r="X602" s="205">
        <f t="shared" si="125"/>
        <v>0</v>
      </c>
    </row>
    <row r="603" spans="1:24" x14ac:dyDescent="0.25">
      <c r="A603" s="228" t="s">
        <v>23</v>
      </c>
      <c r="B603" s="341">
        <f t="shared" ref="B603:B661" si="126">B602+1</f>
        <v>2</v>
      </c>
      <c r="C603" s="341" t="str">
        <f t="shared" si="115"/>
        <v>Admin 4c - 2</v>
      </c>
      <c r="D603" s="351"/>
      <c r="E603" s="350"/>
      <c r="F603" s="351"/>
      <c r="G603" s="350"/>
      <c r="H603" s="350"/>
      <c r="I603" s="351"/>
      <c r="J603" s="350"/>
      <c r="K603" s="350"/>
      <c r="L603" s="351"/>
      <c r="M603" s="341" t="str">
        <f t="shared" si="116"/>
        <v/>
      </c>
      <c r="N603" s="350"/>
      <c r="O603" s="351"/>
      <c r="P603" s="341" t="str">
        <f t="shared" si="117"/>
        <v/>
      </c>
      <c r="Q603" s="202">
        <f t="shared" si="118"/>
        <v>0</v>
      </c>
      <c r="R603" s="202">
        <f t="shared" si="119"/>
        <v>0</v>
      </c>
      <c r="S603" s="203">
        <f t="shared" si="120"/>
        <v>0</v>
      </c>
      <c r="T603" s="202">
        <f t="shared" si="121"/>
        <v>0</v>
      </c>
      <c r="U603" s="203">
        <f t="shared" si="122"/>
        <v>0</v>
      </c>
      <c r="V603" s="202">
        <f t="shared" si="123"/>
        <v>0</v>
      </c>
      <c r="W603" s="204" t="str">
        <f t="shared" si="124"/>
        <v>none</v>
      </c>
      <c r="X603" s="205">
        <f t="shared" si="125"/>
        <v>0</v>
      </c>
    </row>
    <row r="604" spans="1:24" x14ac:dyDescent="0.25">
      <c r="A604" s="228" t="s">
        <v>23</v>
      </c>
      <c r="B604" s="341">
        <f t="shared" si="126"/>
        <v>3</v>
      </c>
      <c r="C604" s="341" t="str">
        <f t="shared" si="115"/>
        <v>Admin 4c - 3</v>
      </c>
      <c r="D604" s="351"/>
      <c r="E604" s="350"/>
      <c r="F604" s="351"/>
      <c r="G604" s="350"/>
      <c r="H604" s="350"/>
      <c r="I604" s="351"/>
      <c r="J604" s="350"/>
      <c r="K604" s="350"/>
      <c r="L604" s="351"/>
      <c r="M604" s="341" t="str">
        <f t="shared" si="116"/>
        <v/>
      </c>
      <c r="N604" s="350"/>
      <c r="O604" s="351"/>
      <c r="P604" s="341" t="str">
        <f t="shared" si="117"/>
        <v/>
      </c>
      <c r="Q604" s="202">
        <f t="shared" si="118"/>
        <v>0</v>
      </c>
      <c r="R604" s="202">
        <f t="shared" si="119"/>
        <v>0</v>
      </c>
      <c r="S604" s="203">
        <f t="shared" si="120"/>
        <v>0</v>
      </c>
      <c r="T604" s="202">
        <f t="shared" si="121"/>
        <v>0</v>
      </c>
      <c r="U604" s="203">
        <f t="shared" si="122"/>
        <v>0</v>
      </c>
      <c r="V604" s="202">
        <f t="shared" si="123"/>
        <v>0</v>
      </c>
      <c r="W604" s="204" t="str">
        <f t="shared" si="124"/>
        <v>none</v>
      </c>
      <c r="X604" s="205">
        <f t="shared" si="125"/>
        <v>0</v>
      </c>
    </row>
    <row r="605" spans="1:24" x14ac:dyDescent="0.25">
      <c r="A605" s="228" t="s">
        <v>23</v>
      </c>
      <c r="B605" s="341">
        <f t="shared" si="126"/>
        <v>4</v>
      </c>
      <c r="C605" s="341" t="str">
        <f t="shared" si="115"/>
        <v>Admin 4c - 4</v>
      </c>
      <c r="D605" s="351"/>
      <c r="E605" s="350"/>
      <c r="F605" s="351"/>
      <c r="G605" s="350"/>
      <c r="H605" s="350"/>
      <c r="I605" s="351"/>
      <c r="J605" s="350"/>
      <c r="K605" s="350"/>
      <c r="L605" s="351"/>
      <c r="M605" s="341" t="str">
        <f t="shared" si="116"/>
        <v/>
      </c>
      <c r="N605" s="350"/>
      <c r="O605" s="351"/>
      <c r="P605" s="341" t="str">
        <f t="shared" si="117"/>
        <v/>
      </c>
      <c r="Q605" s="202">
        <f t="shared" si="118"/>
        <v>0</v>
      </c>
      <c r="R605" s="202">
        <f t="shared" si="119"/>
        <v>0</v>
      </c>
      <c r="S605" s="203">
        <f t="shared" si="120"/>
        <v>0</v>
      </c>
      <c r="T605" s="202">
        <f t="shared" si="121"/>
        <v>0</v>
      </c>
      <c r="U605" s="203">
        <f t="shared" si="122"/>
        <v>0</v>
      </c>
      <c r="V605" s="202">
        <f t="shared" si="123"/>
        <v>0</v>
      </c>
      <c r="W605" s="204" t="str">
        <f t="shared" si="124"/>
        <v>none</v>
      </c>
      <c r="X605" s="205">
        <f t="shared" si="125"/>
        <v>0</v>
      </c>
    </row>
    <row r="606" spans="1:24" x14ac:dyDescent="0.25">
      <c r="A606" s="228" t="s">
        <v>23</v>
      </c>
      <c r="B606" s="341">
        <f t="shared" si="126"/>
        <v>5</v>
      </c>
      <c r="C606" s="341" t="str">
        <f t="shared" si="115"/>
        <v>Admin 4c - 5</v>
      </c>
      <c r="D606" s="351"/>
      <c r="E606" s="350"/>
      <c r="F606" s="351"/>
      <c r="G606" s="350"/>
      <c r="H606" s="350"/>
      <c r="I606" s="351"/>
      <c r="J606" s="350"/>
      <c r="K606" s="350"/>
      <c r="L606" s="351"/>
      <c r="M606" s="341" t="str">
        <f t="shared" si="116"/>
        <v/>
      </c>
      <c r="N606" s="350"/>
      <c r="O606" s="351"/>
      <c r="P606" s="341" t="str">
        <f t="shared" si="117"/>
        <v/>
      </c>
      <c r="Q606" s="202">
        <f t="shared" si="118"/>
        <v>0</v>
      </c>
      <c r="R606" s="202">
        <f t="shared" si="119"/>
        <v>0</v>
      </c>
      <c r="S606" s="203">
        <f t="shared" si="120"/>
        <v>0</v>
      </c>
      <c r="T606" s="202">
        <f t="shared" si="121"/>
        <v>0</v>
      </c>
      <c r="U606" s="203">
        <f t="shared" si="122"/>
        <v>0</v>
      </c>
      <c r="V606" s="202">
        <f t="shared" si="123"/>
        <v>0</v>
      </c>
      <c r="W606" s="204" t="str">
        <f t="shared" si="124"/>
        <v>none</v>
      </c>
      <c r="X606" s="205">
        <f t="shared" si="125"/>
        <v>0</v>
      </c>
    </row>
    <row r="607" spans="1:24" x14ac:dyDescent="0.25">
      <c r="A607" s="228" t="s">
        <v>23</v>
      </c>
      <c r="B607" s="341">
        <f t="shared" si="126"/>
        <v>6</v>
      </c>
      <c r="C607" s="341" t="str">
        <f t="shared" si="115"/>
        <v>Admin 4c - 6</v>
      </c>
      <c r="D607" s="351"/>
      <c r="E607" s="350"/>
      <c r="F607" s="351"/>
      <c r="G607" s="350"/>
      <c r="H607" s="350"/>
      <c r="I607" s="351"/>
      <c r="J607" s="350"/>
      <c r="K607" s="350"/>
      <c r="L607" s="351"/>
      <c r="M607" s="341" t="str">
        <f t="shared" si="116"/>
        <v/>
      </c>
      <c r="N607" s="350"/>
      <c r="O607" s="351"/>
      <c r="P607" s="341" t="str">
        <f t="shared" si="117"/>
        <v/>
      </c>
      <c r="Q607" s="202">
        <f t="shared" si="118"/>
        <v>0</v>
      </c>
      <c r="R607" s="202">
        <f t="shared" si="119"/>
        <v>0</v>
      </c>
      <c r="S607" s="203">
        <f t="shared" si="120"/>
        <v>0</v>
      </c>
      <c r="T607" s="202">
        <f t="shared" si="121"/>
        <v>0</v>
      </c>
      <c r="U607" s="203">
        <f t="shared" si="122"/>
        <v>0</v>
      </c>
      <c r="V607" s="202">
        <f t="shared" si="123"/>
        <v>0</v>
      </c>
      <c r="W607" s="204" t="str">
        <f t="shared" si="124"/>
        <v>none</v>
      </c>
      <c r="X607" s="205">
        <f t="shared" si="125"/>
        <v>0</v>
      </c>
    </row>
    <row r="608" spans="1:24" x14ac:dyDescent="0.25">
      <c r="A608" s="228" t="s">
        <v>23</v>
      </c>
      <c r="B608" s="341">
        <f t="shared" si="126"/>
        <v>7</v>
      </c>
      <c r="C608" s="341" t="str">
        <f t="shared" si="115"/>
        <v>Admin 4c - 7</v>
      </c>
      <c r="D608" s="351"/>
      <c r="E608" s="350"/>
      <c r="F608" s="351"/>
      <c r="G608" s="350"/>
      <c r="H608" s="350"/>
      <c r="I608" s="351"/>
      <c r="J608" s="350"/>
      <c r="K608" s="350"/>
      <c r="L608" s="351"/>
      <c r="M608" s="341" t="str">
        <f t="shared" si="116"/>
        <v/>
      </c>
      <c r="N608" s="350"/>
      <c r="O608" s="351"/>
      <c r="P608" s="341" t="str">
        <f t="shared" si="117"/>
        <v/>
      </c>
      <c r="Q608" s="202">
        <f t="shared" si="118"/>
        <v>0</v>
      </c>
      <c r="R608" s="202">
        <f t="shared" si="119"/>
        <v>0</v>
      </c>
      <c r="S608" s="203">
        <f t="shared" si="120"/>
        <v>0</v>
      </c>
      <c r="T608" s="202">
        <f t="shared" si="121"/>
        <v>0</v>
      </c>
      <c r="U608" s="203">
        <f t="shared" si="122"/>
        <v>0</v>
      </c>
      <c r="V608" s="202">
        <f t="shared" si="123"/>
        <v>0</v>
      </c>
      <c r="W608" s="204" t="str">
        <f t="shared" si="124"/>
        <v>none</v>
      </c>
      <c r="X608" s="205">
        <f t="shared" si="125"/>
        <v>0</v>
      </c>
    </row>
    <row r="609" spans="1:24" x14ac:dyDescent="0.25">
      <c r="A609" s="228" t="s">
        <v>23</v>
      </c>
      <c r="B609" s="341">
        <f t="shared" si="126"/>
        <v>8</v>
      </c>
      <c r="C609" s="341" t="str">
        <f t="shared" si="115"/>
        <v>Admin 4c - 8</v>
      </c>
      <c r="D609" s="351"/>
      <c r="E609" s="350"/>
      <c r="F609" s="351"/>
      <c r="G609" s="350"/>
      <c r="H609" s="350"/>
      <c r="I609" s="351"/>
      <c r="J609" s="350"/>
      <c r="K609" s="350"/>
      <c r="L609" s="351"/>
      <c r="M609" s="341" t="str">
        <f t="shared" si="116"/>
        <v/>
      </c>
      <c r="N609" s="350"/>
      <c r="O609" s="351"/>
      <c r="P609" s="341" t="str">
        <f t="shared" si="117"/>
        <v/>
      </c>
      <c r="Q609" s="202">
        <f t="shared" si="118"/>
        <v>0</v>
      </c>
      <c r="R609" s="202">
        <f t="shared" si="119"/>
        <v>0</v>
      </c>
      <c r="S609" s="203">
        <f t="shared" si="120"/>
        <v>0</v>
      </c>
      <c r="T609" s="202">
        <f t="shared" si="121"/>
        <v>0</v>
      </c>
      <c r="U609" s="203">
        <f t="shared" si="122"/>
        <v>0</v>
      </c>
      <c r="V609" s="202">
        <f t="shared" si="123"/>
        <v>0</v>
      </c>
      <c r="W609" s="204" t="str">
        <f t="shared" si="124"/>
        <v>none</v>
      </c>
      <c r="X609" s="205">
        <f t="shared" si="125"/>
        <v>0</v>
      </c>
    </row>
    <row r="610" spans="1:24" x14ac:dyDescent="0.25">
      <c r="A610" s="228" t="s">
        <v>23</v>
      </c>
      <c r="B610" s="341">
        <f t="shared" si="126"/>
        <v>9</v>
      </c>
      <c r="C610" s="341" t="str">
        <f t="shared" si="115"/>
        <v>Admin 4c - 9</v>
      </c>
      <c r="D610" s="351"/>
      <c r="E610" s="350"/>
      <c r="F610" s="351"/>
      <c r="G610" s="350"/>
      <c r="H610" s="350"/>
      <c r="I610" s="351"/>
      <c r="J610" s="350"/>
      <c r="K610" s="350"/>
      <c r="L610" s="351"/>
      <c r="M610" s="341" t="str">
        <f t="shared" si="116"/>
        <v/>
      </c>
      <c r="N610" s="350"/>
      <c r="O610" s="351"/>
      <c r="P610" s="341" t="str">
        <f t="shared" si="117"/>
        <v/>
      </c>
      <c r="Q610" s="202">
        <f t="shared" si="118"/>
        <v>0</v>
      </c>
      <c r="R610" s="202">
        <f t="shared" si="119"/>
        <v>0</v>
      </c>
      <c r="S610" s="203">
        <f t="shared" si="120"/>
        <v>0</v>
      </c>
      <c r="T610" s="202">
        <f t="shared" si="121"/>
        <v>0</v>
      </c>
      <c r="U610" s="203">
        <f t="shared" si="122"/>
        <v>0</v>
      </c>
      <c r="V610" s="202">
        <f t="shared" si="123"/>
        <v>0</v>
      </c>
      <c r="W610" s="204" t="str">
        <f t="shared" si="124"/>
        <v>none</v>
      </c>
      <c r="X610" s="205">
        <f t="shared" si="125"/>
        <v>0</v>
      </c>
    </row>
    <row r="611" spans="1:24" x14ac:dyDescent="0.25">
      <c r="A611" s="228" t="s">
        <v>23</v>
      </c>
      <c r="B611" s="341">
        <f t="shared" si="126"/>
        <v>10</v>
      </c>
      <c r="C611" s="341" t="str">
        <f t="shared" si="115"/>
        <v>Admin 4c - 10</v>
      </c>
      <c r="D611" s="351"/>
      <c r="E611" s="350"/>
      <c r="F611" s="351"/>
      <c r="G611" s="350"/>
      <c r="H611" s="350"/>
      <c r="I611" s="351"/>
      <c r="J611" s="350"/>
      <c r="K611" s="350"/>
      <c r="L611" s="351"/>
      <c r="M611" s="341" t="str">
        <f t="shared" si="116"/>
        <v/>
      </c>
      <c r="N611" s="350"/>
      <c r="O611" s="351"/>
      <c r="P611" s="341" t="str">
        <f t="shared" si="117"/>
        <v/>
      </c>
      <c r="Q611" s="202">
        <f t="shared" si="118"/>
        <v>0</v>
      </c>
      <c r="R611" s="202">
        <f t="shared" si="119"/>
        <v>0</v>
      </c>
      <c r="S611" s="203">
        <f t="shared" si="120"/>
        <v>0</v>
      </c>
      <c r="T611" s="202">
        <f t="shared" si="121"/>
        <v>0</v>
      </c>
      <c r="U611" s="203">
        <f t="shared" si="122"/>
        <v>0</v>
      </c>
      <c r="V611" s="202">
        <f t="shared" si="123"/>
        <v>0</v>
      </c>
      <c r="W611" s="204" t="str">
        <f t="shared" si="124"/>
        <v>none</v>
      </c>
      <c r="X611" s="205">
        <f t="shared" si="125"/>
        <v>0</v>
      </c>
    </row>
    <row r="612" spans="1:24" x14ac:dyDescent="0.25">
      <c r="A612" s="228" t="s">
        <v>23</v>
      </c>
      <c r="B612" s="341">
        <f t="shared" si="126"/>
        <v>11</v>
      </c>
      <c r="C612" s="341" t="str">
        <f t="shared" si="115"/>
        <v>Admin 4c - 11</v>
      </c>
      <c r="D612" s="351"/>
      <c r="E612" s="350"/>
      <c r="F612" s="351"/>
      <c r="G612" s="350"/>
      <c r="H612" s="350"/>
      <c r="I612" s="351"/>
      <c r="J612" s="350"/>
      <c r="K612" s="350"/>
      <c r="L612" s="351"/>
      <c r="M612" s="341" t="str">
        <f t="shared" si="116"/>
        <v/>
      </c>
      <c r="N612" s="350"/>
      <c r="O612" s="351"/>
      <c r="P612" s="341" t="str">
        <f t="shared" si="117"/>
        <v/>
      </c>
      <c r="Q612" s="202">
        <f t="shared" si="118"/>
        <v>0</v>
      </c>
      <c r="R612" s="202">
        <f t="shared" si="119"/>
        <v>0</v>
      </c>
      <c r="S612" s="203">
        <f t="shared" si="120"/>
        <v>0</v>
      </c>
      <c r="T612" s="202">
        <f t="shared" si="121"/>
        <v>0</v>
      </c>
      <c r="U612" s="203">
        <f t="shared" si="122"/>
        <v>0</v>
      </c>
      <c r="V612" s="202">
        <f t="shared" si="123"/>
        <v>0</v>
      </c>
      <c r="W612" s="204" t="str">
        <f t="shared" si="124"/>
        <v>none</v>
      </c>
      <c r="X612" s="205">
        <f t="shared" si="125"/>
        <v>0</v>
      </c>
    </row>
    <row r="613" spans="1:24" x14ac:dyDescent="0.25">
      <c r="A613" s="228" t="s">
        <v>23</v>
      </c>
      <c r="B613" s="341">
        <f t="shared" si="126"/>
        <v>12</v>
      </c>
      <c r="C613" s="341" t="str">
        <f t="shared" si="115"/>
        <v>Admin 4c - 12</v>
      </c>
      <c r="D613" s="351"/>
      <c r="E613" s="350"/>
      <c r="F613" s="351"/>
      <c r="G613" s="350"/>
      <c r="H613" s="350"/>
      <c r="I613" s="351"/>
      <c r="J613" s="350"/>
      <c r="K613" s="350"/>
      <c r="L613" s="351"/>
      <c r="M613" s="341" t="str">
        <f t="shared" si="116"/>
        <v/>
      </c>
      <c r="N613" s="350"/>
      <c r="O613" s="351"/>
      <c r="P613" s="341" t="str">
        <f t="shared" si="117"/>
        <v/>
      </c>
      <c r="Q613" s="202">
        <f t="shared" si="118"/>
        <v>0</v>
      </c>
      <c r="R613" s="202">
        <f t="shared" si="119"/>
        <v>0</v>
      </c>
      <c r="S613" s="203">
        <f t="shared" si="120"/>
        <v>0</v>
      </c>
      <c r="T613" s="202">
        <f t="shared" si="121"/>
        <v>0</v>
      </c>
      <c r="U613" s="203">
        <f t="shared" si="122"/>
        <v>0</v>
      </c>
      <c r="V613" s="202">
        <f t="shared" si="123"/>
        <v>0</v>
      </c>
      <c r="W613" s="204" t="str">
        <f t="shared" si="124"/>
        <v>none</v>
      </c>
      <c r="X613" s="205">
        <f t="shared" si="125"/>
        <v>0</v>
      </c>
    </row>
    <row r="614" spans="1:24" x14ac:dyDescent="0.25">
      <c r="A614" s="228" t="s">
        <v>23</v>
      </c>
      <c r="B614" s="341">
        <f t="shared" si="126"/>
        <v>13</v>
      </c>
      <c r="C614" s="341" t="str">
        <f t="shared" si="115"/>
        <v>Admin 4c - 13</v>
      </c>
      <c r="D614" s="351"/>
      <c r="E614" s="350"/>
      <c r="F614" s="351"/>
      <c r="G614" s="350"/>
      <c r="H614" s="350"/>
      <c r="I614" s="351"/>
      <c r="J614" s="350"/>
      <c r="K614" s="350"/>
      <c r="L614" s="351"/>
      <c r="M614" s="341" t="str">
        <f t="shared" si="116"/>
        <v/>
      </c>
      <c r="N614" s="350"/>
      <c r="O614" s="351"/>
      <c r="P614" s="341" t="str">
        <f t="shared" si="117"/>
        <v/>
      </c>
      <c r="Q614" s="202">
        <f t="shared" si="118"/>
        <v>0</v>
      </c>
      <c r="R614" s="202">
        <f t="shared" si="119"/>
        <v>0</v>
      </c>
      <c r="S614" s="203">
        <f t="shared" si="120"/>
        <v>0</v>
      </c>
      <c r="T614" s="202">
        <f t="shared" si="121"/>
        <v>0</v>
      </c>
      <c r="U614" s="203">
        <f t="shared" si="122"/>
        <v>0</v>
      </c>
      <c r="V614" s="202">
        <f t="shared" si="123"/>
        <v>0</v>
      </c>
      <c r="W614" s="204" t="str">
        <f t="shared" si="124"/>
        <v>none</v>
      </c>
      <c r="X614" s="205">
        <f t="shared" si="125"/>
        <v>0</v>
      </c>
    </row>
    <row r="615" spans="1:24" x14ac:dyDescent="0.25">
      <c r="A615" s="228" t="s">
        <v>23</v>
      </c>
      <c r="B615" s="341">
        <f t="shared" si="126"/>
        <v>14</v>
      </c>
      <c r="C615" s="341" t="str">
        <f t="shared" si="115"/>
        <v>Admin 4c - 14</v>
      </c>
      <c r="D615" s="351"/>
      <c r="E615" s="350"/>
      <c r="F615" s="351"/>
      <c r="G615" s="350"/>
      <c r="H615" s="350"/>
      <c r="I615" s="351"/>
      <c r="J615" s="350"/>
      <c r="K615" s="350"/>
      <c r="L615" s="351"/>
      <c r="M615" s="341" t="str">
        <f t="shared" si="116"/>
        <v/>
      </c>
      <c r="N615" s="350"/>
      <c r="O615" s="351"/>
      <c r="P615" s="341" t="str">
        <f t="shared" si="117"/>
        <v/>
      </c>
      <c r="Q615" s="202">
        <f t="shared" si="118"/>
        <v>0</v>
      </c>
      <c r="R615" s="202">
        <f t="shared" si="119"/>
        <v>0</v>
      </c>
      <c r="S615" s="203">
        <f t="shared" si="120"/>
        <v>0</v>
      </c>
      <c r="T615" s="202">
        <f t="shared" si="121"/>
        <v>0</v>
      </c>
      <c r="U615" s="203">
        <f t="shared" si="122"/>
        <v>0</v>
      </c>
      <c r="V615" s="202">
        <f t="shared" si="123"/>
        <v>0</v>
      </c>
      <c r="W615" s="204" t="str">
        <f t="shared" si="124"/>
        <v>none</v>
      </c>
      <c r="X615" s="205">
        <f t="shared" si="125"/>
        <v>0</v>
      </c>
    </row>
    <row r="616" spans="1:24" x14ac:dyDescent="0.25">
      <c r="A616" s="228" t="s">
        <v>23</v>
      </c>
      <c r="B616" s="341">
        <f t="shared" si="126"/>
        <v>15</v>
      </c>
      <c r="C616" s="341" t="str">
        <f t="shared" si="115"/>
        <v>Admin 4c - 15</v>
      </c>
      <c r="D616" s="351"/>
      <c r="E616" s="350"/>
      <c r="F616" s="351"/>
      <c r="G616" s="350"/>
      <c r="H616" s="350"/>
      <c r="I616" s="351"/>
      <c r="J616" s="350"/>
      <c r="K616" s="350"/>
      <c r="L616" s="351"/>
      <c r="M616" s="341" t="str">
        <f t="shared" si="116"/>
        <v/>
      </c>
      <c r="N616" s="350"/>
      <c r="O616" s="351"/>
      <c r="P616" s="341" t="str">
        <f t="shared" si="117"/>
        <v/>
      </c>
      <c r="Q616" s="202">
        <f t="shared" si="118"/>
        <v>0</v>
      </c>
      <c r="R616" s="202">
        <f t="shared" si="119"/>
        <v>0</v>
      </c>
      <c r="S616" s="203">
        <f t="shared" si="120"/>
        <v>0</v>
      </c>
      <c r="T616" s="202">
        <f t="shared" si="121"/>
        <v>0</v>
      </c>
      <c r="U616" s="203">
        <f t="shared" si="122"/>
        <v>0</v>
      </c>
      <c r="V616" s="202">
        <f t="shared" si="123"/>
        <v>0</v>
      </c>
      <c r="W616" s="204" t="str">
        <f t="shared" si="124"/>
        <v>none</v>
      </c>
      <c r="X616" s="205">
        <f t="shared" si="125"/>
        <v>0</v>
      </c>
    </row>
    <row r="617" spans="1:24" x14ac:dyDescent="0.25">
      <c r="A617" s="228" t="s">
        <v>23</v>
      </c>
      <c r="B617" s="341">
        <f t="shared" si="126"/>
        <v>16</v>
      </c>
      <c r="C617" s="341" t="str">
        <f t="shared" si="115"/>
        <v>Admin 4c - 16</v>
      </c>
      <c r="D617" s="351"/>
      <c r="E617" s="350"/>
      <c r="F617" s="351"/>
      <c r="G617" s="350"/>
      <c r="H617" s="350"/>
      <c r="I617" s="351"/>
      <c r="J617" s="350"/>
      <c r="K617" s="350"/>
      <c r="L617" s="351"/>
      <c r="M617" s="341" t="str">
        <f t="shared" si="116"/>
        <v/>
      </c>
      <c r="N617" s="350"/>
      <c r="O617" s="351"/>
      <c r="P617" s="341" t="str">
        <f t="shared" si="117"/>
        <v/>
      </c>
      <c r="Q617" s="202">
        <f t="shared" si="118"/>
        <v>0</v>
      </c>
      <c r="R617" s="202">
        <f t="shared" si="119"/>
        <v>0</v>
      </c>
      <c r="S617" s="203">
        <f t="shared" si="120"/>
        <v>0</v>
      </c>
      <c r="T617" s="202">
        <f t="shared" si="121"/>
        <v>0</v>
      </c>
      <c r="U617" s="203">
        <f t="shared" si="122"/>
        <v>0</v>
      </c>
      <c r="V617" s="202">
        <f t="shared" si="123"/>
        <v>0</v>
      </c>
      <c r="W617" s="204" t="str">
        <f t="shared" si="124"/>
        <v>none</v>
      </c>
      <c r="X617" s="205">
        <f t="shared" si="125"/>
        <v>0</v>
      </c>
    </row>
    <row r="618" spans="1:24" x14ac:dyDescent="0.25">
      <c r="A618" s="228" t="s">
        <v>23</v>
      </c>
      <c r="B618" s="341">
        <f t="shared" si="126"/>
        <v>17</v>
      </c>
      <c r="C618" s="341" t="str">
        <f t="shared" ref="C618:C681" si="127">A618&amp;" - "&amp;B618</f>
        <v>Admin 4c - 17</v>
      </c>
      <c r="D618" s="351"/>
      <c r="E618" s="350"/>
      <c r="F618" s="351"/>
      <c r="G618" s="350"/>
      <c r="H618" s="350"/>
      <c r="I618" s="351"/>
      <c r="J618" s="350"/>
      <c r="K618" s="350"/>
      <c r="L618" s="351"/>
      <c r="M618" s="341" t="str">
        <f t="shared" si="116"/>
        <v/>
      </c>
      <c r="N618" s="350"/>
      <c r="O618" s="351"/>
      <c r="P618" s="341" t="str">
        <f t="shared" si="117"/>
        <v/>
      </c>
      <c r="Q618" s="202">
        <f t="shared" si="118"/>
        <v>0</v>
      </c>
      <c r="R618" s="202">
        <f t="shared" si="119"/>
        <v>0</v>
      </c>
      <c r="S618" s="203">
        <f t="shared" si="120"/>
        <v>0</v>
      </c>
      <c r="T618" s="202">
        <f t="shared" si="121"/>
        <v>0</v>
      </c>
      <c r="U618" s="203">
        <f t="shared" si="122"/>
        <v>0</v>
      </c>
      <c r="V618" s="202">
        <f t="shared" si="123"/>
        <v>0</v>
      </c>
      <c r="W618" s="204" t="str">
        <f t="shared" si="124"/>
        <v>none</v>
      </c>
      <c r="X618" s="205">
        <f t="shared" si="125"/>
        <v>0</v>
      </c>
    </row>
    <row r="619" spans="1:24" x14ac:dyDescent="0.25">
      <c r="A619" s="228" t="s">
        <v>23</v>
      </c>
      <c r="B619" s="341">
        <f t="shared" si="126"/>
        <v>18</v>
      </c>
      <c r="C619" s="341" t="str">
        <f t="shared" si="127"/>
        <v>Admin 4c - 18</v>
      </c>
      <c r="D619" s="351"/>
      <c r="E619" s="350"/>
      <c r="F619" s="351"/>
      <c r="G619" s="350"/>
      <c r="H619" s="350"/>
      <c r="I619" s="351"/>
      <c r="J619" s="350"/>
      <c r="K619" s="350"/>
      <c r="L619" s="351"/>
      <c r="M619" s="341" t="str">
        <f t="shared" si="116"/>
        <v/>
      </c>
      <c r="N619" s="350"/>
      <c r="O619" s="351"/>
      <c r="P619" s="341" t="str">
        <f t="shared" si="117"/>
        <v/>
      </c>
      <c r="Q619" s="202">
        <f t="shared" si="118"/>
        <v>0</v>
      </c>
      <c r="R619" s="202">
        <f t="shared" si="119"/>
        <v>0</v>
      </c>
      <c r="S619" s="203">
        <f t="shared" si="120"/>
        <v>0</v>
      </c>
      <c r="T619" s="202">
        <f t="shared" si="121"/>
        <v>0</v>
      </c>
      <c r="U619" s="203">
        <f t="shared" si="122"/>
        <v>0</v>
      </c>
      <c r="V619" s="202">
        <f t="shared" si="123"/>
        <v>0</v>
      </c>
      <c r="W619" s="204" t="str">
        <f t="shared" si="124"/>
        <v>none</v>
      </c>
      <c r="X619" s="205">
        <f t="shared" si="125"/>
        <v>0</v>
      </c>
    </row>
    <row r="620" spans="1:24" x14ac:dyDescent="0.25">
      <c r="A620" s="228" t="s">
        <v>23</v>
      </c>
      <c r="B620" s="341">
        <f t="shared" si="126"/>
        <v>19</v>
      </c>
      <c r="C620" s="341" t="str">
        <f t="shared" si="127"/>
        <v>Admin 4c - 19</v>
      </c>
      <c r="D620" s="351"/>
      <c r="E620" s="350"/>
      <c r="F620" s="351"/>
      <c r="G620" s="350"/>
      <c r="H620" s="350"/>
      <c r="I620" s="351"/>
      <c r="J620" s="350"/>
      <c r="K620" s="350"/>
      <c r="L620" s="351"/>
      <c r="M620" s="341" t="str">
        <f t="shared" si="116"/>
        <v/>
      </c>
      <c r="N620" s="350"/>
      <c r="O620" s="351"/>
      <c r="P620" s="341" t="str">
        <f t="shared" si="117"/>
        <v/>
      </c>
      <c r="Q620" s="202">
        <f t="shared" si="118"/>
        <v>0</v>
      </c>
      <c r="R620" s="202">
        <f t="shared" si="119"/>
        <v>0</v>
      </c>
      <c r="S620" s="203">
        <f t="shared" si="120"/>
        <v>0</v>
      </c>
      <c r="T620" s="202">
        <f t="shared" si="121"/>
        <v>0</v>
      </c>
      <c r="U620" s="203">
        <f t="shared" si="122"/>
        <v>0</v>
      </c>
      <c r="V620" s="202">
        <f t="shared" si="123"/>
        <v>0</v>
      </c>
      <c r="W620" s="204" t="str">
        <f t="shared" si="124"/>
        <v>none</v>
      </c>
      <c r="X620" s="205">
        <f t="shared" si="125"/>
        <v>0</v>
      </c>
    </row>
    <row r="621" spans="1:24" x14ac:dyDescent="0.25">
      <c r="A621" s="228" t="s">
        <v>23</v>
      </c>
      <c r="B621" s="341">
        <f t="shared" si="126"/>
        <v>20</v>
      </c>
      <c r="C621" s="341" t="str">
        <f t="shared" si="127"/>
        <v>Admin 4c - 20</v>
      </c>
      <c r="D621" s="351"/>
      <c r="E621" s="350"/>
      <c r="F621" s="351"/>
      <c r="G621" s="350"/>
      <c r="H621" s="350"/>
      <c r="I621" s="351"/>
      <c r="J621" s="350"/>
      <c r="K621" s="350"/>
      <c r="L621" s="351"/>
      <c r="M621" s="341" t="str">
        <f t="shared" si="116"/>
        <v/>
      </c>
      <c r="N621" s="350"/>
      <c r="O621" s="351"/>
      <c r="P621" s="341" t="str">
        <f t="shared" si="117"/>
        <v/>
      </c>
      <c r="Q621" s="202">
        <f t="shared" si="118"/>
        <v>0</v>
      </c>
      <c r="R621" s="202">
        <f t="shared" si="119"/>
        <v>0</v>
      </c>
      <c r="S621" s="203">
        <f t="shared" si="120"/>
        <v>0</v>
      </c>
      <c r="T621" s="202">
        <f t="shared" si="121"/>
        <v>0</v>
      </c>
      <c r="U621" s="203">
        <f t="shared" si="122"/>
        <v>0</v>
      </c>
      <c r="V621" s="202">
        <f t="shared" si="123"/>
        <v>0</v>
      </c>
      <c r="W621" s="204" t="str">
        <f t="shared" si="124"/>
        <v>none</v>
      </c>
      <c r="X621" s="205">
        <f t="shared" si="125"/>
        <v>0</v>
      </c>
    </row>
    <row r="622" spans="1:24" x14ac:dyDescent="0.25">
      <c r="A622" s="228" t="s">
        <v>23</v>
      </c>
      <c r="B622" s="341">
        <f t="shared" si="126"/>
        <v>21</v>
      </c>
      <c r="C622" s="341" t="str">
        <f t="shared" si="127"/>
        <v>Admin 4c - 21</v>
      </c>
      <c r="D622" s="351"/>
      <c r="E622" s="350"/>
      <c r="F622" s="351"/>
      <c r="G622" s="350"/>
      <c r="H622" s="350"/>
      <c r="I622" s="351"/>
      <c r="J622" s="350"/>
      <c r="K622" s="350"/>
      <c r="L622" s="351"/>
      <c r="M622" s="341" t="str">
        <f t="shared" si="116"/>
        <v/>
      </c>
      <c r="N622" s="350"/>
      <c r="O622" s="351"/>
      <c r="P622" s="341" t="str">
        <f t="shared" si="117"/>
        <v/>
      </c>
      <c r="Q622" s="202">
        <f t="shared" si="118"/>
        <v>0</v>
      </c>
      <c r="R622" s="202">
        <f t="shared" si="119"/>
        <v>0</v>
      </c>
      <c r="S622" s="203">
        <f t="shared" si="120"/>
        <v>0</v>
      </c>
      <c r="T622" s="202">
        <f t="shared" si="121"/>
        <v>0</v>
      </c>
      <c r="U622" s="203">
        <f t="shared" si="122"/>
        <v>0</v>
      </c>
      <c r="V622" s="202">
        <f t="shared" si="123"/>
        <v>0</v>
      </c>
      <c r="W622" s="204" t="str">
        <f t="shared" si="124"/>
        <v>none</v>
      </c>
      <c r="X622" s="205">
        <f t="shared" si="125"/>
        <v>0</v>
      </c>
    </row>
    <row r="623" spans="1:24" x14ac:dyDescent="0.25">
      <c r="A623" s="228" t="s">
        <v>23</v>
      </c>
      <c r="B623" s="341">
        <f t="shared" si="126"/>
        <v>22</v>
      </c>
      <c r="C623" s="341" t="str">
        <f t="shared" si="127"/>
        <v>Admin 4c - 22</v>
      </c>
      <c r="D623" s="351"/>
      <c r="E623" s="350"/>
      <c r="F623" s="351"/>
      <c r="G623" s="350"/>
      <c r="H623" s="350"/>
      <c r="I623" s="351"/>
      <c r="J623" s="350"/>
      <c r="K623" s="350"/>
      <c r="L623" s="351"/>
      <c r="M623" s="341" t="str">
        <f t="shared" si="116"/>
        <v/>
      </c>
      <c r="N623" s="350"/>
      <c r="O623" s="351"/>
      <c r="P623" s="341" t="str">
        <f t="shared" si="117"/>
        <v/>
      </c>
      <c r="Q623" s="202">
        <f t="shared" si="118"/>
        <v>0</v>
      </c>
      <c r="R623" s="202">
        <f t="shared" si="119"/>
        <v>0</v>
      </c>
      <c r="S623" s="203">
        <f t="shared" si="120"/>
        <v>0</v>
      </c>
      <c r="T623" s="202">
        <f t="shared" si="121"/>
        <v>0</v>
      </c>
      <c r="U623" s="203">
        <f t="shared" si="122"/>
        <v>0</v>
      </c>
      <c r="V623" s="202">
        <f t="shared" si="123"/>
        <v>0</v>
      </c>
      <c r="W623" s="204" t="str">
        <f t="shared" si="124"/>
        <v>none</v>
      </c>
      <c r="X623" s="205">
        <f t="shared" si="125"/>
        <v>0</v>
      </c>
    </row>
    <row r="624" spans="1:24" x14ac:dyDescent="0.25">
      <c r="A624" s="228" t="s">
        <v>23</v>
      </c>
      <c r="B624" s="341">
        <f t="shared" si="126"/>
        <v>23</v>
      </c>
      <c r="C624" s="341" t="str">
        <f t="shared" si="127"/>
        <v>Admin 4c - 23</v>
      </c>
      <c r="D624" s="351"/>
      <c r="E624" s="350"/>
      <c r="F624" s="351"/>
      <c r="G624" s="350"/>
      <c r="H624" s="350"/>
      <c r="I624" s="351"/>
      <c r="J624" s="350"/>
      <c r="K624" s="350"/>
      <c r="L624" s="351"/>
      <c r="M624" s="341" t="str">
        <f t="shared" si="116"/>
        <v/>
      </c>
      <c r="N624" s="350"/>
      <c r="O624" s="351"/>
      <c r="P624" s="341" t="str">
        <f t="shared" si="117"/>
        <v/>
      </c>
      <c r="Q624" s="202">
        <f t="shared" si="118"/>
        <v>0</v>
      </c>
      <c r="R624" s="202">
        <f t="shared" si="119"/>
        <v>0</v>
      </c>
      <c r="S624" s="203">
        <f t="shared" si="120"/>
        <v>0</v>
      </c>
      <c r="T624" s="202">
        <f t="shared" si="121"/>
        <v>0</v>
      </c>
      <c r="U624" s="203">
        <f t="shared" si="122"/>
        <v>0</v>
      </c>
      <c r="V624" s="202">
        <f t="shared" si="123"/>
        <v>0</v>
      </c>
      <c r="W624" s="204" t="str">
        <f t="shared" si="124"/>
        <v>none</v>
      </c>
      <c r="X624" s="205">
        <f t="shared" si="125"/>
        <v>0</v>
      </c>
    </row>
    <row r="625" spans="1:24" x14ac:dyDescent="0.25">
      <c r="A625" s="228" t="s">
        <v>23</v>
      </c>
      <c r="B625" s="341">
        <f t="shared" si="126"/>
        <v>24</v>
      </c>
      <c r="C625" s="341" t="str">
        <f t="shared" si="127"/>
        <v>Admin 4c - 24</v>
      </c>
      <c r="D625" s="351"/>
      <c r="E625" s="350"/>
      <c r="F625" s="351"/>
      <c r="G625" s="350"/>
      <c r="H625" s="350"/>
      <c r="I625" s="351"/>
      <c r="J625" s="350"/>
      <c r="K625" s="350"/>
      <c r="L625" s="351"/>
      <c r="M625" s="341" t="str">
        <f t="shared" si="116"/>
        <v/>
      </c>
      <c r="N625" s="350"/>
      <c r="O625" s="351"/>
      <c r="P625" s="341" t="str">
        <f t="shared" si="117"/>
        <v/>
      </c>
      <c r="Q625" s="202">
        <f t="shared" si="118"/>
        <v>0</v>
      </c>
      <c r="R625" s="202">
        <f t="shared" si="119"/>
        <v>0</v>
      </c>
      <c r="S625" s="203">
        <f t="shared" si="120"/>
        <v>0</v>
      </c>
      <c r="T625" s="202">
        <f t="shared" si="121"/>
        <v>0</v>
      </c>
      <c r="U625" s="203">
        <f t="shared" si="122"/>
        <v>0</v>
      </c>
      <c r="V625" s="202">
        <f t="shared" si="123"/>
        <v>0</v>
      </c>
      <c r="W625" s="204" t="str">
        <f t="shared" si="124"/>
        <v>none</v>
      </c>
      <c r="X625" s="205">
        <f t="shared" si="125"/>
        <v>0</v>
      </c>
    </row>
    <row r="626" spans="1:24" x14ac:dyDescent="0.25">
      <c r="A626" s="228" t="s">
        <v>23</v>
      </c>
      <c r="B626" s="341">
        <f t="shared" si="126"/>
        <v>25</v>
      </c>
      <c r="C626" s="341" t="str">
        <f t="shared" si="127"/>
        <v>Admin 4c - 25</v>
      </c>
      <c r="D626" s="351"/>
      <c r="E626" s="350"/>
      <c r="F626" s="351"/>
      <c r="G626" s="350"/>
      <c r="H626" s="350"/>
      <c r="I626" s="351"/>
      <c r="J626" s="350"/>
      <c r="K626" s="350"/>
      <c r="L626" s="351"/>
      <c r="M626" s="341" t="str">
        <f t="shared" si="116"/>
        <v/>
      </c>
      <c r="N626" s="350"/>
      <c r="O626" s="351"/>
      <c r="P626" s="341" t="str">
        <f t="shared" si="117"/>
        <v/>
      </c>
      <c r="Q626" s="202">
        <f t="shared" si="118"/>
        <v>0</v>
      </c>
      <c r="R626" s="202">
        <f t="shared" si="119"/>
        <v>0</v>
      </c>
      <c r="S626" s="203">
        <f t="shared" si="120"/>
        <v>0</v>
      </c>
      <c r="T626" s="202">
        <f t="shared" si="121"/>
        <v>0</v>
      </c>
      <c r="U626" s="203">
        <f t="shared" si="122"/>
        <v>0</v>
      </c>
      <c r="V626" s="202">
        <f t="shared" si="123"/>
        <v>0</v>
      </c>
      <c r="W626" s="204" t="str">
        <f t="shared" si="124"/>
        <v>none</v>
      </c>
      <c r="X626" s="205">
        <f t="shared" si="125"/>
        <v>0</v>
      </c>
    </row>
    <row r="627" spans="1:24" x14ac:dyDescent="0.25">
      <c r="A627" s="228" t="s">
        <v>23</v>
      </c>
      <c r="B627" s="341">
        <f t="shared" si="126"/>
        <v>26</v>
      </c>
      <c r="C627" s="341" t="str">
        <f t="shared" si="127"/>
        <v>Admin 4c - 26</v>
      </c>
      <c r="D627" s="351"/>
      <c r="E627" s="350"/>
      <c r="F627" s="351"/>
      <c r="G627" s="350"/>
      <c r="H627" s="350"/>
      <c r="I627" s="351"/>
      <c r="J627" s="350"/>
      <c r="K627" s="350"/>
      <c r="L627" s="351"/>
      <c r="M627" s="341" t="str">
        <f t="shared" si="116"/>
        <v/>
      </c>
      <c r="N627" s="350"/>
      <c r="O627" s="351"/>
      <c r="P627" s="341" t="str">
        <f t="shared" si="117"/>
        <v/>
      </c>
      <c r="Q627" s="202">
        <f t="shared" si="118"/>
        <v>0</v>
      </c>
      <c r="R627" s="202">
        <f t="shared" si="119"/>
        <v>0</v>
      </c>
      <c r="S627" s="203">
        <f t="shared" si="120"/>
        <v>0</v>
      </c>
      <c r="T627" s="202">
        <f t="shared" si="121"/>
        <v>0</v>
      </c>
      <c r="U627" s="203">
        <f t="shared" si="122"/>
        <v>0</v>
      </c>
      <c r="V627" s="202">
        <f t="shared" si="123"/>
        <v>0</v>
      </c>
      <c r="W627" s="204" t="str">
        <f t="shared" si="124"/>
        <v>none</v>
      </c>
      <c r="X627" s="205">
        <f t="shared" si="125"/>
        <v>0</v>
      </c>
    </row>
    <row r="628" spans="1:24" x14ac:dyDescent="0.25">
      <c r="A628" s="228" t="s">
        <v>23</v>
      </c>
      <c r="B628" s="341">
        <f t="shared" si="126"/>
        <v>27</v>
      </c>
      <c r="C628" s="341" t="str">
        <f t="shared" si="127"/>
        <v>Admin 4c - 27</v>
      </c>
      <c r="D628" s="351"/>
      <c r="E628" s="350"/>
      <c r="F628" s="351"/>
      <c r="G628" s="350"/>
      <c r="H628" s="350"/>
      <c r="I628" s="351"/>
      <c r="J628" s="350"/>
      <c r="K628" s="350"/>
      <c r="L628" s="351"/>
      <c r="M628" s="341" t="str">
        <f t="shared" si="116"/>
        <v/>
      </c>
      <c r="N628" s="350"/>
      <c r="O628" s="351"/>
      <c r="P628" s="341" t="str">
        <f t="shared" si="117"/>
        <v/>
      </c>
      <c r="Q628" s="202">
        <f t="shared" si="118"/>
        <v>0</v>
      </c>
      <c r="R628" s="202">
        <f t="shared" si="119"/>
        <v>0</v>
      </c>
      <c r="S628" s="203">
        <f t="shared" si="120"/>
        <v>0</v>
      </c>
      <c r="T628" s="202">
        <f t="shared" si="121"/>
        <v>0</v>
      </c>
      <c r="U628" s="203">
        <f t="shared" si="122"/>
        <v>0</v>
      </c>
      <c r="V628" s="202">
        <f t="shared" si="123"/>
        <v>0</v>
      </c>
      <c r="W628" s="204" t="str">
        <f t="shared" si="124"/>
        <v>none</v>
      </c>
      <c r="X628" s="205">
        <f t="shared" si="125"/>
        <v>0</v>
      </c>
    </row>
    <row r="629" spans="1:24" x14ac:dyDescent="0.25">
      <c r="A629" s="228" t="s">
        <v>23</v>
      </c>
      <c r="B629" s="341">
        <f t="shared" si="126"/>
        <v>28</v>
      </c>
      <c r="C629" s="341" t="str">
        <f t="shared" si="127"/>
        <v>Admin 4c - 28</v>
      </c>
      <c r="D629" s="351"/>
      <c r="E629" s="350"/>
      <c r="F629" s="351"/>
      <c r="G629" s="350"/>
      <c r="H629" s="350"/>
      <c r="I629" s="351"/>
      <c r="J629" s="350"/>
      <c r="K629" s="350"/>
      <c r="L629" s="351"/>
      <c r="M629" s="341" t="str">
        <f t="shared" si="116"/>
        <v/>
      </c>
      <c r="N629" s="350"/>
      <c r="O629" s="351"/>
      <c r="P629" s="341" t="str">
        <f t="shared" si="117"/>
        <v/>
      </c>
      <c r="Q629" s="202">
        <f t="shared" si="118"/>
        <v>0</v>
      </c>
      <c r="R629" s="202">
        <f t="shared" si="119"/>
        <v>0</v>
      </c>
      <c r="S629" s="203">
        <f t="shared" si="120"/>
        <v>0</v>
      </c>
      <c r="T629" s="202">
        <f t="shared" si="121"/>
        <v>0</v>
      </c>
      <c r="U629" s="203">
        <f t="shared" si="122"/>
        <v>0</v>
      </c>
      <c r="V629" s="202">
        <f t="shared" si="123"/>
        <v>0</v>
      </c>
      <c r="W629" s="204" t="str">
        <f t="shared" si="124"/>
        <v>none</v>
      </c>
      <c r="X629" s="205">
        <f t="shared" si="125"/>
        <v>0</v>
      </c>
    </row>
    <row r="630" spans="1:24" x14ac:dyDescent="0.25">
      <c r="A630" s="228" t="s">
        <v>23</v>
      </c>
      <c r="B630" s="341">
        <f t="shared" si="126"/>
        <v>29</v>
      </c>
      <c r="C630" s="341" t="str">
        <f t="shared" si="127"/>
        <v>Admin 4c - 29</v>
      </c>
      <c r="D630" s="351"/>
      <c r="E630" s="350"/>
      <c r="F630" s="351"/>
      <c r="G630" s="350"/>
      <c r="H630" s="350"/>
      <c r="I630" s="351"/>
      <c r="J630" s="350"/>
      <c r="K630" s="350"/>
      <c r="L630" s="351"/>
      <c r="M630" s="341" t="str">
        <f t="shared" si="116"/>
        <v/>
      </c>
      <c r="N630" s="350"/>
      <c r="O630" s="351"/>
      <c r="P630" s="341" t="str">
        <f t="shared" si="117"/>
        <v/>
      </c>
      <c r="Q630" s="202">
        <f t="shared" si="118"/>
        <v>0</v>
      </c>
      <c r="R630" s="202">
        <f t="shared" si="119"/>
        <v>0</v>
      </c>
      <c r="S630" s="203">
        <f t="shared" si="120"/>
        <v>0</v>
      </c>
      <c r="T630" s="202">
        <f t="shared" si="121"/>
        <v>0</v>
      </c>
      <c r="U630" s="203">
        <f t="shared" si="122"/>
        <v>0</v>
      </c>
      <c r="V630" s="202">
        <f t="shared" si="123"/>
        <v>0</v>
      </c>
      <c r="W630" s="204" t="str">
        <f t="shared" si="124"/>
        <v>none</v>
      </c>
      <c r="X630" s="205">
        <f t="shared" si="125"/>
        <v>0</v>
      </c>
    </row>
    <row r="631" spans="1:24" x14ac:dyDescent="0.25">
      <c r="A631" s="228" t="s">
        <v>23</v>
      </c>
      <c r="B631" s="341">
        <f t="shared" si="126"/>
        <v>30</v>
      </c>
      <c r="C631" s="341" t="str">
        <f t="shared" si="127"/>
        <v>Admin 4c - 30</v>
      </c>
      <c r="D631" s="351"/>
      <c r="E631" s="350"/>
      <c r="F631" s="351"/>
      <c r="G631" s="350"/>
      <c r="H631" s="350"/>
      <c r="I631" s="351"/>
      <c r="J631" s="350"/>
      <c r="K631" s="350"/>
      <c r="L631" s="351"/>
      <c r="M631" s="341" t="str">
        <f t="shared" si="116"/>
        <v/>
      </c>
      <c r="N631" s="350"/>
      <c r="O631" s="351"/>
      <c r="P631" s="341" t="str">
        <f t="shared" si="117"/>
        <v/>
      </c>
      <c r="Q631" s="202">
        <f t="shared" si="118"/>
        <v>0</v>
      </c>
      <c r="R631" s="202">
        <f t="shared" si="119"/>
        <v>0</v>
      </c>
      <c r="S631" s="203">
        <f t="shared" si="120"/>
        <v>0</v>
      </c>
      <c r="T631" s="202">
        <f t="shared" si="121"/>
        <v>0</v>
      </c>
      <c r="U631" s="203">
        <f t="shared" si="122"/>
        <v>0</v>
      </c>
      <c r="V631" s="202">
        <f t="shared" si="123"/>
        <v>0</v>
      </c>
      <c r="W631" s="204" t="str">
        <f t="shared" si="124"/>
        <v>none</v>
      </c>
      <c r="X631" s="205">
        <f t="shared" si="125"/>
        <v>0</v>
      </c>
    </row>
    <row r="632" spans="1:24" x14ac:dyDescent="0.25">
      <c r="A632" s="228" t="s">
        <v>23</v>
      </c>
      <c r="B632" s="341">
        <f t="shared" si="126"/>
        <v>31</v>
      </c>
      <c r="C632" s="341" t="str">
        <f t="shared" si="127"/>
        <v>Admin 4c - 31</v>
      </c>
      <c r="D632" s="351"/>
      <c r="E632" s="350"/>
      <c r="F632" s="351"/>
      <c r="G632" s="350"/>
      <c r="H632" s="350"/>
      <c r="I632" s="351"/>
      <c r="J632" s="350"/>
      <c r="K632" s="350"/>
      <c r="L632" s="351"/>
      <c r="M632" s="341" t="str">
        <f t="shared" si="116"/>
        <v/>
      </c>
      <c r="N632" s="350"/>
      <c r="O632" s="351"/>
      <c r="P632" s="341" t="str">
        <f t="shared" si="117"/>
        <v/>
      </c>
      <c r="Q632" s="202">
        <f t="shared" si="118"/>
        <v>0</v>
      </c>
      <c r="R632" s="202">
        <f t="shared" si="119"/>
        <v>0</v>
      </c>
      <c r="S632" s="203">
        <f t="shared" si="120"/>
        <v>0</v>
      </c>
      <c r="T632" s="202">
        <f t="shared" si="121"/>
        <v>0</v>
      </c>
      <c r="U632" s="203">
        <f t="shared" si="122"/>
        <v>0</v>
      </c>
      <c r="V632" s="202">
        <f t="shared" si="123"/>
        <v>0</v>
      </c>
      <c r="W632" s="204" t="str">
        <f t="shared" si="124"/>
        <v>none</v>
      </c>
      <c r="X632" s="205">
        <f t="shared" si="125"/>
        <v>0</v>
      </c>
    </row>
    <row r="633" spans="1:24" x14ac:dyDescent="0.25">
      <c r="A633" s="228" t="s">
        <v>23</v>
      </c>
      <c r="B633" s="341">
        <f t="shared" si="126"/>
        <v>32</v>
      </c>
      <c r="C633" s="341" t="str">
        <f t="shared" si="127"/>
        <v>Admin 4c - 32</v>
      </c>
      <c r="D633" s="351"/>
      <c r="E633" s="350"/>
      <c r="F633" s="351"/>
      <c r="G633" s="350"/>
      <c r="H633" s="350"/>
      <c r="I633" s="351"/>
      <c r="J633" s="350"/>
      <c r="K633" s="350"/>
      <c r="L633" s="351"/>
      <c r="M633" s="341" t="str">
        <f t="shared" si="116"/>
        <v/>
      </c>
      <c r="N633" s="350"/>
      <c r="O633" s="351"/>
      <c r="P633" s="341" t="str">
        <f t="shared" si="117"/>
        <v/>
      </c>
      <c r="Q633" s="202">
        <f t="shared" si="118"/>
        <v>0</v>
      </c>
      <c r="R633" s="202">
        <f t="shared" si="119"/>
        <v>0</v>
      </c>
      <c r="S633" s="203">
        <f t="shared" si="120"/>
        <v>0</v>
      </c>
      <c r="T633" s="202">
        <f t="shared" si="121"/>
        <v>0</v>
      </c>
      <c r="U633" s="203">
        <f t="shared" si="122"/>
        <v>0</v>
      </c>
      <c r="V633" s="202">
        <f t="shared" si="123"/>
        <v>0</v>
      </c>
      <c r="W633" s="204" t="str">
        <f t="shared" si="124"/>
        <v>none</v>
      </c>
      <c r="X633" s="205">
        <f t="shared" si="125"/>
        <v>0</v>
      </c>
    </row>
    <row r="634" spans="1:24" x14ac:dyDescent="0.25">
      <c r="A634" s="228" t="s">
        <v>23</v>
      </c>
      <c r="B634" s="341">
        <f t="shared" si="126"/>
        <v>33</v>
      </c>
      <c r="C634" s="341" t="str">
        <f t="shared" si="127"/>
        <v>Admin 4c - 33</v>
      </c>
      <c r="D634" s="351"/>
      <c r="E634" s="350"/>
      <c r="F634" s="351"/>
      <c r="G634" s="350"/>
      <c r="H634" s="350"/>
      <c r="I634" s="351"/>
      <c r="J634" s="350"/>
      <c r="K634" s="350"/>
      <c r="L634" s="351"/>
      <c r="M634" s="341" t="str">
        <f t="shared" si="116"/>
        <v/>
      </c>
      <c r="N634" s="350"/>
      <c r="O634" s="351"/>
      <c r="P634" s="341" t="str">
        <f t="shared" si="117"/>
        <v/>
      </c>
      <c r="Q634" s="202">
        <f t="shared" si="118"/>
        <v>0</v>
      </c>
      <c r="R634" s="202">
        <f t="shared" si="119"/>
        <v>0</v>
      </c>
      <c r="S634" s="203">
        <f t="shared" si="120"/>
        <v>0</v>
      </c>
      <c r="T634" s="202">
        <f t="shared" si="121"/>
        <v>0</v>
      </c>
      <c r="U634" s="203">
        <f t="shared" si="122"/>
        <v>0</v>
      </c>
      <c r="V634" s="202">
        <f t="shared" si="123"/>
        <v>0</v>
      </c>
      <c r="W634" s="204" t="str">
        <f t="shared" si="124"/>
        <v>none</v>
      </c>
      <c r="X634" s="205">
        <f t="shared" si="125"/>
        <v>0</v>
      </c>
    </row>
    <row r="635" spans="1:24" x14ac:dyDescent="0.25">
      <c r="A635" s="228" t="s">
        <v>23</v>
      </c>
      <c r="B635" s="341">
        <f t="shared" si="126"/>
        <v>34</v>
      </c>
      <c r="C635" s="341" t="str">
        <f t="shared" si="127"/>
        <v>Admin 4c - 34</v>
      </c>
      <c r="D635" s="351"/>
      <c r="E635" s="350"/>
      <c r="F635" s="351"/>
      <c r="G635" s="350"/>
      <c r="H635" s="350"/>
      <c r="I635" s="351"/>
      <c r="J635" s="350"/>
      <c r="K635" s="350"/>
      <c r="L635" s="351"/>
      <c r="M635" s="341" t="str">
        <f t="shared" si="116"/>
        <v/>
      </c>
      <c r="N635" s="350"/>
      <c r="O635" s="351"/>
      <c r="P635" s="341" t="str">
        <f t="shared" si="117"/>
        <v/>
      </c>
      <c r="Q635" s="202">
        <f t="shared" si="118"/>
        <v>0</v>
      </c>
      <c r="R635" s="202">
        <f t="shared" si="119"/>
        <v>0</v>
      </c>
      <c r="S635" s="203">
        <f t="shared" si="120"/>
        <v>0</v>
      </c>
      <c r="T635" s="202">
        <f t="shared" si="121"/>
        <v>0</v>
      </c>
      <c r="U635" s="203">
        <f t="shared" si="122"/>
        <v>0</v>
      </c>
      <c r="V635" s="202">
        <f t="shared" si="123"/>
        <v>0</v>
      </c>
      <c r="W635" s="204" t="str">
        <f t="shared" si="124"/>
        <v>none</v>
      </c>
      <c r="X635" s="205">
        <f t="shared" si="125"/>
        <v>0</v>
      </c>
    </row>
    <row r="636" spans="1:24" x14ac:dyDescent="0.25">
      <c r="A636" s="228" t="s">
        <v>23</v>
      </c>
      <c r="B636" s="341">
        <f t="shared" si="126"/>
        <v>35</v>
      </c>
      <c r="C636" s="341" t="str">
        <f t="shared" si="127"/>
        <v>Admin 4c - 35</v>
      </c>
      <c r="D636" s="351"/>
      <c r="E636" s="350"/>
      <c r="F636" s="351"/>
      <c r="G636" s="350"/>
      <c r="H636" s="350"/>
      <c r="I636" s="351"/>
      <c r="J636" s="350"/>
      <c r="K636" s="350"/>
      <c r="L636" s="351"/>
      <c r="M636" s="341" t="str">
        <f t="shared" si="116"/>
        <v/>
      </c>
      <c r="N636" s="350"/>
      <c r="O636" s="351"/>
      <c r="P636" s="341" t="str">
        <f t="shared" si="117"/>
        <v/>
      </c>
      <c r="Q636" s="202">
        <f t="shared" si="118"/>
        <v>0</v>
      </c>
      <c r="R636" s="202">
        <f t="shared" si="119"/>
        <v>0</v>
      </c>
      <c r="S636" s="203">
        <f t="shared" si="120"/>
        <v>0</v>
      </c>
      <c r="T636" s="202">
        <f t="shared" si="121"/>
        <v>0</v>
      </c>
      <c r="U636" s="203">
        <f t="shared" si="122"/>
        <v>0</v>
      </c>
      <c r="V636" s="202">
        <f t="shared" si="123"/>
        <v>0</v>
      </c>
      <c r="W636" s="204" t="str">
        <f t="shared" si="124"/>
        <v>none</v>
      </c>
      <c r="X636" s="205">
        <f t="shared" si="125"/>
        <v>0</v>
      </c>
    </row>
    <row r="637" spans="1:24" x14ac:dyDescent="0.25">
      <c r="A637" s="228" t="s">
        <v>23</v>
      </c>
      <c r="B637" s="341">
        <f t="shared" si="126"/>
        <v>36</v>
      </c>
      <c r="C637" s="341" t="str">
        <f t="shared" si="127"/>
        <v>Admin 4c - 36</v>
      </c>
      <c r="D637" s="351"/>
      <c r="E637" s="350"/>
      <c r="F637" s="351"/>
      <c r="G637" s="350"/>
      <c r="H637" s="350"/>
      <c r="I637" s="351"/>
      <c r="J637" s="350"/>
      <c r="K637" s="350"/>
      <c r="L637" s="351"/>
      <c r="M637" s="341" t="str">
        <f t="shared" si="116"/>
        <v/>
      </c>
      <c r="N637" s="350"/>
      <c r="O637" s="351"/>
      <c r="P637" s="341" t="str">
        <f t="shared" si="117"/>
        <v/>
      </c>
      <c r="Q637" s="202">
        <f t="shared" si="118"/>
        <v>0</v>
      </c>
      <c r="R637" s="202">
        <f t="shared" si="119"/>
        <v>0</v>
      </c>
      <c r="S637" s="203">
        <f t="shared" si="120"/>
        <v>0</v>
      </c>
      <c r="T637" s="202">
        <f t="shared" si="121"/>
        <v>0</v>
      </c>
      <c r="U637" s="203">
        <f t="shared" si="122"/>
        <v>0</v>
      </c>
      <c r="V637" s="202">
        <f t="shared" si="123"/>
        <v>0</v>
      </c>
      <c r="W637" s="204" t="str">
        <f t="shared" si="124"/>
        <v>none</v>
      </c>
      <c r="X637" s="205">
        <f t="shared" si="125"/>
        <v>0</v>
      </c>
    </row>
    <row r="638" spans="1:24" x14ac:dyDescent="0.25">
      <c r="A638" s="228" t="s">
        <v>23</v>
      </c>
      <c r="B638" s="341">
        <f t="shared" si="126"/>
        <v>37</v>
      </c>
      <c r="C638" s="341" t="str">
        <f t="shared" si="127"/>
        <v>Admin 4c - 37</v>
      </c>
      <c r="D638" s="351"/>
      <c r="E638" s="350"/>
      <c r="F638" s="351"/>
      <c r="G638" s="350"/>
      <c r="H638" s="350"/>
      <c r="I638" s="351"/>
      <c r="J638" s="350"/>
      <c r="K638" s="350"/>
      <c r="L638" s="351"/>
      <c r="M638" s="341" t="str">
        <f t="shared" si="116"/>
        <v/>
      </c>
      <c r="N638" s="350"/>
      <c r="O638" s="351"/>
      <c r="P638" s="341" t="str">
        <f t="shared" si="117"/>
        <v/>
      </c>
      <c r="Q638" s="202">
        <f t="shared" si="118"/>
        <v>0</v>
      </c>
      <c r="R638" s="202">
        <f t="shared" si="119"/>
        <v>0</v>
      </c>
      <c r="S638" s="203">
        <f t="shared" si="120"/>
        <v>0</v>
      </c>
      <c r="T638" s="202">
        <f t="shared" si="121"/>
        <v>0</v>
      </c>
      <c r="U638" s="203">
        <f t="shared" si="122"/>
        <v>0</v>
      </c>
      <c r="V638" s="202">
        <f t="shared" si="123"/>
        <v>0</v>
      </c>
      <c r="W638" s="204" t="str">
        <f t="shared" si="124"/>
        <v>none</v>
      </c>
      <c r="X638" s="205">
        <f t="shared" si="125"/>
        <v>0</v>
      </c>
    </row>
    <row r="639" spans="1:24" x14ac:dyDescent="0.25">
      <c r="A639" s="228" t="s">
        <v>23</v>
      </c>
      <c r="B639" s="341">
        <f t="shared" si="126"/>
        <v>38</v>
      </c>
      <c r="C639" s="341" t="str">
        <f t="shared" si="127"/>
        <v>Admin 4c - 38</v>
      </c>
      <c r="D639" s="351"/>
      <c r="E639" s="350"/>
      <c r="F639" s="351"/>
      <c r="G639" s="350"/>
      <c r="H639" s="350"/>
      <c r="I639" s="351"/>
      <c r="J639" s="350"/>
      <c r="K639" s="350"/>
      <c r="L639" s="351"/>
      <c r="M639" s="341" t="str">
        <f t="shared" si="116"/>
        <v/>
      </c>
      <c r="N639" s="350"/>
      <c r="O639" s="351"/>
      <c r="P639" s="341" t="str">
        <f t="shared" si="117"/>
        <v/>
      </c>
      <c r="Q639" s="202">
        <f t="shared" si="118"/>
        <v>0</v>
      </c>
      <c r="R639" s="202">
        <f t="shared" si="119"/>
        <v>0</v>
      </c>
      <c r="S639" s="203">
        <f t="shared" si="120"/>
        <v>0</v>
      </c>
      <c r="T639" s="202">
        <f t="shared" si="121"/>
        <v>0</v>
      </c>
      <c r="U639" s="203">
        <f t="shared" si="122"/>
        <v>0</v>
      </c>
      <c r="V639" s="202">
        <f t="shared" si="123"/>
        <v>0</v>
      </c>
      <c r="W639" s="204" t="str">
        <f t="shared" si="124"/>
        <v>none</v>
      </c>
      <c r="X639" s="205">
        <f t="shared" si="125"/>
        <v>0</v>
      </c>
    </row>
    <row r="640" spans="1:24" x14ac:dyDescent="0.25">
      <c r="A640" s="228" t="s">
        <v>23</v>
      </c>
      <c r="B640" s="341">
        <f t="shared" si="126"/>
        <v>39</v>
      </c>
      <c r="C640" s="341" t="str">
        <f t="shared" si="127"/>
        <v>Admin 4c - 39</v>
      </c>
      <c r="D640" s="351"/>
      <c r="E640" s="350"/>
      <c r="F640" s="351"/>
      <c r="G640" s="350"/>
      <c r="H640" s="350"/>
      <c r="I640" s="351"/>
      <c r="J640" s="350"/>
      <c r="K640" s="350"/>
      <c r="L640" s="351"/>
      <c r="M640" s="341" t="str">
        <f t="shared" si="116"/>
        <v/>
      </c>
      <c r="N640" s="350"/>
      <c r="O640" s="351"/>
      <c r="P640" s="341" t="str">
        <f t="shared" si="117"/>
        <v/>
      </c>
      <c r="Q640" s="202">
        <f t="shared" si="118"/>
        <v>0</v>
      </c>
      <c r="R640" s="202">
        <f t="shared" si="119"/>
        <v>0</v>
      </c>
      <c r="S640" s="203">
        <f t="shared" si="120"/>
        <v>0</v>
      </c>
      <c r="T640" s="202">
        <f t="shared" si="121"/>
        <v>0</v>
      </c>
      <c r="U640" s="203">
        <f t="shared" si="122"/>
        <v>0</v>
      </c>
      <c r="V640" s="202">
        <f t="shared" si="123"/>
        <v>0</v>
      </c>
      <c r="W640" s="204" t="str">
        <f t="shared" si="124"/>
        <v>none</v>
      </c>
      <c r="X640" s="205">
        <f t="shared" si="125"/>
        <v>0</v>
      </c>
    </row>
    <row r="641" spans="1:24" x14ac:dyDescent="0.25">
      <c r="A641" s="228" t="s">
        <v>23</v>
      </c>
      <c r="B641" s="341">
        <f t="shared" si="126"/>
        <v>40</v>
      </c>
      <c r="C641" s="341" t="str">
        <f t="shared" si="127"/>
        <v>Admin 4c - 40</v>
      </c>
      <c r="D641" s="351"/>
      <c r="E641" s="350"/>
      <c r="F641" s="351"/>
      <c r="G641" s="350"/>
      <c r="H641" s="350"/>
      <c r="I641" s="351"/>
      <c r="J641" s="350"/>
      <c r="K641" s="350"/>
      <c r="L641" s="351"/>
      <c r="M641" s="341" t="str">
        <f t="shared" si="116"/>
        <v/>
      </c>
      <c r="N641" s="350"/>
      <c r="O641" s="351"/>
      <c r="P641" s="341" t="str">
        <f t="shared" si="117"/>
        <v/>
      </c>
      <c r="Q641" s="202">
        <f t="shared" si="118"/>
        <v>0</v>
      </c>
      <c r="R641" s="202">
        <f t="shared" si="119"/>
        <v>0</v>
      </c>
      <c r="S641" s="203">
        <f t="shared" si="120"/>
        <v>0</v>
      </c>
      <c r="T641" s="202">
        <f t="shared" si="121"/>
        <v>0</v>
      </c>
      <c r="U641" s="203">
        <f t="shared" si="122"/>
        <v>0</v>
      </c>
      <c r="V641" s="202">
        <f t="shared" si="123"/>
        <v>0</v>
      </c>
      <c r="W641" s="204" t="str">
        <f t="shared" si="124"/>
        <v>none</v>
      </c>
      <c r="X641" s="205">
        <f t="shared" si="125"/>
        <v>0</v>
      </c>
    </row>
    <row r="642" spans="1:24" x14ac:dyDescent="0.25">
      <c r="A642" s="228" t="s">
        <v>23</v>
      </c>
      <c r="B642" s="341">
        <f t="shared" si="126"/>
        <v>41</v>
      </c>
      <c r="C642" s="341" t="str">
        <f t="shared" si="127"/>
        <v>Admin 4c - 41</v>
      </c>
      <c r="D642" s="351"/>
      <c r="E642" s="350"/>
      <c r="F642" s="351"/>
      <c r="G642" s="350"/>
      <c r="H642" s="350"/>
      <c r="I642" s="351"/>
      <c r="J642" s="350"/>
      <c r="K642" s="350"/>
      <c r="L642" s="351"/>
      <c r="M642" s="341" t="str">
        <f t="shared" ref="M642:M705" si="128">IF(ISBLANK(K642),"","SR")</f>
        <v/>
      </c>
      <c r="N642" s="350"/>
      <c r="O642" s="351"/>
      <c r="P642" s="341" t="str">
        <f t="shared" ref="P642:P705" si="129">IF(ISBLANK(N642), "", "UD")</f>
        <v/>
      </c>
      <c r="Q642" s="202">
        <f t="shared" ref="Q642:Q705" si="130">F642</f>
        <v>0</v>
      </c>
      <c r="R642" s="202">
        <f t="shared" ref="R642:R705" si="131">_xlfn.NUMBERVALUE(I642)+_xlfn.NUMBERVALUE(L642)</f>
        <v>0</v>
      </c>
      <c r="S642" s="203">
        <f t="shared" ref="S642:S705" si="132">COUNTIF(E642:K642,"=x")</f>
        <v>0</v>
      </c>
      <c r="T642" s="202">
        <f t="shared" ref="T642:T705" si="133">_xlfn.NUMBERVALUE(F642)+_xlfn.NUMBERVALUE(I642)+_xlfn.NUMBERVALUE(L642)</f>
        <v>0</v>
      </c>
      <c r="U642" s="203">
        <f t="shared" ref="U642:U705" si="134">COUNTIF(E642:N642,"=x")</f>
        <v>0</v>
      </c>
      <c r="V642" s="202">
        <f t="shared" ref="V642:V705" si="135">_xlfn.NUMBERVALUE(F642)+_xlfn.NUMBERVALUE(I642)+_xlfn.NUMBERVALUE(L642)+_xlfn.NUMBERVALUE(O642)</f>
        <v>0</v>
      </c>
      <c r="W642" s="204" t="str">
        <f t="shared" ref="W642:W705" si="136">IF(G642&lt;&gt;"",G642,IF(J642&lt;&gt;"",J642,IF(M642&lt;&gt;"",M642,IF(P642&lt;&gt;"",P642,"none"))))</f>
        <v>none</v>
      </c>
      <c r="X642" s="205">
        <f t="shared" ref="X642:X705" si="137">_xlfn.NUMBERVALUE(D642)-(_xlfn.NUMBERVALUE(Q642)+_xlfn.NUMBERVALUE(R642))</f>
        <v>0</v>
      </c>
    </row>
    <row r="643" spans="1:24" x14ac:dyDescent="0.25">
      <c r="A643" s="228" t="s">
        <v>23</v>
      </c>
      <c r="B643" s="341">
        <f t="shared" si="126"/>
        <v>42</v>
      </c>
      <c r="C643" s="341" t="str">
        <f t="shared" si="127"/>
        <v>Admin 4c - 42</v>
      </c>
      <c r="D643" s="351"/>
      <c r="E643" s="350"/>
      <c r="F643" s="351"/>
      <c r="G643" s="350"/>
      <c r="H643" s="350"/>
      <c r="I643" s="351"/>
      <c r="J643" s="350"/>
      <c r="K643" s="350"/>
      <c r="L643" s="351"/>
      <c r="M643" s="341" t="str">
        <f t="shared" si="128"/>
        <v/>
      </c>
      <c r="N643" s="350"/>
      <c r="O643" s="351"/>
      <c r="P643" s="341" t="str">
        <f t="shared" si="129"/>
        <v/>
      </c>
      <c r="Q643" s="202">
        <f t="shared" si="130"/>
        <v>0</v>
      </c>
      <c r="R643" s="202">
        <f t="shared" si="131"/>
        <v>0</v>
      </c>
      <c r="S643" s="203">
        <f t="shared" si="132"/>
        <v>0</v>
      </c>
      <c r="T643" s="202">
        <f t="shared" si="133"/>
        <v>0</v>
      </c>
      <c r="U643" s="203">
        <f t="shared" si="134"/>
        <v>0</v>
      </c>
      <c r="V643" s="202">
        <f t="shared" si="135"/>
        <v>0</v>
      </c>
      <c r="W643" s="204" t="str">
        <f t="shared" si="136"/>
        <v>none</v>
      </c>
      <c r="X643" s="205">
        <f t="shared" si="137"/>
        <v>0</v>
      </c>
    </row>
    <row r="644" spans="1:24" x14ac:dyDescent="0.25">
      <c r="A644" s="228" t="s">
        <v>23</v>
      </c>
      <c r="B644" s="341">
        <f t="shared" si="126"/>
        <v>43</v>
      </c>
      <c r="C644" s="341" t="str">
        <f t="shared" si="127"/>
        <v>Admin 4c - 43</v>
      </c>
      <c r="D644" s="351"/>
      <c r="E644" s="350"/>
      <c r="F644" s="351"/>
      <c r="G644" s="350"/>
      <c r="H644" s="350"/>
      <c r="I644" s="351"/>
      <c r="J644" s="350"/>
      <c r="K644" s="350"/>
      <c r="L644" s="351"/>
      <c r="M644" s="341" t="str">
        <f t="shared" si="128"/>
        <v/>
      </c>
      <c r="N644" s="350"/>
      <c r="O644" s="351"/>
      <c r="P644" s="341" t="str">
        <f t="shared" si="129"/>
        <v/>
      </c>
      <c r="Q644" s="202">
        <f t="shared" si="130"/>
        <v>0</v>
      </c>
      <c r="R644" s="202">
        <f t="shared" si="131"/>
        <v>0</v>
      </c>
      <c r="S644" s="203">
        <f t="shared" si="132"/>
        <v>0</v>
      </c>
      <c r="T644" s="202">
        <f t="shared" si="133"/>
        <v>0</v>
      </c>
      <c r="U644" s="203">
        <f t="shared" si="134"/>
        <v>0</v>
      </c>
      <c r="V644" s="202">
        <f t="shared" si="135"/>
        <v>0</v>
      </c>
      <c r="W644" s="204" t="str">
        <f t="shared" si="136"/>
        <v>none</v>
      </c>
      <c r="X644" s="205">
        <f t="shared" si="137"/>
        <v>0</v>
      </c>
    </row>
    <row r="645" spans="1:24" x14ac:dyDescent="0.25">
      <c r="A645" s="228" t="s">
        <v>23</v>
      </c>
      <c r="B645" s="341">
        <f t="shared" si="126"/>
        <v>44</v>
      </c>
      <c r="C645" s="341" t="str">
        <f t="shared" si="127"/>
        <v>Admin 4c - 44</v>
      </c>
      <c r="D645" s="351"/>
      <c r="E645" s="350"/>
      <c r="F645" s="351"/>
      <c r="G645" s="350"/>
      <c r="H645" s="350"/>
      <c r="I645" s="351"/>
      <c r="J645" s="350"/>
      <c r="K645" s="350"/>
      <c r="L645" s="351"/>
      <c r="M645" s="341" t="str">
        <f t="shared" si="128"/>
        <v/>
      </c>
      <c r="N645" s="350"/>
      <c r="O645" s="351"/>
      <c r="P645" s="341" t="str">
        <f t="shared" si="129"/>
        <v/>
      </c>
      <c r="Q645" s="202">
        <f t="shared" si="130"/>
        <v>0</v>
      </c>
      <c r="R645" s="202">
        <f t="shared" si="131"/>
        <v>0</v>
      </c>
      <c r="S645" s="203">
        <f t="shared" si="132"/>
        <v>0</v>
      </c>
      <c r="T645" s="202">
        <f t="shared" si="133"/>
        <v>0</v>
      </c>
      <c r="U645" s="203">
        <f t="shared" si="134"/>
        <v>0</v>
      </c>
      <c r="V645" s="202">
        <f t="shared" si="135"/>
        <v>0</v>
      </c>
      <c r="W645" s="204" t="str">
        <f t="shared" si="136"/>
        <v>none</v>
      </c>
      <c r="X645" s="205">
        <f t="shared" si="137"/>
        <v>0</v>
      </c>
    </row>
    <row r="646" spans="1:24" x14ac:dyDescent="0.25">
      <c r="A646" s="228" t="s">
        <v>23</v>
      </c>
      <c r="B646" s="341">
        <f t="shared" si="126"/>
        <v>45</v>
      </c>
      <c r="C646" s="341" t="str">
        <f t="shared" si="127"/>
        <v>Admin 4c - 45</v>
      </c>
      <c r="D646" s="351"/>
      <c r="E646" s="350"/>
      <c r="F646" s="351"/>
      <c r="G646" s="350"/>
      <c r="H646" s="350"/>
      <c r="I646" s="351"/>
      <c r="J646" s="350"/>
      <c r="K646" s="350"/>
      <c r="L646" s="351"/>
      <c r="M646" s="341" t="str">
        <f t="shared" si="128"/>
        <v/>
      </c>
      <c r="N646" s="350"/>
      <c r="O646" s="351"/>
      <c r="P646" s="341" t="str">
        <f t="shared" si="129"/>
        <v/>
      </c>
      <c r="Q646" s="202">
        <f t="shared" si="130"/>
        <v>0</v>
      </c>
      <c r="R646" s="202">
        <f t="shared" si="131"/>
        <v>0</v>
      </c>
      <c r="S646" s="203">
        <f t="shared" si="132"/>
        <v>0</v>
      </c>
      <c r="T646" s="202">
        <f t="shared" si="133"/>
        <v>0</v>
      </c>
      <c r="U646" s="203">
        <f t="shared" si="134"/>
        <v>0</v>
      </c>
      <c r="V646" s="202">
        <f t="shared" si="135"/>
        <v>0</v>
      </c>
      <c r="W646" s="204" t="str">
        <f t="shared" si="136"/>
        <v>none</v>
      </c>
      <c r="X646" s="205">
        <f t="shared" si="137"/>
        <v>0</v>
      </c>
    </row>
    <row r="647" spans="1:24" x14ac:dyDescent="0.25">
      <c r="A647" s="228" t="s">
        <v>23</v>
      </c>
      <c r="B647" s="341">
        <f t="shared" si="126"/>
        <v>46</v>
      </c>
      <c r="C647" s="341" t="str">
        <f t="shared" si="127"/>
        <v>Admin 4c - 46</v>
      </c>
      <c r="D647" s="351"/>
      <c r="E647" s="350"/>
      <c r="F647" s="351"/>
      <c r="G647" s="350"/>
      <c r="H647" s="350"/>
      <c r="I647" s="351"/>
      <c r="J647" s="350"/>
      <c r="K647" s="350"/>
      <c r="L647" s="351"/>
      <c r="M647" s="341" t="str">
        <f t="shared" si="128"/>
        <v/>
      </c>
      <c r="N647" s="350"/>
      <c r="O647" s="351"/>
      <c r="P647" s="341" t="str">
        <f t="shared" si="129"/>
        <v/>
      </c>
      <c r="Q647" s="202">
        <f t="shared" si="130"/>
        <v>0</v>
      </c>
      <c r="R647" s="202">
        <f t="shared" si="131"/>
        <v>0</v>
      </c>
      <c r="S647" s="203">
        <f t="shared" si="132"/>
        <v>0</v>
      </c>
      <c r="T647" s="202">
        <f t="shared" si="133"/>
        <v>0</v>
      </c>
      <c r="U647" s="203">
        <f t="shared" si="134"/>
        <v>0</v>
      </c>
      <c r="V647" s="202">
        <f t="shared" si="135"/>
        <v>0</v>
      </c>
      <c r="W647" s="204" t="str">
        <f t="shared" si="136"/>
        <v>none</v>
      </c>
      <c r="X647" s="205">
        <f t="shared" si="137"/>
        <v>0</v>
      </c>
    </row>
    <row r="648" spans="1:24" x14ac:dyDescent="0.25">
      <c r="A648" s="228" t="s">
        <v>23</v>
      </c>
      <c r="B648" s="341">
        <f t="shared" si="126"/>
        <v>47</v>
      </c>
      <c r="C648" s="341" t="str">
        <f t="shared" si="127"/>
        <v>Admin 4c - 47</v>
      </c>
      <c r="D648" s="351"/>
      <c r="E648" s="350"/>
      <c r="F648" s="351"/>
      <c r="G648" s="350"/>
      <c r="H648" s="350"/>
      <c r="I648" s="351"/>
      <c r="J648" s="350"/>
      <c r="K648" s="350"/>
      <c r="L648" s="351"/>
      <c r="M648" s="341" t="str">
        <f t="shared" si="128"/>
        <v/>
      </c>
      <c r="N648" s="350"/>
      <c r="O648" s="351"/>
      <c r="P648" s="341" t="str">
        <f t="shared" si="129"/>
        <v/>
      </c>
      <c r="Q648" s="202">
        <f t="shared" si="130"/>
        <v>0</v>
      </c>
      <c r="R648" s="202">
        <f t="shared" si="131"/>
        <v>0</v>
      </c>
      <c r="S648" s="203">
        <f t="shared" si="132"/>
        <v>0</v>
      </c>
      <c r="T648" s="202">
        <f t="shared" si="133"/>
        <v>0</v>
      </c>
      <c r="U648" s="203">
        <f t="shared" si="134"/>
        <v>0</v>
      </c>
      <c r="V648" s="202">
        <f t="shared" si="135"/>
        <v>0</v>
      </c>
      <c r="W648" s="204" t="str">
        <f t="shared" si="136"/>
        <v>none</v>
      </c>
      <c r="X648" s="205">
        <f t="shared" si="137"/>
        <v>0</v>
      </c>
    </row>
    <row r="649" spans="1:24" x14ac:dyDescent="0.25">
      <c r="A649" s="228" t="s">
        <v>23</v>
      </c>
      <c r="B649" s="341">
        <f t="shared" si="126"/>
        <v>48</v>
      </c>
      <c r="C649" s="341" t="str">
        <f t="shared" si="127"/>
        <v>Admin 4c - 48</v>
      </c>
      <c r="D649" s="351"/>
      <c r="E649" s="350"/>
      <c r="F649" s="351"/>
      <c r="G649" s="350"/>
      <c r="H649" s="350"/>
      <c r="I649" s="351"/>
      <c r="J649" s="350"/>
      <c r="K649" s="350"/>
      <c r="L649" s="351"/>
      <c r="M649" s="341" t="str">
        <f t="shared" si="128"/>
        <v/>
      </c>
      <c r="N649" s="350"/>
      <c r="O649" s="351"/>
      <c r="P649" s="341" t="str">
        <f t="shared" si="129"/>
        <v/>
      </c>
      <c r="Q649" s="202">
        <f t="shared" si="130"/>
        <v>0</v>
      </c>
      <c r="R649" s="202">
        <f t="shared" si="131"/>
        <v>0</v>
      </c>
      <c r="S649" s="203">
        <f t="shared" si="132"/>
        <v>0</v>
      </c>
      <c r="T649" s="202">
        <f t="shared" si="133"/>
        <v>0</v>
      </c>
      <c r="U649" s="203">
        <f t="shared" si="134"/>
        <v>0</v>
      </c>
      <c r="V649" s="202">
        <f t="shared" si="135"/>
        <v>0</v>
      </c>
      <c r="W649" s="204" t="str">
        <f t="shared" si="136"/>
        <v>none</v>
      </c>
      <c r="X649" s="205">
        <f t="shared" si="137"/>
        <v>0</v>
      </c>
    </row>
    <row r="650" spans="1:24" x14ac:dyDescent="0.25">
      <c r="A650" s="228" t="s">
        <v>23</v>
      </c>
      <c r="B650" s="341">
        <f t="shared" si="126"/>
        <v>49</v>
      </c>
      <c r="C650" s="341" t="str">
        <f t="shared" si="127"/>
        <v>Admin 4c - 49</v>
      </c>
      <c r="D650" s="351"/>
      <c r="E650" s="350"/>
      <c r="F650" s="351"/>
      <c r="G650" s="350"/>
      <c r="H650" s="350"/>
      <c r="I650" s="351"/>
      <c r="J650" s="350"/>
      <c r="K650" s="350"/>
      <c r="L650" s="351"/>
      <c r="M650" s="341" t="str">
        <f t="shared" si="128"/>
        <v/>
      </c>
      <c r="N650" s="350"/>
      <c r="O650" s="351"/>
      <c r="P650" s="341" t="str">
        <f t="shared" si="129"/>
        <v/>
      </c>
      <c r="Q650" s="202">
        <f t="shared" si="130"/>
        <v>0</v>
      </c>
      <c r="R650" s="202">
        <f t="shared" si="131"/>
        <v>0</v>
      </c>
      <c r="S650" s="203">
        <f t="shared" si="132"/>
        <v>0</v>
      </c>
      <c r="T650" s="202">
        <f t="shared" si="133"/>
        <v>0</v>
      </c>
      <c r="U650" s="203">
        <f t="shared" si="134"/>
        <v>0</v>
      </c>
      <c r="V650" s="202">
        <f t="shared" si="135"/>
        <v>0</v>
      </c>
      <c r="W650" s="204" t="str">
        <f t="shared" si="136"/>
        <v>none</v>
      </c>
      <c r="X650" s="205">
        <f t="shared" si="137"/>
        <v>0</v>
      </c>
    </row>
    <row r="651" spans="1:24" x14ac:dyDescent="0.25">
      <c r="A651" s="228" t="s">
        <v>23</v>
      </c>
      <c r="B651" s="341">
        <f t="shared" si="126"/>
        <v>50</v>
      </c>
      <c r="C651" s="341" t="str">
        <f t="shared" si="127"/>
        <v>Admin 4c - 50</v>
      </c>
      <c r="D651" s="351"/>
      <c r="E651" s="350"/>
      <c r="F651" s="351"/>
      <c r="G651" s="350"/>
      <c r="H651" s="350"/>
      <c r="I651" s="351"/>
      <c r="J651" s="350"/>
      <c r="K651" s="350"/>
      <c r="L651" s="351"/>
      <c r="M651" s="341" t="str">
        <f t="shared" si="128"/>
        <v/>
      </c>
      <c r="N651" s="350"/>
      <c r="O651" s="351"/>
      <c r="P651" s="341" t="str">
        <f t="shared" si="129"/>
        <v/>
      </c>
      <c r="Q651" s="202">
        <f t="shared" si="130"/>
        <v>0</v>
      </c>
      <c r="R651" s="202">
        <f t="shared" si="131"/>
        <v>0</v>
      </c>
      <c r="S651" s="203">
        <f t="shared" si="132"/>
        <v>0</v>
      </c>
      <c r="T651" s="202">
        <f t="shared" si="133"/>
        <v>0</v>
      </c>
      <c r="U651" s="203">
        <f t="shared" si="134"/>
        <v>0</v>
      </c>
      <c r="V651" s="202">
        <f t="shared" si="135"/>
        <v>0</v>
      </c>
      <c r="W651" s="204" t="str">
        <f t="shared" si="136"/>
        <v>none</v>
      </c>
      <c r="X651" s="205">
        <f t="shared" si="137"/>
        <v>0</v>
      </c>
    </row>
    <row r="652" spans="1:24" x14ac:dyDescent="0.25">
      <c r="A652" s="228" t="s">
        <v>23</v>
      </c>
      <c r="B652" s="341">
        <f t="shared" si="126"/>
        <v>51</v>
      </c>
      <c r="C652" s="341" t="str">
        <f t="shared" si="127"/>
        <v>Admin 4c - 51</v>
      </c>
      <c r="D652" s="351"/>
      <c r="E652" s="350"/>
      <c r="F652" s="351"/>
      <c r="G652" s="350"/>
      <c r="H652" s="350"/>
      <c r="I652" s="351"/>
      <c r="J652" s="350"/>
      <c r="K652" s="350"/>
      <c r="L652" s="351"/>
      <c r="M652" s="341" t="str">
        <f t="shared" si="128"/>
        <v/>
      </c>
      <c r="N652" s="350"/>
      <c r="O652" s="351"/>
      <c r="P652" s="341" t="str">
        <f t="shared" si="129"/>
        <v/>
      </c>
      <c r="Q652" s="202">
        <f t="shared" si="130"/>
        <v>0</v>
      </c>
      <c r="R652" s="202">
        <f t="shared" si="131"/>
        <v>0</v>
      </c>
      <c r="S652" s="203">
        <f t="shared" si="132"/>
        <v>0</v>
      </c>
      <c r="T652" s="202">
        <f t="shared" si="133"/>
        <v>0</v>
      </c>
      <c r="U652" s="203">
        <f t="shared" si="134"/>
        <v>0</v>
      </c>
      <c r="V652" s="202">
        <f t="shared" si="135"/>
        <v>0</v>
      </c>
      <c r="W652" s="204" t="str">
        <f t="shared" si="136"/>
        <v>none</v>
      </c>
      <c r="X652" s="205">
        <f t="shared" si="137"/>
        <v>0</v>
      </c>
    </row>
    <row r="653" spans="1:24" x14ac:dyDescent="0.25">
      <c r="A653" s="228" t="s">
        <v>23</v>
      </c>
      <c r="B653" s="341">
        <f t="shared" si="126"/>
        <v>52</v>
      </c>
      <c r="C653" s="341" t="str">
        <f t="shared" si="127"/>
        <v>Admin 4c - 52</v>
      </c>
      <c r="D653" s="351"/>
      <c r="E653" s="350"/>
      <c r="F653" s="351"/>
      <c r="G653" s="350"/>
      <c r="H653" s="350"/>
      <c r="I653" s="351"/>
      <c r="J653" s="350"/>
      <c r="K653" s="350"/>
      <c r="L653" s="351"/>
      <c r="M653" s="341" t="str">
        <f t="shared" si="128"/>
        <v/>
      </c>
      <c r="N653" s="350"/>
      <c r="O653" s="351"/>
      <c r="P653" s="341" t="str">
        <f t="shared" si="129"/>
        <v/>
      </c>
      <c r="Q653" s="202">
        <f t="shared" si="130"/>
        <v>0</v>
      </c>
      <c r="R653" s="202">
        <f t="shared" si="131"/>
        <v>0</v>
      </c>
      <c r="S653" s="203">
        <f t="shared" si="132"/>
        <v>0</v>
      </c>
      <c r="T653" s="202">
        <f t="shared" si="133"/>
        <v>0</v>
      </c>
      <c r="U653" s="203">
        <f t="shared" si="134"/>
        <v>0</v>
      </c>
      <c r="V653" s="202">
        <f t="shared" si="135"/>
        <v>0</v>
      </c>
      <c r="W653" s="204" t="str">
        <f t="shared" si="136"/>
        <v>none</v>
      </c>
      <c r="X653" s="205">
        <f t="shared" si="137"/>
        <v>0</v>
      </c>
    </row>
    <row r="654" spans="1:24" x14ac:dyDescent="0.25">
      <c r="A654" s="228" t="s">
        <v>23</v>
      </c>
      <c r="B654" s="341">
        <f t="shared" si="126"/>
        <v>53</v>
      </c>
      <c r="C654" s="341" t="str">
        <f t="shared" si="127"/>
        <v>Admin 4c - 53</v>
      </c>
      <c r="D654" s="351"/>
      <c r="E654" s="350"/>
      <c r="F654" s="351"/>
      <c r="G654" s="350"/>
      <c r="H654" s="350"/>
      <c r="I654" s="351"/>
      <c r="J654" s="350"/>
      <c r="K654" s="350"/>
      <c r="L654" s="351"/>
      <c r="M654" s="341" t="str">
        <f t="shared" si="128"/>
        <v/>
      </c>
      <c r="N654" s="350"/>
      <c r="O654" s="351"/>
      <c r="P654" s="341" t="str">
        <f t="shared" si="129"/>
        <v/>
      </c>
      <c r="Q654" s="202">
        <f t="shared" si="130"/>
        <v>0</v>
      </c>
      <c r="R654" s="202">
        <f t="shared" si="131"/>
        <v>0</v>
      </c>
      <c r="S654" s="203">
        <f t="shared" si="132"/>
        <v>0</v>
      </c>
      <c r="T654" s="202">
        <f t="shared" si="133"/>
        <v>0</v>
      </c>
      <c r="U654" s="203">
        <f t="shared" si="134"/>
        <v>0</v>
      </c>
      <c r="V654" s="202">
        <f t="shared" si="135"/>
        <v>0</v>
      </c>
      <c r="W654" s="204" t="str">
        <f t="shared" si="136"/>
        <v>none</v>
      </c>
      <c r="X654" s="205">
        <f t="shared" si="137"/>
        <v>0</v>
      </c>
    </row>
    <row r="655" spans="1:24" x14ac:dyDescent="0.25">
      <c r="A655" s="228" t="s">
        <v>23</v>
      </c>
      <c r="B655" s="341">
        <f t="shared" si="126"/>
        <v>54</v>
      </c>
      <c r="C655" s="341" t="str">
        <f t="shared" si="127"/>
        <v>Admin 4c - 54</v>
      </c>
      <c r="D655" s="351"/>
      <c r="E655" s="350"/>
      <c r="F655" s="351"/>
      <c r="G655" s="350"/>
      <c r="H655" s="350"/>
      <c r="I655" s="351"/>
      <c r="J655" s="350"/>
      <c r="K655" s="350"/>
      <c r="L655" s="351"/>
      <c r="M655" s="341" t="str">
        <f t="shared" si="128"/>
        <v/>
      </c>
      <c r="N655" s="350"/>
      <c r="O655" s="351"/>
      <c r="P655" s="341" t="str">
        <f t="shared" si="129"/>
        <v/>
      </c>
      <c r="Q655" s="202">
        <f t="shared" si="130"/>
        <v>0</v>
      </c>
      <c r="R655" s="202">
        <f t="shared" si="131"/>
        <v>0</v>
      </c>
      <c r="S655" s="203">
        <f t="shared" si="132"/>
        <v>0</v>
      </c>
      <c r="T655" s="202">
        <f t="shared" si="133"/>
        <v>0</v>
      </c>
      <c r="U655" s="203">
        <f t="shared" si="134"/>
        <v>0</v>
      </c>
      <c r="V655" s="202">
        <f t="shared" si="135"/>
        <v>0</v>
      </c>
      <c r="W655" s="204" t="str">
        <f t="shared" si="136"/>
        <v>none</v>
      </c>
      <c r="X655" s="205">
        <f t="shared" si="137"/>
        <v>0</v>
      </c>
    </row>
    <row r="656" spans="1:24" x14ac:dyDescent="0.25">
      <c r="A656" s="228" t="s">
        <v>23</v>
      </c>
      <c r="B656" s="341">
        <f t="shared" si="126"/>
        <v>55</v>
      </c>
      <c r="C656" s="341" t="str">
        <f t="shared" si="127"/>
        <v>Admin 4c - 55</v>
      </c>
      <c r="D656" s="351"/>
      <c r="E656" s="350"/>
      <c r="F656" s="351"/>
      <c r="G656" s="350"/>
      <c r="H656" s="350"/>
      <c r="I656" s="351"/>
      <c r="J656" s="350"/>
      <c r="K656" s="350"/>
      <c r="L656" s="351"/>
      <c r="M656" s="341" t="str">
        <f t="shared" si="128"/>
        <v/>
      </c>
      <c r="N656" s="350"/>
      <c r="O656" s="351"/>
      <c r="P656" s="341" t="str">
        <f t="shared" si="129"/>
        <v/>
      </c>
      <c r="Q656" s="202">
        <f t="shared" si="130"/>
        <v>0</v>
      </c>
      <c r="R656" s="202">
        <f t="shared" si="131"/>
        <v>0</v>
      </c>
      <c r="S656" s="203">
        <f t="shared" si="132"/>
        <v>0</v>
      </c>
      <c r="T656" s="202">
        <f t="shared" si="133"/>
        <v>0</v>
      </c>
      <c r="U656" s="203">
        <f t="shared" si="134"/>
        <v>0</v>
      </c>
      <c r="V656" s="202">
        <f t="shared" si="135"/>
        <v>0</v>
      </c>
      <c r="W656" s="204" t="str">
        <f t="shared" si="136"/>
        <v>none</v>
      </c>
      <c r="X656" s="205">
        <f t="shared" si="137"/>
        <v>0</v>
      </c>
    </row>
    <row r="657" spans="1:24" x14ac:dyDescent="0.25">
      <c r="A657" s="228" t="s">
        <v>23</v>
      </c>
      <c r="B657" s="341">
        <f t="shared" si="126"/>
        <v>56</v>
      </c>
      <c r="C657" s="341" t="str">
        <f t="shared" si="127"/>
        <v>Admin 4c - 56</v>
      </c>
      <c r="D657" s="351"/>
      <c r="E657" s="350"/>
      <c r="F657" s="351"/>
      <c r="G657" s="350"/>
      <c r="H657" s="350"/>
      <c r="I657" s="351"/>
      <c r="J657" s="350"/>
      <c r="K657" s="350"/>
      <c r="L657" s="351"/>
      <c r="M657" s="341" t="str">
        <f t="shared" si="128"/>
        <v/>
      </c>
      <c r="N657" s="350"/>
      <c r="O657" s="351"/>
      <c r="P657" s="341" t="str">
        <f t="shared" si="129"/>
        <v/>
      </c>
      <c r="Q657" s="202">
        <f t="shared" si="130"/>
        <v>0</v>
      </c>
      <c r="R657" s="202">
        <f t="shared" si="131"/>
        <v>0</v>
      </c>
      <c r="S657" s="203">
        <f t="shared" si="132"/>
        <v>0</v>
      </c>
      <c r="T657" s="202">
        <f t="shared" si="133"/>
        <v>0</v>
      </c>
      <c r="U657" s="203">
        <f t="shared" si="134"/>
        <v>0</v>
      </c>
      <c r="V657" s="202">
        <f t="shared" si="135"/>
        <v>0</v>
      </c>
      <c r="W657" s="204" t="str">
        <f t="shared" si="136"/>
        <v>none</v>
      </c>
      <c r="X657" s="205">
        <f t="shared" si="137"/>
        <v>0</v>
      </c>
    </row>
    <row r="658" spans="1:24" x14ac:dyDescent="0.25">
      <c r="A658" s="228" t="s">
        <v>23</v>
      </c>
      <c r="B658" s="341">
        <f t="shared" si="126"/>
        <v>57</v>
      </c>
      <c r="C658" s="341" t="str">
        <f t="shared" si="127"/>
        <v>Admin 4c - 57</v>
      </c>
      <c r="D658" s="351"/>
      <c r="E658" s="350"/>
      <c r="F658" s="351"/>
      <c r="G658" s="350"/>
      <c r="H658" s="350"/>
      <c r="I658" s="351"/>
      <c r="J658" s="350"/>
      <c r="K658" s="350"/>
      <c r="L658" s="351"/>
      <c r="M658" s="341" t="str">
        <f t="shared" si="128"/>
        <v/>
      </c>
      <c r="N658" s="350"/>
      <c r="O658" s="351"/>
      <c r="P658" s="341" t="str">
        <f t="shared" si="129"/>
        <v/>
      </c>
      <c r="Q658" s="202">
        <f t="shared" si="130"/>
        <v>0</v>
      </c>
      <c r="R658" s="202">
        <f t="shared" si="131"/>
        <v>0</v>
      </c>
      <c r="S658" s="203">
        <f t="shared" si="132"/>
        <v>0</v>
      </c>
      <c r="T658" s="202">
        <f t="shared" si="133"/>
        <v>0</v>
      </c>
      <c r="U658" s="203">
        <f t="shared" si="134"/>
        <v>0</v>
      </c>
      <c r="V658" s="202">
        <f t="shared" si="135"/>
        <v>0</v>
      </c>
      <c r="W658" s="204" t="str">
        <f t="shared" si="136"/>
        <v>none</v>
      </c>
      <c r="X658" s="205">
        <f t="shared" si="137"/>
        <v>0</v>
      </c>
    </row>
    <row r="659" spans="1:24" x14ac:dyDescent="0.25">
      <c r="A659" s="228" t="s">
        <v>23</v>
      </c>
      <c r="B659" s="341">
        <f t="shared" si="126"/>
        <v>58</v>
      </c>
      <c r="C659" s="341" t="str">
        <f t="shared" si="127"/>
        <v>Admin 4c - 58</v>
      </c>
      <c r="D659" s="351"/>
      <c r="E659" s="350"/>
      <c r="F659" s="351"/>
      <c r="G659" s="350"/>
      <c r="H659" s="350"/>
      <c r="I659" s="351"/>
      <c r="J659" s="350"/>
      <c r="K659" s="350"/>
      <c r="L659" s="351"/>
      <c r="M659" s="341" t="str">
        <f t="shared" si="128"/>
        <v/>
      </c>
      <c r="N659" s="350"/>
      <c r="O659" s="351"/>
      <c r="P659" s="341" t="str">
        <f t="shared" si="129"/>
        <v/>
      </c>
      <c r="Q659" s="202">
        <f t="shared" si="130"/>
        <v>0</v>
      </c>
      <c r="R659" s="202">
        <f t="shared" si="131"/>
        <v>0</v>
      </c>
      <c r="S659" s="203">
        <f t="shared" si="132"/>
        <v>0</v>
      </c>
      <c r="T659" s="202">
        <f t="shared" si="133"/>
        <v>0</v>
      </c>
      <c r="U659" s="203">
        <f t="shared" si="134"/>
        <v>0</v>
      </c>
      <c r="V659" s="202">
        <f t="shared" si="135"/>
        <v>0</v>
      </c>
      <c r="W659" s="204" t="str">
        <f t="shared" si="136"/>
        <v>none</v>
      </c>
      <c r="X659" s="205">
        <f t="shared" si="137"/>
        <v>0</v>
      </c>
    </row>
    <row r="660" spans="1:24" x14ac:dyDescent="0.25">
      <c r="A660" s="228" t="s">
        <v>23</v>
      </c>
      <c r="B660" s="341">
        <f t="shared" si="126"/>
        <v>59</v>
      </c>
      <c r="C660" s="341" t="str">
        <f t="shared" si="127"/>
        <v>Admin 4c - 59</v>
      </c>
      <c r="D660" s="351"/>
      <c r="E660" s="350"/>
      <c r="F660" s="351"/>
      <c r="G660" s="350"/>
      <c r="H660" s="350"/>
      <c r="I660" s="351"/>
      <c r="J660" s="350"/>
      <c r="K660" s="350"/>
      <c r="L660" s="351"/>
      <c r="M660" s="341" t="str">
        <f t="shared" si="128"/>
        <v/>
      </c>
      <c r="N660" s="350"/>
      <c r="O660" s="351"/>
      <c r="P660" s="341" t="str">
        <f t="shared" si="129"/>
        <v/>
      </c>
      <c r="Q660" s="202">
        <f t="shared" si="130"/>
        <v>0</v>
      </c>
      <c r="R660" s="202">
        <f t="shared" si="131"/>
        <v>0</v>
      </c>
      <c r="S660" s="203">
        <f t="shared" si="132"/>
        <v>0</v>
      </c>
      <c r="T660" s="202">
        <f t="shared" si="133"/>
        <v>0</v>
      </c>
      <c r="U660" s="203">
        <f t="shared" si="134"/>
        <v>0</v>
      </c>
      <c r="V660" s="202">
        <f t="shared" si="135"/>
        <v>0</v>
      </c>
      <c r="W660" s="204" t="str">
        <f t="shared" si="136"/>
        <v>none</v>
      </c>
      <c r="X660" s="205">
        <f t="shared" si="137"/>
        <v>0</v>
      </c>
    </row>
    <row r="661" spans="1:24" x14ac:dyDescent="0.25">
      <c r="A661" s="228" t="s">
        <v>23</v>
      </c>
      <c r="B661" s="341">
        <f t="shared" si="126"/>
        <v>60</v>
      </c>
      <c r="C661" s="341" t="str">
        <f t="shared" si="127"/>
        <v>Admin 4c - 60</v>
      </c>
      <c r="D661" s="351"/>
      <c r="E661" s="350"/>
      <c r="F661" s="351"/>
      <c r="G661" s="350"/>
      <c r="H661" s="350"/>
      <c r="I661" s="351"/>
      <c r="J661" s="350"/>
      <c r="K661" s="350"/>
      <c r="L661" s="351"/>
      <c r="M661" s="341" t="str">
        <f t="shared" si="128"/>
        <v/>
      </c>
      <c r="N661" s="350"/>
      <c r="O661" s="351"/>
      <c r="P661" s="341" t="str">
        <f t="shared" si="129"/>
        <v/>
      </c>
      <c r="Q661" s="202">
        <f t="shared" si="130"/>
        <v>0</v>
      </c>
      <c r="R661" s="202">
        <f t="shared" si="131"/>
        <v>0</v>
      </c>
      <c r="S661" s="203">
        <f t="shared" si="132"/>
        <v>0</v>
      </c>
      <c r="T661" s="202">
        <f t="shared" si="133"/>
        <v>0</v>
      </c>
      <c r="U661" s="203">
        <f t="shared" si="134"/>
        <v>0</v>
      </c>
      <c r="V661" s="202">
        <f t="shared" si="135"/>
        <v>0</v>
      </c>
      <c r="W661" s="204" t="str">
        <f t="shared" si="136"/>
        <v>none</v>
      </c>
      <c r="X661" s="205">
        <f t="shared" si="137"/>
        <v>0</v>
      </c>
    </row>
    <row r="662" spans="1:24" x14ac:dyDescent="0.25">
      <c r="A662" s="228" t="s">
        <v>24</v>
      </c>
      <c r="B662" s="341">
        <v>1</v>
      </c>
      <c r="C662" s="341" t="str">
        <f t="shared" si="127"/>
        <v>Admin 4d - 1</v>
      </c>
      <c r="D662" s="351"/>
      <c r="E662" s="350"/>
      <c r="F662" s="351"/>
      <c r="G662" s="350"/>
      <c r="H662" s="350"/>
      <c r="I662" s="351"/>
      <c r="J662" s="350"/>
      <c r="K662" s="350"/>
      <c r="L662" s="351"/>
      <c r="M662" s="341" t="str">
        <f t="shared" si="128"/>
        <v/>
      </c>
      <c r="N662" s="350"/>
      <c r="O662" s="351"/>
      <c r="P662" s="341" t="str">
        <f t="shared" si="129"/>
        <v/>
      </c>
      <c r="Q662" s="202">
        <f t="shared" si="130"/>
        <v>0</v>
      </c>
      <c r="R662" s="202">
        <f t="shared" si="131"/>
        <v>0</v>
      </c>
      <c r="S662" s="203">
        <f t="shared" si="132"/>
        <v>0</v>
      </c>
      <c r="T662" s="202">
        <f t="shared" si="133"/>
        <v>0</v>
      </c>
      <c r="U662" s="203">
        <f t="shared" si="134"/>
        <v>0</v>
      </c>
      <c r="V662" s="202">
        <f t="shared" si="135"/>
        <v>0</v>
      </c>
      <c r="W662" s="204" t="str">
        <f t="shared" si="136"/>
        <v>none</v>
      </c>
      <c r="X662" s="205">
        <f t="shared" si="137"/>
        <v>0</v>
      </c>
    </row>
    <row r="663" spans="1:24" x14ac:dyDescent="0.25">
      <c r="A663" s="228" t="s">
        <v>24</v>
      </c>
      <c r="B663" s="341">
        <f t="shared" ref="B663:B721" si="138">B662+1</f>
        <v>2</v>
      </c>
      <c r="C663" s="341" t="str">
        <f t="shared" si="127"/>
        <v>Admin 4d - 2</v>
      </c>
      <c r="D663" s="351"/>
      <c r="E663" s="350"/>
      <c r="F663" s="351"/>
      <c r="G663" s="350"/>
      <c r="H663" s="350"/>
      <c r="I663" s="351"/>
      <c r="J663" s="350"/>
      <c r="K663" s="350"/>
      <c r="L663" s="351"/>
      <c r="M663" s="341" t="str">
        <f t="shared" si="128"/>
        <v/>
      </c>
      <c r="N663" s="350"/>
      <c r="O663" s="351"/>
      <c r="P663" s="341" t="str">
        <f t="shared" si="129"/>
        <v/>
      </c>
      <c r="Q663" s="202">
        <f t="shared" si="130"/>
        <v>0</v>
      </c>
      <c r="R663" s="202">
        <f t="shared" si="131"/>
        <v>0</v>
      </c>
      <c r="S663" s="203">
        <f t="shared" si="132"/>
        <v>0</v>
      </c>
      <c r="T663" s="202">
        <f t="shared" si="133"/>
        <v>0</v>
      </c>
      <c r="U663" s="203">
        <f t="shared" si="134"/>
        <v>0</v>
      </c>
      <c r="V663" s="202">
        <f t="shared" si="135"/>
        <v>0</v>
      </c>
      <c r="W663" s="204" t="str">
        <f t="shared" si="136"/>
        <v>none</v>
      </c>
      <c r="X663" s="205">
        <f t="shared" si="137"/>
        <v>0</v>
      </c>
    </row>
    <row r="664" spans="1:24" x14ac:dyDescent="0.25">
      <c r="A664" s="228" t="s">
        <v>24</v>
      </c>
      <c r="B664" s="341">
        <f t="shared" si="138"/>
        <v>3</v>
      </c>
      <c r="C664" s="341" t="str">
        <f t="shared" si="127"/>
        <v>Admin 4d - 3</v>
      </c>
      <c r="D664" s="351"/>
      <c r="E664" s="350"/>
      <c r="F664" s="351"/>
      <c r="G664" s="350"/>
      <c r="H664" s="350"/>
      <c r="I664" s="351"/>
      <c r="J664" s="350"/>
      <c r="K664" s="350"/>
      <c r="L664" s="351"/>
      <c r="M664" s="341" t="str">
        <f t="shared" si="128"/>
        <v/>
      </c>
      <c r="N664" s="350"/>
      <c r="O664" s="351"/>
      <c r="P664" s="341" t="str">
        <f t="shared" si="129"/>
        <v/>
      </c>
      <c r="Q664" s="202">
        <f t="shared" si="130"/>
        <v>0</v>
      </c>
      <c r="R664" s="202">
        <f t="shared" si="131"/>
        <v>0</v>
      </c>
      <c r="S664" s="203">
        <f t="shared" si="132"/>
        <v>0</v>
      </c>
      <c r="T664" s="202">
        <f t="shared" si="133"/>
        <v>0</v>
      </c>
      <c r="U664" s="203">
        <f t="shared" si="134"/>
        <v>0</v>
      </c>
      <c r="V664" s="202">
        <f t="shared" si="135"/>
        <v>0</v>
      </c>
      <c r="W664" s="204" t="str">
        <f t="shared" si="136"/>
        <v>none</v>
      </c>
      <c r="X664" s="205">
        <f t="shared" si="137"/>
        <v>0</v>
      </c>
    </row>
    <row r="665" spans="1:24" x14ac:dyDescent="0.25">
      <c r="A665" s="228" t="s">
        <v>24</v>
      </c>
      <c r="B665" s="341">
        <f t="shared" si="138"/>
        <v>4</v>
      </c>
      <c r="C665" s="341" t="str">
        <f t="shared" si="127"/>
        <v>Admin 4d - 4</v>
      </c>
      <c r="D665" s="351"/>
      <c r="E665" s="350"/>
      <c r="F665" s="351"/>
      <c r="G665" s="350"/>
      <c r="H665" s="350"/>
      <c r="I665" s="351"/>
      <c r="J665" s="350"/>
      <c r="K665" s="350"/>
      <c r="L665" s="351"/>
      <c r="M665" s="341" t="str">
        <f t="shared" si="128"/>
        <v/>
      </c>
      <c r="N665" s="350"/>
      <c r="O665" s="351"/>
      <c r="P665" s="341" t="str">
        <f t="shared" si="129"/>
        <v/>
      </c>
      <c r="Q665" s="202">
        <f t="shared" si="130"/>
        <v>0</v>
      </c>
      <c r="R665" s="202">
        <f t="shared" si="131"/>
        <v>0</v>
      </c>
      <c r="S665" s="203">
        <f t="shared" si="132"/>
        <v>0</v>
      </c>
      <c r="T665" s="202">
        <f t="shared" si="133"/>
        <v>0</v>
      </c>
      <c r="U665" s="203">
        <f t="shared" si="134"/>
        <v>0</v>
      </c>
      <c r="V665" s="202">
        <f t="shared" si="135"/>
        <v>0</v>
      </c>
      <c r="W665" s="204" t="str">
        <f t="shared" si="136"/>
        <v>none</v>
      </c>
      <c r="X665" s="205">
        <f t="shared" si="137"/>
        <v>0</v>
      </c>
    </row>
    <row r="666" spans="1:24" x14ac:dyDescent="0.25">
      <c r="A666" s="228" t="s">
        <v>24</v>
      </c>
      <c r="B666" s="341">
        <f t="shared" si="138"/>
        <v>5</v>
      </c>
      <c r="C666" s="341" t="str">
        <f t="shared" si="127"/>
        <v>Admin 4d - 5</v>
      </c>
      <c r="D666" s="351"/>
      <c r="E666" s="350"/>
      <c r="F666" s="351"/>
      <c r="G666" s="350"/>
      <c r="H666" s="350"/>
      <c r="I666" s="351"/>
      <c r="J666" s="350"/>
      <c r="K666" s="350"/>
      <c r="L666" s="351"/>
      <c r="M666" s="341" t="str">
        <f t="shared" si="128"/>
        <v/>
      </c>
      <c r="N666" s="350"/>
      <c r="O666" s="351"/>
      <c r="P666" s="341" t="str">
        <f t="shared" si="129"/>
        <v/>
      </c>
      <c r="Q666" s="202">
        <f t="shared" si="130"/>
        <v>0</v>
      </c>
      <c r="R666" s="202">
        <f t="shared" si="131"/>
        <v>0</v>
      </c>
      <c r="S666" s="203">
        <f t="shared" si="132"/>
        <v>0</v>
      </c>
      <c r="T666" s="202">
        <f t="shared" si="133"/>
        <v>0</v>
      </c>
      <c r="U666" s="203">
        <f t="shared" si="134"/>
        <v>0</v>
      </c>
      <c r="V666" s="202">
        <f t="shared" si="135"/>
        <v>0</v>
      </c>
      <c r="W666" s="204" t="str">
        <f t="shared" si="136"/>
        <v>none</v>
      </c>
      <c r="X666" s="205">
        <f t="shared" si="137"/>
        <v>0</v>
      </c>
    </row>
    <row r="667" spans="1:24" x14ac:dyDescent="0.25">
      <c r="A667" s="228" t="s">
        <v>24</v>
      </c>
      <c r="B667" s="341">
        <f t="shared" si="138"/>
        <v>6</v>
      </c>
      <c r="C667" s="341" t="str">
        <f t="shared" si="127"/>
        <v>Admin 4d - 6</v>
      </c>
      <c r="D667" s="351"/>
      <c r="E667" s="350"/>
      <c r="F667" s="351"/>
      <c r="G667" s="350"/>
      <c r="H667" s="350"/>
      <c r="I667" s="351"/>
      <c r="J667" s="350"/>
      <c r="K667" s="350"/>
      <c r="L667" s="351"/>
      <c r="M667" s="341" t="str">
        <f t="shared" si="128"/>
        <v/>
      </c>
      <c r="N667" s="350"/>
      <c r="O667" s="351"/>
      <c r="P667" s="341" t="str">
        <f t="shared" si="129"/>
        <v/>
      </c>
      <c r="Q667" s="202">
        <f t="shared" si="130"/>
        <v>0</v>
      </c>
      <c r="R667" s="202">
        <f t="shared" si="131"/>
        <v>0</v>
      </c>
      <c r="S667" s="203">
        <f t="shared" si="132"/>
        <v>0</v>
      </c>
      <c r="T667" s="202">
        <f t="shared" si="133"/>
        <v>0</v>
      </c>
      <c r="U667" s="203">
        <f t="shared" si="134"/>
        <v>0</v>
      </c>
      <c r="V667" s="202">
        <f t="shared" si="135"/>
        <v>0</v>
      </c>
      <c r="W667" s="204" t="str">
        <f t="shared" si="136"/>
        <v>none</v>
      </c>
      <c r="X667" s="205">
        <f t="shared" si="137"/>
        <v>0</v>
      </c>
    </row>
    <row r="668" spans="1:24" x14ac:dyDescent="0.25">
      <c r="A668" s="228" t="s">
        <v>24</v>
      </c>
      <c r="B668" s="341">
        <f t="shared" si="138"/>
        <v>7</v>
      </c>
      <c r="C668" s="341" t="str">
        <f t="shared" si="127"/>
        <v>Admin 4d - 7</v>
      </c>
      <c r="D668" s="351"/>
      <c r="E668" s="350"/>
      <c r="F668" s="351"/>
      <c r="G668" s="350"/>
      <c r="H668" s="350"/>
      <c r="I668" s="351"/>
      <c r="J668" s="350"/>
      <c r="K668" s="350"/>
      <c r="L668" s="351"/>
      <c r="M668" s="341" t="str">
        <f t="shared" si="128"/>
        <v/>
      </c>
      <c r="N668" s="350"/>
      <c r="O668" s="351"/>
      <c r="P668" s="341" t="str">
        <f t="shared" si="129"/>
        <v/>
      </c>
      <c r="Q668" s="202">
        <f t="shared" si="130"/>
        <v>0</v>
      </c>
      <c r="R668" s="202">
        <f t="shared" si="131"/>
        <v>0</v>
      </c>
      <c r="S668" s="203">
        <f t="shared" si="132"/>
        <v>0</v>
      </c>
      <c r="T668" s="202">
        <f t="shared" si="133"/>
        <v>0</v>
      </c>
      <c r="U668" s="203">
        <f t="shared" si="134"/>
        <v>0</v>
      </c>
      <c r="V668" s="202">
        <f t="shared" si="135"/>
        <v>0</v>
      </c>
      <c r="W668" s="204" t="str">
        <f t="shared" si="136"/>
        <v>none</v>
      </c>
      <c r="X668" s="205">
        <f t="shared" si="137"/>
        <v>0</v>
      </c>
    </row>
    <row r="669" spans="1:24" x14ac:dyDescent="0.25">
      <c r="A669" s="228" t="s">
        <v>24</v>
      </c>
      <c r="B669" s="341">
        <f t="shared" si="138"/>
        <v>8</v>
      </c>
      <c r="C669" s="341" t="str">
        <f t="shared" si="127"/>
        <v>Admin 4d - 8</v>
      </c>
      <c r="D669" s="351"/>
      <c r="E669" s="350"/>
      <c r="F669" s="351"/>
      <c r="G669" s="350"/>
      <c r="H669" s="350"/>
      <c r="I669" s="351"/>
      <c r="J669" s="350"/>
      <c r="K669" s="350"/>
      <c r="L669" s="351"/>
      <c r="M669" s="341" t="str">
        <f t="shared" si="128"/>
        <v/>
      </c>
      <c r="N669" s="350"/>
      <c r="O669" s="351"/>
      <c r="P669" s="341" t="str">
        <f t="shared" si="129"/>
        <v/>
      </c>
      <c r="Q669" s="202">
        <f t="shared" si="130"/>
        <v>0</v>
      </c>
      <c r="R669" s="202">
        <f t="shared" si="131"/>
        <v>0</v>
      </c>
      <c r="S669" s="203">
        <f t="shared" si="132"/>
        <v>0</v>
      </c>
      <c r="T669" s="202">
        <f t="shared" si="133"/>
        <v>0</v>
      </c>
      <c r="U669" s="203">
        <f t="shared" si="134"/>
        <v>0</v>
      </c>
      <c r="V669" s="202">
        <f t="shared" si="135"/>
        <v>0</v>
      </c>
      <c r="W669" s="204" t="str">
        <f t="shared" si="136"/>
        <v>none</v>
      </c>
      <c r="X669" s="205">
        <f t="shared" si="137"/>
        <v>0</v>
      </c>
    </row>
    <row r="670" spans="1:24" x14ac:dyDescent="0.25">
      <c r="A670" s="228" t="s">
        <v>24</v>
      </c>
      <c r="B670" s="341">
        <f t="shared" si="138"/>
        <v>9</v>
      </c>
      <c r="C670" s="341" t="str">
        <f t="shared" si="127"/>
        <v>Admin 4d - 9</v>
      </c>
      <c r="D670" s="351"/>
      <c r="E670" s="350"/>
      <c r="F670" s="351"/>
      <c r="G670" s="350"/>
      <c r="H670" s="350"/>
      <c r="I670" s="351"/>
      <c r="J670" s="350"/>
      <c r="K670" s="350"/>
      <c r="L670" s="351"/>
      <c r="M670" s="341" t="str">
        <f t="shared" si="128"/>
        <v/>
      </c>
      <c r="N670" s="350"/>
      <c r="O670" s="351"/>
      <c r="P670" s="341" t="str">
        <f t="shared" si="129"/>
        <v/>
      </c>
      <c r="Q670" s="202">
        <f t="shared" si="130"/>
        <v>0</v>
      </c>
      <c r="R670" s="202">
        <f t="shared" si="131"/>
        <v>0</v>
      </c>
      <c r="S670" s="203">
        <f t="shared" si="132"/>
        <v>0</v>
      </c>
      <c r="T670" s="202">
        <f t="shared" si="133"/>
        <v>0</v>
      </c>
      <c r="U670" s="203">
        <f t="shared" si="134"/>
        <v>0</v>
      </c>
      <c r="V670" s="202">
        <f t="shared" si="135"/>
        <v>0</v>
      </c>
      <c r="W670" s="204" t="str">
        <f t="shared" si="136"/>
        <v>none</v>
      </c>
      <c r="X670" s="205">
        <f t="shared" si="137"/>
        <v>0</v>
      </c>
    </row>
    <row r="671" spans="1:24" x14ac:dyDescent="0.25">
      <c r="A671" s="228" t="s">
        <v>24</v>
      </c>
      <c r="B671" s="341">
        <f t="shared" si="138"/>
        <v>10</v>
      </c>
      <c r="C671" s="341" t="str">
        <f t="shared" si="127"/>
        <v>Admin 4d - 10</v>
      </c>
      <c r="D671" s="351"/>
      <c r="E671" s="350"/>
      <c r="F671" s="351"/>
      <c r="G671" s="350"/>
      <c r="H671" s="350"/>
      <c r="I671" s="351"/>
      <c r="J671" s="350"/>
      <c r="K671" s="350"/>
      <c r="L671" s="351"/>
      <c r="M671" s="341" t="str">
        <f t="shared" si="128"/>
        <v/>
      </c>
      <c r="N671" s="350"/>
      <c r="O671" s="351"/>
      <c r="P671" s="341" t="str">
        <f t="shared" si="129"/>
        <v/>
      </c>
      <c r="Q671" s="202">
        <f t="shared" si="130"/>
        <v>0</v>
      </c>
      <c r="R671" s="202">
        <f t="shared" si="131"/>
        <v>0</v>
      </c>
      <c r="S671" s="203">
        <f t="shared" si="132"/>
        <v>0</v>
      </c>
      <c r="T671" s="202">
        <f t="shared" si="133"/>
        <v>0</v>
      </c>
      <c r="U671" s="203">
        <f t="shared" si="134"/>
        <v>0</v>
      </c>
      <c r="V671" s="202">
        <f t="shared" si="135"/>
        <v>0</v>
      </c>
      <c r="W671" s="204" t="str">
        <f t="shared" si="136"/>
        <v>none</v>
      </c>
      <c r="X671" s="205">
        <f t="shared" si="137"/>
        <v>0</v>
      </c>
    </row>
    <row r="672" spans="1:24" x14ac:dyDescent="0.25">
      <c r="A672" s="228" t="s">
        <v>24</v>
      </c>
      <c r="B672" s="341">
        <f t="shared" si="138"/>
        <v>11</v>
      </c>
      <c r="C672" s="341" t="str">
        <f t="shared" si="127"/>
        <v>Admin 4d - 11</v>
      </c>
      <c r="D672" s="351"/>
      <c r="E672" s="350"/>
      <c r="F672" s="351"/>
      <c r="G672" s="350"/>
      <c r="H672" s="350"/>
      <c r="I672" s="351"/>
      <c r="J672" s="350"/>
      <c r="K672" s="350"/>
      <c r="L672" s="351"/>
      <c r="M672" s="341" t="str">
        <f t="shared" si="128"/>
        <v/>
      </c>
      <c r="N672" s="350"/>
      <c r="O672" s="351"/>
      <c r="P672" s="341" t="str">
        <f t="shared" si="129"/>
        <v/>
      </c>
      <c r="Q672" s="202">
        <f t="shared" si="130"/>
        <v>0</v>
      </c>
      <c r="R672" s="202">
        <f t="shared" si="131"/>
        <v>0</v>
      </c>
      <c r="S672" s="203">
        <f t="shared" si="132"/>
        <v>0</v>
      </c>
      <c r="T672" s="202">
        <f t="shared" si="133"/>
        <v>0</v>
      </c>
      <c r="U672" s="203">
        <f t="shared" si="134"/>
        <v>0</v>
      </c>
      <c r="V672" s="202">
        <f t="shared" si="135"/>
        <v>0</v>
      </c>
      <c r="W672" s="204" t="str">
        <f t="shared" si="136"/>
        <v>none</v>
      </c>
      <c r="X672" s="205">
        <f t="shared" si="137"/>
        <v>0</v>
      </c>
    </row>
    <row r="673" spans="1:24" x14ac:dyDescent="0.25">
      <c r="A673" s="228" t="s">
        <v>24</v>
      </c>
      <c r="B673" s="341">
        <f t="shared" si="138"/>
        <v>12</v>
      </c>
      <c r="C673" s="341" t="str">
        <f t="shared" si="127"/>
        <v>Admin 4d - 12</v>
      </c>
      <c r="D673" s="351"/>
      <c r="E673" s="350"/>
      <c r="F673" s="351"/>
      <c r="G673" s="350"/>
      <c r="H673" s="350"/>
      <c r="I673" s="351"/>
      <c r="J673" s="350"/>
      <c r="K673" s="350"/>
      <c r="L673" s="351"/>
      <c r="M673" s="341" t="str">
        <f t="shared" si="128"/>
        <v/>
      </c>
      <c r="N673" s="350"/>
      <c r="O673" s="351"/>
      <c r="P673" s="341" t="str">
        <f t="shared" si="129"/>
        <v/>
      </c>
      <c r="Q673" s="202">
        <f t="shared" si="130"/>
        <v>0</v>
      </c>
      <c r="R673" s="202">
        <f t="shared" si="131"/>
        <v>0</v>
      </c>
      <c r="S673" s="203">
        <f t="shared" si="132"/>
        <v>0</v>
      </c>
      <c r="T673" s="202">
        <f t="shared" si="133"/>
        <v>0</v>
      </c>
      <c r="U673" s="203">
        <f t="shared" si="134"/>
        <v>0</v>
      </c>
      <c r="V673" s="202">
        <f t="shared" si="135"/>
        <v>0</v>
      </c>
      <c r="W673" s="204" t="str">
        <f t="shared" si="136"/>
        <v>none</v>
      </c>
      <c r="X673" s="205">
        <f t="shared" si="137"/>
        <v>0</v>
      </c>
    </row>
    <row r="674" spans="1:24" x14ac:dyDescent="0.25">
      <c r="A674" s="228" t="s">
        <v>24</v>
      </c>
      <c r="B674" s="341">
        <f t="shared" si="138"/>
        <v>13</v>
      </c>
      <c r="C674" s="341" t="str">
        <f t="shared" si="127"/>
        <v>Admin 4d - 13</v>
      </c>
      <c r="D674" s="351"/>
      <c r="E674" s="350"/>
      <c r="F674" s="351"/>
      <c r="G674" s="350"/>
      <c r="H674" s="350"/>
      <c r="I674" s="351"/>
      <c r="J674" s="350"/>
      <c r="K674" s="350"/>
      <c r="L674" s="351"/>
      <c r="M674" s="341" t="str">
        <f t="shared" si="128"/>
        <v/>
      </c>
      <c r="N674" s="350"/>
      <c r="O674" s="351"/>
      <c r="P674" s="341" t="str">
        <f t="shared" si="129"/>
        <v/>
      </c>
      <c r="Q674" s="202">
        <f t="shared" si="130"/>
        <v>0</v>
      </c>
      <c r="R674" s="202">
        <f t="shared" si="131"/>
        <v>0</v>
      </c>
      <c r="S674" s="203">
        <f t="shared" si="132"/>
        <v>0</v>
      </c>
      <c r="T674" s="202">
        <f t="shared" si="133"/>
        <v>0</v>
      </c>
      <c r="U674" s="203">
        <f t="shared" si="134"/>
        <v>0</v>
      </c>
      <c r="V674" s="202">
        <f t="shared" si="135"/>
        <v>0</v>
      </c>
      <c r="W674" s="204" t="str">
        <f t="shared" si="136"/>
        <v>none</v>
      </c>
      <c r="X674" s="205">
        <f t="shared" si="137"/>
        <v>0</v>
      </c>
    </row>
    <row r="675" spans="1:24" x14ac:dyDescent="0.25">
      <c r="A675" s="228" t="s">
        <v>24</v>
      </c>
      <c r="B675" s="341">
        <f t="shared" si="138"/>
        <v>14</v>
      </c>
      <c r="C675" s="341" t="str">
        <f t="shared" si="127"/>
        <v>Admin 4d - 14</v>
      </c>
      <c r="D675" s="351"/>
      <c r="E675" s="350"/>
      <c r="F675" s="351"/>
      <c r="G675" s="350"/>
      <c r="H675" s="350"/>
      <c r="I675" s="351"/>
      <c r="J675" s="350"/>
      <c r="K675" s="350"/>
      <c r="L675" s="351"/>
      <c r="M675" s="341" t="str">
        <f t="shared" si="128"/>
        <v/>
      </c>
      <c r="N675" s="350"/>
      <c r="O675" s="351"/>
      <c r="P675" s="341" t="str">
        <f t="shared" si="129"/>
        <v/>
      </c>
      <c r="Q675" s="202">
        <f t="shared" si="130"/>
        <v>0</v>
      </c>
      <c r="R675" s="202">
        <f t="shared" si="131"/>
        <v>0</v>
      </c>
      <c r="S675" s="203">
        <f t="shared" si="132"/>
        <v>0</v>
      </c>
      <c r="T675" s="202">
        <f t="shared" si="133"/>
        <v>0</v>
      </c>
      <c r="U675" s="203">
        <f t="shared" si="134"/>
        <v>0</v>
      </c>
      <c r="V675" s="202">
        <f t="shared" si="135"/>
        <v>0</v>
      </c>
      <c r="W675" s="204" t="str">
        <f t="shared" si="136"/>
        <v>none</v>
      </c>
      <c r="X675" s="205">
        <f t="shared" si="137"/>
        <v>0</v>
      </c>
    </row>
    <row r="676" spans="1:24" x14ac:dyDescent="0.25">
      <c r="A676" s="228" t="s">
        <v>24</v>
      </c>
      <c r="B676" s="341">
        <f t="shared" si="138"/>
        <v>15</v>
      </c>
      <c r="C676" s="341" t="str">
        <f t="shared" si="127"/>
        <v>Admin 4d - 15</v>
      </c>
      <c r="D676" s="351"/>
      <c r="E676" s="350"/>
      <c r="F676" s="351"/>
      <c r="G676" s="350"/>
      <c r="H676" s="350"/>
      <c r="I676" s="351"/>
      <c r="J676" s="350"/>
      <c r="K676" s="350"/>
      <c r="L676" s="351"/>
      <c r="M676" s="341" t="str">
        <f t="shared" si="128"/>
        <v/>
      </c>
      <c r="N676" s="350"/>
      <c r="O676" s="351"/>
      <c r="P676" s="341" t="str">
        <f t="shared" si="129"/>
        <v/>
      </c>
      <c r="Q676" s="202">
        <f t="shared" si="130"/>
        <v>0</v>
      </c>
      <c r="R676" s="202">
        <f t="shared" si="131"/>
        <v>0</v>
      </c>
      <c r="S676" s="203">
        <f t="shared" si="132"/>
        <v>0</v>
      </c>
      <c r="T676" s="202">
        <f t="shared" si="133"/>
        <v>0</v>
      </c>
      <c r="U676" s="203">
        <f t="shared" si="134"/>
        <v>0</v>
      </c>
      <c r="V676" s="202">
        <f t="shared" si="135"/>
        <v>0</v>
      </c>
      <c r="W676" s="204" t="str">
        <f t="shared" si="136"/>
        <v>none</v>
      </c>
      <c r="X676" s="205">
        <f t="shared" si="137"/>
        <v>0</v>
      </c>
    </row>
    <row r="677" spans="1:24" x14ac:dyDescent="0.25">
      <c r="A677" s="228" t="s">
        <v>24</v>
      </c>
      <c r="B677" s="341">
        <f t="shared" si="138"/>
        <v>16</v>
      </c>
      <c r="C677" s="341" t="str">
        <f t="shared" si="127"/>
        <v>Admin 4d - 16</v>
      </c>
      <c r="D677" s="351"/>
      <c r="E677" s="350"/>
      <c r="F677" s="351"/>
      <c r="G677" s="350"/>
      <c r="H677" s="350"/>
      <c r="I677" s="351"/>
      <c r="J677" s="350"/>
      <c r="K677" s="350"/>
      <c r="L677" s="351"/>
      <c r="M677" s="341" t="str">
        <f t="shared" si="128"/>
        <v/>
      </c>
      <c r="N677" s="350"/>
      <c r="O677" s="351"/>
      <c r="P677" s="341" t="str">
        <f t="shared" si="129"/>
        <v/>
      </c>
      <c r="Q677" s="202">
        <f t="shared" si="130"/>
        <v>0</v>
      </c>
      <c r="R677" s="202">
        <f t="shared" si="131"/>
        <v>0</v>
      </c>
      <c r="S677" s="203">
        <f t="shared" si="132"/>
        <v>0</v>
      </c>
      <c r="T677" s="202">
        <f t="shared" si="133"/>
        <v>0</v>
      </c>
      <c r="U677" s="203">
        <f t="shared" si="134"/>
        <v>0</v>
      </c>
      <c r="V677" s="202">
        <f t="shared" si="135"/>
        <v>0</v>
      </c>
      <c r="W677" s="204" t="str">
        <f t="shared" si="136"/>
        <v>none</v>
      </c>
      <c r="X677" s="205">
        <f t="shared" si="137"/>
        <v>0</v>
      </c>
    </row>
    <row r="678" spans="1:24" x14ac:dyDescent="0.25">
      <c r="A678" s="228" t="s">
        <v>24</v>
      </c>
      <c r="B678" s="341">
        <f t="shared" si="138"/>
        <v>17</v>
      </c>
      <c r="C678" s="341" t="str">
        <f t="shared" si="127"/>
        <v>Admin 4d - 17</v>
      </c>
      <c r="D678" s="351"/>
      <c r="E678" s="350"/>
      <c r="F678" s="351"/>
      <c r="G678" s="350"/>
      <c r="H678" s="350"/>
      <c r="I678" s="351"/>
      <c r="J678" s="350"/>
      <c r="K678" s="350"/>
      <c r="L678" s="351"/>
      <c r="M678" s="341" t="str">
        <f t="shared" si="128"/>
        <v/>
      </c>
      <c r="N678" s="350"/>
      <c r="O678" s="351"/>
      <c r="P678" s="341" t="str">
        <f t="shared" si="129"/>
        <v/>
      </c>
      <c r="Q678" s="202">
        <f t="shared" si="130"/>
        <v>0</v>
      </c>
      <c r="R678" s="202">
        <f t="shared" si="131"/>
        <v>0</v>
      </c>
      <c r="S678" s="203">
        <f t="shared" si="132"/>
        <v>0</v>
      </c>
      <c r="T678" s="202">
        <f t="shared" si="133"/>
        <v>0</v>
      </c>
      <c r="U678" s="203">
        <f t="shared" si="134"/>
        <v>0</v>
      </c>
      <c r="V678" s="202">
        <f t="shared" si="135"/>
        <v>0</v>
      </c>
      <c r="W678" s="204" t="str">
        <f t="shared" si="136"/>
        <v>none</v>
      </c>
      <c r="X678" s="205">
        <f t="shared" si="137"/>
        <v>0</v>
      </c>
    </row>
    <row r="679" spans="1:24" x14ac:dyDescent="0.25">
      <c r="A679" s="228" t="s">
        <v>24</v>
      </c>
      <c r="B679" s="341">
        <f t="shared" si="138"/>
        <v>18</v>
      </c>
      <c r="C679" s="341" t="str">
        <f t="shared" si="127"/>
        <v>Admin 4d - 18</v>
      </c>
      <c r="D679" s="351"/>
      <c r="E679" s="350"/>
      <c r="F679" s="351"/>
      <c r="G679" s="350"/>
      <c r="H679" s="350"/>
      <c r="I679" s="351"/>
      <c r="J679" s="350"/>
      <c r="K679" s="350"/>
      <c r="L679" s="351"/>
      <c r="M679" s="341" t="str">
        <f t="shared" si="128"/>
        <v/>
      </c>
      <c r="N679" s="350"/>
      <c r="O679" s="351"/>
      <c r="P679" s="341" t="str">
        <f t="shared" si="129"/>
        <v/>
      </c>
      <c r="Q679" s="202">
        <f t="shared" si="130"/>
        <v>0</v>
      </c>
      <c r="R679" s="202">
        <f t="shared" si="131"/>
        <v>0</v>
      </c>
      <c r="S679" s="203">
        <f t="shared" si="132"/>
        <v>0</v>
      </c>
      <c r="T679" s="202">
        <f t="shared" si="133"/>
        <v>0</v>
      </c>
      <c r="U679" s="203">
        <f t="shared" si="134"/>
        <v>0</v>
      </c>
      <c r="V679" s="202">
        <f t="shared" si="135"/>
        <v>0</v>
      </c>
      <c r="W679" s="204" t="str">
        <f t="shared" si="136"/>
        <v>none</v>
      </c>
      <c r="X679" s="205">
        <f t="shared" si="137"/>
        <v>0</v>
      </c>
    </row>
    <row r="680" spans="1:24" x14ac:dyDescent="0.25">
      <c r="A680" s="228" t="s">
        <v>24</v>
      </c>
      <c r="B680" s="341">
        <f t="shared" si="138"/>
        <v>19</v>
      </c>
      <c r="C680" s="341" t="str">
        <f t="shared" si="127"/>
        <v>Admin 4d - 19</v>
      </c>
      <c r="D680" s="351"/>
      <c r="E680" s="350"/>
      <c r="F680" s="351"/>
      <c r="G680" s="350"/>
      <c r="H680" s="350"/>
      <c r="I680" s="351"/>
      <c r="J680" s="350"/>
      <c r="K680" s="350"/>
      <c r="L680" s="351"/>
      <c r="M680" s="341" t="str">
        <f t="shared" si="128"/>
        <v/>
      </c>
      <c r="N680" s="350"/>
      <c r="O680" s="351"/>
      <c r="P680" s="341" t="str">
        <f t="shared" si="129"/>
        <v/>
      </c>
      <c r="Q680" s="202">
        <f t="shared" si="130"/>
        <v>0</v>
      </c>
      <c r="R680" s="202">
        <f t="shared" si="131"/>
        <v>0</v>
      </c>
      <c r="S680" s="203">
        <f t="shared" si="132"/>
        <v>0</v>
      </c>
      <c r="T680" s="202">
        <f t="shared" si="133"/>
        <v>0</v>
      </c>
      <c r="U680" s="203">
        <f t="shared" si="134"/>
        <v>0</v>
      </c>
      <c r="V680" s="202">
        <f t="shared" si="135"/>
        <v>0</v>
      </c>
      <c r="W680" s="204" t="str">
        <f t="shared" si="136"/>
        <v>none</v>
      </c>
      <c r="X680" s="205">
        <f t="shared" si="137"/>
        <v>0</v>
      </c>
    </row>
    <row r="681" spans="1:24" x14ac:dyDescent="0.25">
      <c r="A681" s="228" t="s">
        <v>24</v>
      </c>
      <c r="B681" s="341">
        <f t="shared" si="138"/>
        <v>20</v>
      </c>
      <c r="C681" s="341" t="str">
        <f t="shared" si="127"/>
        <v>Admin 4d - 20</v>
      </c>
      <c r="D681" s="351"/>
      <c r="E681" s="350"/>
      <c r="F681" s="351"/>
      <c r="G681" s="350"/>
      <c r="H681" s="350"/>
      <c r="I681" s="351"/>
      <c r="J681" s="350"/>
      <c r="K681" s="350"/>
      <c r="L681" s="351"/>
      <c r="M681" s="341" t="str">
        <f t="shared" si="128"/>
        <v/>
      </c>
      <c r="N681" s="350"/>
      <c r="O681" s="351"/>
      <c r="P681" s="341" t="str">
        <f t="shared" si="129"/>
        <v/>
      </c>
      <c r="Q681" s="202">
        <f t="shared" si="130"/>
        <v>0</v>
      </c>
      <c r="R681" s="202">
        <f t="shared" si="131"/>
        <v>0</v>
      </c>
      <c r="S681" s="203">
        <f t="shared" si="132"/>
        <v>0</v>
      </c>
      <c r="T681" s="202">
        <f t="shared" si="133"/>
        <v>0</v>
      </c>
      <c r="U681" s="203">
        <f t="shared" si="134"/>
        <v>0</v>
      </c>
      <c r="V681" s="202">
        <f t="shared" si="135"/>
        <v>0</v>
      </c>
      <c r="W681" s="204" t="str">
        <f t="shared" si="136"/>
        <v>none</v>
      </c>
      <c r="X681" s="205">
        <f t="shared" si="137"/>
        <v>0</v>
      </c>
    </row>
    <row r="682" spans="1:24" x14ac:dyDescent="0.25">
      <c r="A682" s="228" t="s">
        <v>24</v>
      </c>
      <c r="B682" s="341">
        <f t="shared" si="138"/>
        <v>21</v>
      </c>
      <c r="C682" s="341" t="str">
        <f t="shared" ref="C682:C745" si="139">A682&amp;" - "&amp;B682</f>
        <v>Admin 4d - 21</v>
      </c>
      <c r="D682" s="351"/>
      <c r="E682" s="350"/>
      <c r="F682" s="351"/>
      <c r="G682" s="350"/>
      <c r="H682" s="350"/>
      <c r="I682" s="351"/>
      <c r="J682" s="350"/>
      <c r="K682" s="350"/>
      <c r="L682" s="351"/>
      <c r="M682" s="341" t="str">
        <f t="shared" si="128"/>
        <v/>
      </c>
      <c r="N682" s="350"/>
      <c r="O682" s="351"/>
      <c r="P682" s="341" t="str">
        <f t="shared" si="129"/>
        <v/>
      </c>
      <c r="Q682" s="202">
        <f t="shared" si="130"/>
        <v>0</v>
      </c>
      <c r="R682" s="202">
        <f t="shared" si="131"/>
        <v>0</v>
      </c>
      <c r="S682" s="203">
        <f t="shared" si="132"/>
        <v>0</v>
      </c>
      <c r="T682" s="202">
        <f t="shared" si="133"/>
        <v>0</v>
      </c>
      <c r="U682" s="203">
        <f t="shared" si="134"/>
        <v>0</v>
      </c>
      <c r="V682" s="202">
        <f t="shared" si="135"/>
        <v>0</v>
      </c>
      <c r="W682" s="204" t="str">
        <f t="shared" si="136"/>
        <v>none</v>
      </c>
      <c r="X682" s="205">
        <f t="shared" si="137"/>
        <v>0</v>
      </c>
    </row>
    <row r="683" spans="1:24" x14ac:dyDescent="0.25">
      <c r="A683" s="228" t="s">
        <v>24</v>
      </c>
      <c r="B683" s="341">
        <f t="shared" si="138"/>
        <v>22</v>
      </c>
      <c r="C683" s="341" t="str">
        <f t="shared" si="139"/>
        <v>Admin 4d - 22</v>
      </c>
      <c r="D683" s="351"/>
      <c r="E683" s="350"/>
      <c r="F683" s="351"/>
      <c r="G683" s="350"/>
      <c r="H683" s="350"/>
      <c r="I683" s="351"/>
      <c r="J683" s="350"/>
      <c r="K683" s="350"/>
      <c r="L683" s="351"/>
      <c r="M683" s="341" t="str">
        <f t="shared" si="128"/>
        <v/>
      </c>
      <c r="N683" s="350"/>
      <c r="O683" s="351"/>
      <c r="P683" s="341" t="str">
        <f t="shared" si="129"/>
        <v/>
      </c>
      <c r="Q683" s="202">
        <f t="shared" si="130"/>
        <v>0</v>
      </c>
      <c r="R683" s="202">
        <f t="shared" si="131"/>
        <v>0</v>
      </c>
      <c r="S683" s="203">
        <f t="shared" si="132"/>
        <v>0</v>
      </c>
      <c r="T683" s="202">
        <f t="shared" si="133"/>
        <v>0</v>
      </c>
      <c r="U683" s="203">
        <f t="shared" si="134"/>
        <v>0</v>
      </c>
      <c r="V683" s="202">
        <f t="shared" si="135"/>
        <v>0</v>
      </c>
      <c r="W683" s="204" t="str">
        <f t="shared" si="136"/>
        <v>none</v>
      </c>
      <c r="X683" s="205">
        <f t="shared" si="137"/>
        <v>0</v>
      </c>
    </row>
    <row r="684" spans="1:24" x14ac:dyDescent="0.25">
      <c r="A684" s="228" t="s">
        <v>24</v>
      </c>
      <c r="B684" s="341">
        <f t="shared" si="138"/>
        <v>23</v>
      </c>
      <c r="C684" s="341" t="str">
        <f t="shared" si="139"/>
        <v>Admin 4d - 23</v>
      </c>
      <c r="D684" s="351"/>
      <c r="E684" s="350"/>
      <c r="F684" s="351"/>
      <c r="G684" s="350"/>
      <c r="H684" s="350"/>
      <c r="I684" s="351"/>
      <c r="J684" s="350"/>
      <c r="K684" s="350"/>
      <c r="L684" s="351"/>
      <c r="M684" s="341" t="str">
        <f t="shared" si="128"/>
        <v/>
      </c>
      <c r="N684" s="350"/>
      <c r="O684" s="351"/>
      <c r="P684" s="341" t="str">
        <f t="shared" si="129"/>
        <v/>
      </c>
      <c r="Q684" s="202">
        <f t="shared" si="130"/>
        <v>0</v>
      </c>
      <c r="R684" s="202">
        <f t="shared" si="131"/>
        <v>0</v>
      </c>
      <c r="S684" s="203">
        <f t="shared" si="132"/>
        <v>0</v>
      </c>
      <c r="T684" s="202">
        <f t="shared" si="133"/>
        <v>0</v>
      </c>
      <c r="U684" s="203">
        <f t="shared" si="134"/>
        <v>0</v>
      </c>
      <c r="V684" s="202">
        <f t="shared" si="135"/>
        <v>0</v>
      </c>
      <c r="W684" s="204" t="str">
        <f t="shared" si="136"/>
        <v>none</v>
      </c>
      <c r="X684" s="205">
        <f t="shared" si="137"/>
        <v>0</v>
      </c>
    </row>
    <row r="685" spans="1:24" x14ac:dyDescent="0.25">
      <c r="A685" s="228" t="s">
        <v>24</v>
      </c>
      <c r="B685" s="341">
        <f t="shared" si="138"/>
        <v>24</v>
      </c>
      <c r="C685" s="341" t="str">
        <f t="shared" si="139"/>
        <v>Admin 4d - 24</v>
      </c>
      <c r="D685" s="351"/>
      <c r="E685" s="350"/>
      <c r="F685" s="351"/>
      <c r="G685" s="350"/>
      <c r="H685" s="350"/>
      <c r="I685" s="351"/>
      <c r="J685" s="350"/>
      <c r="K685" s="350"/>
      <c r="L685" s="351"/>
      <c r="M685" s="341" t="str">
        <f t="shared" si="128"/>
        <v/>
      </c>
      <c r="N685" s="350"/>
      <c r="O685" s="351"/>
      <c r="P685" s="341" t="str">
        <f t="shared" si="129"/>
        <v/>
      </c>
      <c r="Q685" s="202">
        <f t="shared" si="130"/>
        <v>0</v>
      </c>
      <c r="R685" s="202">
        <f t="shared" si="131"/>
        <v>0</v>
      </c>
      <c r="S685" s="203">
        <f t="shared" si="132"/>
        <v>0</v>
      </c>
      <c r="T685" s="202">
        <f t="shared" si="133"/>
        <v>0</v>
      </c>
      <c r="U685" s="203">
        <f t="shared" si="134"/>
        <v>0</v>
      </c>
      <c r="V685" s="202">
        <f t="shared" si="135"/>
        <v>0</v>
      </c>
      <c r="W685" s="204" t="str">
        <f t="shared" si="136"/>
        <v>none</v>
      </c>
      <c r="X685" s="205">
        <f t="shared" si="137"/>
        <v>0</v>
      </c>
    </row>
    <row r="686" spans="1:24" x14ac:dyDescent="0.25">
      <c r="A686" s="228" t="s">
        <v>24</v>
      </c>
      <c r="B686" s="341">
        <f t="shared" si="138"/>
        <v>25</v>
      </c>
      <c r="C686" s="341" t="str">
        <f t="shared" si="139"/>
        <v>Admin 4d - 25</v>
      </c>
      <c r="D686" s="351"/>
      <c r="E686" s="350"/>
      <c r="F686" s="351"/>
      <c r="G686" s="350"/>
      <c r="H686" s="350"/>
      <c r="I686" s="351"/>
      <c r="J686" s="350"/>
      <c r="K686" s="350"/>
      <c r="L686" s="351"/>
      <c r="M686" s="341" t="str">
        <f t="shared" si="128"/>
        <v/>
      </c>
      <c r="N686" s="350"/>
      <c r="O686" s="351"/>
      <c r="P686" s="341" t="str">
        <f t="shared" si="129"/>
        <v/>
      </c>
      <c r="Q686" s="202">
        <f t="shared" si="130"/>
        <v>0</v>
      </c>
      <c r="R686" s="202">
        <f t="shared" si="131"/>
        <v>0</v>
      </c>
      <c r="S686" s="203">
        <f t="shared" si="132"/>
        <v>0</v>
      </c>
      <c r="T686" s="202">
        <f t="shared" si="133"/>
        <v>0</v>
      </c>
      <c r="U686" s="203">
        <f t="shared" si="134"/>
        <v>0</v>
      </c>
      <c r="V686" s="202">
        <f t="shared" si="135"/>
        <v>0</v>
      </c>
      <c r="W686" s="204" t="str">
        <f t="shared" si="136"/>
        <v>none</v>
      </c>
      <c r="X686" s="205">
        <f t="shared" si="137"/>
        <v>0</v>
      </c>
    </row>
    <row r="687" spans="1:24" x14ac:dyDescent="0.25">
      <c r="A687" s="228" t="s">
        <v>24</v>
      </c>
      <c r="B687" s="341">
        <f t="shared" si="138"/>
        <v>26</v>
      </c>
      <c r="C687" s="341" t="str">
        <f t="shared" si="139"/>
        <v>Admin 4d - 26</v>
      </c>
      <c r="D687" s="351"/>
      <c r="E687" s="350"/>
      <c r="F687" s="351"/>
      <c r="G687" s="350"/>
      <c r="H687" s="350"/>
      <c r="I687" s="351"/>
      <c r="J687" s="350"/>
      <c r="K687" s="350"/>
      <c r="L687" s="351"/>
      <c r="M687" s="341" t="str">
        <f t="shared" si="128"/>
        <v/>
      </c>
      <c r="N687" s="350"/>
      <c r="O687" s="351"/>
      <c r="P687" s="341" t="str">
        <f t="shared" si="129"/>
        <v/>
      </c>
      <c r="Q687" s="202">
        <f t="shared" si="130"/>
        <v>0</v>
      </c>
      <c r="R687" s="202">
        <f t="shared" si="131"/>
        <v>0</v>
      </c>
      <c r="S687" s="203">
        <f t="shared" si="132"/>
        <v>0</v>
      </c>
      <c r="T687" s="202">
        <f t="shared" si="133"/>
        <v>0</v>
      </c>
      <c r="U687" s="203">
        <f t="shared" si="134"/>
        <v>0</v>
      </c>
      <c r="V687" s="202">
        <f t="shared" si="135"/>
        <v>0</v>
      </c>
      <c r="W687" s="204" t="str">
        <f t="shared" si="136"/>
        <v>none</v>
      </c>
      <c r="X687" s="205">
        <f t="shared" si="137"/>
        <v>0</v>
      </c>
    </row>
    <row r="688" spans="1:24" x14ac:dyDescent="0.25">
      <c r="A688" s="228" t="s">
        <v>24</v>
      </c>
      <c r="B688" s="341">
        <f t="shared" si="138"/>
        <v>27</v>
      </c>
      <c r="C688" s="341" t="str">
        <f t="shared" si="139"/>
        <v>Admin 4d - 27</v>
      </c>
      <c r="D688" s="351"/>
      <c r="E688" s="350"/>
      <c r="F688" s="351"/>
      <c r="G688" s="350"/>
      <c r="H688" s="350"/>
      <c r="I688" s="351"/>
      <c r="J688" s="350"/>
      <c r="K688" s="350"/>
      <c r="L688" s="351"/>
      <c r="M688" s="341" t="str">
        <f t="shared" si="128"/>
        <v/>
      </c>
      <c r="N688" s="350"/>
      <c r="O688" s="351"/>
      <c r="P688" s="341" t="str">
        <f t="shared" si="129"/>
        <v/>
      </c>
      <c r="Q688" s="202">
        <f t="shared" si="130"/>
        <v>0</v>
      </c>
      <c r="R688" s="202">
        <f t="shared" si="131"/>
        <v>0</v>
      </c>
      <c r="S688" s="203">
        <f t="shared" si="132"/>
        <v>0</v>
      </c>
      <c r="T688" s="202">
        <f t="shared" si="133"/>
        <v>0</v>
      </c>
      <c r="U688" s="203">
        <f t="shared" si="134"/>
        <v>0</v>
      </c>
      <c r="V688" s="202">
        <f t="shared" si="135"/>
        <v>0</v>
      </c>
      <c r="W688" s="204" t="str">
        <f t="shared" si="136"/>
        <v>none</v>
      </c>
      <c r="X688" s="205">
        <f t="shared" si="137"/>
        <v>0</v>
      </c>
    </row>
    <row r="689" spans="1:24" x14ac:dyDescent="0.25">
      <c r="A689" s="228" t="s">
        <v>24</v>
      </c>
      <c r="B689" s="341">
        <f t="shared" si="138"/>
        <v>28</v>
      </c>
      <c r="C689" s="341" t="str">
        <f t="shared" si="139"/>
        <v>Admin 4d - 28</v>
      </c>
      <c r="D689" s="351"/>
      <c r="E689" s="350"/>
      <c r="F689" s="351"/>
      <c r="G689" s="350"/>
      <c r="H689" s="350"/>
      <c r="I689" s="351"/>
      <c r="J689" s="350"/>
      <c r="K689" s="350"/>
      <c r="L689" s="351"/>
      <c r="M689" s="341" t="str">
        <f t="shared" si="128"/>
        <v/>
      </c>
      <c r="N689" s="350"/>
      <c r="O689" s="351"/>
      <c r="P689" s="341" t="str">
        <f t="shared" si="129"/>
        <v/>
      </c>
      <c r="Q689" s="202">
        <f t="shared" si="130"/>
        <v>0</v>
      </c>
      <c r="R689" s="202">
        <f t="shared" si="131"/>
        <v>0</v>
      </c>
      <c r="S689" s="203">
        <f t="shared" si="132"/>
        <v>0</v>
      </c>
      <c r="T689" s="202">
        <f t="shared" si="133"/>
        <v>0</v>
      </c>
      <c r="U689" s="203">
        <f t="shared" si="134"/>
        <v>0</v>
      </c>
      <c r="V689" s="202">
        <f t="shared" si="135"/>
        <v>0</v>
      </c>
      <c r="W689" s="204" t="str">
        <f t="shared" si="136"/>
        <v>none</v>
      </c>
      <c r="X689" s="205">
        <f t="shared" si="137"/>
        <v>0</v>
      </c>
    </row>
    <row r="690" spans="1:24" x14ac:dyDescent="0.25">
      <c r="A690" s="228" t="s">
        <v>24</v>
      </c>
      <c r="B690" s="341">
        <f t="shared" si="138"/>
        <v>29</v>
      </c>
      <c r="C690" s="341" t="str">
        <f t="shared" si="139"/>
        <v>Admin 4d - 29</v>
      </c>
      <c r="D690" s="351"/>
      <c r="E690" s="350"/>
      <c r="F690" s="351"/>
      <c r="G690" s="350"/>
      <c r="H690" s="350"/>
      <c r="I690" s="351"/>
      <c r="J690" s="350"/>
      <c r="K690" s="350"/>
      <c r="L690" s="351"/>
      <c r="M690" s="341" t="str">
        <f t="shared" si="128"/>
        <v/>
      </c>
      <c r="N690" s="350"/>
      <c r="O690" s="351"/>
      <c r="P690" s="341" t="str">
        <f t="shared" si="129"/>
        <v/>
      </c>
      <c r="Q690" s="202">
        <f t="shared" si="130"/>
        <v>0</v>
      </c>
      <c r="R690" s="202">
        <f t="shared" si="131"/>
        <v>0</v>
      </c>
      <c r="S690" s="203">
        <f t="shared" si="132"/>
        <v>0</v>
      </c>
      <c r="T690" s="202">
        <f t="shared" si="133"/>
        <v>0</v>
      </c>
      <c r="U690" s="203">
        <f t="shared" si="134"/>
        <v>0</v>
      </c>
      <c r="V690" s="202">
        <f t="shared" si="135"/>
        <v>0</v>
      </c>
      <c r="W690" s="204" t="str">
        <f t="shared" si="136"/>
        <v>none</v>
      </c>
      <c r="X690" s="205">
        <f t="shared" si="137"/>
        <v>0</v>
      </c>
    </row>
    <row r="691" spans="1:24" x14ac:dyDescent="0.25">
      <c r="A691" s="228" t="s">
        <v>24</v>
      </c>
      <c r="B691" s="341">
        <f t="shared" si="138"/>
        <v>30</v>
      </c>
      <c r="C691" s="341" t="str">
        <f t="shared" si="139"/>
        <v>Admin 4d - 30</v>
      </c>
      <c r="D691" s="351"/>
      <c r="E691" s="350"/>
      <c r="F691" s="351"/>
      <c r="G691" s="350"/>
      <c r="H691" s="350"/>
      <c r="I691" s="351"/>
      <c r="J691" s="350"/>
      <c r="K691" s="350"/>
      <c r="L691" s="351"/>
      <c r="M691" s="341" t="str">
        <f t="shared" si="128"/>
        <v/>
      </c>
      <c r="N691" s="350"/>
      <c r="O691" s="351"/>
      <c r="P691" s="341" t="str">
        <f t="shared" si="129"/>
        <v/>
      </c>
      <c r="Q691" s="202">
        <f t="shared" si="130"/>
        <v>0</v>
      </c>
      <c r="R691" s="202">
        <f t="shared" si="131"/>
        <v>0</v>
      </c>
      <c r="S691" s="203">
        <f t="shared" si="132"/>
        <v>0</v>
      </c>
      <c r="T691" s="202">
        <f t="shared" si="133"/>
        <v>0</v>
      </c>
      <c r="U691" s="203">
        <f t="shared" si="134"/>
        <v>0</v>
      </c>
      <c r="V691" s="202">
        <f t="shared" si="135"/>
        <v>0</v>
      </c>
      <c r="W691" s="204" t="str">
        <f t="shared" si="136"/>
        <v>none</v>
      </c>
      <c r="X691" s="205">
        <f t="shared" si="137"/>
        <v>0</v>
      </c>
    </row>
    <row r="692" spans="1:24" x14ac:dyDescent="0.25">
      <c r="A692" s="228" t="s">
        <v>24</v>
      </c>
      <c r="B692" s="341">
        <f t="shared" si="138"/>
        <v>31</v>
      </c>
      <c r="C692" s="341" t="str">
        <f t="shared" si="139"/>
        <v>Admin 4d - 31</v>
      </c>
      <c r="D692" s="351"/>
      <c r="E692" s="350"/>
      <c r="F692" s="351"/>
      <c r="G692" s="350"/>
      <c r="H692" s="350"/>
      <c r="I692" s="351"/>
      <c r="J692" s="350"/>
      <c r="K692" s="350"/>
      <c r="L692" s="351"/>
      <c r="M692" s="341" t="str">
        <f t="shared" si="128"/>
        <v/>
      </c>
      <c r="N692" s="350"/>
      <c r="O692" s="351"/>
      <c r="P692" s="341" t="str">
        <f t="shared" si="129"/>
        <v/>
      </c>
      <c r="Q692" s="202">
        <f t="shared" si="130"/>
        <v>0</v>
      </c>
      <c r="R692" s="202">
        <f t="shared" si="131"/>
        <v>0</v>
      </c>
      <c r="S692" s="203">
        <f t="shared" si="132"/>
        <v>0</v>
      </c>
      <c r="T692" s="202">
        <f t="shared" si="133"/>
        <v>0</v>
      </c>
      <c r="U692" s="203">
        <f t="shared" si="134"/>
        <v>0</v>
      </c>
      <c r="V692" s="202">
        <f t="shared" si="135"/>
        <v>0</v>
      </c>
      <c r="W692" s="204" t="str">
        <f t="shared" si="136"/>
        <v>none</v>
      </c>
      <c r="X692" s="205">
        <f t="shared" si="137"/>
        <v>0</v>
      </c>
    </row>
    <row r="693" spans="1:24" x14ac:dyDescent="0.25">
      <c r="A693" s="228" t="s">
        <v>24</v>
      </c>
      <c r="B693" s="341">
        <f t="shared" si="138"/>
        <v>32</v>
      </c>
      <c r="C693" s="341" t="str">
        <f t="shared" si="139"/>
        <v>Admin 4d - 32</v>
      </c>
      <c r="D693" s="351"/>
      <c r="E693" s="350"/>
      <c r="F693" s="351"/>
      <c r="G693" s="350"/>
      <c r="H693" s="350"/>
      <c r="I693" s="351"/>
      <c r="J693" s="350"/>
      <c r="K693" s="350"/>
      <c r="L693" s="351"/>
      <c r="M693" s="341" t="str">
        <f t="shared" si="128"/>
        <v/>
      </c>
      <c r="N693" s="350"/>
      <c r="O693" s="351"/>
      <c r="P693" s="341" t="str">
        <f t="shared" si="129"/>
        <v/>
      </c>
      <c r="Q693" s="202">
        <f t="shared" si="130"/>
        <v>0</v>
      </c>
      <c r="R693" s="202">
        <f t="shared" si="131"/>
        <v>0</v>
      </c>
      <c r="S693" s="203">
        <f t="shared" si="132"/>
        <v>0</v>
      </c>
      <c r="T693" s="202">
        <f t="shared" si="133"/>
        <v>0</v>
      </c>
      <c r="U693" s="203">
        <f t="shared" si="134"/>
        <v>0</v>
      </c>
      <c r="V693" s="202">
        <f t="shared" si="135"/>
        <v>0</v>
      </c>
      <c r="W693" s="204" t="str">
        <f t="shared" si="136"/>
        <v>none</v>
      </c>
      <c r="X693" s="205">
        <f t="shared" si="137"/>
        <v>0</v>
      </c>
    </row>
    <row r="694" spans="1:24" x14ac:dyDescent="0.25">
      <c r="A694" s="228" t="s">
        <v>24</v>
      </c>
      <c r="B694" s="341">
        <f t="shared" si="138"/>
        <v>33</v>
      </c>
      <c r="C694" s="341" t="str">
        <f t="shared" si="139"/>
        <v>Admin 4d - 33</v>
      </c>
      <c r="D694" s="351"/>
      <c r="E694" s="350"/>
      <c r="F694" s="351"/>
      <c r="G694" s="350"/>
      <c r="H694" s="350"/>
      <c r="I694" s="351"/>
      <c r="J694" s="350"/>
      <c r="K694" s="350"/>
      <c r="L694" s="351"/>
      <c r="M694" s="341" t="str">
        <f t="shared" si="128"/>
        <v/>
      </c>
      <c r="N694" s="350"/>
      <c r="O694" s="351"/>
      <c r="P694" s="341" t="str">
        <f t="shared" si="129"/>
        <v/>
      </c>
      <c r="Q694" s="202">
        <f t="shared" si="130"/>
        <v>0</v>
      </c>
      <c r="R694" s="202">
        <f t="shared" si="131"/>
        <v>0</v>
      </c>
      <c r="S694" s="203">
        <f t="shared" si="132"/>
        <v>0</v>
      </c>
      <c r="T694" s="202">
        <f t="shared" si="133"/>
        <v>0</v>
      </c>
      <c r="U694" s="203">
        <f t="shared" si="134"/>
        <v>0</v>
      </c>
      <c r="V694" s="202">
        <f t="shared" si="135"/>
        <v>0</v>
      </c>
      <c r="W694" s="204" t="str">
        <f t="shared" si="136"/>
        <v>none</v>
      </c>
      <c r="X694" s="205">
        <f t="shared" si="137"/>
        <v>0</v>
      </c>
    </row>
    <row r="695" spans="1:24" x14ac:dyDescent="0.25">
      <c r="A695" s="228" t="s">
        <v>24</v>
      </c>
      <c r="B695" s="341">
        <f t="shared" si="138"/>
        <v>34</v>
      </c>
      <c r="C695" s="341" t="str">
        <f t="shared" si="139"/>
        <v>Admin 4d - 34</v>
      </c>
      <c r="D695" s="351"/>
      <c r="E695" s="350"/>
      <c r="F695" s="351"/>
      <c r="G695" s="350"/>
      <c r="H695" s="350"/>
      <c r="I695" s="351"/>
      <c r="J695" s="350"/>
      <c r="K695" s="350"/>
      <c r="L695" s="351"/>
      <c r="M695" s="341" t="str">
        <f t="shared" si="128"/>
        <v/>
      </c>
      <c r="N695" s="350"/>
      <c r="O695" s="351"/>
      <c r="P695" s="341" t="str">
        <f t="shared" si="129"/>
        <v/>
      </c>
      <c r="Q695" s="202">
        <f t="shared" si="130"/>
        <v>0</v>
      </c>
      <c r="R695" s="202">
        <f t="shared" si="131"/>
        <v>0</v>
      </c>
      <c r="S695" s="203">
        <f t="shared" si="132"/>
        <v>0</v>
      </c>
      <c r="T695" s="202">
        <f t="shared" si="133"/>
        <v>0</v>
      </c>
      <c r="U695" s="203">
        <f t="shared" si="134"/>
        <v>0</v>
      </c>
      <c r="V695" s="202">
        <f t="shared" si="135"/>
        <v>0</v>
      </c>
      <c r="W695" s="204" t="str">
        <f t="shared" si="136"/>
        <v>none</v>
      </c>
      <c r="X695" s="205">
        <f t="shared" si="137"/>
        <v>0</v>
      </c>
    </row>
    <row r="696" spans="1:24" x14ac:dyDescent="0.25">
      <c r="A696" s="228" t="s">
        <v>24</v>
      </c>
      <c r="B696" s="341">
        <f t="shared" si="138"/>
        <v>35</v>
      </c>
      <c r="C696" s="341" t="str">
        <f t="shared" si="139"/>
        <v>Admin 4d - 35</v>
      </c>
      <c r="D696" s="351"/>
      <c r="E696" s="350"/>
      <c r="F696" s="351"/>
      <c r="G696" s="350"/>
      <c r="H696" s="350"/>
      <c r="I696" s="351"/>
      <c r="J696" s="350"/>
      <c r="K696" s="350"/>
      <c r="L696" s="351"/>
      <c r="M696" s="341" t="str">
        <f t="shared" si="128"/>
        <v/>
      </c>
      <c r="N696" s="350"/>
      <c r="O696" s="351"/>
      <c r="P696" s="341" t="str">
        <f t="shared" si="129"/>
        <v/>
      </c>
      <c r="Q696" s="202">
        <f t="shared" si="130"/>
        <v>0</v>
      </c>
      <c r="R696" s="202">
        <f t="shared" si="131"/>
        <v>0</v>
      </c>
      <c r="S696" s="203">
        <f t="shared" si="132"/>
        <v>0</v>
      </c>
      <c r="T696" s="202">
        <f t="shared" si="133"/>
        <v>0</v>
      </c>
      <c r="U696" s="203">
        <f t="shared" si="134"/>
        <v>0</v>
      </c>
      <c r="V696" s="202">
        <f t="shared" si="135"/>
        <v>0</v>
      </c>
      <c r="W696" s="204" t="str">
        <f t="shared" si="136"/>
        <v>none</v>
      </c>
      <c r="X696" s="205">
        <f t="shared" si="137"/>
        <v>0</v>
      </c>
    </row>
    <row r="697" spans="1:24" x14ac:dyDescent="0.25">
      <c r="A697" s="228" t="s">
        <v>24</v>
      </c>
      <c r="B697" s="341">
        <f t="shared" si="138"/>
        <v>36</v>
      </c>
      <c r="C697" s="341" t="str">
        <f t="shared" si="139"/>
        <v>Admin 4d - 36</v>
      </c>
      <c r="D697" s="351"/>
      <c r="E697" s="350"/>
      <c r="F697" s="351"/>
      <c r="G697" s="350"/>
      <c r="H697" s="350"/>
      <c r="I697" s="351"/>
      <c r="J697" s="350"/>
      <c r="K697" s="350"/>
      <c r="L697" s="351"/>
      <c r="M697" s="341" t="str">
        <f t="shared" si="128"/>
        <v/>
      </c>
      <c r="N697" s="350"/>
      <c r="O697" s="351"/>
      <c r="P697" s="341" t="str">
        <f t="shared" si="129"/>
        <v/>
      </c>
      <c r="Q697" s="202">
        <f t="shared" si="130"/>
        <v>0</v>
      </c>
      <c r="R697" s="202">
        <f t="shared" si="131"/>
        <v>0</v>
      </c>
      <c r="S697" s="203">
        <f t="shared" si="132"/>
        <v>0</v>
      </c>
      <c r="T697" s="202">
        <f t="shared" si="133"/>
        <v>0</v>
      </c>
      <c r="U697" s="203">
        <f t="shared" si="134"/>
        <v>0</v>
      </c>
      <c r="V697" s="202">
        <f t="shared" si="135"/>
        <v>0</v>
      </c>
      <c r="W697" s="204" t="str">
        <f t="shared" si="136"/>
        <v>none</v>
      </c>
      <c r="X697" s="205">
        <f t="shared" si="137"/>
        <v>0</v>
      </c>
    </row>
    <row r="698" spans="1:24" x14ac:dyDescent="0.25">
      <c r="A698" s="228" t="s">
        <v>24</v>
      </c>
      <c r="B698" s="341">
        <f t="shared" si="138"/>
        <v>37</v>
      </c>
      <c r="C698" s="341" t="str">
        <f t="shared" si="139"/>
        <v>Admin 4d - 37</v>
      </c>
      <c r="D698" s="351"/>
      <c r="E698" s="350"/>
      <c r="F698" s="351"/>
      <c r="G698" s="350"/>
      <c r="H698" s="350"/>
      <c r="I698" s="351"/>
      <c r="J698" s="350"/>
      <c r="K698" s="350"/>
      <c r="L698" s="351"/>
      <c r="M698" s="341" t="str">
        <f t="shared" si="128"/>
        <v/>
      </c>
      <c r="N698" s="350"/>
      <c r="O698" s="351"/>
      <c r="P698" s="341" t="str">
        <f t="shared" si="129"/>
        <v/>
      </c>
      <c r="Q698" s="202">
        <f t="shared" si="130"/>
        <v>0</v>
      </c>
      <c r="R698" s="202">
        <f t="shared" si="131"/>
        <v>0</v>
      </c>
      <c r="S698" s="203">
        <f t="shared" si="132"/>
        <v>0</v>
      </c>
      <c r="T698" s="202">
        <f t="shared" si="133"/>
        <v>0</v>
      </c>
      <c r="U698" s="203">
        <f t="shared" si="134"/>
        <v>0</v>
      </c>
      <c r="V698" s="202">
        <f t="shared" si="135"/>
        <v>0</v>
      </c>
      <c r="W698" s="204" t="str">
        <f t="shared" si="136"/>
        <v>none</v>
      </c>
      <c r="X698" s="205">
        <f t="shared" si="137"/>
        <v>0</v>
      </c>
    </row>
    <row r="699" spans="1:24" x14ac:dyDescent="0.25">
      <c r="A699" s="228" t="s">
        <v>24</v>
      </c>
      <c r="B699" s="341">
        <f t="shared" si="138"/>
        <v>38</v>
      </c>
      <c r="C699" s="341" t="str">
        <f t="shared" si="139"/>
        <v>Admin 4d - 38</v>
      </c>
      <c r="D699" s="351"/>
      <c r="E699" s="350"/>
      <c r="F699" s="351"/>
      <c r="G699" s="350"/>
      <c r="H699" s="350"/>
      <c r="I699" s="351"/>
      <c r="J699" s="350"/>
      <c r="K699" s="350"/>
      <c r="L699" s="351"/>
      <c r="M699" s="341" t="str">
        <f t="shared" si="128"/>
        <v/>
      </c>
      <c r="N699" s="350"/>
      <c r="O699" s="351"/>
      <c r="P699" s="341" t="str">
        <f t="shared" si="129"/>
        <v/>
      </c>
      <c r="Q699" s="202">
        <f t="shared" si="130"/>
        <v>0</v>
      </c>
      <c r="R699" s="202">
        <f t="shared" si="131"/>
        <v>0</v>
      </c>
      <c r="S699" s="203">
        <f t="shared" si="132"/>
        <v>0</v>
      </c>
      <c r="T699" s="202">
        <f t="shared" si="133"/>
        <v>0</v>
      </c>
      <c r="U699" s="203">
        <f t="shared" si="134"/>
        <v>0</v>
      </c>
      <c r="V699" s="202">
        <f t="shared" si="135"/>
        <v>0</v>
      </c>
      <c r="W699" s="204" t="str">
        <f t="shared" si="136"/>
        <v>none</v>
      </c>
      <c r="X699" s="205">
        <f t="shared" si="137"/>
        <v>0</v>
      </c>
    </row>
    <row r="700" spans="1:24" x14ac:dyDescent="0.25">
      <c r="A700" s="228" t="s">
        <v>24</v>
      </c>
      <c r="B700" s="341">
        <f t="shared" si="138"/>
        <v>39</v>
      </c>
      <c r="C700" s="341" t="str">
        <f t="shared" si="139"/>
        <v>Admin 4d - 39</v>
      </c>
      <c r="D700" s="351"/>
      <c r="E700" s="350"/>
      <c r="F700" s="351"/>
      <c r="G700" s="350"/>
      <c r="H700" s="350"/>
      <c r="I700" s="351"/>
      <c r="J700" s="350"/>
      <c r="K700" s="350"/>
      <c r="L700" s="351"/>
      <c r="M700" s="341" t="str">
        <f t="shared" si="128"/>
        <v/>
      </c>
      <c r="N700" s="350"/>
      <c r="O700" s="351"/>
      <c r="P700" s="341" t="str">
        <f t="shared" si="129"/>
        <v/>
      </c>
      <c r="Q700" s="202">
        <f t="shared" si="130"/>
        <v>0</v>
      </c>
      <c r="R700" s="202">
        <f t="shared" si="131"/>
        <v>0</v>
      </c>
      <c r="S700" s="203">
        <f t="shared" si="132"/>
        <v>0</v>
      </c>
      <c r="T700" s="202">
        <f t="shared" si="133"/>
        <v>0</v>
      </c>
      <c r="U700" s="203">
        <f t="shared" si="134"/>
        <v>0</v>
      </c>
      <c r="V700" s="202">
        <f t="shared" si="135"/>
        <v>0</v>
      </c>
      <c r="W700" s="204" t="str">
        <f t="shared" si="136"/>
        <v>none</v>
      </c>
      <c r="X700" s="205">
        <f t="shared" si="137"/>
        <v>0</v>
      </c>
    </row>
    <row r="701" spans="1:24" x14ac:dyDescent="0.25">
      <c r="A701" s="228" t="s">
        <v>24</v>
      </c>
      <c r="B701" s="341">
        <f t="shared" si="138"/>
        <v>40</v>
      </c>
      <c r="C701" s="341" t="str">
        <f t="shared" si="139"/>
        <v>Admin 4d - 40</v>
      </c>
      <c r="D701" s="351"/>
      <c r="E701" s="350"/>
      <c r="F701" s="351"/>
      <c r="G701" s="350"/>
      <c r="H701" s="350"/>
      <c r="I701" s="351"/>
      <c r="J701" s="350"/>
      <c r="K701" s="350"/>
      <c r="L701" s="351"/>
      <c r="M701" s="341" t="str">
        <f t="shared" si="128"/>
        <v/>
      </c>
      <c r="N701" s="350"/>
      <c r="O701" s="351"/>
      <c r="P701" s="341" t="str">
        <f t="shared" si="129"/>
        <v/>
      </c>
      <c r="Q701" s="202">
        <f t="shared" si="130"/>
        <v>0</v>
      </c>
      <c r="R701" s="202">
        <f t="shared" si="131"/>
        <v>0</v>
      </c>
      <c r="S701" s="203">
        <f t="shared" si="132"/>
        <v>0</v>
      </c>
      <c r="T701" s="202">
        <f t="shared" si="133"/>
        <v>0</v>
      </c>
      <c r="U701" s="203">
        <f t="shared" si="134"/>
        <v>0</v>
      </c>
      <c r="V701" s="202">
        <f t="shared" si="135"/>
        <v>0</v>
      </c>
      <c r="W701" s="204" t="str">
        <f t="shared" si="136"/>
        <v>none</v>
      </c>
      <c r="X701" s="205">
        <f t="shared" si="137"/>
        <v>0</v>
      </c>
    </row>
    <row r="702" spans="1:24" x14ac:dyDescent="0.25">
      <c r="A702" s="228" t="s">
        <v>24</v>
      </c>
      <c r="B702" s="341">
        <f t="shared" si="138"/>
        <v>41</v>
      </c>
      <c r="C702" s="341" t="str">
        <f t="shared" si="139"/>
        <v>Admin 4d - 41</v>
      </c>
      <c r="D702" s="351"/>
      <c r="E702" s="350"/>
      <c r="F702" s="351"/>
      <c r="G702" s="350"/>
      <c r="H702" s="350"/>
      <c r="I702" s="351"/>
      <c r="J702" s="350"/>
      <c r="K702" s="350"/>
      <c r="L702" s="351"/>
      <c r="M702" s="341" t="str">
        <f t="shared" si="128"/>
        <v/>
      </c>
      <c r="N702" s="350"/>
      <c r="O702" s="351"/>
      <c r="P702" s="341" t="str">
        <f t="shared" si="129"/>
        <v/>
      </c>
      <c r="Q702" s="202">
        <f t="shared" si="130"/>
        <v>0</v>
      </c>
      <c r="R702" s="202">
        <f t="shared" si="131"/>
        <v>0</v>
      </c>
      <c r="S702" s="203">
        <f t="shared" si="132"/>
        <v>0</v>
      </c>
      <c r="T702" s="202">
        <f t="shared" si="133"/>
        <v>0</v>
      </c>
      <c r="U702" s="203">
        <f t="shared" si="134"/>
        <v>0</v>
      </c>
      <c r="V702" s="202">
        <f t="shared" si="135"/>
        <v>0</v>
      </c>
      <c r="W702" s="204" t="str">
        <f t="shared" si="136"/>
        <v>none</v>
      </c>
      <c r="X702" s="205">
        <f t="shared" si="137"/>
        <v>0</v>
      </c>
    </row>
    <row r="703" spans="1:24" x14ac:dyDescent="0.25">
      <c r="A703" s="228" t="s">
        <v>24</v>
      </c>
      <c r="B703" s="341">
        <f t="shared" si="138"/>
        <v>42</v>
      </c>
      <c r="C703" s="341" t="str">
        <f t="shared" si="139"/>
        <v>Admin 4d - 42</v>
      </c>
      <c r="D703" s="351"/>
      <c r="E703" s="350"/>
      <c r="F703" s="351"/>
      <c r="G703" s="350"/>
      <c r="H703" s="350"/>
      <c r="I703" s="351"/>
      <c r="J703" s="350"/>
      <c r="K703" s="350"/>
      <c r="L703" s="351"/>
      <c r="M703" s="341" t="str">
        <f t="shared" si="128"/>
        <v/>
      </c>
      <c r="N703" s="350"/>
      <c r="O703" s="351"/>
      <c r="P703" s="341" t="str">
        <f t="shared" si="129"/>
        <v/>
      </c>
      <c r="Q703" s="202">
        <f t="shared" si="130"/>
        <v>0</v>
      </c>
      <c r="R703" s="202">
        <f t="shared" si="131"/>
        <v>0</v>
      </c>
      <c r="S703" s="203">
        <f t="shared" si="132"/>
        <v>0</v>
      </c>
      <c r="T703" s="202">
        <f t="shared" si="133"/>
        <v>0</v>
      </c>
      <c r="U703" s="203">
        <f t="shared" si="134"/>
        <v>0</v>
      </c>
      <c r="V703" s="202">
        <f t="shared" si="135"/>
        <v>0</v>
      </c>
      <c r="W703" s="204" t="str">
        <f t="shared" si="136"/>
        <v>none</v>
      </c>
      <c r="X703" s="205">
        <f t="shared" si="137"/>
        <v>0</v>
      </c>
    </row>
    <row r="704" spans="1:24" x14ac:dyDescent="0.25">
      <c r="A704" s="228" t="s">
        <v>24</v>
      </c>
      <c r="B704" s="341">
        <f t="shared" si="138"/>
        <v>43</v>
      </c>
      <c r="C704" s="341" t="str">
        <f t="shared" si="139"/>
        <v>Admin 4d - 43</v>
      </c>
      <c r="D704" s="351"/>
      <c r="E704" s="350"/>
      <c r="F704" s="351"/>
      <c r="G704" s="350"/>
      <c r="H704" s="350"/>
      <c r="I704" s="351"/>
      <c r="J704" s="350"/>
      <c r="K704" s="350"/>
      <c r="L704" s="351"/>
      <c r="M704" s="341" t="str">
        <f t="shared" si="128"/>
        <v/>
      </c>
      <c r="N704" s="350"/>
      <c r="O704" s="351"/>
      <c r="P704" s="341" t="str">
        <f t="shared" si="129"/>
        <v/>
      </c>
      <c r="Q704" s="202">
        <f t="shared" si="130"/>
        <v>0</v>
      </c>
      <c r="R704" s="202">
        <f t="shared" si="131"/>
        <v>0</v>
      </c>
      <c r="S704" s="203">
        <f t="shared" si="132"/>
        <v>0</v>
      </c>
      <c r="T704" s="202">
        <f t="shared" si="133"/>
        <v>0</v>
      </c>
      <c r="U704" s="203">
        <f t="shared" si="134"/>
        <v>0</v>
      </c>
      <c r="V704" s="202">
        <f t="shared" si="135"/>
        <v>0</v>
      </c>
      <c r="W704" s="204" t="str">
        <f t="shared" si="136"/>
        <v>none</v>
      </c>
      <c r="X704" s="205">
        <f t="shared" si="137"/>
        <v>0</v>
      </c>
    </row>
    <row r="705" spans="1:24" x14ac:dyDescent="0.25">
      <c r="A705" s="228" t="s">
        <v>24</v>
      </c>
      <c r="B705" s="341">
        <f t="shared" si="138"/>
        <v>44</v>
      </c>
      <c r="C705" s="341" t="str">
        <f t="shared" si="139"/>
        <v>Admin 4d - 44</v>
      </c>
      <c r="D705" s="351"/>
      <c r="E705" s="350"/>
      <c r="F705" s="351"/>
      <c r="G705" s="350"/>
      <c r="H705" s="350"/>
      <c r="I705" s="351"/>
      <c r="J705" s="350"/>
      <c r="K705" s="350"/>
      <c r="L705" s="351"/>
      <c r="M705" s="341" t="str">
        <f t="shared" si="128"/>
        <v/>
      </c>
      <c r="N705" s="350"/>
      <c r="O705" s="351"/>
      <c r="P705" s="341" t="str">
        <f t="shared" si="129"/>
        <v/>
      </c>
      <c r="Q705" s="202">
        <f t="shared" si="130"/>
        <v>0</v>
      </c>
      <c r="R705" s="202">
        <f t="shared" si="131"/>
        <v>0</v>
      </c>
      <c r="S705" s="203">
        <f t="shared" si="132"/>
        <v>0</v>
      </c>
      <c r="T705" s="202">
        <f t="shared" si="133"/>
        <v>0</v>
      </c>
      <c r="U705" s="203">
        <f t="shared" si="134"/>
        <v>0</v>
      </c>
      <c r="V705" s="202">
        <f t="shared" si="135"/>
        <v>0</v>
      </c>
      <c r="W705" s="204" t="str">
        <f t="shared" si="136"/>
        <v>none</v>
      </c>
      <c r="X705" s="205">
        <f t="shared" si="137"/>
        <v>0</v>
      </c>
    </row>
    <row r="706" spans="1:24" x14ac:dyDescent="0.25">
      <c r="A706" s="228" t="s">
        <v>24</v>
      </c>
      <c r="B706" s="341">
        <f t="shared" si="138"/>
        <v>45</v>
      </c>
      <c r="C706" s="341" t="str">
        <f t="shared" si="139"/>
        <v>Admin 4d - 45</v>
      </c>
      <c r="D706" s="351"/>
      <c r="E706" s="350"/>
      <c r="F706" s="351"/>
      <c r="G706" s="350"/>
      <c r="H706" s="350"/>
      <c r="I706" s="351"/>
      <c r="J706" s="350"/>
      <c r="K706" s="350"/>
      <c r="L706" s="351"/>
      <c r="M706" s="341" t="str">
        <f t="shared" ref="M706:M769" si="140">IF(ISBLANK(K706),"","SR")</f>
        <v/>
      </c>
      <c r="N706" s="350"/>
      <c r="O706" s="351"/>
      <c r="P706" s="341" t="str">
        <f t="shared" ref="P706:P769" si="141">IF(ISBLANK(N706), "", "UD")</f>
        <v/>
      </c>
      <c r="Q706" s="202">
        <f t="shared" ref="Q706:Q769" si="142">F706</f>
        <v>0</v>
      </c>
      <c r="R706" s="202">
        <f t="shared" ref="R706:R769" si="143">_xlfn.NUMBERVALUE(I706)+_xlfn.NUMBERVALUE(L706)</f>
        <v>0</v>
      </c>
      <c r="S706" s="203">
        <f t="shared" ref="S706:S769" si="144">COUNTIF(E706:K706,"=x")</f>
        <v>0</v>
      </c>
      <c r="T706" s="202">
        <f t="shared" ref="T706:T769" si="145">_xlfn.NUMBERVALUE(F706)+_xlfn.NUMBERVALUE(I706)+_xlfn.NUMBERVALUE(L706)</f>
        <v>0</v>
      </c>
      <c r="U706" s="203">
        <f t="shared" ref="U706:U769" si="146">COUNTIF(E706:N706,"=x")</f>
        <v>0</v>
      </c>
      <c r="V706" s="202">
        <f t="shared" ref="V706:V769" si="147">_xlfn.NUMBERVALUE(F706)+_xlfn.NUMBERVALUE(I706)+_xlfn.NUMBERVALUE(L706)+_xlfn.NUMBERVALUE(O706)</f>
        <v>0</v>
      </c>
      <c r="W706" s="204" t="str">
        <f t="shared" ref="W706:W769" si="148">IF(G706&lt;&gt;"",G706,IF(J706&lt;&gt;"",J706,IF(M706&lt;&gt;"",M706,IF(P706&lt;&gt;"",P706,"none"))))</f>
        <v>none</v>
      </c>
      <c r="X706" s="205">
        <f t="shared" ref="X706:X769" si="149">_xlfn.NUMBERVALUE(D706)-(_xlfn.NUMBERVALUE(Q706)+_xlfn.NUMBERVALUE(R706))</f>
        <v>0</v>
      </c>
    </row>
    <row r="707" spans="1:24" x14ac:dyDescent="0.25">
      <c r="A707" s="228" t="s">
        <v>24</v>
      </c>
      <c r="B707" s="341">
        <f t="shared" si="138"/>
        <v>46</v>
      </c>
      <c r="C707" s="341" t="str">
        <f t="shared" si="139"/>
        <v>Admin 4d - 46</v>
      </c>
      <c r="D707" s="351"/>
      <c r="E707" s="350"/>
      <c r="F707" s="351"/>
      <c r="G707" s="350"/>
      <c r="H707" s="350"/>
      <c r="I707" s="351"/>
      <c r="J707" s="350"/>
      <c r="K707" s="350"/>
      <c r="L707" s="351"/>
      <c r="M707" s="341" t="str">
        <f t="shared" si="140"/>
        <v/>
      </c>
      <c r="N707" s="350"/>
      <c r="O707" s="351"/>
      <c r="P707" s="341" t="str">
        <f t="shared" si="141"/>
        <v/>
      </c>
      <c r="Q707" s="202">
        <f t="shared" si="142"/>
        <v>0</v>
      </c>
      <c r="R707" s="202">
        <f t="shared" si="143"/>
        <v>0</v>
      </c>
      <c r="S707" s="203">
        <f t="shared" si="144"/>
        <v>0</v>
      </c>
      <c r="T707" s="202">
        <f t="shared" si="145"/>
        <v>0</v>
      </c>
      <c r="U707" s="203">
        <f t="shared" si="146"/>
        <v>0</v>
      </c>
      <c r="V707" s="202">
        <f t="shared" si="147"/>
        <v>0</v>
      </c>
      <c r="W707" s="204" t="str">
        <f t="shared" si="148"/>
        <v>none</v>
      </c>
      <c r="X707" s="205">
        <f t="shared" si="149"/>
        <v>0</v>
      </c>
    </row>
    <row r="708" spans="1:24" x14ac:dyDescent="0.25">
      <c r="A708" s="228" t="s">
        <v>24</v>
      </c>
      <c r="B708" s="341">
        <f t="shared" si="138"/>
        <v>47</v>
      </c>
      <c r="C708" s="341" t="str">
        <f t="shared" si="139"/>
        <v>Admin 4d - 47</v>
      </c>
      <c r="D708" s="351"/>
      <c r="E708" s="350"/>
      <c r="F708" s="351"/>
      <c r="G708" s="350"/>
      <c r="H708" s="350"/>
      <c r="I708" s="351"/>
      <c r="J708" s="350"/>
      <c r="K708" s="350"/>
      <c r="L708" s="351"/>
      <c r="M708" s="341" t="str">
        <f t="shared" si="140"/>
        <v/>
      </c>
      <c r="N708" s="350"/>
      <c r="O708" s="351"/>
      <c r="P708" s="341" t="str">
        <f t="shared" si="141"/>
        <v/>
      </c>
      <c r="Q708" s="202">
        <f t="shared" si="142"/>
        <v>0</v>
      </c>
      <c r="R708" s="202">
        <f t="shared" si="143"/>
        <v>0</v>
      </c>
      <c r="S708" s="203">
        <f t="shared" si="144"/>
        <v>0</v>
      </c>
      <c r="T708" s="202">
        <f t="shared" si="145"/>
        <v>0</v>
      </c>
      <c r="U708" s="203">
        <f t="shared" si="146"/>
        <v>0</v>
      </c>
      <c r="V708" s="202">
        <f t="shared" si="147"/>
        <v>0</v>
      </c>
      <c r="W708" s="204" t="str">
        <f t="shared" si="148"/>
        <v>none</v>
      </c>
      <c r="X708" s="205">
        <f t="shared" si="149"/>
        <v>0</v>
      </c>
    </row>
    <row r="709" spans="1:24" x14ac:dyDescent="0.25">
      <c r="A709" s="228" t="s">
        <v>24</v>
      </c>
      <c r="B709" s="341">
        <f t="shared" si="138"/>
        <v>48</v>
      </c>
      <c r="C709" s="341" t="str">
        <f t="shared" si="139"/>
        <v>Admin 4d - 48</v>
      </c>
      <c r="D709" s="351"/>
      <c r="E709" s="350"/>
      <c r="F709" s="351"/>
      <c r="G709" s="350"/>
      <c r="H709" s="350"/>
      <c r="I709" s="351"/>
      <c r="J709" s="350"/>
      <c r="K709" s="350"/>
      <c r="L709" s="351"/>
      <c r="M709" s="341" t="str">
        <f t="shared" si="140"/>
        <v/>
      </c>
      <c r="N709" s="350"/>
      <c r="O709" s="351"/>
      <c r="P709" s="341" t="str">
        <f t="shared" si="141"/>
        <v/>
      </c>
      <c r="Q709" s="202">
        <f t="shared" si="142"/>
        <v>0</v>
      </c>
      <c r="R709" s="202">
        <f t="shared" si="143"/>
        <v>0</v>
      </c>
      <c r="S709" s="203">
        <f t="shared" si="144"/>
        <v>0</v>
      </c>
      <c r="T709" s="202">
        <f t="shared" si="145"/>
        <v>0</v>
      </c>
      <c r="U709" s="203">
        <f t="shared" si="146"/>
        <v>0</v>
      </c>
      <c r="V709" s="202">
        <f t="shared" si="147"/>
        <v>0</v>
      </c>
      <c r="W709" s="204" t="str">
        <f t="shared" si="148"/>
        <v>none</v>
      </c>
      <c r="X709" s="205">
        <f t="shared" si="149"/>
        <v>0</v>
      </c>
    </row>
    <row r="710" spans="1:24" x14ac:dyDescent="0.25">
      <c r="A710" s="228" t="s">
        <v>24</v>
      </c>
      <c r="B710" s="341">
        <f t="shared" si="138"/>
        <v>49</v>
      </c>
      <c r="C710" s="341" t="str">
        <f t="shared" si="139"/>
        <v>Admin 4d - 49</v>
      </c>
      <c r="D710" s="351"/>
      <c r="E710" s="350"/>
      <c r="F710" s="351"/>
      <c r="G710" s="350"/>
      <c r="H710" s="350"/>
      <c r="I710" s="351"/>
      <c r="J710" s="350"/>
      <c r="K710" s="350"/>
      <c r="L710" s="351"/>
      <c r="M710" s="341" t="str">
        <f t="shared" si="140"/>
        <v/>
      </c>
      <c r="N710" s="350"/>
      <c r="O710" s="351"/>
      <c r="P710" s="341" t="str">
        <f t="shared" si="141"/>
        <v/>
      </c>
      <c r="Q710" s="202">
        <f t="shared" si="142"/>
        <v>0</v>
      </c>
      <c r="R710" s="202">
        <f t="shared" si="143"/>
        <v>0</v>
      </c>
      <c r="S710" s="203">
        <f t="shared" si="144"/>
        <v>0</v>
      </c>
      <c r="T710" s="202">
        <f t="shared" si="145"/>
        <v>0</v>
      </c>
      <c r="U710" s="203">
        <f t="shared" si="146"/>
        <v>0</v>
      </c>
      <c r="V710" s="202">
        <f t="shared" si="147"/>
        <v>0</v>
      </c>
      <c r="W710" s="204" t="str">
        <f t="shared" si="148"/>
        <v>none</v>
      </c>
      <c r="X710" s="205">
        <f t="shared" si="149"/>
        <v>0</v>
      </c>
    </row>
    <row r="711" spans="1:24" x14ac:dyDescent="0.25">
      <c r="A711" s="228" t="s">
        <v>24</v>
      </c>
      <c r="B711" s="341">
        <f t="shared" si="138"/>
        <v>50</v>
      </c>
      <c r="C711" s="341" t="str">
        <f t="shared" si="139"/>
        <v>Admin 4d - 50</v>
      </c>
      <c r="D711" s="351"/>
      <c r="E711" s="350"/>
      <c r="F711" s="351"/>
      <c r="G711" s="350"/>
      <c r="H711" s="350"/>
      <c r="I711" s="351"/>
      <c r="J711" s="350"/>
      <c r="K711" s="350"/>
      <c r="L711" s="351"/>
      <c r="M711" s="341" t="str">
        <f t="shared" si="140"/>
        <v/>
      </c>
      <c r="N711" s="350"/>
      <c r="O711" s="351"/>
      <c r="P711" s="341" t="str">
        <f t="shared" si="141"/>
        <v/>
      </c>
      <c r="Q711" s="202">
        <f t="shared" si="142"/>
        <v>0</v>
      </c>
      <c r="R711" s="202">
        <f t="shared" si="143"/>
        <v>0</v>
      </c>
      <c r="S711" s="203">
        <f t="shared" si="144"/>
        <v>0</v>
      </c>
      <c r="T711" s="202">
        <f t="shared" si="145"/>
        <v>0</v>
      </c>
      <c r="U711" s="203">
        <f t="shared" si="146"/>
        <v>0</v>
      </c>
      <c r="V711" s="202">
        <f t="shared" si="147"/>
        <v>0</v>
      </c>
      <c r="W711" s="204" t="str">
        <f t="shared" si="148"/>
        <v>none</v>
      </c>
      <c r="X711" s="205">
        <f t="shared" si="149"/>
        <v>0</v>
      </c>
    </row>
    <row r="712" spans="1:24" x14ac:dyDescent="0.25">
      <c r="A712" s="228" t="s">
        <v>24</v>
      </c>
      <c r="B712" s="341">
        <f t="shared" si="138"/>
        <v>51</v>
      </c>
      <c r="C712" s="341" t="str">
        <f t="shared" si="139"/>
        <v>Admin 4d - 51</v>
      </c>
      <c r="D712" s="351"/>
      <c r="E712" s="350"/>
      <c r="F712" s="351"/>
      <c r="G712" s="350"/>
      <c r="H712" s="350"/>
      <c r="I712" s="351"/>
      <c r="J712" s="350"/>
      <c r="K712" s="350"/>
      <c r="L712" s="351"/>
      <c r="M712" s="341" t="str">
        <f t="shared" si="140"/>
        <v/>
      </c>
      <c r="N712" s="350"/>
      <c r="O712" s="351"/>
      <c r="P712" s="341" t="str">
        <f t="shared" si="141"/>
        <v/>
      </c>
      <c r="Q712" s="202">
        <f t="shared" si="142"/>
        <v>0</v>
      </c>
      <c r="R712" s="202">
        <f t="shared" si="143"/>
        <v>0</v>
      </c>
      <c r="S712" s="203">
        <f t="shared" si="144"/>
        <v>0</v>
      </c>
      <c r="T712" s="202">
        <f t="shared" si="145"/>
        <v>0</v>
      </c>
      <c r="U712" s="203">
        <f t="shared" si="146"/>
        <v>0</v>
      </c>
      <c r="V712" s="202">
        <f t="shared" si="147"/>
        <v>0</v>
      </c>
      <c r="W712" s="204" t="str">
        <f t="shared" si="148"/>
        <v>none</v>
      </c>
      <c r="X712" s="205">
        <f t="shared" si="149"/>
        <v>0</v>
      </c>
    </row>
    <row r="713" spans="1:24" x14ac:dyDescent="0.25">
      <c r="A713" s="228" t="s">
        <v>24</v>
      </c>
      <c r="B713" s="341">
        <f t="shared" si="138"/>
        <v>52</v>
      </c>
      <c r="C713" s="341" t="str">
        <f t="shared" si="139"/>
        <v>Admin 4d - 52</v>
      </c>
      <c r="D713" s="351"/>
      <c r="E713" s="350"/>
      <c r="F713" s="351"/>
      <c r="G713" s="350"/>
      <c r="H713" s="350"/>
      <c r="I713" s="351"/>
      <c r="J713" s="350"/>
      <c r="K713" s="350"/>
      <c r="L713" s="351"/>
      <c r="M713" s="341" t="str">
        <f t="shared" si="140"/>
        <v/>
      </c>
      <c r="N713" s="350"/>
      <c r="O713" s="351"/>
      <c r="P713" s="341" t="str">
        <f t="shared" si="141"/>
        <v/>
      </c>
      <c r="Q713" s="202">
        <f t="shared" si="142"/>
        <v>0</v>
      </c>
      <c r="R713" s="202">
        <f t="shared" si="143"/>
        <v>0</v>
      </c>
      <c r="S713" s="203">
        <f t="shared" si="144"/>
        <v>0</v>
      </c>
      <c r="T713" s="202">
        <f t="shared" si="145"/>
        <v>0</v>
      </c>
      <c r="U713" s="203">
        <f t="shared" si="146"/>
        <v>0</v>
      </c>
      <c r="V713" s="202">
        <f t="shared" si="147"/>
        <v>0</v>
      </c>
      <c r="W713" s="204" t="str">
        <f t="shared" si="148"/>
        <v>none</v>
      </c>
      <c r="X713" s="205">
        <f t="shared" si="149"/>
        <v>0</v>
      </c>
    </row>
    <row r="714" spans="1:24" x14ac:dyDescent="0.25">
      <c r="A714" s="228" t="s">
        <v>24</v>
      </c>
      <c r="B714" s="341">
        <f t="shared" si="138"/>
        <v>53</v>
      </c>
      <c r="C714" s="341" t="str">
        <f t="shared" si="139"/>
        <v>Admin 4d - 53</v>
      </c>
      <c r="D714" s="351"/>
      <c r="E714" s="350"/>
      <c r="F714" s="351"/>
      <c r="G714" s="350"/>
      <c r="H714" s="350"/>
      <c r="I714" s="351"/>
      <c r="J714" s="350"/>
      <c r="K714" s="350"/>
      <c r="L714" s="351"/>
      <c r="M714" s="341" t="str">
        <f t="shared" si="140"/>
        <v/>
      </c>
      <c r="N714" s="350"/>
      <c r="O714" s="351"/>
      <c r="P714" s="341" t="str">
        <f t="shared" si="141"/>
        <v/>
      </c>
      <c r="Q714" s="202">
        <f t="shared" si="142"/>
        <v>0</v>
      </c>
      <c r="R714" s="202">
        <f t="shared" si="143"/>
        <v>0</v>
      </c>
      <c r="S714" s="203">
        <f t="shared" si="144"/>
        <v>0</v>
      </c>
      <c r="T714" s="202">
        <f t="shared" si="145"/>
        <v>0</v>
      </c>
      <c r="U714" s="203">
        <f t="shared" si="146"/>
        <v>0</v>
      </c>
      <c r="V714" s="202">
        <f t="shared" si="147"/>
        <v>0</v>
      </c>
      <c r="W714" s="204" t="str">
        <f t="shared" si="148"/>
        <v>none</v>
      </c>
      <c r="X714" s="205">
        <f t="shared" si="149"/>
        <v>0</v>
      </c>
    </row>
    <row r="715" spans="1:24" x14ac:dyDescent="0.25">
      <c r="A715" s="228" t="s">
        <v>24</v>
      </c>
      <c r="B715" s="341">
        <f t="shared" si="138"/>
        <v>54</v>
      </c>
      <c r="C715" s="341" t="str">
        <f t="shared" si="139"/>
        <v>Admin 4d - 54</v>
      </c>
      <c r="D715" s="351"/>
      <c r="E715" s="350"/>
      <c r="F715" s="351"/>
      <c r="G715" s="350"/>
      <c r="H715" s="350"/>
      <c r="I715" s="351"/>
      <c r="J715" s="350"/>
      <c r="K715" s="350"/>
      <c r="L715" s="351"/>
      <c r="M715" s="341" t="str">
        <f t="shared" si="140"/>
        <v/>
      </c>
      <c r="N715" s="350"/>
      <c r="O715" s="351"/>
      <c r="P715" s="341" t="str">
        <f t="shared" si="141"/>
        <v/>
      </c>
      <c r="Q715" s="202">
        <f t="shared" si="142"/>
        <v>0</v>
      </c>
      <c r="R715" s="202">
        <f t="shared" si="143"/>
        <v>0</v>
      </c>
      <c r="S715" s="203">
        <f t="shared" si="144"/>
        <v>0</v>
      </c>
      <c r="T715" s="202">
        <f t="shared" si="145"/>
        <v>0</v>
      </c>
      <c r="U715" s="203">
        <f t="shared" si="146"/>
        <v>0</v>
      </c>
      <c r="V715" s="202">
        <f t="shared" si="147"/>
        <v>0</v>
      </c>
      <c r="W715" s="204" t="str">
        <f t="shared" si="148"/>
        <v>none</v>
      </c>
      <c r="X715" s="205">
        <f t="shared" si="149"/>
        <v>0</v>
      </c>
    </row>
    <row r="716" spans="1:24" x14ac:dyDescent="0.25">
      <c r="A716" s="228" t="s">
        <v>24</v>
      </c>
      <c r="B716" s="341">
        <f t="shared" si="138"/>
        <v>55</v>
      </c>
      <c r="C716" s="341" t="str">
        <f t="shared" si="139"/>
        <v>Admin 4d - 55</v>
      </c>
      <c r="D716" s="351"/>
      <c r="E716" s="350"/>
      <c r="F716" s="351"/>
      <c r="G716" s="350"/>
      <c r="H716" s="350"/>
      <c r="I716" s="351"/>
      <c r="J716" s="350"/>
      <c r="K716" s="350"/>
      <c r="L716" s="351"/>
      <c r="M716" s="341" t="str">
        <f t="shared" si="140"/>
        <v/>
      </c>
      <c r="N716" s="350"/>
      <c r="O716" s="351"/>
      <c r="P716" s="341" t="str">
        <f t="shared" si="141"/>
        <v/>
      </c>
      <c r="Q716" s="202">
        <f t="shared" si="142"/>
        <v>0</v>
      </c>
      <c r="R716" s="202">
        <f t="shared" si="143"/>
        <v>0</v>
      </c>
      <c r="S716" s="203">
        <f t="shared" si="144"/>
        <v>0</v>
      </c>
      <c r="T716" s="202">
        <f t="shared" si="145"/>
        <v>0</v>
      </c>
      <c r="U716" s="203">
        <f t="shared" si="146"/>
        <v>0</v>
      </c>
      <c r="V716" s="202">
        <f t="shared" si="147"/>
        <v>0</v>
      </c>
      <c r="W716" s="204" t="str">
        <f t="shared" si="148"/>
        <v>none</v>
      </c>
      <c r="X716" s="205">
        <f t="shared" si="149"/>
        <v>0</v>
      </c>
    </row>
    <row r="717" spans="1:24" x14ac:dyDescent="0.25">
      <c r="A717" s="228" t="s">
        <v>24</v>
      </c>
      <c r="B717" s="341">
        <f t="shared" si="138"/>
        <v>56</v>
      </c>
      <c r="C717" s="341" t="str">
        <f t="shared" si="139"/>
        <v>Admin 4d - 56</v>
      </c>
      <c r="D717" s="351"/>
      <c r="E717" s="350"/>
      <c r="F717" s="351"/>
      <c r="G717" s="350"/>
      <c r="H717" s="350"/>
      <c r="I717" s="351"/>
      <c r="J717" s="350"/>
      <c r="K717" s="350"/>
      <c r="L717" s="351"/>
      <c r="M717" s="341" t="str">
        <f t="shared" si="140"/>
        <v/>
      </c>
      <c r="N717" s="350"/>
      <c r="O717" s="351"/>
      <c r="P717" s="341" t="str">
        <f t="shared" si="141"/>
        <v/>
      </c>
      <c r="Q717" s="202">
        <f t="shared" si="142"/>
        <v>0</v>
      </c>
      <c r="R717" s="202">
        <f t="shared" si="143"/>
        <v>0</v>
      </c>
      <c r="S717" s="203">
        <f t="shared" si="144"/>
        <v>0</v>
      </c>
      <c r="T717" s="202">
        <f t="shared" si="145"/>
        <v>0</v>
      </c>
      <c r="U717" s="203">
        <f t="shared" si="146"/>
        <v>0</v>
      </c>
      <c r="V717" s="202">
        <f t="shared" si="147"/>
        <v>0</v>
      </c>
      <c r="W717" s="204" t="str">
        <f t="shared" si="148"/>
        <v>none</v>
      </c>
      <c r="X717" s="205">
        <f t="shared" si="149"/>
        <v>0</v>
      </c>
    </row>
    <row r="718" spans="1:24" x14ac:dyDescent="0.25">
      <c r="A718" s="228" t="s">
        <v>24</v>
      </c>
      <c r="B718" s="341">
        <f t="shared" si="138"/>
        <v>57</v>
      </c>
      <c r="C718" s="341" t="str">
        <f t="shared" si="139"/>
        <v>Admin 4d - 57</v>
      </c>
      <c r="D718" s="351"/>
      <c r="E718" s="350"/>
      <c r="F718" s="351"/>
      <c r="G718" s="350"/>
      <c r="H718" s="350"/>
      <c r="I718" s="351"/>
      <c r="J718" s="350"/>
      <c r="K718" s="350"/>
      <c r="L718" s="351"/>
      <c r="M718" s="341" t="str">
        <f t="shared" si="140"/>
        <v/>
      </c>
      <c r="N718" s="350"/>
      <c r="O718" s="351"/>
      <c r="P718" s="341" t="str">
        <f t="shared" si="141"/>
        <v/>
      </c>
      <c r="Q718" s="202">
        <f t="shared" si="142"/>
        <v>0</v>
      </c>
      <c r="R718" s="202">
        <f t="shared" si="143"/>
        <v>0</v>
      </c>
      <c r="S718" s="203">
        <f t="shared" si="144"/>
        <v>0</v>
      </c>
      <c r="T718" s="202">
        <f t="shared" si="145"/>
        <v>0</v>
      </c>
      <c r="U718" s="203">
        <f t="shared" si="146"/>
        <v>0</v>
      </c>
      <c r="V718" s="202">
        <f t="shared" si="147"/>
        <v>0</v>
      </c>
      <c r="W718" s="204" t="str">
        <f t="shared" si="148"/>
        <v>none</v>
      </c>
      <c r="X718" s="205">
        <f t="shared" si="149"/>
        <v>0</v>
      </c>
    </row>
    <row r="719" spans="1:24" x14ac:dyDescent="0.25">
      <c r="A719" s="228" t="s">
        <v>24</v>
      </c>
      <c r="B719" s="341">
        <f t="shared" si="138"/>
        <v>58</v>
      </c>
      <c r="C719" s="341" t="str">
        <f t="shared" si="139"/>
        <v>Admin 4d - 58</v>
      </c>
      <c r="D719" s="351"/>
      <c r="E719" s="350"/>
      <c r="F719" s="351"/>
      <c r="G719" s="350"/>
      <c r="H719" s="350"/>
      <c r="I719" s="351"/>
      <c r="J719" s="350"/>
      <c r="K719" s="350"/>
      <c r="L719" s="351"/>
      <c r="M719" s="341" t="str">
        <f t="shared" si="140"/>
        <v/>
      </c>
      <c r="N719" s="350"/>
      <c r="O719" s="351"/>
      <c r="P719" s="341" t="str">
        <f t="shared" si="141"/>
        <v/>
      </c>
      <c r="Q719" s="202">
        <f t="shared" si="142"/>
        <v>0</v>
      </c>
      <c r="R719" s="202">
        <f t="shared" si="143"/>
        <v>0</v>
      </c>
      <c r="S719" s="203">
        <f t="shared" si="144"/>
        <v>0</v>
      </c>
      <c r="T719" s="202">
        <f t="shared" si="145"/>
        <v>0</v>
      </c>
      <c r="U719" s="203">
        <f t="shared" si="146"/>
        <v>0</v>
      </c>
      <c r="V719" s="202">
        <f t="shared" si="147"/>
        <v>0</v>
      </c>
      <c r="W719" s="204" t="str">
        <f t="shared" si="148"/>
        <v>none</v>
      </c>
      <c r="X719" s="205">
        <f t="shared" si="149"/>
        <v>0</v>
      </c>
    </row>
    <row r="720" spans="1:24" x14ac:dyDescent="0.25">
      <c r="A720" s="228" t="s">
        <v>24</v>
      </c>
      <c r="B720" s="341">
        <f t="shared" si="138"/>
        <v>59</v>
      </c>
      <c r="C720" s="341" t="str">
        <f t="shared" si="139"/>
        <v>Admin 4d - 59</v>
      </c>
      <c r="D720" s="351"/>
      <c r="E720" s="350"/>
      <c r="F720" s="351"/>
      <c r="G720" s="350"/>
      <c r="H720" s="350"/>
      <c r="I720" s="351"/>
      <c r="J720" s="350"/>
      <c r="K720" s="350"/>
      <c r="L720" s="351"/>
      <c r="M720" s="341" t="str">
        <f t="shared" si="140"/>
        <v/>
      </c>
      <c r="N720" s="350"/>
      <c r="O720" s="351"/>
      <c r="P720" s="341" t="str">
        <f t="shared" si="141"/>
        <v/>
      </c>
      <c r="Q720" s="202">
        <f t="shared" si="142"/>
        <v>0</v>
      </c>
      <c r="R720" s="202">
        <f t="shared" si="143"/>
        <v>0</v>
      </c>
      <c r="S720" s="203">
        <f t="shared" si="144"/>
        <v>0</v>
      </c>
      <c r="T720" s="202">
        <f t="shared" si="145"/>
        <v>0</v>
      </c>
      <c r="U720" s="203">
        <f t="shared" si="146"/>
        <v>0</v>
      </c>
      <c r="V720" s="202">
        <f t="shared" si="147"/>
        <v>0</v>
      </c>
      <c r="W720" s="204" t="str">
        <f t="shared" si="148"/>
        <v>none</v>
      </c>
      <c r="X720" s="205">
        <f t="shared" si="149"/>
        <v>0</v>
      </c>
    </row>
    <row r="721" spans="1:24" x14ac:dyDescent="0.25">
      <c r="A721" s="228" t="s">
        <v>24</v>
      </c>
      <c r="B721" s="341">
        <f t="shared" si="138"/>
        <v>60</v>
      </c>
      <c r="C721" s="341" t="str">
        <f t="shared" si="139"/>
        <v>Admin 4d - 60</v>
      </c>
      <c r="D721" s="351"/>
      <c r="E721" s="350"/>
      <c r="F721" s="351"/>
      <c r="G721" s="350"/>
      <c r="H721" s="350"/>
      <c r="I721" s="351"/>
      <c r="J721" s="350"/>
      <c r="K721" s="350"/>
      <c r="L721" s="351"/>
      <c r="M721" s="341" t="str">
        <f t="shared" si="140"/>
        <v/>
      </c>
      <c r="N721" s="350"/>
      <c r="O721" s="351"/>
      <c r="P721" s="341" t="str">
        <f t="shared" si="141"/>
        <v/>
      </c>
      <c r="Q721" s="202">
        <f t="shared" si="142"/>
        <v>0</v>
      </c>
      <c r="R721" s="202">
        <f t="shared" si="143"/>
        <v>0</v>
      </c>
      <c r="S721" s="203">
        <f t="shared" si="144"/>
        <v>0</v>
      </c>
      <c r="T721" s="202">
        <f t="shared" si="145"/>
        <v>0</v>
      </c>
      <c r="U721" s="203">
        <f t="shared" si="146"/>
        <v>0</v>
      </c>
      <c r="V721" s="202">
        <f t="shared" si="147"/>
        <v>0</v>
      </c>
      <c r="W721" s="204" t="str">
        <f t="shared" si="148"/>
        <v>none</v>
      </c>
      <c r="X721" s="205">
        <f t="shared" si="149"/>
        <v>0</v>
      </c>
    </row>
    <row r="722" spans="1:24" x14ac:dyDescent="0.25">
      <c r="A722" s="228" t="s">
        <v>25</v>
      </c>
      <c r="B722" s="341">
        <v>1</v>
      </c>
      <c r="C722" s="341" t="str">
        <f t="shared" si="139"/>
        <v>Refunds - 1</v>
      </c>
      <c r="D722" s="351"/>
      <c r="E722" s="350"/>
      <c r="F722" s="351"/>
      <c r="G722" s="350"/>
      <c r="H722" s="350"/>
      <c r="I722" s="351"/>
      <c r="J722" s="350"/>
      <c r="K722" s="350"/>
      <c r="L722" s="351"/>
      <c r="M722" s="341" t="str">
        <f t="shared" si="140"/>
        <v/>
      </c>
      <c r="N722" s="350"/>
      <c r="O722" s="351"/>
      <c r="P722" s="341" t="str">
        <f t="shared" si="141"/>
        <v/>
      </c>
      <c r="Q722" s="202">
        <f t="shared" si="142"/>
        <v>0</v>
      </c>
      <c r="R722" s="202">
        <f t="shared" si="143"/>
        <v>0</v>
      </c>
      <c r="S722" s="203">
        <f t="shared" si="144"/>
        <v>0</v>
      </c>
      <c r="T722" s="202">
        <f t="shared" si="145"/>
        <v>0</v>
      </c>
      <c r="U722" s="203">
        <f t="shared" si="146"/>
        <v>0</v>
      </c>
      <c r="V722" s="202">
        <f t="shared" si="147"/>
        <v>0</v>
      </c>
      <c r="W722" s="204" t="str">
        <f t="shared" si="148"/>
        <v>none</v>
      </c>
      <c r="X722" s="205">
        <f t="shared" si="149"/>
        <v>0</v>
      </c>
    </row>
    <row r="723" spans="1:24" x14ac:dyDescent="0.25">
      <c r="A723" s="228" t="s">
        <v>25</v>
      </c>
      <c r="B723" s="341">
        <f t="shared" ref="B723:B781" si="150">B722+1</f>
        <v>2</v>
      </c>
      <c r="C723" s="341" t="str">
        <f t="shared" si="139"/>
        <v>Refunds - 2</v>
      </c>
      <c r="D723" s="351"/>
      <c r="E723" s="350"/>
      <c r="F723" s="351"/>
      <c r="G723" s="350"/>
      <c r="H723" s="350"/>
      <c r="I723" s="351"/>
      <c r="J723" s="350"/>
      <c r="K723" s="350"/>
      <c r="L723" s="351"/>
      <c r="M723" s="341" t="str">
        <f t="shared" si="140"/>
        <v/>
      </c>
      <c r="N723" s="350"/>
      <c r="O723" s="351"/>
      <c r="P723" s="341" t="str">
        <f t="shared" si="141"/>
        <v/>
      </c>
      <c r="Q723" s="202">
        <f t="shared" si="142"/>
        <v>0</v>
      </c>
      <c r="R723" s="202">
        <f t="shared" si="143"/>
        <v>0</v>
      </c>
      <c r="S723" s="203">
        <f t="shared" si="144"/>
        <v>0</v>
      </c>
      <c r="T723" s="202">
        <f t="shared" si="145"/>
        <v>0</v>
      </c>
      <c r="U723" s="203">
        <f t="shared" si="146"/>
        <v>0</v>
      </c>
      <c r="V723" s="202">
        <f t="shared" si="147"/>
        <v>0</v>
      </c>
      <c r="W723" s="204" t="str">
        <f t="shared" si="148"/>
        <v>none</v>
      </c>
      <c r="X723" s="205">
        <f t="shared" si="149"/>
        <v>0</v>
      </c>
    </row>
    <row r="724" spans="1:24" x14ac:dyDescent="0.25">
      <c r="A724" s="228" t="s">
        <v>25</v>
      </c>
      <c r="B724" s="341">
        <f t="shared" si="150"/>
        <v>3</v>
      </c>
      <c r="C724" s="341" t="str">
        <f t="shared" si="139"/>
        <v>Refunds - 3</v>
      </c>
      <c r="D724" s="351"/>
      <c r="E724" s="350"/>
      <c r="F724" s="351"/>
      <c r="G724" s="350"/>
      <c r="H724" s="350"/>
      <c r="I724" s="351"/>
      <c r="J724" s="350"/>
      <c r="K724" s="350"/>
      <c r="L724" s="351"/>
      <c r="M724" s="341" t="str">
        <f t="shared" si="140"/>
        <v/>
      </c>
      <c r="N724" s="350"/>
      <c r="O724" s="351"/>
      <c r="P724" s="341" t="str">
        <f t="shared" si="141"/>
        <v/>
      </c>
      <c r="Q724" s="202">
        <f t="shared" si="142"/>
        <v>0</v>
      </c>
      <c r="R724" s="202">
        <f t="shared" si="143"/>
        <v>0</v>
      </c>
      <c r="S724" s="203">
        <f t="shared" si="144"/>
        <v>0</v>
      </c>
      <c r="T724" s="202">
        <f t="shared" si="145"/>
        <v>0</v>
      </c>
      <c r="U724" s="203">
        <f t="shared" si="146"/>
        <v>0</v>
      </c>
      <c r="V724" s="202">
        <f t="shared" si="147"/>
        <v>0</v>
      </c>
      <c r="W724" s="204" t="str">
        <f t="shared" si="148"/>
        <v>none</v>
      </c>
      <c r="X724" s="205">
        <f t="shared" si="149"/>
        <v>0</v>
      </c>
    </row>
    <row r="725" spans="1:24" x14ac:dyDescent="0.25">
      <c r="A725" s="228" t="s">
        <v>25</v>
      </c>
      <c r="B725" s="341">
        <f t="shared" si="150"/>
        <v>4</v>
      </c>
      <c r="C725" s="341" t="str">
        <f t="shared" si="139"/>
        <v>Refunds - 4</v>
      </c>
      <c r="D725" s="351"/>
      <c r="E725" s="350"/>
      <c r="F725" s="351"/>
      <c r="G725" s="350"/>
      <c r="H725" s="350"/>
      <c r="I725" s="351"/>
      <c r="J725" s="350"/>
      <c r="K725" s="350"/>
      <c r="L725" s="351"/>
      <c r="M725" s="341" t="str">
        <f t="shared" si="140"/>
        <v/>
      </c>
      <c r="N725" s="350"/>
      <c r="O725" s="351"/>
      <c r="P725" s="341" t="str">
        <f t="shared" si="141"/>
        <v/>
      </c>
      <c r="Q725" s="202">
        <f t="shared" si="142"/>
        <v>0</v>
      </c>
      <c r="R725" s="202">
        <f t="shared" si="143"/>
        <v>0</v>
      </c>
      <c r="S725" s="203">
        <f t="shared" si="144"/>
        <v>0</v>
      </c>
      <c r="T725" s="202">
        <f t="shared" si="145"/>
        <v>0</v>
      </c>
      <c r="U725" s="203">
        <f t="shared" si="146"/>
        <v>0</v>
      </c>
      <c r="V725" s="202">
        <f t="shared" si="147"/>
        <v>0</v>
      </c>
      <c r="W725" s="204" t="str">
        <f t="shared" si="148"/>
        <v>none</v>
      </c>
      <c r="X725" s="205">
        <f t="shared" si="149"/>
        <v>0</v>
      </c>
    </row>
    <row r="726" spans="1:24" x14ac:dyDescent="0.25">
      <c r="A726" s="228" t="s">
        <v>25</v>
      </c>
      <c r="B726" s="341">
        <f t="shared" si="150"/>
        <v>5</v>
      </c>
      <c r="C726" s="341" t="str">
        <f t="shared" si="139"/>
        <v>Refunds - 5</v>
      </c>
      <c r="D726" s="351"/>
      <c r="E726" s="350"/>
      <c r="F726" s="351"/>
      <c r="G726" s="350"/>
      <c r="H726" s="350"/>
      <c r="I726" s="351"/>
      <c r="J726" s="350"/>
      <c r="K726" s="350"/>
      <c r="L726" s="351"/>
      <c r="M726" s="341" t="str">
        <f t="shared" si="140"/>
        <v/>
      </c>
      <c r="N726" s="350"/>
      <c r="O726" s="351"/>
      <c r="P726" s="341" t="str">
        <f t="shared" si="141"/>
        <v/>
      </c>
      <c r="Q726" s="202">
        <f t="shared" si="142"/>
        <v>0</v>
      </c>
      <c r="R726" s="202">
        <f t="shared" si="143"/>
        <v>0</v>
      </c>
      <c r="S726" s="203">
        <f t="shared" si="144"/>
        <v>0</v>
      </c>
      <c r="T726" s="202">
        <f t="shared" si="145"/>
        <v>0</v>
      </c>
      <c r="U726" s="203">
        <f t="shared" si="146"/>
        <v>0</v>
      </c>
      <c r="V726" s="202">
        <f t="shared" si="147"/>
        <v>0</v>
      </c>
      <c r="W726" s="204" t="str">
        <f t="shared" si="148"/>
        <v>none</v>
      </c>
      <c r="X726" s="205">
        <f t="shared" si="149"/>
        <v>0</v>
      </c>
    </row>
    <row r="727" spans="1:24" x14ac:dyDescent="0.25">
      <c r="A727" s="228" t="s">
        <v>25</v>
      </c>
      <c r="B727" s="341">
        <f t="shared" si="150"/>
        <v>6</v>
      </c>
      <c r="C727" s="341" t="str">
        <f t="shared" si="139"/>
        <v>Refunds - 6</v>
      </c>
      <c r="D727" s="351"/>
      <c r="E727" s="350"/>
      <c r="F727" s="351"/>
      <c r="G727" s="350"/>
      <c r="H727" s="350"/>
      <c r="I727" s="351"/>
      <c r="J727" s="350"/>
      <c r="K727" s="350"/>
      <c r="L727" s="351"/>
      <c r="M727" s="341" t="str">
        <f t="shared" si="140"/>
        <v/>
      </c>
      <c r="N727" s="350"/>
      <c r="O727" s="351"/>
      <c r="P727" s="341" t="str">
        <f t="shared" si="141"/>
        <v/>
      </c>
      <c r="Q727" s="202">
        <f t="shared" si="142"/>
        <v>0</v>
      </c>
      <c r="R727" s="202">
        <f t="shared" si="143"/>
        <v>0</v>
      </c>
      <c r="S727" s="203">
        <f t="shared" si="144"/>
        <v>0</v>
      </c>
      <c r="T727" s="202">
        <f t="shared" si="145"/>
        <v>0</v>
      </c>
      <c r="U727" s="203">
        <f t="shared" si="146"/>
        <v>0</v>
      </c>
      <c r="V727" s="202">
        <f t="shared" si="147"/>
        <v>0</v>
      </c>
      <c r="W727" s="204" t="str">
        <f t="shared" si="148"/>
        <v>none</v>
      </c>
      <c r="X727" s="205">
        <f t="shared" si="149"/>
        <v>0</v>
      </c>
    </row>
    <row r="728" spans="1:24" x14ac:dyDescent="0.25">
      <c r="A728" s="228" t="s">
        <v>25</v>
      </c>
      <c r="B728" s="341">
        <f t="shared" si="150"/>
        <v>7</v>
      </c>
      <c r="C728" s="341" t="str">
        <f t="shared" si="139"/>
        <v>Refunds - 7</v>
      </c>
      <c r="D728" s="351"/>
      <c r="E728" s="350"/>
      <c r="F728" s="351"/>
      <c r="G728" s="350"/>
      <c r="H728" s="350"/>
      <c r="I728" s="351"/>
      <c r="J728" s="350"/>
      <c r="K728" s="350"/>
      <c r="L728" s="351"/>
      <c r="M728" s="341" t="str">
        <f t="shared" si="140"/>
        <v/>
      </c>
      <c r="N728" s="350"/>
      <c r="O728" s="351"/>
      <c r="P728" s="341" t="str">
        <f t="shared" si="141"/>
        <v/>
      </c>
      <c r="Q728" s="202">
        <f t="shared" si="142"/>
        <v>0</v>
      </c>
      <c r="R728" s="202">
        <f t="shared" si="143"/>
        <v>0</v>
      </c>
      <c r="S728" s="203">
        <f t="shared" si="144"/>
        <v>0</v>
      </c>
      <c r="T728" s="202">
        <f t="shared" si="145"/>
        <v>0</v>
      </c>
      <c r="U728" s="203">
        <f t="shared" si="146"/>
        <v>0</v>
      </c>
      <c r="V728" s="202">
        <f t="shared" si="147"/>
        <v>0</v>
      </c>
      <c r="W728" s="204" t="str">
        <f t="shared" si="148"/>
        <v>none</v>
      </c>
      <c r="X728" s="205">
        <f t="shared" si="149"/>
        <v>0</v>
      </c>
    </row>
    <row r="729" spans="1:24" x14ac:dyDescent="0.25">
      <c r="A729" s="228" t="s">
        <v>25</v>
      </c>
      <c r="B729" s="341">
        <f t="shared" si="150"/>
        <v>8</v>
      </c>
      <c r="C729" s="341" t="str">
        <f t="shared" si="139"/>
        <v>Refunds - 8</v>
      </c>
      <c r="D729" s="351"/>
      <c r="E729" s="350"/>
      <c r="F729" s="351"/>
      <c r="G729" s="350"/>
      <c r="H729" s="350"/>
      <c r="I729" s="351"/>
      <c r="J729" s="350"/>
      <c r="K729" s="350"/>
      <c r="L729" s="351"/>
      <c r="M729" s="341" t="str">
        <f t="shared" si="140"/>
        <v/>
      </c>
      <c r="N729" s="350"/>
      <c r="O729" s="351"/>
      <c r="P729" s="341" t="str">
        <f t="shared" si="141"/>
        <v/>
      </c>
      <c r="Q729" s="202">
        <f t="shared" si="142"/>
        <v>0</v>
      </c>
      <c r="R729" s="202">
        <f t="shared" si="143"/>
        <v>0</v>
      </c>
      <c r="S729" s="203">
        <f t="shared" si="144"/>
        <v>0</v>
      </c>
      <c r="T729" s="202">
        <f t="shared" si="145"/>
        <v>0</v>
      </c>
      <c r="U729" s="203">
        <f t="shared" si="146"/>
        <v>0</v>
      </c>
      <c r="V729" s="202">
        <f t="shared" si="147"/>
        <v>0</v>
      </c>
      <c r="W729" s="204" t="str">
        <f t="shared" si="148"/>
        <v>none</v>
      </c>
      <c r="X729" s="205">
        <f t="shared" si="149"/>
        <v>0</v>
      </c>
    </row>
    <row r="730" spans="1:24" x14ac:dyDescent="0.25">
      <c r="A730" s="228" t="s">
        <v>25</v>
      </c>
      <c r="B730" s="341">
        <f t="shared" si="150"/>
        <v>9</v>
      </c>
      <c r="C730" s="341" t="str">
        <f t="shared" si="139"/>
        <v>Refunds - 9</v>
      </c>
      <c r="D730" s="351"/>
      <c r="E730" s="350"/>
      <c r="F730" s="351"/>
      <c r="G730" s="350"/>
      <c r="H730" s="350"/>
      <c r="I730" s="351"/>
      <c r="J730" s="350"/>
      <c r="K730" s="350"/>
      <c r="L730" s="351"/>
      <c r="M730" s="341" t="str">
        <f t="shared" si="140"/>
        <v/>
      </c>
      <c r="N730" s="350"/>
      <c r="O730" s="351"/>
      <c r="P730" s="341" t="str">
        <f t="shared" si="141"/>
        <v/>
      </c>
      <c r="Q730" s="202">
        <f t="shared" si="142"/>
        <v>0</v>
      </c>
      <c r="R730" s="202">
        <f t="shared" si="143"/>
        <v>0</v>
      </c>
      <c r="S730" s="203">
        <f t="shared" si="144"/>
        <v>0</v>
      </c>
      <c r="T730" s="202">
        <f t="shared" si="145"/>
        <v>0</v>
      </c>
      <c r="U730" s="203">
        <f t="shared" si="146"/>
        <v>0</v>
      </c>
      <c r="V730" s="202">
        <f t="shared" si="147"/>
        <v>0</v>
      </c>
      <c r="W730" s="204" t="str">
        <f t="shared" si="148"/>
        <v>none</v>
      </c>
      <c r="X730" s="205">
        <f t="shared" si="149"/>
        <v>0</v>
      </c>
    </row>
    <row r="731" spans="1:24" x14ac:dyDescent="0.25">
      <c r="A731" s="228" t="s">
        <v>25</v>
      </c>
      <c r="B731" s="341">
        <f t="shared" si="150"/>
        <v>10</v>
      </c>
      <c r="C731" s="341" t="str">
        <f t="shared" si="139"/>
        <v>Refunds - 10</v>
      </c>
      <c r="D731" s="351"/>
      <c r="E731" s="350"/>
      <c r="F731" s="351"/>
      <c r="G731" s="350"/>
      <c r="H731" s="350"/>
      <c r="I731" s="351"/>
      <c r="J731" s="350"/>
      <c r="K731" s="350"/>
      <c r="L731" s="351"/>
      <c r="M731" s="341" t="str">
        <f t="shared" si="140"/>
        <v/>
      </c>
      <c r="N731" s="350"/>
      <c r="O731" s="351"/>
      <c r="P731" s="341" t="str">
        <f t="shared" si="141"/>
        <v/>
      </c>
      <c r="Q731" s="202">
        <f t="shared" si="142"/>
        <v>0</v>
      </c>
      <c r="R731" s="202">
        <f t="shared" si="143"/>
        <v>0</v>
      </c>
      <c r="S731" s="203">
        <f t="shared" si="144"/>
        <v>0</v>
      </c>
      <c r="T731" s="202">
        <f t="shared" si="145"/>
        <v>0</v>
      </c>
      <c r="U731" s="203">
        <f t="shared" si="146"/>
        <v>0</v>
      </c>
      <c r="V731" s="202">
        <f t="shared" si="147"/>
        <v>0</v>
      </c>
      <c r="W731" s="204" t="str">
        <f t="shared" si="148"/>
        <v>none</v>
      </c>
      <c r="X731" s="205">
        <f t="shared" si="149"/>
        <v>0</v>
      </c>
    </row>
    <row r="732" spans="1:24" x14ac:dyDescent="0.25">
      <c r="A732" s="228" t="s">
        <v>25</v>
      </c>
      <c r="B732" s="341">
        <f t="shared" si="150"/>
        <v>11</v>
      </c>
      <c r="C732" s="341" t="str">
        <f t="shared" si="139"/>
        <v>Refunds - 11</v>
      </c>
      <c r="D732" s="351"/>
      <c r="E732" s="350"/>
      <c r="F732" s="351"/>
      <c r="G732" s="350"/>
      <c r="H732" s="350"/>
      <c r="I732" s="351"/>
      <c r="J732" s="350"/>
      <c r="K732" s="350"/>
      <c r="L732" s="351"/>
      <c r="M732" s="341" t="str">
        <f t="shared" si="140"/>
        <v/>
      </c>
      <c r="N732" s="350"/>
      <c r="O732" s="351"/>
      <c r="P732" s="341" t="str">
        <f t="shared" si="141"/>
        <v/>
      </c>
      <c r="Q732" s="202">
        <f t="shared" si="142"/>
        <v>0</v>
      </c>
      <c r="R732" s="202">
        <f t="shared" si="143"/>
        <v>0</v>
      </c>
      <c r="S732" s="203">
        <f t="shared" si="144"/>
        <v>0</v>
      </c>
      <c r="T732" s="202">
        <f t="shared" si="145"/>
        <v>0</v>
      </c>
      <c r="U732" s="203">
        <f t="shared" si="146"/>
        <v>0</v>
      </c>
      <c r="V732" s="202">
        <f t="shared" si="147"/>
        <v>0</v>
      </c>
      <c r="W732" s="204" t="str">
        <f t="shared" si="148"/>
        <v>none</v>
      </c>
      <c r="X732" s="205">
        <f t="shared" si="149"/>
        <v>0</v>
      </c>
    </row>
    <row r="733" spans="1:24" x14ac:dyDescent="0.25">
      <c r="A733" s="228" t="s">
        <v>25</v>
      </c>
      <c r="B733" s="341">
        <f t="shared" si="150"/>
        <v>12</v>
      </c>
      <c r="C733" s="341" t="str">
        <f t="shared" si="139"/>
        <v>Refunds - 12</v>
      </c>
      <c r="D733" s="351"/>
      <c r="E733" s="350"/>
      <c r="F733" s="351"/>
      <c r="G733" s="350"/>
      <c r="H733" s="350"/>
      <c r="I733" s="351"/>
      <c r="J733" s="350"/>
      <c r="K733" s="350"/>
      <c r="L733" s="351"/>
      <c r="M733" s="341" t="str">
        <f t="shared" si="140"/>
        <v/>
      </c>
      <c r="N733" s="350"/>
      <c r="O733" s="351"/>
      <c r="P733" s="341" t="str">
        <f t="shared" si="141"/>
        <v/>
      </c>
      <c r="Q733" s="202">
        <f t="shared" si="142"/>
        <v>0</v>
      </c>
      <c r="R733" s="202">
        <f t="shared" si="143"/>
        <v>0</v>
      </c>
      <c r="S733" s="203">
        <f t="shared" si="144"/>
        <v>0</v>
      </c>
      <c r="T733" s="202">
        <f t="shared" si="145"/>
        <v>0</v>
      </c>
      <c r="U733" s="203">
        <f t="shared" si="146"/>
        <v>0</v>
      </c>
      <c r="V733" s="202">
        <f t="shared" si="147"/>
        <v>0</v>
      </c>
      <c r="W733" s="204" t="str">
        <f t="shared" si="148"/>
        <v>none</v>
      </c>
      <c r="X733" s="205">
        <f t="shared" si="149"/>
        <v>0</v>
      </c>
    </row>
    <row r="734" spans="1:24" x14ac:dyDescent="0.25">
      <c r="A734" s="228" t="s">
        <v>25</v>
      </c>
      <c r="B734" s="341">
        <f t="shared" si="150"/>
        <v>13</v>
      </c>
      <c r="C734" s="341" t="str">
        <f t="shared" si="139"/>
        <v>Refunds - 13</v>
      </c>
      <c r="D734" s="351"/>
      <c r="E734" s="350"/>
      <c r="F734" s="351"/>
      <c r="G734" s="350"/>
      <c r="H734" s="350"/>
      <c r="I734" s="351"/>
      <c r="J734" s="350"/>
      <c r="K734" s="350"/>
      <c r="L734" s="351"/>
      <c r="M734" s="341" t="str">
        <f t="shared" si="140"/>
        <v/>
      </c>
      <c r="N734" s="350"/>
      <c r="O734" s="351"/>
      <c r="P734" s="341" t="str">
        <f t="shared" si="141"/>
        <v/>
      </c>
      <c r="Q734" s="202">
        <f t="shared" si="142"/>
        <v>0</v>
      </c>
      <c r="R734" s="202">
        <f t="shared" si="143"/>
        <v>0</v>
      </c>
      <c r="S734" s="203">
        <f t="shared" si="144"/>
        <v>0</v>
      </c>
      <c r="T734" s="202">
        <f t="shared" si="145"/>
        <v>0</v>
      </c>
      <c r="U734" s="203">
        <f t="shared" si="146"/>
        <v>0</v>
      </c>
      <c r="V734" s="202">
        <f t="shared" si="147"/>
        <v>0</v>
      </c>
      <c r="W734" s="204" t="str">
        <f t="shared" si="148"/>
        <v>none</v>
      </c>
      <c r="X734" s="205">
        <f t="shared" si="149"/>
        <v>0</v>
      </c>
    </row>
    <row r="735" spans="1:24" x14ac:dyDescent="0.25">
      <c r="A735" s="228" t="s">
        <v>25</v>
      </c>
      <c r="B735" s="341">
        <f t="shared" si="150"/>
        <v>14</v>
      </c>
      <c r="C735" s="341" t="str">
        <f t="shared" si="139"/>
        <v>Refunds - 14</v>
      </c>
      <c r="D735" s="351"/>
      <c r="E735" s="350"/>
      <c r="F735" s="351"/>
      <c r="G735" s="350"/>
      <c r="H735" s="350"/>
      <c r="I735" s="351"/>
      <c r="J735" s="350"/>
      <c r="K735" s="350"/>
      <c r="L735" s="351"/>
      <c r="M735" s="341" t="str">
        <f t="shared" si="140"/>
        <v/>
      </c>
      <c r="N735" s="350"/>
      <c r="O735" s="351"/>
      <c r="P735" s="341" t="str">
        <f t="shared" si="141"/>
        <v/>
      </c>
      <c r="Q735" s="202">
        <f t="shared" si="142"/>
        <v>0</v>
      </c>
      <c r="R735" s="202">
        <f t="shared" si="143"/>
        <v>0</v>
      </c>
      <c r="S735" s="203">
        <f t="shared" si="144"/>
        <v>0</v>
      </c>
      <c r="T735" s="202">
        <f t="shared" si="145"/>
        <v>0</v>
      </c>
      <c r="U735" s="203">
        <f t="shared" si="146"/>
        <v>0</v>
      </c>
      <c r="V735" s="202">
        <f t="shared" si="147"/>
        <v>0</v>
      </c>
      <c r="W735" s="204" t="str">
        <f t="shared" si="148"/>
        <v>none</v>
      </c>
      <c r="X735" s="205">
        <f t="shared" si="149"/>
        <v>0</v>
      </c>
    </row>
    <row r="736" spans="1:24" x14ac:dyDescent="0.25">
      <c r="A736" s="228" t="s">
        <v>25</v>
      </c>
      <c r="B736" s="341">
        <f t="shared" si="150"/>
        <v>15</v>
      </c>
      <c r="C736" s="341" t="str">
        <f t="shared" si="139"/>
        <v>Refunds - 15</v>
      </c>
      <c r="D736" s="351"/>
      <c r="E736" s="350"/>
      <c r="F736" s="351"/>
      <c r="G736" s="350"/>
      <c r="H736" s="350"/>
      <c r="I736" s="351"/>
      <c r="J736" s="350"/>
      <c r="K736" s="350"/>
      <c r="L736" s="351"/>
      <c r="M736" s="341" t="str">
        <f t="shared" si="140"/>
        <v/>
      </c>
      <c r="N736" s="350"/>
      <c r="O736" s="351"/>
      <c r="P736" s="341" t="str">
        <f t="shared" si="141"/>
        <v/>
      </c>
      <c r="Q736" s="202">
        <f t="shared" si="142"/>
        <v>0</v>
      </c>
      <c r="R736" s="202">
        <f t="shared" si="143"/>
        <v>0</v>
      </c>
      <c r="S736" s="203">
        <f t="shared" si="144"/>
        <v>0</v>
      </c>
      <c r="T736" s="202">
        <f t="shared" si="145"/>
        <v>0</v>
      </c>
      <c r="U736" s="203">
        <f t="shared" si="146"/>
        <v>0</v>
      </c>
      <c r="V736" s="202">
        <f t="shared" si="147"/>
        <v>0</v>
      </c>
      <c r="W736" s="204" t="str">
        <f t="shared" si="148"/>
        <v>none</v>
      </c>
      <c r="X736" s="205">
        <f t="shared" si="149"/>
        <v>0</v>
      </c>
    </row>
    <row r="737" spans="1:24" x14ac:dyDescent="0.25">
      <c r="A737" s="228" t="s">
        <v>25</v>
      </c>
      <c r="B737" s="341">
        <f t="shared" si="150"/>
        <v>16</v>
      </c>
      <c r="C737" s="341" t="str">
        <f t="shared" si="139"/>
        <v>Refunds - 16</v>
      </c>
      <c r="D737" s="351"/>
      <c r="E737" s="350"/>
      <c r="F737" s="351"/>
      <c r="G737" s="350"/>
      <c r="H737" s="350"/>
      <c r="I737" s="351"/>
      <c r="J737" s="350"/>
      <c r="K737" s="350"/>
      <c r="L737" s="351"/>
      <c r="M737" s="341" t="str">
        <f t="shared" si="140"/>
        <v/>
      </c>
      <c r="N737" s="350"/>
      <c r="O737" s="351"/>
      <c r="P737" s="341" t="str">
        <f t="shared" si="141"/>
        <v/>
      </c>
      <c r="Q737" s="202">
        <f t="shared" si="142"/>
        <v>0</v>
      </c>
      <c r="R737" s="202">
        <f t="shared" si="143"/>
        <v>0</v>
      </c>
      <c r="S737" s="203">
        <f t="shared" si="144"/>
        <v>0</v>
      </c>
      <c r="T737" s="202">
        <f t="shared" si="145"/>
        <v>0</v>
      </c>
      <c r="U737" s="203">
        <f t="shared" si="146"/>
        <v>0</v>
      </c>
      <c r="V737" s="202">
        <f t="shared" si="147"/>
        <v>0</v>
      </c>
      <c r="W737" s="204" t="str">
        <f t="shared" si="148"/>
        <v>none</v>
      </c>
      <c r="X737" s="205">
        <f t="shared" si="149"/>
        <v>0</v>
      </c>
    </row>
    <row r="738" spans="1:24" x14ac:dyDescent="0.25">
      <c r="A738" s="228" t="s">
        <v>25</v>
      </c>
      <c r="B738" s="341">
        <f t="shared" si="150"/>
        <v>17</v>
      </c>
      <c r="C738" s="341" t="str">
        <f t="shared" si="139"/>
        <v>Refunds - 17</v>
      </c>
      <c r="D738" s="351"/>
      <c r="E738" s="350"/>
      <c r="F738" s="351"/>
      <c r="G738" s="350"/>
      <c r="H738" s="350"/>
      <c r="I738" s="351"/>
      <c r="J738" s="350"/>
      <c r="K738" s="350"/>
      <c r="L738" s="351"/>
      <c r="M738" s="341" t="str">
        <f t="shared" si="140"/>
        <v/>
      </c>
      <c r="N738" s="350"/>
      <c r="O738" s="351"/>
      <c r="P738" s="341" t="str">
        <f t="shared" si="141"/>
        <v/>
      </c>
      <c r="Q738" s="202">
        <f t="shared" si="142"/>
        <v>0</v>
      </c>
      <c r="R738" s="202">
        <f t="shared" si="143"/>
        <v>0</v>
      </c>
      <c r="S738" s="203">
        <f t="shared" si="144"/>
        <v>0</v>
      </c>
      <c r="T738" s="202">
        <f t="shared" si="145"/>
        <v>0</v>
      </c>
      <c r="U738" s="203">
        <f t="shared" si="146"/>
        <v>0</v>
      </c>
      <c r="V738" s="202">
        <f t="shared" si="147"/>
        <v>0</v>
      </c>
      <c r="W738" s="204" t="str">
        <f t="shared" si="148"/>
        <v>none</v>
      </c>
      <c r="X738" s="205">
        <f t="shared" si="149"/>
        <v>0</v>
      </c>
    </row>
    <row r="739" spans="1:24" x14ac:dyDescent="0.25">
      <c r="A739" s="228" t="s">
        <v>25</v>
      </c>
      <c r="B739" s="341">
        <f t="shared" si="150"/>
        <v>18</v>
      </c>
      <c r="C739" s="341" t="str">
        <f t="shared" si="139"/>
        <v>Refunds - 18</v>
      </c>
      <c r="D739" s="351"/>
      <c r="E739" s="350"/>
      <c r="F739" s="351"/>
      <c r="G739" s="350"/>
      <c r="H739" s="350"/>
      <c r="I739" s="351"/>
      <c r="J739" s="350"/>
      <c r="K739" s="350"/>
      <c r="L739" s="351"/>
      <c r="M739" s="341" t="str">
        <f t="shared" si="140"/>
        <v/>
      </c>
      <c r="N739" s="350"/>
      <c r="O739" s="351"/>
      <c r="P739" s="341" t="str">
        <f t="shared" si="141"/>
        <v/>
      </c>
      <c r="Q739" s="202">
        <f t="shared" si="142"/>
        <v>0</v>
      </c>
      <c r="R739" s="202">
        <f t="shared" si="143"/>
        <v>0</v>
      </c>
      <c r="S739" s="203">
        <f t="shared" si="144"/>
        <v>0</v>
      </c>
      <c r="T739" s="202">
        <f t="shared" si="145"/>
        <v>0</v>
      </c>
      <c r="U739" s="203">
        <f t="shared" si="146"/>
        <v>0</v>
      </c>
      <c r="V739" s="202">
        <f t="shared" si="147"/>
        <v>0</v>
      </c>
      <c r="W739" s="204" t="str">
        <f t="shared" si="148"/>
        <v>none</v>
      </c>
      <c r="X739" s="205">
        <f t="shared" si="149"/>
        <v>0</v>
      </c>
    </row>
    <row r="740" spans="1:24" x14ac:dyDescent="0.25">
      <c r="A740" s="228" t="s">
        <v>25</v>
      </c>
      <c r="B740" s="341">
        <f t="shared" si="150"/>
        <v>19</v>
      </c>
      <c r="C740" s="341" t="str">
        <f t="shared" si="139"/>
        <v>Refunds - 19</v>
      </c>
      <c r="D740" s="351"/>
      <c r="E740" s="350"/>
      <c r="F740" s="351"/>
      <c r="G740" s="350"/>
      <c r="H740" s="350"/>
      <c r="I740" s="351"/>
      <c r="J740" s="350"/>
      <c r="K740" s="350"/>
      <c r="L740" s="351"/>
      <c r="M740" s="341" t="str">
        <f t="shared" si="140"/>
        <v/>
      </c>
      <c r="N740" s="350"/>
      <c r="O740" s="351"/>
      <c r="P740" s="341" t="str">
        <f t="shared" si="141"/>
        <v/>
      </c>
      <c r="Q740" s="202">
        <f t="shared" si="142"/>
        <v>0</v>
      </c>
      <c r="R740" s="202">
        <f t="shared" si="143"/>
        <v>0</v>
      </c>
      <c r="S740" s="203">
        <f t="shared" si="144"/>
        <v>0</v>
      </c>
      <c r="T740" s="202">
        <f t="shared" si="145"/>
        <v>0</v>
      </c>
      <c r="U740" s="203">
        <f t="shared" si="146"/>
        <v>0</v>
      </c>
      <c r="V740" s="202">
        <f t="shared" si="147"/>
        <v>0</v>
      </c>
      <c r="W740" s="204" t="str">
        <f t="shared" si="148"/>
        <v>none</v>
      </c>
      <c r="X740" s="205">
        <f t="shared" si="149"/>
        <v>0</v>
      </c>
    </row>
    <row r="741" spans="1:24" x14ac:dyDescent="0.25">
      <c r="A741" s="228" t="s">
        <v>25</v>
      </c>
      <c r="B741" s="341">
        <f t="shared" si="150"/>
        <v>20</v>
      </c>
      <c r="C741" s="341" t="str">
        <f t="shared" si="139"/>
        <v>Refunds - 20</v>
      </c>
      <c r="D741" s="351"/>
      <c r="E741" s="350"/>
      <c r="F741" s="351"/>
      <c r="G741" s="350"/>
      <c r="H741" s="350"/>
      <c r="I741" s="351"/>
      <c r="J741" s="350"/>
      <c r="K741" s="350"/>
      <c r="L741" s="351"/>
      <c r="M741" s="341" t="str">
        <f t="shared" si="140"/>
        <v/>
      </c>
      <c r="N741" s="350"/>
      <c r="O741" s="351"/>
      <c r="P741" s="341" t="str">
        <f t="shared" si="141"/>
        <v/>
      </c>
      <c r="Q741" s="202">
        <f t="shared" si="142"/>
        <v>0</v>
      </c>
      <c r="R741" s="202">
        <f t="shared" si="143"/>
        <v>0</v>
      </c>
      <c r="S741" s="203">
        <f t="shared" si="144"/>
        <v>0</v>
      </c>
      <c r="T741" s="202">
        <f t="shared" si="145"/>
        <v>0</v>
      </c>
      <c r="U741" s="203">
        <f t="shared" si="146"/>
        <v>0</v>
      </c>
      <c r="V741" s="202">
        <f t="shared" si="147"/>
        <v>0</v>
      </c>
      <c r="W741" s="204" t="str">
        <f t="shared" si="148"/>
        <v>none</v>
      </c>
      <c r="X741" s="205">
        <f t="shared" si="149"/>
        <v>0</v>
      </c>
    </row>
    <row r="742" spans="1:24" x14ac:dyDescent="0.25">
      <c r="A742" s="228" t="s">
        <v>25</v>
      </c>
      <c r="B742" s="341">
        <f t="shared" si="150"/>
        <v>21</v>
      </c>
      <c r="C742" s="341" t="str">
        <f t="shared" si="139"/>
        <v>Refunds - 21</v>
      </c>
      <c r="D742" s="351"/>
      <c r="E742" s="350"/>
      <c r="F742" s="351"/>
      <c r="G742" s="350"/>
      <c r="H742" s="350"/>
      <c r="I742" s="351"/>
      <c r="J742" s="350"/>
      <c r="K742" s="350"/>
      <c r="L742" s="351"/>
      <c r="M742" s="341" t="str">
        <f t="shared" si="140"/>
        <v/>
      </c>
      <c r="N742" s="350"/>
      <c r="O742" s="351"/>
      <c r="P742" s="341" t="str">
        <f t="shared" si="141"/>
        <v/>
      </c>
      <c r="Q742" s="202">
        <f t="shared" si="142"/>
        <v>0</v>
      </c>
      <c r="R742" s="202">
        <f t="shared" si="143"/>
        <v>0</v>
      </c>
      <c r="S742" s="203">
        <f t="shared" si="144"/>
        <v>0</v>
      </c>
      <c r="T742" s="202">
        <f t="shared" si="145"/>
        <v>0</v>
      </c>
      <c r="U742" s="203">
        <f t="shared" si="146"/>
        <v>0</v>
      </c>
      <c r="V742" s="202">
        <f t="shared" si="147"/>
        <v>0</v>
      </c>
      <c r="W742" s="204" t="str">
        <f t="shared" si="148"/>
        <v>none</v>
      </c>
      <c r="X742" s="205">
        <f t="shared" si="149"/>
        <v>0</v>
      </c>
    </row>
    <row r="743" spans="1:24" x14ac:dyDescent="0.25">
      <c r="A743" s="228" t="s">
        <v>25</v>
      </c>
      <c r="B743" s="341">
        <f t="shared" si="150"/>
        <v>22</v>
      </c>
      <c r="C743" s="341" t="str">
        <f t="shared" si="139"/>
        <v>Refunds - 22</v>
      </c>
      <c r="D743" s="351"/>
      <c r="E743" s="350"/>
      <c r="F743" s="351"/>
      <c r="G743" s="350"/>
      <c r="H743" s="350"/>
      <c r="I743" s="351"/>
      <c r="J743" s="350"/>
      <c r="K743" s="350"/>
      <c r="L743" s="351"/>
      <c r="M743" s="341" t="str">
        <f t="shared" si="140"/>
        <v/>
      </c>
      <c r="N743" s="350"/>
      <c r="O743" s="351"/>
      <c r="P743" s="341" t="str">
        <f t="shared" si="141"/>
        <v/>
      </c>
      <c r="Q743" s="202">
        <f t="shared" si="142"/>
        <v>0</v>
      </c>
      <c r="R743" s="202">
        <f t="shared" si="143"/>
        <v>0</v>
      </c>
      <c r="S743" s="203">
        <f t="shared" si="144"/>
        <v>0</v>
      </c>
      <c r="T743" s="202">
        <f t="shared" si="145"/>
        <v>0</v>
      </c>
      <c r="U743" s="203">
        <f t="shared" si="146"/>
        <v>0</v>
      </c>
      <c r="V743" s="202">
        <f t="shared" si="147"/>
        <v>0</v>
      </c>
      <c r="W743" s="204" t="str">
        <f t="shared" si="148"/>
        <v>none</v>
      </c>
      <c r="X743" s="205">
        <f t="shared" si="149"/>
        <v>0</v>
      </c>
    </row>
    <row r="744" spans="1:24" x14ac:dyDescent="0.25">
      <c r="A744" s="228" t="s">
        <v>25</v>
      </c>
      <c r="B744" s="341">
        <f t="shared" si="150"/>
        <v>23</v>
      </c>
      <c r="C744" s="341" t="str">
        <f t="shared" si="139"/>
        <v>Refunds - 23</v>
      </c>
      <c r="D744" s="351"/>
      <c r="E744" s="350"/>
      <c r="F744" s="351"/>
      <c r="G744" s="350"/>
      <c r="H744" s="350"/>
      <c r="I744" s="351"/>
      <c r="J744" s="350"/>
      <c r="K744" s="350"/>
      <c r="L744" s="351"/>
      <c r="M744" s="341" t="str">
        <f t="shared" si="140"/>
        <v/>
      </c>
      <c r="N744" s="350"/>
      <c r="O744" s="351"/>
      <c r="P744" s="341" t="str">
        <f t="shared" si="141"/>
        <v/>
      </c>
      <c r="Q744" s="202">
        <f t="shared" si="142"/>
        <v>0</v>
      </c>
      <c r="R744" s="202">
        <f t="shared" si="143"/>
        <v>0</v>
      </c>
      <c r="S744" s="203">
        <f t="shared" si="144"/>
        <v>0</v>
      </c>
      <c r="T744" s="202">
        <f t="shared" si="145"/>
        <v>0</v>
      </c>
      <c r="U744" s="203">
        <f t="shared" si="146"/>
        <v>0</v>
      </c>
      <c r="V744" s="202">
        <f t="shared" si="147"/>
        <v>0</v>
      </c>
      <c r="W744" s="204" t="str">
        <f t="shared" si="148"/>
        <v>none</v>
      </c>
      <c r="X744" s="205">
        <f t="shared" si="149"/>
        <v>0</v>
      </c>
    </row>
    <row r="745" spans="1:24" x14ac:dyDescent="0.25">
      <c r="A745" s="228" t="s">
        <v>25</v>
      </c>
      <c r="B745" s="341">
        <f t="shared" si="150"/>
        <v>24</v>
      </c>
      <c r="C745" s="341" t="str">
        <f t="shared" si="139"/>
        <v>Refunds - 24</v>
      </c>
      <c r="D745" s="351"/>
      <c r="E745" s="350"/>
      <c r="F745" s="351"/>
      <c r="G745" s="350"/>
      <c r="H745" s="350"/>
      <c r="I745" s="351"/>
      <c r="J745" s="350"/>
      <c r="K745" s="350"/>
      <c r="L745" s="351"/>
      <c r="M745" s="341" t="str">
        <f t="shared" si="140"/>
        <v/>
      </c>
      <c r="N745" s="350"/>
      <c r="O745" s="351"/>
      <c r="P745" s="341" t="str">
        <f t="shared" si="141"/>
        <v/>
      </c>
      <c r="Q745" s="202">
        <f t="shared" si="142"/>
        <v>0</v>
      </c>
      <c r="R745" s="202">
        <f t="shared" si="143"/>
        <v>0</v>
      </c>
      <c r="S745" s="203">
        <f t="shared" si="144"/>
        <v>0</v>
      </c>
      <c r="T745" s="202">
        <f t="shared" si="145"/>
        <v>0</v>
      </c>
      <c r="U745" s="203">
        <f t="shared" si="146"/>
        <v>0</v>
      </c>
      <c r="V745" s="202">
        <f t="shared" si="147"/>
        <v>0</v>
      </c>
      <c r="W745" s="204" t="str">
        <f t="shared" si="148"/>
        <v>none</v>
      </c>
      <c r="X745" s="205">
        <f t="shared" si="149"/>
        <v>0</v>
      </c>
    </row>
    <row r="746" spans="1:24" x14ac:dyDescent="0.25">
      <c r="A746" s="228" t="s">
        <v>25</v>
      </c>
      <c r="B746" s="341">
        <f t="shared" si="150"/>
        <v>25</v>
      </c>
      <c r="C746" s="341" t="str">
        <f t="shared" ref="C746:C809" si="151">A746&amp;" - "&amp;B746</f>
        <v>Refunds - 25</v>
      </c>
      <c r="D746" s="351"/>
      <c r="E746" s="350"/>
      <c r="F746" s="351"/>
      <c r="G746" s="350"/>
      <c r="H746" s="350"/>
      <c r="I746" s="351"/>
      <c r="J746" s="350"/>
      <c r="K746" s="350"/>
      <c r="L746" s="351"/>
      <c r="M746" s="341" t="str">
        <f t="shared" si="140"/>
        <v/>
      </c>
      <c r="N746" s="350"/>
      <c r="O746" s="351"/>
      <c r="P746" s="341" t="str">
        <f t="shared" si="141"/>
        <v/>
      </c>
      <c r="Q746" s="202">
        <f t="shared" si="142"/>
        <v>0</v>
      </c>
      <c r="R746" s="202">
        <f t="shared" si="143"/>
        <v>0</v>
      </c>
      <c r="S746" s="203">
        <f t="shared" si="144"/>
        <v>0</v>
      </c>
      <c r="T746" s="202">
        <f t="shared" si="145"/>
        <v>0</v>
      </c>
      <c r="U746" s="203">
        <f t="shared" si="146"/>
        <v>0</v>
      </c>
      <c r="V746" s="202">
        <f t="shared" si="147"/>
        <v>0</v>
      </c>
      <c r="W746" s="204" t="str">
        <f t="shared" si="148"/>
        <v>none</v>
      </c>
      <c r="X746" s="205">
        <f t="shared" si="149"/>
        <v>0</v>
      </c>
    </row>
    <row r="747" spans="1:24" x14ac:dyDescent="0.25">
      <c r="A747" s="228" t="s">
        <v>25</v>
      </c>
      <c r="B747" s="341">
        <f t="shared" si="150"/>
        <v>26</v>
      </c>
      <c r="C747" s="341" t="str">
        <f t="shared" si="151"/>
        <v>Refunds - 26</v>
      </c>
      <c r="D747" s="351"/>
      <c r="E747" s="350"/>
      <c r="F747" s="351"/>
      <c r="G747" s="350"/>
      <c r="H747" s="350"/>
      <c r="I747" s="351"/>
      <c r="J747" s="350"/>
      <c r="K747" s="350"/>
      <c r="L747" s="351"/>
      <c r="M747" s="341" t="str">
        <f t="shared" si="140"/>
        <v/>
      </c>
      <c r="N747" s="350"/>
      <c r="O747" s="351"/>
      <c r="P747" s="341" t="str">
        <f t="shared" si="141"/>
        <v/>
      </c>
      <c r="Q747" s="202">
        <f t="shared" si="142"/>
        <v>0</v>
      </c>
      <c r="R747" s="202">
        <f t="shared" si="143"/>
        <v>0</v>
      </c>
      <c r="S747" s="203">
        <f t="shared" si="144"/>
        <v>0</v>
      </c>
      <c r="T747" s="202">
        <f t="shared" si="145"/>
        <v>0</v>
      </c>
      <c r="U747" s="203">
        <f t="shared" si="146"/>
        <v>0</v>
      </c>
      <c r="V747" s="202">
        <f t="shared" si="147"/>
        <v>0</v>
      </c>
      <c r="W747" s="204" t="str">
        <f t="shared" si="148"/>
        <v>none</v>
      </c>
      <c r="X747" s="205">
        <f t="shared" si="149"/>
        <v>0</v>
      </c>
    </row>
    <row r="748" spans="1:24" x14ac:dyDescent="0.25">
      <c r="A748" s="228" t="s">
        <v>25</v>
      </c>
      <c r="B748" s="341">
        <f t="shared" si="150"/>
        <v>27</v>
      </c>
      <c r="C748" s="341" t="str">
        <f t="shared" si="151"/>
        <v>Refunds - 27</v>
      </c>
      <c r="D748" s="351"/>
      <c r="E748" s="350"/>
      <c r="F748" s="351"/>
      <c r="G748" s="350"/>
      <c r="H748" s="350"/>
      <c r="I748" s="351"/>
      <c r="J748" s="350"/>
      <c r="K748" s="350"/>
      <c r="L748" s="351"/>
      <c r="M748" s="341" t="str">
        <f t="shared" si="140"/>
        <v/>
      </c>
      <c r="N748" s="350"/>
      <c r="O748" s="351"/>
      <c r="P748" s="341" t="str">
        <f t="shared" si="141"/>
        <v/>
      </c>
      <c r="Q748" s="202">
        <f t="shared" si="142"/>
        <v>0</v>
      </c>
      <c r="R748" s="202">
        <f t="shared" si="143"/>
        <v>0</v>
      </c>
      <c r="S748" s="203">
        <f t="shared" si="144"/>
        <v>0</v>
      </c>
      <c r="T748" s="202">
        <f t="shared" si="145"/>
        <v>0</v>
      </c>
      <c r="U748" s="203">
        <f t="shared" si="146"/>
        <v>0</v>
      </c>
      <c r="V748" s="202">
        <f t="shared" si="147"/>
        <v>0</v>
      </c>
      <c r="W748" s="204" t="str">
        <f t="shared" si="148"/>
        <v>none</v>
      </c>
      <c r="X748" s="205">
        <f t="shared" si="149"/>
        <v>0</v>
      </c>
    </row>
    <row r="749" spans="1:24" x14ac:dyDescent="0.25">
      <c r="A749" s="228" t="s">
        <v>25</v>
      </c>
      <c r="B749" s="341">
        <f t="shared" si="150"/>
        <v>28</v>
      </c>
      <c r="C749" s="341" t="str">
        <f t="shared" si="151"/>
        <v>Refunds - 28</v>
      </c>
      <c r="D749" s="351"/>
      <c r="E749" s="350"/>
      <c r="F749" s="351"/>
      <c r="G749" s="350"/>
      <c r="H749" s="350"/>
      <c r="I749" s="351"/>
      <c r="J749" s="350"/>
      <c r="K749" s="350"/>
      <c r="L749" s="351"/>
      <c r="M749" s="341" t="str">
        <f t="shared" si="140"/>
        <v/>
      </c>
      <c r="N749" s="350"/>
      <c r="O749" s="351"/>
      <c r="P749" s="341" t="str">
        <f t="shared" si="141"/>
        <v/>
      </c>
      <c r="Q749" s="202">
        <f t="shared" si="142"/>
        <v>0</v>
      </c>
      <c r="R749" s="202">
        <f t="shared" si="143"/>
        <v>0</v>
      </c>
      <c r="S749" s="203">
        <f t="shared" si="144"/>
        <v>0</v>
      </c>
      <c r="T749" s="202">
        <f t="shared" si="145"/>
        <v>0</v>
      </c>
      <c r="U749" s="203">
        <f t="shared" si="146"/>
        <v>0</v>
      </c>
      <c r="V749" s="202">
        <f t="shared" si="147"/>
        <v>0</v>
      </c>
      <c r="W749" s="204" t="str">
        <f t="shared" si="148"/>
        <v>none</v>
      </c>
      <c r="X749" s="205">
        <f t="shared" si="149"/>
        <v>0</v>
      </c>
    </row>
    <row r="750" spans="1:24" x14ac:dyDescent="0.25">
      <c r="A750" s="228" t="s">
        <v>25</v>
      </c>
      <c r="B750" s="341">
        <f t="shared" si="150"/>
        <v>29</v>
      </c>
      <c r="C750" s="341" t="str">
        <f t="shared" si="151"/>
        <v>Refunds - 29</v>
      </c>
      <c r="D750" s="351"/>
      <c r="E750" s="350"/>
      <c r="F750" s="351"/>
      <c r="G750" s="350"/>
      <c r="H750" s="350"/>
      <c r="I750" s="351"/>
      <c r="J750" s="350"/>
      <c r="K750" s="350"/>
      <c r="L750" s="351"/>
      <c r="M750" s="341" t="str">
        <f t="shared" si="140"/>
        <v/>
      </c>
      <c r="N750" s="350"/>
      <c r="O750" s="351"/>
      <c r="P750" s="341" t="str">
        <f t="shared" si="141"/>
        <v/>
      </c>
      <c r="Q750" s="202">
        <f t="shared" si="142"/>
        <v>0</v>
      </c>
      <c r="R750" s="202">
        <f t="shared" si="143"/>
        <v>0</v>
      </c>
      <c r="S750" s="203">
        <f t="shared" si="144"/>
        <v>0</v>
      </c>
      <c r="T750" s="202">
        <f t="shared" si="145"/>
        <v>0</v>
      </c>
      <c r="U750" s="203">
        <f t="shared" si="146"/>
        <v>0</v>
      </c>
      <c r="V750" s="202">
        <f t="shared" si="147"/>
        <v>0</v>
      </c>
      <c r="W750" s="204" t="str">
        <f t="shared" si="148"/>
        <v>none</v>
      </c>
      <c r="X750" s="205">
        <f t="shared" si="149"/>
        <v>0</v>
      </c>
    </row>
    <row r="751" spans="1:24" x14ac:dyDescent="0.25">
      <c r="A751" s="228" t="s">
        <v>25</v>
      </c>
      <c r="B751" s="341">
        <f t="shared" si="150"/>
        <v>30</v>
      </c>
      <c r="C751" s="341" t="str">
        <f t="shared" si="151"/>
        <v>Refunds - 30</v>
      </c>
      <c r="D751" s="351"/>
      <c r="E751" s="350"/>
      <c r="F751" s="351"/>
      <c r="G751" s="350"/>
      <c r="H751" s="350"/>
      <c r="I751" s="351"/>
      <c r="J751" s="350"/>
      <c r="K751" s="350"/>
      <c r="L751" s="351"/>
      <c r="M751" s="341" t="str">
        <f t="shared" si="140"/>
        <v/>
      </c>
      <c r="N751" s="350"/>
      <c r="O751" s="351"/>
      <c r="P751" s="341" t="str">
        <f t="shared" si="141"/>
        <v/>
      </c>
      <c r="Q751" s="202">
        <f t="shared" si="142"/>
        <v>0</v>
      </c>
      <c r="R751" s="202">
        <f t="shared" si="143"/>
        <v>0</v>
      </c>
      <c r="S751" s="203">
        <f t="shared" si="144"/>
        <v>0</v>
      </c>
      <c r="T751" s="202">
        <f t="shared" si="145"/>
        <v>0</v>
      </c>
      <c r="U751" s="203">
        <f t="shared" si="146"/>
        <v>0</v>
      </c>
      <c r="V751" s="202">
        <f t="shared" si="147"/>
        <v>0</v>
      </c>
      <c r="W751" s="204" t="str">
        <f t="shared" si="148"/>
        <v>none</v>
      </c>
      <c r="X751" s="205">
        <f t="shared" si="149"/>
        <v>0</v>
      </c>
    </row>
    <row r="752" spans="1:24" x14ac:dyDescent="0.25">
      <c r="A752" s="228" t="s">
        <v>25</v>
      </c>
      <c r="B752" s="341">
        <f t="shared" si="150"/>
        <v>31</v>
      </c>
      <c r="C752" s="341" t="str">
        <f t="shared" si="151"/>
        <v>Refunds - 31</v>
      </c>
      <c r="D752" s="351"/>
      <c r="E752" s="350"/>
      <c r="F752" s="351"/>
      <c r="G752" s="350"/>
      <c r="H752" s="350"/>
      <c r="I752" s="351"/>
      <c r="J752" s="350"/>
      <c r="K752" s="350"/>
      <c r="L752" s="351"/>
      <c r="M752" s="341" t="str">
        <f t="shared" si="140"/>
        <v/>
      </c>
      <c r="N752" s="350"/>
      <c r="O752" s="351"/>
      <c r="P752" s="341" t="str">
        <f t="shared" si="141"/>
        <v/>
      </c>
      <c r="Q752" s="202">
        <f t="shared" si="142"/>
        <v>0</v>
      </c>
      <c r="R752" s="202">
        <f t="shared" si="143"/>
        <v>0</v>
      </c>
      <c r="S752" s="203">
        <f t="shared" si="144"/>
        <v>0</v>
      </c>
      <c r="T752" s="202">
        <f t="shared" si="145"/>
        <v>0</v>
      </c>
      <c r="U752" s="203">
        <f t="shared" si="146"/>
        <v>0</v>
      </c>
      <c r="V752" s="202">
        <f t="shared" si="147"/>
        <v>0</v>
      </c>
      <c r="W752" s="204" t="str">
        <f t="shared" si="148"/>
        <v>none</v>
      </c>
      <c r="X752" s="205">
        <f t="shared" si="149"/>
        <v>0</v>
      </c>
    </row>
    <row r="753" spans="1:24" x14ac:dyDescent="0.25">
      <c r="A753" s="228" t="s">
        <v>25</v>
      </c>
      <c r="B753" s="341">
        <f t="shared" si="150"/>
        <v>32</v>
      </c>
      <c r="C753" s="341" t="str">
        <f t="shared" si="151"/>
        <v>Refunds - 32</v>
      </c>
      <c r="D753" s="351"/>
      <c r="E753" s="350"/>
      <c r="F753" s="351"/>
      <c r="G753" s="350"/>
      <c r="H753" s="350"/>
      <c r="I753" s="351"/>
      <c r="J753" s="350"/>
      <c r="K753" s="350"/>
      <c r="L753" s="351"/>
      <c r="M753" s="341" t="str">
        <f t="shared" si="140"/>
        <v/>
      </c>
      <c r="N753" s="350"/>
      <c r="O753" s="351"/>
      <c r="P753" s="341" t="str">
        <f t="shared" si="141"/>
        <v/>
      </c>
      <c r="Q753" s="202">
        <f t="shared" si="142"/>
        <v>0</v>
      </c>
      <c r="R753" s="202">
        <f t="shared" si="143"/>
        <v>0</v>
      </c>
      <c r="S753" s="203">
        <f t="shared" si="144"/>
        <v>0</v>
      </c>
      <c r="T753" s="202">
        <f t="shared" si="145"/>
        <v>0</v>
      </c>
      <c r="U753" s="203">
        <f t="shared" si="146"/>
        <v>0</v>
      </c>
      <c r="V753" s="202">
        <f t="shared" si="147"/>
        <v>0</v>
      </c>
      <c r="W753" s="204" t="str">
        <f t="shared" si="148"/>
        <v>none</v>
      </c>
      <c r="X753" s="205">
        <f t="shared" si="149"/>
        <v>0</v>
      </c>
    </row>
    <row r="754" spans="1:24" x14ac:dyDescent="0.25">
      <c r="A754" s="228" t="s">
        <v>25</v>
      </c>
      <c r="B754" s="341">
        <f t="shared" si="150"/>
        <v>33</v>
      </c>
      <c r="C754" s="341" t="str">
        <f t="shared" si="151"/>
        <v>Refunds - 33</v>
      </c>
      <c r="D754" s="351"/>
      <c r="E754" s="350"/>
      <c r="F754" s="351"/>
      <c r="G754" s="350"/>
      <c r="H754" s="350"/>
      <c r="I754" s="351"/>
      <c r="J754" s="350"/>
      <c r="K754" s="350"/>
      <c r="L754" s="351"/>
      <c r="M754" s="341" t="str">
        <f t="shared" si="140"/>
        <v/>
      </c>
      <c r="N754" s="350"/>
      <c r="O754" s="351"/>
      <c r="P754" s="341" t="str">
        <f t="shared" si="141"/>
        <v/>
      </c>
      <c r="Q754" s="202">
        <f t="shared" si="142"/>
        <v>0</v>
      </c>
      <c r="R754" s="202">
        <f t="shared" si="143"/>
        <v>0</v>
      </c>
      <c r="S754" s="203">
        <f t="shared" si="144"/>
        <v>0</v>
      </c>
      <c r="T754" s="202">
        <f t="shared" si="145"/>
        <v>0</v>
      </c>
      <c r="U754" s="203">
        <f t="shared" si="146"/>
        <v>0</v>
      </c>
      <c r="V754" s="202">
        <f t="shared" si="147"/>
        <v>0</v>
      </c>
      <c r="W754" s="204" t="str">
        <f t="shared" si="148"/>
        <v>none</v>
      </c>
      <c r="X754" s="205">
        <f t="shared" si="149"/>
        <v>0</v>
      </c>
    </row>
    <row r="755" spans="1:24" x14ac:dyDescent="0.25">
      <c r="A755" s="228" t="s">
        <v>25</v>
      </c>
      <c r="B755" s="341">
        <f t="shared" si="150"/>
        <v>34</v>
      </c>
      <c r="C755" s="341" t="str">
        <f t="shared" si="151"/>
        <v>Refunds - 34</v>
      </c>
      <c r="D755" s="351"/>
      <c r="E755" s="350"/>
      <c r="F755" s="351"/>
      <c r="G755" s="350"/>
      <c r="H755" s="350"/>
      <c r="I755" s="351"/>
      <c r="J755" s="350"/>
      <c r="K755" s="350"/>
      <c r="L755" s="351"/>
      <c r="M755" s="341" t="str">
        <f t="shared" si="140"/>
        <v/>
      </c>
      <c r="N755" s="350"/>
      <c r="O755" s="351"/>
      <c r="P755" s="341" t="str">
        <f t="shared" si="141"/>
        <v/>
      </c>
      <c r="Q755" s="202">
        <f t="shared" si="142"/>
        <v>0</v>
      </c>
      <c r="R755" s="202">
        <f t="shared" si="143"/>
        <v>0</v>
      </c>
      <c r="S755" s="203">
        <f t="shared" si="144"/>
        <v>0</v>
      </c>
      <c r="T755" s="202">
        <f t="shared" si="145"/>
        <v>0</v>
      </c>
      <c r="U755" s="203">
        <f t="shared" si="146"/>
        <v>0</v>
      </c>
      <c r="V755" s="202">
        <f t="shared" si="147"/>
        <v>0</v>
      </c>
      <c r="W755" s="204" t="str">
        <f t="shared" si="148"/>
        <v>none</v>
      </c>
      <c r="X755" s="205">
        <f t="shared" si="149"/>
        <v>0</v>
      </c>
    </row>
    <row r="756" spans="1:24" x14ac:dyDescent="0.25">
      <c r="A756" s="228" t="s">
        <v>25</v>
      </c>
      <c r="B756" s="341">
        <f t="shared" si="150"/>
        <v>35</v>
      </c>
      <c r="C756" s="341" t="str">
        <f t="shared" si="151"/>
        <v>Refunds - 35</v>
      </c>
      <c r="D756" s="351"/>
      <c r="E756" s="350"/>
      <c r="F756" s="351"/>
      <c r="G756" s="350"/>
      <c r="H756" s="350"/>
      <c r="I756" s="351"/>
      <c r="J756" s="350"/>
      <c r="K756" s="350"/>
      <c r="L756" s="351"/>
      <c r="M756" s="341" t="str">
        <f t="shared" si="140"/>
        <v/>
      </c>
      <c r="N756" s="350"/>
      <c r="O756" s="351"/>
      <c r="P756" s="341" t="str">
        <f t="shared" si="141"/>
        <v/>
      </c>
      <c r="Q756" s="202">
        <f t="shared" si="142"/>
        <v>0</v>
      </c>
      <c r="R756" s="202">
        <f t="shared" si="143"/>
        <v>0</v>
      </c>
      <c r="S756" s="203">
        <f t="shared" si="144"/>
        <v>0</v>
      </c>
      <c r="T756" s="202">
        <f t="shared" si="145"/>
        <v>0</v>
      </c>
      <c r="U756" s="203">
        <f t="shared" si="146"/>
        <v>0</v>
      </c>
      <c r="V756" s="202">
        <f t="shared" si="147"/>
        <v>0</v>
      </c>
      <c r="W756" s="204" t="str">
        <f t="shared" si="148"/>
        <v>none</v>
      </c>
      <c r="X756" s="205">
        <f t="shared" si="149"/>
        <v>0</v>
      </c>
    </row>
    <row r="757" spans="1:24" x14ac:dyDescent="0.25">
      <c r="A757" s="228" t="s">
        <v>25</v>
      </c>
      <c r="B757" s="341">
        <f t="shared" si="150"/>
        <v>36</v>
      </c>
      <c r="C757" s="341" t="str">
        <f t="shared" si="151"/>
        <v>Refunds - 36</v>
      </c>
      <c r="D757" s="351"/>
      <c r="E757" s="350"/>
      <c r="F757" s="351"/>
      <c r="G757" s="350"/>
      <c r="H757" s="350"/>
      <c r="I757" s="351"/>
      <c r="J757" s="350"/>
      <c r="K757" s="350"/>
      <c r="L757" s="351"/>
      <c r="M757" s="341" t="str">
        <f t="shared" si="140"/>
        <v/>
      </c>
      <c r="N757" s="350"/>
      <c r="O757" s="351"/>
      <c r="P757" s="341" t="str">
        <f t="shared" si="141"/>
        <v/>
      </c>
      <c r="Q757" s="202">
        <f t="shared" si="142"/>
        <v>0</v>
      </c>
      <c r="R757" s="202">
        <f t="shared" si="143"/>
        <v>0</v>
      </c>
      <c r="S757" s="203">
        <f t="shared" si="144"/>
        <v>0</v>
      </c>
      <c r="T757" s="202">
        <f t="shared" si="145"/>
        <v>0</v>
      </c>
      <c r="U757" s="203">
        <f t="shared" si="146"/>
        <v>0</v>
      </c>
      <c r="V757" s="202">
        <f t="shared" si="147"/>
        <v>0</v>
      </c>
      <c r="W757" s="204" t="str">
        <f t="shared" si="148"/>
        <v>none</v>
      </c>
      <c r="X757" s="205">
        <f t="shared" si="149"/>
        <v>0</v>
      </c>
    </row>
    <row r="758" spans="1:24" x14ac:dyDescent="0.25">
      <c r="A758" s="228" t="s">
        <v>25</v>
      </c>
      <c r="B758" s="341">
        <f t="shared" si="150"/>
        <v>37</v>
      </c>
      <c r="C758" s="341" t="str">
        <f t="shared" si="151"/>
        <v>Refunds - 37</v>
      </c>
      <c r="D758" s="351"/>
      <c r="E758" s="350"/>
      <c r="F758" s="351"/>
      <c r="G758" s="350"/>
      <c r="H758" s="350"/>
      <c r="I758" s="351"/>
      <c r="J758" s="350"/>
      <c r="K758" s="350"/>
      <c r="L758" s="351"/>
      <c r="M758" s="341" t="str">
        <f t="shared" si="140"/>
        <v/>
      </c>
      <c r="N758" s="350"/>
      <c r="O758" s="351"/>
      <c r="P758" s="341" t="str">
        <f t="shared" si="141"/>
        <v/>
      </c>
      <c r="Q758" s="202">
        <f t="shared" si="142"/>
        <v>0</v>
      </c>
      <c r="R758" s="202">
        <f t="shared" si="143"/>
        <v>0</v>
      </c>
      <c r="S758" s="203">
        <f t="shared" si="144"/>
        <v>0</v>
      </c>
      <c r="T758" s="202">
        <f t="shared" si="145"/>
        <v>0</v>
      </c>
      <c r="U758" s="203">
        <f t="shared" si="146"/>
        <v>0</v>
      </c>
      <c r="V758" s="202">
        <f t="shared" si="147"/>
        <v>0</v>
      </c>
      <c r="W758" s="204" t="str">
        <f t="shared" si="148"/>
        <v>none</v>
      </c>
      <c r="X758" s="205">
        <f t="shared" si="149"/>
        <v>0</v>
      </c>
    </row>
    <row r="759" spans="1:24" x14ac:dyDescent="0.25">
      <c r="A759" s="228" t="s">
        <v>25</v>
      </c>
      <c r="B759" s="341">
        <f t="shared" si="150"/>
        <v>38</v>
      </c>
      <c r="C759" s="341" t="str">
        <f t="shared" si="151"/>
        <v>Refunds - 38</v>
      </c>
      <c r="D759" s="351"/>
      <c r="E759" s="350"/>
      <c r="F759" s="351"/>
      <c r="G759" s="350"/>
      <c r="H759" s="350"/>
      <c r="I759" s="351"/>
      <c r="J759" s="350"/>
      <c r="K759" s="350"/>
      <c r="L759" s="351"/>
      <c r="M759" s="341" t="str">
        <f t="shared" si="140"/>
        <v/>
      </c>
      <c r="N759" s="350"/>
      <c r="O759" s="351"/>
      <c r="P759" s="341" t="str">
        <f t="shared" si="141"/>
        <v/>
      </c>
      <c r="Q759" s="202">
        <f t="shared" si="142"/>
        <v>0</v>
      </c>
      <c r="R759" s="202">
        <f t="shared" si="143"/>
        <v>0</v>
      </c>
      <c r="S759" s="203">
        <f t="shared" si="144"/>
        <v>0</v>
      </c>
      <c r="T759" s="202">
        <f t="shared" si="145"/>
        <v>0</v>
      </c>
      <c r="U759" s="203">
        <f t="shared" si="146"/>
        <v>0</v>
      </c>
      <c r="V759" s="202">
        <f t="shared" si="147"/>
        <v>0</v>
      </c>
      <c r="W759" s="204" t="str">
        <f t="shared" si="148"/>
        <v>none</v>
      </c>
      <c r="X759" s="205">
        <f t="shared" si="149"/>
        <v>0</v>
      </c>
    </row>
    <row r="760" spans="1:24" x14ac:dyDescent="0.25">
      <c r="A760" s="228" t="s">
        <v>25</v>
      </c>
      <c r="B760" s="341">
        <f t="shared" si="150"/>
        <v>39</v>
      </c>
      <c r="C760" s="341" t="str">
        <f t="shared" si="151"/>
        <v>Refunds - 39</v>
      </c>
      <c r="D760" s="351"/>
      <c r="E760" s="350"/>
      <c r="F760" s="351"/>
      <c r="G760" s="350"/>
      <c r="H760" s="350"/>
      <c r="I760" s="351"/>
      <c r="J760" s="350"/>
      <c r="K760" s="350"/>
      <c r="L760" s="351"/>
      <c r="M760" s="341" t="str">
        <f t="shared" si="140"/>
        <v/>
      </c>
      <c r="N760" s="350"/>
      <c r="O760" s="351"/>
      <c r="P760" s="341" t="str">
        <f t="shared" si="141"/>
        <v/>
      </c>
      <c r="Q760" s="202">
        <f t="shared" si="142"/>
        <v>0</v>
      </c>
      <c r="R760" s="202">
        <f t="shared" si="143"/>
        <v>0</v>
      </c>
      <c r="S760" s="203">
        <f t="shared" si="144"/>
        <v>0</v>
      </c>
      <c r="T760" s="202">
        <f t="shared" si="145"/>
        <v>0</v>
      </c>
      <c r="U760" s="203">
        <f t="shared" si="146"/>
        <v>0</v>
      </c>
      <c r="V760" s="202">
        <f t="shared" si="147"/>
        <v>0</v>
      </c>
      <c r="W760" s="204" t="str">
        <f t="shared" si="148"/>
        <v>none</v>
      </c>
      <c r="X760" s="205">
        <f t="shared" si="149"/>
        <v>0</v>
      </c>
    </row>
    <row r="761" spans="1:24" x14ac:dyDescent="0.25">
      <c r="A761" s="228" t="s">
        <v>25</v>
      </c>
      <c r="B761" s="341">
        <f t="shared" si="150"/>
        <v>40</v>
      </c>
      <c r="C761" s="341" t="str">
        <f t="shared" si="151"/>
        <v>Refunds - 40</v>
      </c>
      <c r="D761" s="351"/>
      <c r="E761" s="350"/>
      <c r="F761" s="351"/>
      <c r="G761" s="350"/>
      <c r="H761" s="350"/>
      <c r="I761" s="351"/>
      <c r="J761" s="350"/>
      <c r="K761" s="350"/>
      <c r="L761" s="351"/>
      <c r="M761" s="341" t="str">
        <f t="shared" si="140"/>
        <v/>
      </c>
      <c r="N761" s="350"/>
      <c r="O761" s="351"/>
      <c r="P761" s="341" t="str">
        <f t="shared" si="141"/>
        <v/>
      </c>
      <c r="Q761" s="202">
        <f t="shared" si="142"/>
        <v>0</v>
      </c>
      <c r="R761" s="202">
        <f t="shared" si="143"/>
        <v>0</v>
      </c>
      <c r="S761" s="203">
        <f t="shared" si="144"/>
        <v>0</v>
      </c>
      <c r="T761" s="202">
        <f t="shared" si="145"/>
        <v>0</v>
      </c>
      <c r="U761" s="203">
        <f t="shared" si="146"/>
        <v>0</v>
      </c>
      <c r="V761" s="202">
        <f t="shared" si="147"/>
        <v>0</v>
      </c>
      <c r="W761" s="204" t="str">
        <f t="shared" si="148"/>
        <v>none</v>
      </c>
      <c r="X761" s="205">
        <f t="shared" si="149"/>
        <v>0</v>
      </c>
    </row>
    <row r="762" spans="1:24" x14ac:dyDescent="0.25">
      <c r="A762" s="228" t="s">
        <v>25</v>
      </c>
      <c r="B762" s="341">
        <f t="shared" si="150"/>
        <v>41</v>
      </c>
      <c r="C762" s="341" t="str">
        <f t="shared" si="151"/>
        <v>Refunds - 41</v>
      </c>
      <c r="D762" s="351"/>
      <c r="E762" s="350"/>
      <c r="F762" s="351"/>
      <c r="G762" s="350"/>
      <c r="H762" s="350"/>
      <c r="I762" s="351"/>
      <c r="J762" s="350"/>
      <c r="K762" s="350"/>
      <c r="L762" s="351"/>
      <c r="M762" s="341" t="str">
        <f t="shared" si="140"/>
        <v/>
      </c>
      <c r="N762" s="350"/>
      <c r="O762" s="351"/>
      <c r="P762" s="341" t="str">
        <f t="shared" si="141"/>
        <v/>
      </c>
      <c r="Q762" s="202">
        <f t="shared" si="142"/>
        <v>0</v>
      </c>
      <c r="R762" s="202">
        <f t="shared" si="143"/>
        <v>0</v>
      </c>
      <c r="S762" s="203">
        <f t="shared" si="144"/>
        <v>0</v>
      </c>
      <c r="T762" s="202">
        <f t="shared" si="145"/>
        <v>0</v>
      </c>
      <c r="U762" s="203">
        <f t="shared" si="146"/>
        <v>0</v>
      </c>
      <c r="V762" s="202">
        <f t="shared" si="147"/>
        <v>0</v>
      </c>
      <c r="W762" s="204" t="str">
        <f t="shared" si="148"/>
        <v>none</v>
      </c>
      <c r="X762" s="205">
        <f t="shared" si="149"/>
        <v>0</v>
      </c>
    </row>
    <row r="763" spans="1:24" x14ac:dyDescent="0.25">
      <c r="A763" s="228" t="s">
        <v>25</v>
      </c>
      <c r="B763" s="341">
        <f t="shared" si="150"/>
        <v>42</v>
      </c>
      <c r="C763" s="341" t="str">
        <f t="shared" si="151"/>
        <v>Refunds - 42</v>
      </c>
      <c r="D763" s="351"/>
      <c r="E763" s="350"/>
      <c r="F763" s="351"/>
      <c r="G763" s="350"/>
      <c r="H763" s="350"/>
      <c r="I763" s="351"/>
      <c r="J763" s="350"/>
      <c r="K763" s="350"/>
      <c r="L763" s="351"/>
      <c r="M763" s="341" t="str">
        <f t="shared" si="140"/>
        <v/>
      </c>
      <c r="N763" s="350"/>
      <c r="O763" s="351"/>
      <c r="P763" s="341" t="str">
        <f t="shared" si="141"/>
        <v/>
      </c>
      <c r="Q763" s="202">
        <f t="shared" si="142"/>
        <v>0</v>
      </c>
      <c r="R763" s="202">
        <f t="shared" si="143"/>
        <v>0</v>
      </c>
      <c r="S763" s="203">
        <f t="shared" si="144"/>
        <v>0</v>
      </c>
      <c r="T763" s="202">
        <f t="shared" si="145"/>
        <v>0</v>
      </c>
      <c r="U763" s="203">
        <f t="shared" si="146"/>
        <v>0</v>
      </c>
      <c r="V763" s="202">
        <f t="shared" si="147"/>
        <v>0</v>
      </c>
      <c r="W763" s="204" t="str">
        <f t="shared" si="148"/>
        <v>none</v>
      </c>
      <c r="X763" s="205">
        <f t="shared" si="149"/>
        <v>0</v>
      </c>
    </row>
    <row r="764" spans="1:24" x14ac:dyDescent="0.25">
      <c r="A764" s="228" t="s">
        <v>25</v>
      </c>
      <c r="B764" s="341">
        <f t="shared" si="150"/>
        <v>43</v>
      </c>
      <c r="C764" s="341" t="str">
        <f t="shared" si="151"/>
        <v>Refunds - 43</v>
      </c>
      <c r="D764" s="351"/>
      <c r="E764" s="350"/>
      <c r="F764" s="351"/>
      <c r="G764" s="350"/>
      <c r="H764" s="350"/>
      <c r="I764" s="351"/>
      <c r="J764" s="350"/>
      <c r="K764" s="350"/>
      <c r="L764" s="351"/>
      <c r="M764" s="341" t="str">
        <f t="shared" si="140"/>
        <v/>
      </c>
      <c r="N764" s="350"/>
      <c r="O764" s="351"/>
      <c r="P764" s="341" t="str">
        <f t="shared" si="141"/>
        <v/>
      </c>
      <c r="Q764" s="202">
        <f t="shared" si="142"/>
        <v>0</v>
      </c>
      <c r="R764" s="202">
        <f t="shared" si="143"/>
        <v>0</v>
      </c>
      <c r="S764" s="203">
        <f t="shared" si="144"/>
        <v>0</v>
      </c>
      <c r="T764" s="202">
        <f t="shared" si="145"/>
        <v>0</v>
      </c>
      <c r="U764" s="203">
        <f t="shared" si="146"/>
        <v>0</v>
      </c>
      <c r="V764" s="202">
        <f t="shared" si="147"/>
        <v>0</v>
      </c>
      <c r="W764" s="204" t="str">
        <f t="shared" si="148"/>
        <v>none</v>
      </c>
      <c r="X764" s="205">
        <f t="shared" si="149"/>
        <v>0</v>
      </c>
    </row>
    <row r="765" spans="1:24" x14ac:dyDescent="0.25">
      <c r="A765" s="228" t="s">
        <v>25</v>
      </c>
      <c r="B765" s="341">
        <f t="shared" si="150"/>
        <v>44</v>
      </c>
      <c r="C765" s="341" t="str">
        <f t="shared" si="151"/>
        <v>Refunds - 44</v>
      </c>
      <c r="D765" s="351"/>
      <c r="E765" s="350"/>
      <c r="F765" s="351"/>
      <c r="G765" s="350"/>
      <c r="H765" s="350"/>
      <c r="I765" s="351"/>
      <c r="J765" s="350"/>
      <c r="K765" s="350"/>
      <c r="L765" s="351"/>
      <c r="M765" s="341" t="str">
        <f t="shared" si="140"/>
        <v/>
      </c>
      <c r="N765" s="350"/>
      <c r="O765" s="351"/>
      <c r="P765" s="341" t="str">
        <f t="shared" si="141"/>
        <v/>
      </c>
      <c r="Q765" s="202">
        <f t="shared" si="142"/>
        <v>0</v>
      </c>
      <c r="R765" s="202">
        <f t="shared" si="143"/>
        <v>0</v>
      </c>
      <c r="S765" s="203">
        <f t="shared" si="144"/>
        <v>0</v>
      </c>
      <c r="T765" s="202">
        <f t="shared" si="145"/>
        <v>0</v>
      </c>
      <c r="U765" s="203">
        <f t="shared" si="146"/>
        <v>0</v>
      </c>
      <c r="V765" s="202">
        <f t="shared" si="147"/>
        <v>0</v>
      </c>
      <c r="W765" s="204" t="str">
        <f t="shared" si="148"/>
        <v>none</v>
      </c>
      <c r="X765" s="205">
        <f t="shared" si="149"/>
        <v>0</v>
      </c>
    </row>
    <row r="766" spans="1:24" x14ac:dyDescent="0.25">
      <c r="A766" s="228" t="s">
        <v>25</v>
      </c>
      <c r="B766" s="341">
        <f t="shared" si="150"/>
        <v>45</v>
      </c>
      <c r="C766" s="341" t="str">
        <f t="shared" si="151"/>
        <v>Refunds - 45</v>
      </c>
      <c r="D766" s="351"/>
      <c r="E766" s="350"/>
      <c r="F766" s="351"/>
      <c r="G766" s="350"/>
      <c r="H766" s="350"/>
      <c r="I766" s="351"/>
      <c r="J766" s="350"/>
      <c r="K766" s="350"/>
      <c r="L766" s="351"/>
      <c r="M766" s="341" t="str">
        <f t="shared" si="140"/>
        <v/>
      </c>
      <c r="N766" s="350"/>
      <c r="O766" s="351"/>
      <c r="P766" s="341" t="str">
        <f t="shared" si="141"/>
        <v/>
      </c>
      <c r="Q766" s="202">
        <f t="shared" si="142"/>
        <v>0</v>
      </c>
      <c r="R766" s="202">
        <f t="shared" si="143"/>
        <v>0</v>
      </c>
      <c r="S766" s="203">
        <f t="shared" si="144"/>
        <v>0</v>
      </c>
      <c r="T766" s="202">
        <f t="shared" si="145"/>
        <v>0</v>
      </c>
      <c r="U766" s="203">
        <f t="shared" si="146"/>
        <v>0</v>
      </c>
      <c r="V766" s="202">
        <f t="shared" si="147"/>
        <v>0</v>
      </c>
      <c r="W766" s="204" t="str">
        <f t="shared" si="148"/>
        <v>none</v>
      </c>
      <c r="X766" s="205">
        <f t="shared" si="149"/>
        <v>0</v>
      </c>
    </row>
    <row r="767" spans="1:24" x14ac:dyDescent="0.25">
      <c r="A767" s="228" t="s">
        <v>25</v>
      </c>
      <c r="B767" s="341">
        <f t="shared" si="150"/>
        <v>46</v>
      </c>
      <c r="C767" s="341" t="str">
        <f t="shared" si="151"/>
        <v>Refunds - 46</v>
      </c>
      <c r="D767" s="351"/>
      <c r="E767" s="350"/>
      <c r="F767" s="351"/>
      <c r="G767" s="350"/>
      <c r="H767" s="350"/>
      <c r="I767" s="351"/>
      <c r="J767" s="350"/>
      <c r="K767" s="350"/>
      <c r="L767" s="351"/>
      <c r="M767" s="341" t="str">
        <f t="shared" si="140"/>
        <v/>
      </c>
      <c r="N767" s="350"/>
      <c r="O767" s="351"/>
      <c r="P767" s="341" t="str">
        <f t="shared" si="141"/>
        <v/>
      </c>
      <c r="Q767" s="202">
        <f t="shared" si="142"/>
        <v>0</v>
      </c>
      <c r="R767" s="202">
        <f t="shared" si="143"/>
        <v>0</v>
      </c>
      <c r="S767" s="203">
        <f t="shared" si="144"/>
        <v>0</v>
      </c>
      <c r="T767" s="202">
        <f t="shared" si="145"/>
        <v>0</v>
      </c>
      <c r="U767" s="203">
        <f t="shared" si="146"/>
        <v>0</v>
      </c>
      <c r="V767" s="202">
        <f t="shared" si="147"/>
        <v>0</v>
      </c>
      <c r="W767" s="204" t="str">
        <f t="shared" si="148"/>
        <v>none</v>
      </c>
      <c r="X767" s="205">
        <f t="shared" si="149"/>
        <v>0</v>
      </c>
    </row>
    <row r="768" spans="1:24" x14ac:dyDescent="0.25">
      <c r="A768" s="228" t="s">
        <v>25</v>
      </c>
      <c r="B768" s="341">
        <f t="shared" si="150"/>
        <v>47</v>
      </c>
      <c r="C768" s="341" t="str">
        <f t="shared" si="151"/>
        <v>Refunds - 47</v>
      </c>
      <c r="D768" s="351"/>
      <c r="E768" s="350"/>
      <c r="F768" s="351"/>
      <c r="G768" s="350"/>
      <c r="H768" s="350"/>
      <c r="I768" s="351"/>
      <c r="J768" s="350"/>
      <c r="K768" s="350"/>
      <c r="L768" s="351"/>
      <c r="M768" s="341" t="str">
        <f t="shared" si="140"/>
        <v/>
      </c>
      <c r="N768" s="350"/>
      <c r="O768" s="351"/>
      <c r="P768" s="341" t="str">
        <f t="shared" si="141"/>
        <v/>
      </c>
      <c r="Q768" s="202">
        <f t="shared" si="142"/>
        <v>0</v>
      </c>
      <c r="R768" s="202">
        <f t="shared" si="143"/>
        <v>0</v>
      </c>
      <c r="S768" s="203">
        <f t="shared" si="144"/>
        <v>0</v>
      </c>
      <c r="T768" s="202">
        <f t="shared" si="145"/>
        <v>0</v>
      </c>
      <c r="U768" s="203">
        <f t="shared" si="146"/>
        <v>0</v>
      </c>
      <c r="V768" s="202">
        <f t="shared" si="147"/>
        <v>0</v>
      </c>
      <c r="W768" s="204" t="str">
        <f t="shared" si="148"/>
        <v>none</v>
      </c>
      <c r="X768" s="205">
        <f t="shared" si="149"/>
        <v>0</v>
      </c>
    </row>
    <row r="769" spans="1:24" x14ac:dyDescent="0.25">
      <c r="A769" s="228" t="s">
        <v>25</v>
      </c>
      <c r="B769" s="341">
        <f t="shared" si="150"/>
        <v>48</v>
      </c>
      <c r="C769" s="341" t="str">
        <f t="shared" si="151"/>
        <v>Refunds - 48</v>
      </c>
      <c r="D769" s="351"/>
      <c r="E769" s="350"/>
      <c r="F769" s="351"/>
      <c r="G769" s="350"/>
      <c r="H769" s="350"/>
      <c r="I769" s="351"/>
      <c r="J769" s="350"/>
      <c r="K769" s="350"/>
      <c r="L769" s="351"/>
      <c r="M769" s="341" t="str">
        <f t="shared" si="140"/>
        <v/>
      </c>
      <c r="N769" s="350"/>
      <c r="O769" s="351"/>
      <c r="P769" s="341" t="str">
        <f t="shared" si="141"/>
        <v/>
      </c>
      <c r="Q769" s="202">
        <f t="shared" si="142"/>
        <v>0</v>
      </c>
      <c r="R769" s="202">
        <f t="shared" si="143"/>
        <v>0</v>
      </c>
      <c r="S769" s="203">
        <f t="shared" si="144"/>
        <v>0</v>
      </c>
      <c r="T769" s="202">
        <f t="shared" si="145"/>
        <v>0</v>
      </c>
      <c r="U769" s="203">
        <f t="shared" si="146"/>
        <v>0</v>
      </c>
      <c r="V769" s="202">
        <f t="shared" si="147"/>
        <v>0</v>
      </c>
      <c r="W769" s="204" t="str">
        <f t="shared" si="148"/>
        <v>none</v>
      </c>
      <c r="X769" s="205">
        <f t="shared" si="149"/>
        <v>0</v>
      </c>
    </row>
    <row r="770" spans="1:24" x14ac:dyDescent="0.25">
      <c r="A770" s="228" t="s">
        <v>25</v>
      </c>
      <c r="B770" s="341">
        <f t="shared" si="150"/>
        <v>49</v>
      </c>
      <c r="C770" s="341" t="str">
        <f t="shared" si="151"/>
        <v>Refunds - 49</v>
      </c>
      <c r="D770" s="351"/>
      <c r="E770" s="350"/>
      <c r="F770" s="351"/>
      <c r="G770" s="350"/>
      <c r="H770" s="350"/>
      <c r="I770" s="351"/>
      <c r="J770" s="350"/>
      <c r="K770" s="350"/>
      <c r="L770" s="351"/>
      <c r="M770" s="341" t="str">
        <f t="shared" ref="M770:M811" si="152">IF(ISBLANK(K770),"","SR")</f>
        <v/>
      </c>
      <c r="N770" s="350"/>
      <c r="O770" s="351"/>
      <c r="P770" s="341" t="str">
        <f t="shared" ref="P770:P811" si="153">IF(ISBLANK(N770), "", "UD")</f>
        <v/>
      </c>
      <c r="Q770" s="202">
        <f t="shared" ref="Q770:Q811" si="154">F770</f>
        <v>0</v>
      </c>
      <c r="R770" s="202">
        <f t="shared" ref="R770:R811" si="155">_xlfn.NUMBERVALUE(I770)+_xlfn.NUMBERVALUE(L770)</f>
        <v>0</v>
      </c>
      <c r="S770" s="203">
        <f t="shared" ref="S770:S811" si="156">COUNTIF(E770:K770,"=x")</f>
        <v>0</v>
      </c>
      <c r="T770" s="202">
        <f t="shared" ref="T770:T811" si="157">_xlfn.NUMBERVALUE(F770)+_xlfn.NUMBERVALUE(I770)+_xlfn.NUMBERVALUE(L770)</f>
        <v>0</v>
      </c>
      <c r="U770" s="203">
        <f t="shared" ref="U770:U811" si="158">COUNTIF(E770:N770,"=x")</f>
        <v>0</v>
      </c>
      <c r="V770" s="202">
        <f t="shared" ref="V770:V811" si="159">_xlfn.NUMBERVALUE(F770)+_xlfn.NUMBERVALUE(I770)+_xlfn.NUMBERVALUE(L770)+_xlfn.NUMBERVALUE(O770)</f>
        <v>0</v>
      </c>
      <c r="W770" s="204" t="str">
        <f t="shared" ref="W770:W811" si="160">IF(G770&lt;&gt;"",G770,IF(J770&lt;&gt;"",J770,IF(M770&lt;&gt;"",M770,IF(P770&lt;&gt;"",P770,"none"))))</f>
        <v>none</v>
      </c>
      <c r="X770" s="205">
        <f t="shared" ref="X770:X811" si="161">_xlfn.NUMBERVALUE(D770)-(_xlfn.NUMBERVALUE(Q770)+_xlfn.NUMBERVALUE(R770))</f>
        <v>0</v>
      </c>
    </row>
    <row r="771" spans="1:24" x14ac:dyDescent="0.25">
      <c r="A771" s="228" t="s">
        <v>25</v>
      </c>
      <c r="B771" s="341">
        <f t="shared" si="150"/>
        <v>50</v>
      </c>
      <c r="C771" s="341" t="str">
        <f t="shared" si="151"/>
        <v>Refunds - 50</v>
      </c>
      <c r="D771" s="351"/>
      <c r="E771" s="350"/>
      <c r="F771" s="351"/>
      <c r="G771" s="350"/>
      <c r="H771" s="350"/>
      <c r="I771" s="351"/>
      <c r="J771" s="350"/>
      <c r="K771" s="350"/>
      <c r="L771" s="351"/>
      <c r="M771" s="341" t="str">
        <f t="shared" si="152"/>
        <v/>
      </c>
      <c r="N771" s="350"/>
      <c r="O771" s="351"/>
      <c r="P771" s="341" t="str">
        <f t="shared" si="153"/>
        <v/>
      </c>
      <c r="Q771" s="202">
        <f t="shared" si="154"/>
        <v>0</v>
      </c>
      <c r="R771" s="202">
        <f t="shared" si="155"/>
        <v>0</v>
      </c>
      <c r="S771" s="203">
        <f t="shared" si="156"/>
        <v>0</v>
      </c>
      <c r="T771" s="202">
        <f t="shared" si="157"/>
        <v>0</v>
      </c>
      <c r="U771" s="203">
        <f t="shared" si="158"/>
        <v>0</v>
      </c>
      <c r="V771" s="202">
        <f t="shared" si="159"/>
        <v>0</v>
      </c>
      <c r="W771" s="204" t="str">
        <f t="shared" si="160"/>
        <v>none</v>
      </c>
      <c r="X771" s="205">
        <f t="shared" si="161"/>
        <v>0</v>
      </c>
    </row>
    <row r="772" spans="1:24" x14ac:dyDescent="0.25">
      <c r="A772" s="228" t="s">
        <v>25</v>
      </c>
      <c r="B772" s="341">
        <f t="shared" si="150"/>
        <v>51</v>
      </c>
      <c r="C772" s="341" t="str">
        <f t="shared" si="151"/>
        <v>Refunds - 51</v>
      </c>
      <c r="D772" s="351"/>
      <c r="E772" s="350"/>
      <c r="F772" s="351"/>
      <c r="G772" s="350"/>
      <c r="H772" s="350"/>
      <c r="I772" s="351"/>
      <c r="J772" s="350"/>
      <c r="K772" s="350"/>
      <c r="L772" s="351"/>
      <c r="M772" s="341" t="str">
        <f t="shared" si="152"/>
        <v/>
      </c>
      <c r="N772" s="350"/>
      <c r="O772" s="351"/>
      <c r="P772" s="341" t="str">
        <f t="shared" si="153"/>
        <v/>
      </c>
      <c r="Q772" s="202">
        <f t="shared" si="154"/>
        <v>0</v>
      </c>
      <c r="R772" s="202">
        <f t="shared" si="155"/>
        <v>0</v>
      </c>
      <c r="S772" s="203">
        <f t="shared" si="156"/>
        <v>0</v>
      </c>
      <c r="T772" s="202">
        <f t="shared" si="157"/>
        <v>0</v>
      </c>
      <c r="U772" s="203">
        <f t="shared" si="158"/>
        <v>0</v>
      </c>
      <c r="V772" s="202">
        <f t="shared" si="159"/>
        <v>0</v>
      </c>
      <c r="W772" s="204" t="str">
        <f t="shared" si="160"/>
        <v>none</v>
      </c>
      <c r="X772" s="205">
        <f t="shared" si="161"/>
        <v>0</v>
      </c>
    </row>
    <row r="773" spans="1:24" x14ac:dyDescent="0.25">
      <c r="A773" s="228" t="s">
        <v>25</v>
      </c>
      <c r="B773" s="341">
        <f t="shared" si="150"/>
        <v>52</v>
      </c>
      <c r="C773" s="341" t="str">
        <f t="shared" si="151"/>
        <v>Refunds - 52</v>
      </c>
      <c r="D773" s="351"/>
      <c r="E773" s="350"/>
      <c r="F773" s="351"/>
      <c r="G773" s="350"/>
      <c r="H773" s="350"/>
      <c r="I773" s="351"/>
      <c r="J773" s="350"/>
      <c r="K773" s="350"/>
      <c r="L773" s="351"/>
      <c r="M773" s="341" t="str">
        <f t="shared" si="152"/>
        <v/>
      </c>
      <c r="N773" s="350"/>
      <c r="O773" s="351"/>
      <c r="P773" s="341" t="str">
        <f t="shared" si="153"/>
        <v/>
      </c>
      <c r="Q773" s="202">
        <f t="shared" si="154"/>
        <v>0</v>
      </c>
      <c r="R773" s="202">
        <f t="shared" si="155"/>
        <v>0</v>
      </c>
      <c r="S773" s="203">
        <f t="shared" si="156"/>
        <v>0</v>
      </c>
      <c r="T773" s="202">
        <f t="shared" si="157"/>
        <v>0</v>
      </c>
      <c r="U773" s="203">
        <f t="shared" si="158"/>
        <v>0</v>
      </c>
      <c r="V773" s="202">
        <f t="shared" si="159"/>
        <v>0</v>
      </c>
      <c r="W773" s="204" t="str">
        <f t="shared" si="160"/>
        <v>none</v>
      </c>
      <c r="X773" s="205">
        <f t="shared" si="161"/>
        <v>0</v>
      </c>
    </row>
    <row r="774" spans="1:24" x14ac:dyDescent="0.25">
      <c r="A774" s="228" t="s">
        <v>25</v>
      </c>
      <c r="B774" s="341">
        <f t="shared" si="150"/>
        <v>53</v>
      </c>
      <c r="C774" s="341" t="str">
        <f t="shared" si="151"/>
        <v>Refunds - 53</v>
      </c>
      <c r="D774" s="351"/>
      <c r="E774" s="350"/>
      <c r="F774" s="351"/>
      <c r="G774" s="350"/>
      <c r="H774" s="350"/>
      <c r="I774" s="351"/>
      <c r="J774" s="350"/>
      <c r="K774" s="350"/>
      <c r="L774" s="351"/>
      <c r="M774" s="341" t="str">
        <f t="shared" si="152"/>
        <v/>
      </c>
      <c r="N774" s="350"/>
      <c r="O774" s="351"/>
      <c r="P774" s="341" t="str">
        <f t="shared" si="153"/>
        <v/>
      </c>
      <c r="Q774" s="202">
        <f t="shared" si="154"/>
        <v>0</v>
      </c>
      <c r="R774" s="202">
        <f t="shared" si="155"/>
        <v>0</v>
      </c>
      <c r="S774" s="203">
        <f t="shared" si="156"/>
        <v>0</v>
      </c>
      <c r="T774" s="202">
        <f t="shared" si="157"/>
        <v>0</v>
      </c>
      <c r="U774" s="203">
        <f t="shared" si="158"/>
        <v>0</v>
      </c>
      <c r="V774" s="202">
        <f t="shared" si="159"/>
        <v>0</v>
      </c>
      <c r="W774" s="204" t="str">
        <f t="shared" si="160"/>
        <v>none</v>
      </c>
      <c r="X774" s="205">
        <f t="shared" si="161"/>
        <v>0</v>
      </c>
    </row>
    <row r="775" spans="1:24" x14ac:dyDescent="0.25">
      <c r="A775" s="228" t="s">
        <v>25</v>
      </c>
      <c r="B775" s="341">
        <f t="shared" si="150"/>
        <v>54</v>
      </c>
      <c r="C775" s="341" t="str">
        <f t="shared" si="151"/>
        <v>Refunds - 54</v>
      </c>
      <c r="D775" s="351"/>
      <c r="E775" s="350"/>
      <c r="F775" s="351"/>
      <c r="G775" s="350"/>
      <c r="H775" s="350"/>
      <c r="I775" s="351"/>
      <c r="J775" s="350"/>
      <c r="K775" s="350"/>
      <c r="L775" s="351"/>
      <c r="M775" s="341" t="str">
        <f t="shared" si="152"/>
        <v/>
      </c>
      <c r="N775" s="350"/>
      <c r="O775" s="351"/>
      <c r="P775" s="341" t="str">
        <f t="shared" si="153"/>
        <v/>
      </c>
      <c r="Q775" s="202">
        <f t="shared" si="154"/>
        <v>0</v>
      </c>
      <c r="R775" s="202">
        <f t="shared" si="155"/>
        <v>0</v>
      </c>
      <c r="S775" s="203">
        <f t="shared" si="156"/>
        <v>0</v>
      </c>
      <c r="T775" s="202">
        <f t="shared" si="157"/>
        <v>0</v>
      </c>
      <c r="U775" s="203">
        <f t="shared" si="158"/>
        <v>0</v>
      </c>
      <c r="V775" s="202">
        <f t="shared" si="159"/>
        <v>0</v>
      </c>
      <c r="W775" s="204" t="str">
        <f t="shared" si="160"/>
        <v>none</v>
      </c>
      <c r="X775" s="205">
        <f t="shared" si="161"/>
        <v>0</v>
      </c>
    </row>
    <row r="776" spans="1:24" x14ac:dyDescent="0.25">
      <c r="A776" s="228" t="s">
        <v>25</v>
      </c>
      <c r="B776" s="341">
        <f t="shared" si="150"/>
        <v>55</v>
      </c>
      <c r="C776" s="341" t="str">
        <f t="shared" si="151"/>
        <v>Refunds - 55</v>
      </c>
      <c r="D776" s="351"/>
      <c r="E776" s="350"/>
      <c r="F776" s="351"/>
      <c r="G776" s="350"/>
      <c r="H776" s="350"/>
      <c r="I776" s="351"/>
      <c r="J776" s="350"/>
      <c r="K776" s="350"/>
      <c r="L776" s="351"/>
      <c r="M776" s="341" t="str">
        <f t="shared" si="152"/>
        <v/>
      </c>
      <c r="N776" s="350"/>
      <c r="O776" s="351"/>
      <c r="P776" s="341" t="str">
        <f t="shared" si="153"/>
        <v/>
      </c>
      <c r="Q776" s="202">
        <f t="shared" si="154"/>
        <v>0</v>
      </c>
      <c r="R776" s="202">
        <f t="shared" si="155"/>
        <v>0</v>
      </c>
      <c r="S776" s="203">
        <f t="shared" si="156"/>
        <v>0</v>
      </c>
      <c r="T776" s="202">
        <f t="shared" si="157"/>
        <v>0</v>
      </c>
      <c r="U776" s="203">
        <f t="shared" si="158"/>
        <v>0</v>
      </c>
      <c r="V776" s="202">
        <f t="shared" si="159"/>
        <v>0</v>
      </c>
      <c r="W776" s="204" t="str">
        <f t="shared" si="160"/>
        <v>none</v>
      </c>
      <c r="X776" s="205">
        <f t="shared" si="161"/>
        <v>0</v>
      </c>
    </row>
    <row r="777" spans="1:24" x14ac:dyDescent="0.25">
      <c r="A777" s="228" t="s">
        <v>25</v>
      </c>
      <c r="B777" s="341">
        <f t="shared" si="150"/>
        <v>56</v>
      </c>
      <c r="C777" s="341" t="str">
        <f t="shared" si="151"/>
        <v>Refunds - 56</v>
      </c>
      <c r="D777" s="351"/>
      <c r="E777" s="350"/>
      <c r="F777" s="351"/>
      <c r="G777" s="350"/>
      <c r="H777" s="350"/>
      <c r="I777" s="351"/>
      <c r="J777" s="350"/>
      <c r="K777" s="350"/>
      <c r="L777" s="351"/>
      <c r="M777" s="341" t="str">
        <f t="shared" si="152"/>
        <v/>
      </c>
      <c r="N777" s="350"/>
      <c r="O777" s="351"/>
      <c r="P777" s="341" t="str">
        <f t="shared" si="153"/>
        <v/>
      </c>
      <c r="Q777" s="202">
        <f t="shared" si="154"/>
        <v>0</v>
      </c>
      <c r="R777" s="202">
        <f t="shared" si="155"/>
        <v>0</v>
      </c>
      <c r="S777" s="203">
        <f t="shared" si="156"/>
        <v>0</v>
      </c>
      <c r="T777" s="202">
        <f t="shared" si="157"/>
        <v>0</v>
      </c>
      <c r="U777" s="203">
        <f t="shared" si="158"/>
        <v>0</v>
      </c>
      <c r="V777" s="202">
        <f t="shared" si="159"/>
        <v>0</v>
      </c>
      <c r="W777" s="204" t="str">
        <f t="shared" si="160"/>
        <v>none</v>
      </c>
      <c r="X777" s="205">
        <f t="shared" si="161"/>
        <v>0</v>
      </c>
    </row>
    <row r="778" spans="1:24" x14ac:dyDescent="0.25">
      <c r="A778" s="228" t="s">
        <v>25</v>
      </c>
      <c r="B778" s="341">
        <f t="shared" si="150"/>
        <v>57</v>
      </c>
      <c r="C778" s="341" t="str">
        <f t="shared" si="151"/>
        <v>Refunds - 57</v>
      </c>
      <c r="D778" s="351"/>
      <c r="E778" s="350"/>
      <c r="F778" s="351"/>
      <c r="G778" s="350"/>
      <c r="H778" s="350"/>
      <c r="I778" s="351"/>
      <c r="J778" s="350"/>
      <c r="K778" s="350"/>
      <c r="L778" s="351"/>
      <c r="M778" s="341" t="str">
        <f t="shared" si="152"/>
        <v/>
      </c>
      <c r="N778" s="350"/>
      <c r="O778" s="351"/>
      <c r="P778" s="341" t="str">
        <f t="shared" si="153"/>
        <v/>
      </c>
      <c r="Q778" s="202">
        <f t="shared" si="154"/>
        <v>0</v>
      </c>
      <c r="R778" s="202">
        <f t="shared" si="155"/>
        <v>0</v>
      </c>
      <c r="S778" s="203">
        <f t="shared" si="156"/>
        <v>0</v>
      </c>
      <c r="T778" s="202">
        <f t="shared" si="157"/>
        <v>0</v>
      </c>
      <c r="U778" s="203">
        <f t="shared" si="158"/>
        <v>0</v>
      </c>
      <c r="V778" s="202">
        <f t="shared" si="159"/>
        <v>0</v>
      </c>
      <c r="W778" s="204" t="str">
        <f t="shared" si="160"/>
        <v>none</v>
      </c>
      <c r="X778" s="205">
        <f t="shared" si="161"/>
        <v>0</v>
      </c>
    </row>
    <row r="779" spans="1:24" x14ac:dyDescent="0.25">
      <c r="A779" s="228" t="s">
        <v>25</v>
      </c>
      <c r="B779" s="341">
        <f t="shared" si="150"/>
        <v>58</v>
      </c>
      <c r="C779" s="341" t="str">
        <f t="shared" si="151"/>
        <v>Refunds - 58</v>
      </c>
      <c r="D779" s="351"/>
      <c r="E779" s="350"/>
      <c r="F779" s="351"/>
      <c r="G779" s="350"/>
      <c r="H779" s="350"/>
      <c r="I779" s="351"/>
      <c r="J779" s="350"/>
      <c r="K779" s="350"/>
      <c r="L779" s="351"/>
      <c r="M779" s="341" t="str">
        <f t="shared" si="152"/>
        <v/>
      </c>
      <c r="N779" s="350"/>
      <c r="O779" s="351"/>
      <c r="P779" s="341" t="str">
        <f t="shared" si="153"/>
        <v/>
      </c>
      <c r="Q779" s="202">
        <f t="shared" si="154"/>
        <v>0</v>
      </c>
      <c r="R779" s="202">
        <f t="shared" si="155"/>
        <v>0</v>
      </c>
      <c r="S779" s="203">
        <f t="shared" si="156"/>
        <v>0</v>
      </c>
      <c r="T779" s="202">
        <f t="shared" si="157"/>
        <v>0</v>
      </c>
      <c r="U779" s="203">
        <f t="shared" si="158"/>
        <v>0</v>
      </c>
      <c r="V779" s="202">
        <f t="shared" si="159"/>
        <v>0</v>
      </c>
      <c r="W779" s="204" t="str">
        <f t="shared" si="160"/>
        <v>none</v>
      </c>
      <c r="X779" s="205">
        <f t="shared" si="161"/>
        <v>0</v>
      </c>
    </row>
    <row r="780" spans="1:24" x14ac:dyDescent="0.25">
      <c r="A780" s="228" t="s">
        <v>25</v>
      </c>
      <c r="B780" s="341">
        <f t="shared" si="150"/>
        <v>59</v>
      </c>
      <c r="C780" s="341" t="str">
        <f t="shared" si="151"/>
        <v>Refunds - 59</v>
      </c>
      <c r="D780" s="351"/>
      <c r="E780" s="350"/>
      <c r="F780" s="351"/>
      <c r="G780" s="350"/>
      <c r="H780" s="350"/>
      <c r="I780" s="351"/>
      <c r="J780" s="350"/>
      <c r="K780" s="350"/>
      <c r="L780" s="351"/>
      <c r="M780" s="341" t="str">
        <f t="shared" si="152"/>
        <v/>
      </c>
      <c r="N780" s="350"/>
      <c r="O780" s="351"/>
      <c r="P780" s="341" t="str">
        <f t="shared" si="153"/>
        <v/>
      </c>
      <c r="Q780" s="202">
        <f t="shared" si="154"/>
        <v>0</v>
      </c>
      <c r="R780" s="202">
        <f t="shared" si="155"/>
        <v>0</v>
      </c>
      <c r="S780" s="203">
        <f t="shared" si="156"/>
        <v>0</v>
      </c>
      <c r="T780" s="202">
        <f t="shared" si="157"/>
        <v>0</v>
      </c>
      <c r="U780" s="203">
        <f t="shared" si="158"/>
        <v>0</v>
      </c>
      <c r="V780" s="202">
        <f t="shared" si="159"/>
        <v>0</v>
      </c>
      <c r="W780" s="204" t="str">
        <f t="shared" si="160"/>
        <v>none</v>
      </c>
      <c r="X780" s="205">
        <f t="shared" si="161"/>
        <v>0</v>
      </c>
    </row>
    <row r="781" spans="1:24" x14ac:dyDescent="0.25">
      <c r="A781" s="228" t="s">
        <v>25</v>
      </c>
      <c r="B781" s="341">
        <f t="shared" si="150"/>
        <v>60</v>
      </c>
      <c r="C781" s="341" t="str">
        <f t="shared" si="151"/>
        <v>Refunds - 60</v>
      </c>
      <c r="D781" s="351"/>
      <c r="E781" s="350"/>
      <c r="F781" s="351"/>
      <c r="G781" s="350"/>
      <c r="H781" s="350"/>
      <c r="I781" s="351"/>
      <c r="J781" s="350"/>
      <c r="K781" s="350"/>
      <c r="L781" s="351"/>
      <c r="M781" s="341" t="str">
        <f t="shared" si="152"/>
        <v/>
      </c>
      <c r="N781" s="350"/>
      <c r="O781" s="351"/>
      <c r="P781" s="341" t="str">
        <f t="shared" si="153"/>
        <v/>
      </c>
      <c r="Q781" s="202">
        <f t="shared" si="154"/>
        <v>0</v>
      </c>
      <c r="R781" s="202">
        <f t="shared" si="155"/>
        <v>0</v>
      </c>
      <c r="S781" s="203">
        <f t="shared" si="156"/>
        <v>0</v>
      </c>
      <c r="T781" s="202">
        <f t="shared" si="157"/>
        <v>0</v>
      </c>
      <c r="U781" s="203">
        <f t="shared" si="158"/>
        <v>0</v>
      </c>
      <c r="V781" s="202">
        <f t="shared" si="159"/>
        <v>0</v>
      </c>
      <c r="W781" s="204" t="str">
        <f t="shared" si="160"/>
        <v>none</v>
      </c>
      <c r="X781" s="205">
        <f t="shared" si="161"/>
        <v>0</v>
      </c>
    </row>
    <row r="782" spans="1:24" x14ac:dyDescent="0.25">
      <c r="A782" s="228" t="s">
        <v>26</v>
      </c>
      <c r="B782" s="341">
        <v>1</v>
      </c>
      <c r="C782" s="341" t="str">
        <f t="shared" si="151"/>
        <v>Prov Chg - 1</v>
      </c>
      <c r="D782" s="351"/>
      <c r="E782" s="350"/>
      <c r="F782" s="351"/>
      <c r="G782" s="350"/>
      <c r="H782" s="350"/>
      <c r="I782" s="351"/>
      <c r="J782" s="350"/>
      <c r="K782" s="350"/>
      <c r="L782" s="351"/>
      <c r="M782" s="341" t="str">
        <f t="shared" si="152"/>
        <v/>
      </c>
      <c r="N782" s="350"/>
      <c r="O782" s="351"/>
      <c r="P782" s="341" t="str">
        <f t="shared" si="153"/>
        <v/>
      </c>
      <c r="Q782" s="202">
        <f t="shared" si="154"/>
        <v>0</v>
      </c>
      <c r="R782" s="202">
        <f t="shared" si="155"/>
        <v>0</v>
      </c>
      <c r="S782" s="203">
        <f t="shared" si="156"/>
        <v>0</v>
      </c>
      <c r="T782" s="202">
        <f t="shared" si="157"/>
        <v>0</v>
      </c>
      <c r="U782" s="203">
        <f t="shared" si="158"/>
        <v>0</v>
      </c>
      <c r="V782" s="202">
        <f t="shared" si="159"/>
        <v>0</v>
      </c>
      <c r="W782" s="204" t="str">
        <f t="shared" si="160"/>
        <v>none</v>
      </c>
      <c r="X782" s="205">
        <f t="shared" si="161"/>
        <v>0</v>
      </c>
    </row>
    <row r="783" spans="1:24" x14ac:dyDescent="0.25">
      <c r="A783" s="228" t="s">
        <v>26</v>
      </c>
      <c r="B783" s="341">
        <f t="shared" ref="B783:B811" si="162">B782+1</f>
        <v>2</v>
      </c>
      <c r="C783" s="341" t="str">
        <f t="shared" si="151"/>
        <v>Prov Chg - 2</v>
      </c>
      <c r="D783" s="351"/>
      <c r="E783" s="350"/>
      <c r="F783" s="351"/>
      <c r="G783" s="350"/>
      <c r="H783" s="350"/>
      <c r="I783" s="351"/>
      <c r="J783" s="350"/>
      <c r="K783" s="350"/>
      <c r="L783" s="351"/>
      <c r="M783" s="341" t="str">
        <f t="shared" si="152"/>
        <v/>
      </c>
      <c r="N783" s="350"/>
      <c r="O783" s="351"/>
      <c r="P783" s="341" t="str">
        <f t="shared" si="153"/>
        <v/>
      </c>
      <c r="Q783" s="202">
        <f t="shared" si="154"/>
        <v>0</v>
      </c>
      <c r="R783" s="202">
        <f t="shared" si="155"/>
        <v>0</v>
      </c>
      <c r="S783" s="203">
        <f t="shared" si="156"/>
        <v>0</v>
      </c>
      <c r="T783" s="202">
        <f t="shared" si="157"/>
        <v>0</v>
      </c>
      <c r="U783" s="203">
        <f t="shared" si="158"/>
        <v>0</v>
      </c>
      <c r="V783" s="202">
        <f t="shared" si="159"/>
        <v>0</v>
      </c>
      <c r="W783" s="204" t="str">
        <f t="shared" si="160"/>
        <v>none</v>
      </c>
      <c r="X783" s="205">
        <f t="shared" si="161"/>
        <v>0</v>
      </c>
    </row>
    <row r="784" spans="1:24" x14ac:dyDescent="0.25">
      <c r="A784" s="228" t="s">
        <v>26</v>
      </c>
      <c r="B784" s="341">
        <f t="shared" si="162"/>
        <v>3</v>
      </c>
      <c r="C784" s="341" t="str">
        <f t="shared" si="151"/>
        <v>Prov Chg - 3</v>
      </c>
      <c r="D784" s="351"/>
      <c r="E784" s="350"/>
      <c r="F784" s="351"/>
      <c r="G784" s="350"/>
      <c r="H784" s="350"/>
      <c r="I784" s="351"/>
      <c r="J784" s="350"/>
      <c r="K784" s="350"/>
      <c r="L784" s="351"/>
      <c r="M784" s="341" t="str">
        <f t="shared" si="152"/>
        <v/>
      </c>
      <c r="N784" s="350"/>
      <c r="O784" s="351"/>
      <c r="P784" s="341" t="str">
        <f t="shared" si="153"/>
        <v/>
      </c>
      <c r="Q784" s="202">
        <f t="shared" si="154"/>
        <v>0</v>
      </c>
      <c r="R784" s="202">
        <f t="shared" si="155"/>
        <v>0</v>
      </c>
      <c r="S784" s="203">
        <f t="shared" si="156"/>
        <v>0</v>
      </c>
      <c r="T784" s="202">
        <f t="shared" si="157"/>
        <v>0</v>
      </c>
      <c r="U784" s="203">
        <f t="shared" si="158"/>
        <v>0</v>
      </c>
      <c r="V784" s="202">
        <f t="shared" si="159"/>
        <v>0</v>
      </c>
      <c r="W784" s="204" t="str">
        <f t="shared" si="160"/>
        <v>none</v>
      </c>
      <c r="X784" s="205">
        <f t="shared" si="161"/>
        <v>0</v>
      </c>
    </row>
    <row r="785" spans="1:24" x14ac:dyDescent="0.25">
      <c r="A785" s="228" t="s">
        <v>26</v>
      </c>
      <c r="B785" s="341">
        <f t="shared" si="162"/>
        <v>4</v>
      </c>
      <c r="C785" s="341" t="str">
        <f t="shared" si="151"/>
        <v>Prov Chg - 4</v>
      </c>
      <c r="D785" s="351"/>
      <c r="E785" s="350"/>
      <c r="F785" s="351"/>
      <c r="G785" s="350"/>
      <c r="H785" s="350"/>
      <c r="I785" s="351"/>
      <c r="J785" s="350"/>
      <c r="K785" s="350"/>
      <c r="L785" s="351"/>
      <c r="M785" s="341" t="str">
        <f t="shared" si="152"/>
        <v/>
      </c>
      <c r="N785" s="350"/>
      <c r="O785" s="351"/>
      <c r="P785" s="341" t="str">
        <f t="shared" si="153"/>
        <v/>
      </c>
      <c r="Q785" s="202">
        <f t="shared" si="154"/>
        <v>0</v>
      </c>
      <c r="R785" s="202">
        <f t="shared" si="155"/>
        <v>0</v>
      </c>
      <c r="S785" s="203">
        <f t="shared" si="156"/>
        <v>0</v>
      </c>
      <c r="T785" s="202">
        <f t="shared" si="157"/>
        <v>0</v>
      </c>
      <c r="U785" s="203">
        <f t="shared" si="158"/>
        <v>0</v>
      </c>
      <c r="V785" s="202">
        <f t="shared" si="159"/>
        <v>0</v>
      </c>
      <c r="W785" s="204" t="str">
        <f t="shared" si="160"/>
        <v>none</v>
      </c>
      <c r="X785" s="205">
        <f t="shared" si="161"/>
        <v>0</v>
      </c>
    </row>
    <row r="786" spans="1:24" x14ac:dyDescent="0.25">
      <c r="A786" s="228" t="s">
        <v>26</v>
      </c>
      <c r="B786" s="341">
        <f t="shared" si="162"/>
        <v>5</v>
      </c>
      <c r="C786" s="341" t="str">
        <f t="shared" si="151"/>
        <v>Prov Chg - 5</v>
      </c>
      <c r="D786" s="351"/>
      <c r="E786" s="350"/>
      <c r="F786" s="351"/>
      <c r="G786" s="350"/>
      <c r="H786" s="350"/>
      <c r="I786" s="351"/>
      <c r="J786" s="350"/>
      <c r="K786" s="350"/>
      <c r="L786" s="351"/>
      <c r="M786" s="341" t="str">
        <f t="shared" si="152"/>
        <v/>
      </c>
      <c r="N786" s="350"/>
      <c r="O786" s="351"/>
      <c r="P786" s="341" t="str">
        <f t="shared" si="153"/>
        <v/>
      </c>
      <c r="Q786" s="202">
        <f t="shared" si="154"/>
        <v>0</v>
      </c>
      <c r="R786" s="202">
        <f t="shared" si="155"/>
        <v>0</v>
      </c>
      <c r="S786" s="203">
        <f t="shared" si="156"/>
        <v>0</v>
      </c>
      <c r="T786" s="202">
        <f t="shared" si="157"/>
        <v>0</v>
      </c>
      <c r="U786" s="203">
        <f t="shared" si="158"/>
        <v>0</v>
      </c>
      <c r="V786" s="202">
        <f t="shared" si="159"/>
        <v>0</v>
      </c>
      <c r="W786" s="204" t="str">
        <f t="shared" si="160"/>
        <v>none</v>
      </c>
      <c r="X786" s="205">
        <f t="shared" si="161"/>
        <v>0</v>
      </c>
    </row>
    <row r="787" spans="1:24" x14ac:dyDescent="0.25">
      <c r="A787" s="228" t="s">
        <v>26</v>
      </c>
      <c r="B787" s="341">
        <f t="shared" si="162"/>
        <v>6</v>
      </c>
      <c r="C787" s="341" t="str">
        <f t="shared" si="151"/>
        <v>Prov Chg - 6</v>
      </c>
      <c r="D787" s="351"/>
      <c r="E787" s="350"/>
      <c r="F787" s="351"/>
      <c r="G787" s="350"/>
      <c r="H787" s="350"/>
      <c r="I787" s="351"/>
      <c r="J787" s="350"/>
      <c r="K787" s="350"/>
      <c r="L787" s="351"/>
      <c r="M787" s="341" t="str">
        <f t="shared" si="152"/>
        <v/>
      </c>
      <c r="N787" s="350"/>
      <c r="O787" s="351"/>
      <c r="P787" s="341" t="str">
        <f t="shared" si="153"/>
        <v/>
      </c>
      <c r="Q787" s="202">
        <f t="shared" si="154"/>
        <v>0</v>
      </c>
      <c r="R787" s="202">
        <f t="shared" si="155"/>
        <v>0</v>
      </c>
      <c r="S787" s="203">
        <f t="shared" si="156"/>
        <v>0</v>
      </c>
      <c r="T787" s="202">
        <f t="shared" si="157"/>
        <v>0</v>
      </c>
      <c r="U787" s="203">
        <f t="shared" si="158"/>
        <v>0</v>
      </c>
      <c r="V787" s="202">
        <f t="shared" si="159"/>
        <v>0</v>
      </c>
      <c r="W787" s="204" t="str">
        <f t="shared" si="160"/>
        <v>none</v>
      </c>
      <c r="X787" s="205">
        <f t="shared" si="161"/>
        <v>0</v>
      </c>
    </row>
    <row r="788" spans="1:24" x14ac:dyDescent="0.25">
      <c r="A788" s="228" t="s">
        <v>26</v>
      </c>
      <c r="B788" s="341">
        <f t="shared" si="162"/>
        <v>7</v>
      </c>
      <c r="C788" s="341" t="str">
        <f t="shared" si="151"/>
        <v>Prov Chg - 7</v>
      </c>
      <c r="D788" s="351"/>
      <c r="E788" s="350"/>
      <c r="F788" s="351"/>
      <c r="G788" s="350"/>
      <c r="H788" s="350"/>
      <c r="I788" s="351"/>
      <c r="J788" s="350"/>
      <c r="K788" s="350"/>
      <c r="L788" s="351"/>
      <c r="M788" s="341" t="str">
        <f t="shared" si="152"/>
        <v/>
      </c>
      <c r="N788" s="350"/>
      <c r="O788" s="351"/>
      <c r="P788" s="341" t="str">
        <f t="shared" si="153"/>
        <v/>
      </c>
      <c r="Q788" s="202">
        <f t="shared" si="154"/>
        <v>0</v>
      </c>
      <c r="R788" s="202">
        <f t="shared" si="155"/>
        <v>0</v>
      </c>
      <c r="S788" s="203">
        <f t="shared" si="156"/>
        <v>0</v>
      </c>
      <c r="T788" s="202">
        <f t="shared" si="157"/>
        <v>0</v>
      </c>
      <c r="U788" s="203">
        <f t="shared" si="158"/>
        <v>0</v>
      </c>
      <c r="V788" s="202">
        <f t="shared" si="159"/>
        <v>0</v>
      </c>
      <c r="W788" s="204" t="str">
        <f t="shared" si="160"/>
        <v>none</v>
      </c>
      <c r="X788" s="205">
        <f t="shared" si="161"/>
        <v>0</v>
      </c>
    </row>
    <row r="789" spans="1:24" x14ac:dyDescent="0.25">
      <c r="A789" s="228" t="s">
        <v>26</v>
      </c>
      <c r="B789" s="341">
        <f t="shared" si="162"/>
        <v>8</v>
      </c>
      <c r="C789" s="341" t="str">
        <f t="shared" si="151"/>
        <v>Prov Chg - 8</v>
      </c>
      <c r="D789" s="351"/>
      <c r="E789" s="350"/>
      <c r="F789" s="351"/>
      <c r="G789" s="350"/>
      <c r="H789" s="350"/>
      <c r="I789" s="351"/>
      <c r="J789" s="350"/>
      <c r="K789" s="350"/>
      <c r="L789" s="351"/>
      <c r="M789" s="341" t="str">
        <f t="shared" si="152"/>
        <v/>
      </c>
      <c r="N789" s="350"/>
      <c r="O789" s="351"/>
      <c r="P789" s="341" t="str">
        <f t="shared" si="153"/>
        <v/>
      </c>
      <c r="Q789" s="202">
        <f t="shared" si="154"/>
        <v>0</v>
      </c>
      <c r="R789" s="202">
        <f t="shared" si="155"/>
        <v>0</v>
      </c>
      <c r="S789" s="203">
        <f t="shared" si="156"/>
        <v>0</v>
      </c>
      <c r="T789" s="202">
        <f t="shared" si="157"/>
        <v>0</v>
      </c>
      <c r="U789" s="203">
        <f t="shared" si="158"/>
        <v>0</v>
      </c>
      <c r="V789" s="202">
        <f t="shared" si="159"/>
        <v>0</v>
      </c>
      <c r="W789" s="204" t="str">
        <f t="shared" si="160"/>
        <v>none</v>
      </c>
      <c r="X789" s="205">
        <f t="shared" si="161"/>
        <v>0</v>
      </c>
    </row>
    <row r="790" spans="1:24" x14ac:dyDescent="0.25">
      <c r="A790" s="228" t="s">
        <v>26</v>
      </c>
      <c r="B790" s="341">
        <f t="shared" si="162"/>
        <v>9</v>
      </c>
      <c r="C790" s="341" t="str">
        <f t="shared" si="151"/>
        <v>Prov Chg - 9</v>
      </c>
      <c r="D790" s="351"/>
      <c r="E790" s="350"/>
      <c r="F790" s="351"/>
      <c r="G790" s="350"/>
      <c r="H790" s="350"/>
      <c r="I790" s="351"/>
      <c r="J790" s="350"/>
      <c r="K790" s="350"/>
      <c r="L790" s="351"/>
      <c r="M790" s="341" t="str">
        <f t="shared" si="152"/>
        <v/>
      </c>
      <c r="N790" s="350"/>
      <c r="O790" s="351"/>
      <c r="P790" s="341" t="str">
        <f t="shared" si="153"/>
        <v/>
      </c>
      <c r="Q790" s="202">
        <f t="shared" si="154"/>
        <v>0</v>
      </c>
      <c r="R790" s="202">
        <f t="shared" si="155"/>
        <v>0</v>
      </c>
      <c r="S790" s="203">
        <f t="shared" si="156"/>
        <v>0</v>
      </c>
      <c r="T790" s="202">
        <f t="shared" si="157"/>
        <v>0</v>
      </c>
      <c r="U790" s="203">
        <f t="shared" si="158"/>
        <v>0</v>
      </c>
      <c r="V790" s="202">
        <f t="shared" si="159"/>
        <v>0</v>
      </c>
      <c r="W790" s="204" t="str">
        <f t="shared" si="160"/>
        <v>none</v>
      </c>
      <c r="X790" s="205">
        <f t="shared" si="161"/>
        <v>0</v>
      </c>
    </row>
    <row r="791" spans="1:24" x14ac:dyDescent="0.25">
      <c r="A791" s="228" t="s">
        <v>26</v>
      </c>
      <c r="B791" s="341">
        <f t="shared" si="162"/>
        <v>10</v>
      </c>
      <c r="C791" s="341" t="str">
        <f t="shared" si="151"/>
        <v>Prov Chg - 10</v>
      </c>
      <c r="D791" s="351"/>
      <c r="E791" s="350"/>
      <c r="F791" s="351"/>
      <c r="G791" s="350"/>
      <c r="H791" s="350"/>
      <c r="I791" s="351"/>
      <c r="J791" s="350"/>
      <c r="K791" s="350"/>
      <c r="L791" s="351"/>
      <c r="M791" s="341" t="str">
        <f t="shared" si="152"/>
        <v/>
      </c>
      <c r="N791" s="350"/>
      <c r="O791" s="351"/>
      <c r="P791" s="341" t="str">
        <f t="shared" si="153"/>
        <v/>
      </c>
      <c r="Q791" s="202">
        <f t="shared" si="154"/>
        <v>0</v>
      </c>
      <c r="R791" s="202">
        <f t="shared" si="155"/>
        <v>0</v>
      </c>
      <c r="S791" s="203">
        <f t="shared" si="156"/>
        <v>0</v>
      </c>
      <c r="T791" s="202">
        <f t="shared" si="157"/>
        <v>0</v>
      </c>
      <c r="U791" s="203">
        <f t="shared" si="158"/>
        <v>0</v>
      </c>
      <c r="V791" s="202">
        <f t="shared" si="159"/>
        <v>0</v>
      </c>
      <c r="W791" s="204" t="str">
        <f t="shared" si="160"/>
        <v>none</v>
      </c>
      <c r="X791" s="205">
        <f t="shared" si="161"/>
        <v>0</v>
      </c>
    </row>
    <row r="792" spans="1:24" x14ac:dyDescent="0.25">
      <c r="A792" s="228" t="s">
        <v>26</v>
      </c>
      <c r="B792" s="341">
        <f t="shared" si="162"/>
        <v>11</v>
      </c>
      <c r="C792" s="341" t="str">
        <f t="shared" si="151"/>
        <v>Prov Chg - 11</v>
      </c>
      <c r="D792" s="351"/>
      <c r="E792" s="350"/>
      <c r="F792" s="351"/>
      <c r="G792" s="350"/>
      <c r="H792" s="350"/>
      <c r="I792" s="351"/>
      <c r="J792" s="350"/>
      <c r="K792" s="350"/>
      <c r="L792" s="351"/>
      <c r="M792" s="341" t="str">
        <f t="shared" si="152"/>
        <v/>
      </c>
      <c r="N792" s="350"/>
      <c r="O792" s="351"/>
      <c r="P792" s="341" t="str">
        <f t="shared" si="153"/>
        <v/>
      </c>
      <c r="Q792" s="202">
        <f t="shared" si="154"/>
        <v>0</v>
      </c>
      <c r="R792" s="202">
        <f t="shared" si="155"/>
        <v>0</v>
      </c>
      <c r="S792" s="203">
        <f t="shared" si="156"/>
        <v>0</v>
      </c>
      <c r="T792" s="202">
        <f t="shared" si="157"/>
        <v>0</v>
      </c>
      <c r="U792" s="203">
        <f t="shared" si="158"/>
        <v>0</v>
      </c>
      <c r="V792" s="202">
        <f t="shared" si="159"/>
        <v>0</v>
      </c>
      <c r="W792" s="204" t="str">
        <f t="shared" si="160"/>
        <v>none</v>
      </c>
      <c r="X792" s="205">
        <f t="shared" si="161"/>
        <v>0</v>
      </c>
    </row>
    <row r="793" spans="1:24" x14ac:dyDescent="0.25">
      <c r="A793" s="228" t="s">
        <v>26</v>
      </c>
      <c r="B793" s="341">
        <f t="shared" si="162"/>
        <v>12</v>
      </c>
      <c r="C793" s="341" t="str">
        <f t="shared" si="151"/>
        <v>Prov Chg - 12</v>
      </c>
      <c r="D793" s="351"/>
      <c r="E793" s="350"/>
      <c r="F793" s="351"/>
      <c r="G793" s="350"/>
      <c r="H793" s="350"/>
      <c r="I793" s="351"/>
      <c r="J793" s="350"/>
      <c r="K793" s="350"/>
      <c r="L793" s="351"/>
      <c r="M793" s="341" t="str">
        <f t="shared" si="152"/>
        <v/>
      </c>
      <c r="N793" s="350"/>
      <c r="O793" s="351"/>
      <c r="P793" s="341" t="str">
        <f t="shared" si="153"/>
        <v/>
      </c>
      <c r="Q793" s="202">
        <f t="shared" si="154"/>
        <v>0</v>
      </c>
      <c r="R793" s="202">
        <f t="shared" si="155"/>
        <v>0</v>
      </c>
      <c r="S793" s="203">
        <f t="shared" si="156"/>
        <v>0</v>
      </c>
      <c r="T793" s="202">
        <f t="shared" si="157"/>
        <v>0</v>
      </c>
      <c r="U793" s="203">
        <f t="shared" si="158"/>
        <v>0</v>
      </c>
      <c r="V793" s="202">
        <f t="shared" si="159"/>
        <v>0</v>
      </c>
      <c r="W793" s="204" t="str">
        <f t="shared" si="160"/>
        <v>none</v>
      </c>
      <c r="X793" s="205">
        <f t="shared" si="161"/>
        <v>0</v>
      </c>
    </row>
    <row r="794" spans="1:24" x14ac:dyDescent="0.25">
      <c r="A794" s="228" t="s">
        <v>26</v>
      </c>
      <c r="B794" s="341">
        <f t="shared" si="162"/>
        <v>13</v>
      </c>
      <c r="C794" s="341" t="str">
        <f t="shared" si="151"/>
        <v>Prov Chg - 13</v>
      </c>
      <c r="D794" s="351"/>
      <c r="E794" s="350"/>
      <c r="F794" s="351"/>
      <c r="G794" s="350"/>
      <c r="H794" s="350"/>
      <c r="I794" s="351"/>
      <c r="J794" s="350"/>
      <c r="K794" s="350"/>
      <c r="L794" s="351"/>
      <c r="M794" s="341" t="str">
        <f t="shared" si="152"/>
        <v/>
      </c>
      <c r="N794" s="350"/>
      <c r="O794" s="351"/>
      <c r="P794" s="341" t="str">
        <f t="shared" si="153"/>
        <v/>
      </c>
      <c r="Q794" s="202">
        <f t="shared" si="154"/>
        <v>0</v>
      </c>
      <c r="R794" s="202">
        <f t="shared" si="155"/>
        <v>0</v>
      </c>
      <c r="S794" s="203">
        <f t="shared" si="156"/>
        <v>0</v>
      </c>
      <c r="T794" s="202">
        <f t="shared" si="157"/>
        <v>0</v>
      </c>
      <c r="U794" s="203">
        <f t="shared" si="158"/>
        <v>0</v>
      </c>
      <c r="V794" s="202">
        <f t="shared" si="159"/>
        <v>0</v>
      </c>
      <c r="W794" s="204" t="str">
        <f t="shared" si="160"/>
        <v>none</v>
      </c>
      <c r="X794" s="205">
        <f t="shared" si="161"/>
        <v>0</v>
      </c>
    </row>
    <row r="795" spans="1:24" x14ac:dyDescent="0.25">
      <c r="A795" s="228" t="s">
        <v>26</v>
      </c>
      <c r="B795" s="341">
        <f t="shared" si="162"/>
        <v>14</v>
      </c>
      <c r="C795" s="341" t="str">
        <f t="shared" si="151"/>
        <v>Prov Chg - 14</v>
      </c>
      <c r="D795" s="351"/>
      <c r="E795" s="350"/>
      <c r="F795" s="351"/>
      <c r="G795" s="350"/>
      <c r="H795" s="350"/>
      <c r="I795" s="351"/>
      <c r="J795" s="350"/>
      <c r="K795" s="350"/>
      <c r="L795" s="351"/>
      <c r="M795" s="341" t="str">
        <f t="shared" si="152"/>
        <v/>
      </c>
      <c r="N795" s="350"/>
      <c r="O795" s="351"/>
      <c r="P795" s="341" t="str">
        <f t="shared" si="153"/>
        <v/>
      </c>
      <c r="Q795" s="202">
        <f t="shared" si="154"/>
        <v>0</v>
      </c>
      <c r="R795" s="202">
        <f t="shared" si="155"/>
        <v>0</v>
      </c>
      <c r="S795" s="203">
        <f t="shared" si="156"/>
        <v>0</v>
      </c>
      <c r="T795" s="202">
        <f t="shared" si="157"/>
        <v>0</v>
      </c>
      <c r="U795" s="203">
        <f t="shared" si="158"/>
        <v>0</v>
      </c>
      <c r="V795" s="202">
        <f t="shared" si="159"/>
        <v>0</v>
      </c>
      <c r="W795" s="204" t="str">
        <f t="shared" si="160"/>
        <v>none</v>
      </c>
      <c r="X795" s="205">
        <f t="shared" si="161"/>
        <v>0</v>
      </c>
    </row>
    <row r="796" spans="1:24" x14ac:dyDescent="0.25">
      <c r="A796" s="228" t="s">
        <v>26</v>
      </c>
      <c r="B796" s="341">
        <f t="shared" si="162"/>
        <v>15</v>
      </c>
      <c r="C796" s="341" t="str">
        <f t="shared" si="151"/>
        <v>Prov Chg - 15</v>
      </c>
      <c r="D796" s="351"/>
      <c r="E796" s="350"/>
      <c r="F796" s="351"/>
      <c r="G796" s="350"/>
      <c r="H796" s="350"/>
      <c r="I796" s="351"/>
      <c r="J796" s="350"/>
      <c r="K796" s="350"/>
      <c r="L796" s="351"/>
      <c r="M796" s="341" t="str">
        <f t="shared" si="152"/>
        <v/>
      </c>
      <c r="N796" s="350"/>
      <c r="O796" s="351"/>
      <c r="P796" s="341" t="str">
        <f t="shared" si="153"/>
        <v/>
      </c>
      <c r="Q796" s="202">
        <f t="shared" si="154"/>
        <v>0</v>
      </c>
      <c r="R796" s="202">
        <f t="shared" si="155"/>
        <v>0</v>
      </c>
      <c r="S796" s="203">
        <f t="shared" si="156"/>
        <v>0</v>
      </c>
      <c r="T796" s="202">
        <f t="shared" si="157"/>
        <v>0</v>
      </c>
      <c r="U796" s="203">
        <f t="shared" si="158"/>
        <v>0</v>
      </c>
      <c r="V796" s="202">
        <f t="shared" si="159"/>
        <v>0</v>
      </c>
      <c r="W796" s="204" t="str">
        <f t="shared" si="160"/>
        <v>none</v>
      </c>
      <c r="X796" s="205">
        <f t="shared" si="161"/>
        <v>0</v>
      </c>
    </row>
    <row r="797" spans="1:24" x14ac:dyDescent="0.25">
      <c r="A797" s="228" t="s">
        <v>26</v>
      </c>
      <c r="B797" s="341">
        <f t="shared" si="162"/>
        <v>16</v>
      </c>
      <c r="C797" s="341" t="str">
        <f t="shared" si="151"/>
        <v>Prov Chg - 16</v>
      </c>
      <c r="D797" s="351"/>
      <c r="E797" s="350"/>
      <c r="F797" s="351"/>
      <c r="G797" s="350"/>
      <c r="H797" s="350"/>
      <c r="I797" s="351"/>
      <c r="J797" s="350"/>
      <c r="K797" s="350"/>
      <c r="L797" s="351"/>
      <c r="M797" s="341" t="str">
        <f t="shared" si="152"/>
        <v/>
      </c>
      <c r="N797" s="350"/>
      <c r="O797" s="351"/>
      <c r="P797" s="341" t="str">
        <f t="shared" si="153"/>
        <v/>
      </c>
      <c r="Q797" s="202">
        <f t="shared" si="154"/>
        <v>0</v>
      </c>
      <c r="R797" s="202">
        <f t="shared" si="155"/>
        <v>0</v>
      </c>
      <c r="S797" s="203">
        <f t="shared" si="156"/>
        <v>0</v>
      </c>
      <c r="T797" s="202">
        <f t="shared" si="157"/>
        <v>0</v>
      </c>
      <c r="U797" s="203">
        <f t="shared" si="158"/>
        <v>0</v>
      </c>
      <c r="V797" s="202">
        <f t="shared" si="159"/>
        <v>0</v>
      </c>
      <c r="W797" s="204" t="str">
        <f t="shared" si="160"/>
        <v>none</v>
      </c>
      <c r="X797" s="205">
        <f t="shared" si="161"/>
        <v>0</v>
      </c>
    </row>
    <row r="798" spans="1:24" x14ac:dyDescent="0.25">
      <c r="A798" s="228" t="s">
        <v>26</v>
      </c>
      <c r="B798" s="341">
        <f t="shared" si="162"/>
        <v>17</v>
      </c>
      <c r="C798" s="341" t="str">
        <f t="shared" si="151"/>
        <v>Prov Chg - 17</v>
      </c>
      <c r="D798" s="351"/>
      <c r="E798" s="350"/>
      <c r="F798" s="351"/>
      <c r="G798" s="350"/>
      <c r="H798" s="350"/>
      <c r="I798" s="351"/>
      <c r="J798" s="350"/>
      <c r="K798" s="350"/>
      <c r="L798" s="351"/>
      <c r="M798" s="341" t="str">
        <f t="shared" si="152"/>
        <v/>
      </c>
      <c r="N798" s="350"/>
      <c r="O798" s="351"/>
      <c r="P798" s="341" t="str">
        <f t="shared" si="153"/>
        <v/>
      </c>
      <c r="Q798" s="202">
        <f t="shared" si="154"/>
        <v>0</v>
      </c>
      <c r="R798" s="202">
        <f t="shared" si="155"/>
        <v>0</v>
      </c>
      <c r="S798" s="203">
        <f t="shared" si="156"/>
        <v>0</v>
      </c>
      <c r="T798" s="202">
        <f t="shared" si="157"/>
        <v>0</v>
      </c>
      <c r="U798" s="203">
        <f t="shared" si="158"/>
        <v>0</v>
      </c>
      <c r="V798" s="202">
        <f t="shared" si="159"/>
        <v>0</v>
      </c>
      <c r="W798" s="204" t="str">
        <f t="shared" si="160"/>
        <v>none</v>
      </c>
      <c r="X798" s="205">
        <f t="shared" si="161"/>
        <v>0</v>
      </c>
    </row>
    <row r="799" spans="1:24" x14ac:dyDescent="0.25">
      <c r="A799" s="228" t="s">
        <v>26</v>
      </c>
      <c r="B799" s="341">
        <f t="shared" si="162"/>
        <v>18</v>
      </c>
      <c r="C799" s="341" t="str">
        <f t="shared" si="151"/>
        <v>Prov Chg - 18</v>
      </c>
      <c r="D799" s="351"/>
      <c r="E799" s="350"/>
      <c r="F799" s="351"/>
      <c r="G799" s="350"/>
      <c r="H799" s="350"/>
      <c r="I799" s="351"/>
      <c r="J799" s="350"/>
      <c r="K799" s="350"/>
      <c r="L799" s="351"/>
      <c r="M799" s="341" t="str">
        <f t="shared" si="152"/>
        <v/>
      </c>
      <c r="N799" s="350"/>
      <c r="O799" s="351"/>
      <c r="P799" s="341" t="str">
        <f t="shared" si="153"/>
        <v/>
      </c>
      <c r="Q799" s="202">
        <f t="shared" si="154"/>
        <v>0</v>
      </c>
      <c r="R799" s="202">
        <f t="shared" si="155"/>
        <v>0</v>
      </c>
      <c r="S799" s="203">
        <f t="shared" si="156"/>
        <v>0</v>
      </c>
      <c r="T799" s="202">
        <f t="shared" si="157"/>
        <v>0</v>
      </c>
      <c r="U799" s="203">
        <f t="shared" si="158"/>
        <v>0</v>
      </c>
      <c r="V799" s="202">
        <f t="shared" si="159"/>
        <v>0</v>
      </c>
      <c r="W799" s="204" t="str">
        <f t="shared" si="160"/>
        <v>none</v>
      </c>
      <c r="X799" s="205">
        <f t="shared" si="161"/>
        <v>0</v>
      </c>
    </row>
    <row r="800" spans="1:24" x14ac:dyDescent="0.25">
      <c r="A800" s="228" t="s">
        <v>26</v>
      </c>
      <c r="B800" s="341">
        <f t="shared" si="162"/>
        <v>19</v>
      </c>
      <c r="C800" s="341" t="str">
        <f t="shared" si="151"/>
        <v>Prov Chg - 19</v>
      </c>
      <c r="D800" s="351"/>
      <c r="E800" s="350"/>
      <c r="F800" s="351"/>
      <c r="G800" s="350"/>
      <c r="H800" s="350"/>
      <c r="I800" s="351"/>
      <c r="J800" s="350"/>
      <c r="K800" s="350"/>
      <c r="L800" s="351"/>
      <c r="M800" s="341" t="str">
        <f t="shared" si="152"/>
        <v/>
      </c>
      <c r="N800" s="350"/>
      <c r="O800" s="351"/>
      <c r="P800" s="341" t="str">
        <f t="shared" si="153"/>
        <v/>
      </c>
      <c r="Q800" s="202">
        <f t="shared" si="154"/>
        <v>0</v>
      </c>
      <c r="R800" s="202">
        <f t="shared" si="155"/>
        <v>0</v>
      </c>
      <c r="S800" s="203">
        <f t="shared" si="156"/>
        <v>0</v>
      </c>
      <c r="T800" s="202">
        <f t="shared" si="157"/>
        <v>0</v>
      </c>
      <c r="U800" s="203">
        <f t="shared" si="158"/>
        <v>0</v>
      </c>
      <c r="V800" s="202">
        <f t="shared" si="159"/>
        <v>0</v>
      </c>
      <c r="W800" s="204" t="str">
        <f t="shared" si="160"/>
        <v>none</v>
      </c>
      <c r="X800" s="205">
        <f t="shared" si="161"/>
        <v>0</v>
      </c>
    </row>
    <row r="801" spans="1:24" x14ac:dyDescent="0.25">
      <c r="A801" s="228" t="s">
        <v>26</v>
      </c>
      <c r="B801" s="341">
        <f t="shared" si="162"/>
        <v>20</v>
      </c>
      <c r="C801" s="341" t="str">
        <f t="shared" si="151"/>
        <v>Prov Chg - 20</v>
      </c>
      <c r="D801" s="351"/>
      <c r="E801" s="350"/>
      <c r="F801" s="351"/>
      <c r="G801" s="350"/>
      <c r="H801" s="350"/>
      <c r="I801" s="351"/>
      <c r="J801" s="350"/>
      <c r="K801" s="350"/>
      <c r="L801" s="351"/>
      <c r="M801" s="341" t="str">
        <f t="shared" si="152"/>
        <v/>
      </c>
      <c r="N801" s="350"/>
      <c r="O801" s="351"/>
      <c r="P801" s="341" t="str">
        <f t="shared" si="153"/>
        <v/>
      </c>
      <c r="Q801" s="202">
        <f t="shared" si="154"/>
        <v>0</v>
      </c>
      <c r="R801" s="202">
        <f t="shared" si="155"/>
        <v>0</v>
      </c>
      <c r="S801" s="203">
        <f t="shared" si="156"/>
        <v>0</v>
      </c>
      <c r="T801" s="202">
        <f t="shared" si="157"/>
        <v>0</v>
      </c>
      <c r="U801" s="203">
        <f t="shared" si="158"/>
        <v>0</v>
      </c>
      <c r="V801" s="202">
        <f t="shared" si="159"/>
        <v>0</v>
      </c>
      <c r="W801" s="204" t="str">
        <f t="shared" si="160"/>
        <v>none</v>
      </c>
      <c r="X801" s="205">
        <f t="shared" si="161"/>
        <v>0</v>
      </c>
    </row>
    <row r="802" spans="1:24" x14ac:dyDescent="0.25">
      <c r="A802" s="228" t="s">
        <v>26</v>
      </c>
      <c r="B802" s="341">
        <f t="shared" si="162"/>
        <v>21</v>
      </c>
      <c r="C802" s="341" t="str">
        <f t="shared" si="151"/>
        <v>Prov Chg - 21</v>
      </c>
      <c r="D802" s="351"/>
      <c r="E802" s="350"/>
      <c r="F802" s="351"/>
      <c r="G802" s="350"/>
      <c r="H802" s="350"/>
      <c r="I802" s="351"/>
      <c r="J802" s="350"/>
      <c r="K802" s="350"/>
      <c r="L802" s="351"/>
      <c r="M802" s="341" t="str">
        <f t="shared" si="152"/>
        <v/>
      </c>
      <c r="N802" s="350"/>
      <c r="O802" s="351"/>
      <c r="P802" s="341" t="str">
        <f t="shared" si="153"/>
        <v/>
      </c>
      <c r="Q802" s="202">
        <f t="shared" si="154"/>
        <v>0</v>
      </c>
      <c r="R802" s="202">
        <f t="shared" si="155"/>
        <v>0</v>
      </c>
      <c r="S802" s="203">
        <f t="shared" si="156"/>
        <v>0</v>
      </c>
      <c r="T802" s="202">
        <f t="shared" si="157"/>
        <v>0</v>
      </c>
      <c r="U802" s="203">
        <f t="shared" si="158"/>
        <v>0</v>
      </c>
      <c r="V802" s="202">
        <f t="shared" si="159"/>
        <v>0</v>
      </c>
      <c r="W802" s="204" t="str">
        <f t="shared" si="160"/>
        <v>none</v>
      </c>
      <c r="X802" s="205">
        <f t="shared" si="161"/>
        <v>0</v>
      </c>
    </row>
    <row r="803" spans="1:24" x14ac:dyDescent="0.25">
      <c r="A803" s="228" t="s">
        <v>26</v>
      </c>
      <c r="B803" s="341">
        <f t="shared" si="162"/>
        <v>22</v>
      </c>
      <c r="C803" s="341" t="str">
        <f t="shared" si="151"/>
        <v>Prov Chg - 22</v>
      </c>
      <c r="D803" s="351"/>
      <c r="E803" s="350"/>
      <c r="F803" s="351"/>
      <c r="G803" s="350"/>
      <c r="H803" s="350"/>
      <c r="I803" s="351"/>
      <c r="J803" s="350"/>
      <c r="K803" s="350"/>
      <c r="L803" s="351"/>
      <c r="M803" s="341" t="str">
        <f t="shared" si="152"/>
        <v/>
      </c>
      <c r="N803" s="350"/>
      <c r="O803" s="351"/>
      <c r="P803" s="341" t="str">
        <f t="shared" si="153"/>
        <v/>
      </c>
      <c r="Q803" s="202">
        <f t="shared" si="154"/>
        <v>0</v>
      </c>
      <c r="R803" s="202">
        <f t="shared" si="155"/>
        <v>0</v>
      </c>
      <c r="S803" s="203">
        <f t="shared" si="156"/>
        <v>0</v>
      </c>
      <c r="T803" s="202">
        <f t="shared" si="157"/>
        <v>0</v>
      </c>
      <c r="U803" s="203">
        <f t="shared" si="158"/>
        <v>0</v>
      </c>
      <c r="V803" s="202">
        <f t="shared" si="159"/>
        <v>0</v>
      </c>
      <c r="W803" s="204" t="str">
        <f t="shared" si="160"/>
        <v>none</v>
      </c>
      <c r="X803" s="205">
        <f t="shared" si="161"/>
        <v>0</v>
      </c>
    </row>
    <row r="804" spans="1:24" x14ac:dyDescent="0.25">
      <c r="A804" s="228" t="s">
        <v>26</v>
      </c>
      <c r="B804" s="341">
        <f t="shared" si="162"/>
        <v>23</v>
      </c>
      <c r="C804" s="341" t="str">
        <f t="shared" si="151"/>
        <v>Prov Chg - 23</v>
      </c>
      <c r="D804" s="351"/>
      <c r="E804" s="350"/>
      <c r="F804" s="351"/>
      <c r="G804" s="350"/>
      <c r="H804" s="350"/>
      <c r="I804" s="351"/>
      <c r="J804" s="350"/>
      <c r="K804" s="350"/>
      <c r="L804" s="351"/>
      <c r="M804" s="341" t="str">
        <f t="shared" si="152"/>
        <v/>
      </c>
      <c r="N804" s="350"/>
      <c r="O804" s="351"/>
      <c r="P804" s="341" t="str">
        <f t="shared" si="153"/>
        <v/>
      </c>
      <c r="Q804" s="202">
        <f t="shared" si="154"/>
        <v>0</v>
      </c>
      <c r="R804" s="202">
        <f t="shared" si="155"/>
        <v>0</v>
      </c>
      <c r="S804" s="203">
        <f t="shared" si="156"/>
        <v>0</v>
      </c>
      <c r="T804" s="202">
        <f t="shared" si="157"/>
        <v>0</v>
      </c>
      <c r="U804" s="203">
        <f t="shared" si="158"/>
        <v>0</v>
      </c>
      <c r="V804" s="202">
        <f t="shared" si="159"/>
        <v>0</v>
      </c>
      <c r="W804" s="204" t="str">
        <f t="shared" si="160"/>
        <v>none</v>
      </c>
      <c r="X804" s="205">
        <f t="shared" si="161"/>
        <v>0</v>
      </c>
    </row>
    <row r="805" spans="1:24" x14ac:dyDescent="0.25">
      <c r="A805" s="228" t="s">
        <v>26</v>
      </c>
      <c r="B805" s="341">
        <f t="shared" si="162"/>
        <v>24</v>
      </c>
      <c r="C805" s="341" t="str">
        <f t="shared" si="151"/>
        <v>Prov Chg - 24</v>
      </c>
      <c r="D805" s="351"/>
      <c r="E805" s="350"/>
      <c r="F805" s="351"/>
      <c r="G805" s="350"/>
      <c r="H805" s="350"/>
      <c r="I805" s="351"/>
      <c r="J805" s="350"/>
      <c r="K805" s="350"/>
      <c r="L805" s="351"/>
      <c r="M805" s="341" t="str">
        <f t="shared" si="152"/>
        <v/>
      </c>
      <c r="N805" s="350"/>
      <c r="O805" s="351"/>
      <c r="P805" s="341" t="str">
        <f t="shared" si="153"/>
        <v/>
      </c>
      <c r="Q805" s="202">
        <f t="shared" si="154"/>
        <v>0</v>
      </c>
      <c r="R805" s="202">
        <f t="shared" si="155"/>
        <v>0</v>
      </c>
      <c r="S805" s="203">
        <f t="shared" si="156"/>
        <v>0</v>
      </c>
      <c r="T805" s="202">
        <f t="shared" si="157"/>
        <v>0</v>
      </c>
      <c r="U805" s="203">
        <f t="shared" si="158"/>
        <v>0</v>
      </c>
      <c r="V805" s="202">
        <f t="shared" si="159"/>
        <v>0</v>
      </c>
      <c r="W805" s="204" t="str">
        <f t="shared" si="160"/>
        <v>none</v>
      </c>
      <c r="X805" s="205">
        <f t="shared" si="161"/>
        <v>0</v>
      </c>
    </row>
    <row r="806" spans="1:24" x14ac:dyDescent="0.25">
      <c r="A806" s="228" t="s">
        <v>26</v>
      </c>
      <c r="B806" s="341">
        <f t="shared" si="162"/>
        <v>25</v>
      </c>
      <c r="C806" s="341" t="str">
        <f t="shared" si="151"/>
        <v>Prov Chg - 25</v>
      </c>
      <c r="D806" s="351"/>
      <c r="E806" s="350"/>
      <c r="F806" s="351"/>
      <c r="G806" s="350"/>
      <c r="H806" s="350"/>
      <c r="I806" s="351"/>
      <c r="J806" s="350"/>
      <c r="K806" s="350"/>
      <c r="L806" s="351"/>
      <c r="M806" s="341" t="str">
        <f t="shared" si="152"/>
        <v/>
      </c>
      <c r="N806" s="350"/>
      <c r="O806" s="351"/>
      <c r="P806" s="341" t="str">
        <f t="shared" si="153"/>
        <v/>
      </c>
      <c r="Q806" s="202">
        <f t="shared" si="154"/>
        <v>0</v>
      </c>
      <c r="R806" s="202">
        <f t="shared" si="155"/>
        <v>0</v>
      </c>
      <c r="S806" s="203">
        <f t="shared" si="156"/>
        <v>0</v>
      </c>
      <c r="T806" s="202">
        <f t="shared" si="157"/>
        <v>0</v>
      </c>
      <c r="U806" s="203">
        <f t="shared" si="158"/>
        <v>0</v>
      </c>
      <c r="V806" s="202">
        <f t="shared" si="159"/>
        <v>0</v>
      </c>
      <c r="W806" s="204" t="str">
        <f t="shared" si="160"/>
        <v>none</v>
      </c>
      <c r="X806" s="205">
        <f t="shared" si="161"/>
        <v>0</v>
      </c>
    </row>
    <row r="807" spans="1:24" x14ac:dyDescent="0.25">
      <c r="A807" s="228" t="s">
        <v>26</v>
      </c>
      <c r="B807" s="341">
        <f t="shared" si="162"/>
        <v>26</v>
      </c>
      <c r="C807" s="341" t="str">
        <f t="shared" si="151"/>
        <v>Prov Chg - 26</v>
      </c>
      <c r="D807" s="351"/>
      <c r="E807" s="350"/>
      <c r="F807" s="351"/>
      <c r="G807" s="350"/>
      <c r="H807" s="350"/>
      <c r="I807" s="351"/>
      <c r="J807" s="350"/>
      <c r="K807" s="350"/>
      <c r="L807" s="351"/>
      <c r="M807" s="341" t="str">
        <f t="shared" si="152"/>
        <v/>
      </c>
      <c r="N807" s="350"/>
      <c r="O807" s="351"/>
      <c r="P807" s="341" t="str">
        <f t="shared" si="153"/>
        <v/>
      </c>
      <c r="Q807" s="202">
        <f t="shared" si="154"/>
        <v>0</v>
      </c>
      <c r="R807" s="202">
        <f t="shared" si="155"/>
        <v>0</v>
      </c>
      <c r="S807" s="203">
        <f t="shared" si="156"/>
        <v>0</v>
      </c>
      <c r="T807" s="202">
        <f t="shared" si="157"/>
        <v>0</v>
      </c>
      <c r="U807" s="203">
        <f t="shared" si="158"/>
        <v>0</v>
      </c>
      <c r="V807" s="202">
        <f t="shared" si="159"/>
        <v>0</v>
      </c>
      <c r="W807" s="204" t="str">
        <f t="shared" si="160"/>
        <v>none</v>
      </c>
      <c r="X807" s="205">
        <f t="shared" si="161"/>
        <v>0</v>
      </c>
    </row>
    <row r="808" spans="1:24" x14ac:dyDescent="0.25">
      <c r="A808" s="228" t="s">
        <v>26</v>
      </c>
      <c r="B808" s="341">
        <f t="shared" si="162"/>
        <v>27</v>
      </c>
      <c r="C808" s="341" t="str">
        <f t="shared" si="151"/>
        <v>Prov Chg - 27</v>
      </c>
      <c r="D808" s="351"/>
      <c r="E808" s="350"/>
      <c r="F808" s="351"/>
      <c r="G808" s="350"/>
      <c r="H808" s="350"/>
      <c r="I808" s="351"/>
      <c r="J808" s="350"/>
      <c r="K808" s="350"/>
      <c r="L808" s="351"/>
      <c r="M808" s="341" t="str">
        <f t="shared" si="152"/>
        <v/>
      </c>
      <c r="N808" s="350"/>
      <c r="O808" s="351"/>
      <c r="P808" s="341" t="str">
        <f t="shared" si="153"/>
        <v/>
      </c>
      <c r="Q808" s="202">
        <f t="shared" si="154"/>
        <v>0</v>
      </c>
      <c r="R808" s="202">
        <f t="shared" si="155"/>
        <v>0</v>
      </c>
      <c r="S808" s="203">
        <f t="shared" si="156"/>
        <v>0</v>
      </c>
      <c r="T808" s="202">
        <f t="shared" si="157"/>
        <v>0</v>
      </c>
      <c r="U808" s="203">
        <f t="shared" si="158"/>
        <v>0</v>
      </c>
      <c r="V808" s="202">
        <f t="shared" si="159"/>
        <v>0</v>
      </c>
      <c r="W808" s="204" t="str">
        <f t="shared" si="160"/>
        <v>none</v>
      </c>
      <c r="X808" s="205">
        <f t="shared" si="161"/>
        <v>0</v>
      </c>
    </row>
    <row r="809" spans="1:24" x14ac:dyDescent="0.25">
      <c r="A809" s="228" t="s">
        <v>26</v>
      </c>
      <c r="B809" s="341">
        <f t="shared" si="162"/>
        <v>28</v>
      </c>
      <c r="C809" s="341" t="str">
        <f t="shared" si="151"/>
        <v>Prov Chg - 28</v>
      </c>
      <c r="D809" s="351"/>
      <c r="E809" s="350"/>
      <c r="F809" s="351"/>
      <c r="G809" s="350"/>
      <c r="H809" s="350"/>
      <c r="I809" s="351"/>
      <c r="J809" s="350"/>
      <c r="K809" s="350"/>
      <c r="L809" s="351"/>
      <c r="M809" s="341" t="str">
        <f t="shared" si="152"/>
        <v/>
      </c>
      <c r="N809" s="350"/>
      <c r="O809" s="351"/>
      <c r="P809" s="341" t="str">
        <f t="shared" si="153"/>
        <v/>
      </c>
      <c r="Q809" s="202">
        <f t="shared" si="154"/>
        <v>0</v>
      </c>
      <c r="R809" s="202">
        <f t="shared" si="155"/>
        <v>0</v>
      </c>
      <c r="S809" s="203">
        <f t="shared" si="156"/>
        <v>0</v>
      </c>
      <c r="T809" s="202">
        <f t="shared" si="157"/>
        <v>0</v>
      </c>
      <c r="U809" s="203">
        <f t="shared" si="158"/>
        <v>0</v>
      </c>
      <c r="V809" s="202">
        <f t="shared" si="159"/>
        <v>0</v>
      </c>
      <c r="W809" s="204" t="str">
        <f t="shared" si="160"/>
        <v>none</v>
      </c>
      <c r="X809" s="205">
        <f t="shared" si="161"/>
        <v>0</v>
      </c>
    </row>
    <row r="810" spans="1:24" x14ac:dyDescent="0.25">
      <c r="A810" s="228" t="s">
        <v>26</v>
      </c>
      <c r="B810" s="341">
        <f t="shared" si="162"/>
        <v>29</v>
      </c>
      <c r="C810" s="341" t="str">
        <f t="shared" ref="C810:C811" si="163">A810&amp;" - "&amp;B810</f>
        <v>Prov Chg - 29</v>
      </c>
      <c r="D810" s="351"/>
      <c r="E810" s="350"/>
      <c r="F810" s="351"/>
      <c r="G810" s="350"/>
      <c r="H810" s="350"/>
      <c r="I810" s="351"/>
      <c r="J810" s="350"/>
      <c r="K810" s="350"/>
      <c r="L810" s="351"/>
      <c r="M810" s="341" t="str">
        <f t="shared" si="152"/>
        <v/>
      </c>
      <c r="N810" s="350"/>
      <c r="O810" s="351"/>
      <c r="P810" s="341" t="str">
        <f t="shared" si="153"/>
        <v/>
      </c>
      <c r="Q810" s="202">
        <f t="shared" si="154"/>
        <v>0</v>
      </c>
      <c r="R810" s="202">
        <f t="shared" si="155"/>
        <v>0</v>
      </c>
      <c r="S810" s="203">
        <f t="shared" si="156"/>
        <v>0</v>
      </c>
      <c r="T810" s="202">
        <f t="shared" si="157"/>
        <v>0</v>
      </c>
      <c r="U810" s="203">
        <f t="shared" si="158"/>
        <v>0</v>
      </c>
      <c r="V810" s="202">
        <f t="shared" si="159"/>
        <v>0</v>
      </c>
      <c r="W810" s="204" t="str">
        <f t="shared" si="160"/>
        <v>none</v>
      </c>
      <c r="X810" s="205">
        <f t="shared" si="161"/>
        <v>0</v>
      </c>
    </row>
    <row r="811" spans="1:24" x14ac:dyDescent="0.25">
      <c r="A811" s="346" t="s">
        <v>26</v>
      </c>
      <c r="B811" s="347">
        <f t="shared" si="162"/>
        <v>30</v>
      </c>
      <c r="C811" s="347" t="str">
        <f t="shared" si="163"/>
        <v>Prov Chg - 30</v>
      </c>
      <c r="D811" s="351"/>
      <c r="E811" s="352"/>
      <c r="F811" s="351"/>
      <c r="G811" s="352"/>
      <c r="H811" s="352"/>
      <c r="I811" s="351"/>
      <c r="J811" s="352"/>
      <c r="K811" s="352"/>
      <c r="L811" s="351"/>
      <c r="M811" s="341" t="str">
        <f t="shared" si="152"/>
        <v/>
      </c>
      <c r="N811" s="352"/>
      <c r="O811" s="351"/>
      <c r="P811" s="341" t="str">
        <f t="shared" si="153"/>
        <v/>
      </c>
      <c r="Q811" s="206">
        <f t="shared" si="154"/>
        <v>0</v>
      </c>
      <c r="R811" s="206">
        <f t="shared" si="155"/>
        <v>0</v>
      </c>
      <c r="S811" s="207">
        <f t="shared" si="156"/>
        <v>0</v>
      </c>
      <c r="T811" s="206">
        <f t="shared" si="157"/>
        <v>0</v>
      </c>
      <c r="U811" s="207">
        <f t="shared" si="158"/>
        <v>0</v>
      </c>
      <c r="V811" s="206">
        <f t="shared" si="159"/>
        <v>0</v>
      </c>
      <c r="W811" s="204" t="str">
        <f t="shared" si="160"/>
        <v>none</v>
      </c>
      <c r="X811" s="208">
        <f t="shared" si="161"/>
        <v>0</v>
      </c>
    </row>
    <row r="813" spans="1:24" hidden="1" x14ac:dyDescent="0.25">
      <c r="A813" s="348" t="s">
        <v>1154</v>
      </c>
    </row>
  </sheetData>
  <sheetProtection algorithmName="SHA-512" hashValue="smbYDVcPbBMZQGfVLP/H/Qy1CbyV7QbsMV9uSU1L/xn/fRwuflnTQfeM4RKvwUnNqFcuRJbkiMHxJi2wVaryfw==" saltValue="ZDjzUwyNKfGLvYQtQHRrdw==" spinCount="100000" sheet="1" objects="1" scenarios="1"/>
  <dataValidations count="4">
    <dataValidation type="list" allowBlank="1" showInputMessage="1" showErrorMessage="1" sqref="G2:G811 J2:J811" xr:uid="{164CCFDE-3CFD-4241-A4D3-EEA70B5C9260}">
      <formula1>$Z$2:$Z$4</formula1>
    </dataValidation>
    <dataValidation type="whole" operator="greaterThanOrEqual" allowBlank="1" showInputMessage="1" showErrorMessage="1" errorTitle="NoNeg" error="Please enter postivie whole numbers only." sqref="D2:D811" xr:uid="{A19B4A71-90B7-4EE2-9F86-2AA5BA683696}">
      <formula1>0</formula1>
    </dataValidation>
    <dataValidation type="whole" operator="greaterThanOrEqual" allowBlank="1" showInputMessage="1" showErrorMessage="1" errorTitle="NoNeg" error="IP amount CANNOT be negative._x000a__x000a_IP amount should be positive whole number rounded to the nearest dollar." sqref="O2:O811 F2:F811 I2:I811 L2:L811" xr:uid="{5CCF3B3C-67B9-4A90-A661-F864C2BE1977}">
      <formula1>0</formula1>
    </dataValidation>
    <dataValidation type="list" allowBlank="1" showInputMessage="1" showErrorMessage="1" errorTitle="x-only" error="you can only enter &quot;x&quot; if there is an improper payment.  otherwise leave this field blank." sqref="E2:E811 K2:K811 N2:N811 H2:H811" xr:uid="{C06EEA8D-33E3-44C3-BD92-B17527E47B36}">
      <formula1>$A$813:$A$813</formula1>
    </dataValidation>
  </dataValidations>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65993-1876-418D-8E4C-308ABCC232AB}">
  <sheetPr>
    <tabColor theme="2"/>
  </sheetPr>
  <dimension ref="A1:K59"/>
  <sheetViews>
    <sheetView topLeftCell="A38" zoomScale="120" zoomScaleNormal="120" workbookViewId="0">
      <selection activeCell="G34" sqref="G34"/>
    </sheetView>
  </sheetViews>
  <sheetFormatPr defaultColWidth="8.85546875" defaultRowHeight="15" x14ac:dyDescent="0.25"/>
  <cols>
    <col min="1" max="1" width="69.42578125" customWidth="1"/>
    <col min="2" max="2" width="18.5703125" customWidth="1"/>
    <col min="3" max="3" width="19.85546875" customWidth="1"/>
    <col min="4" max="4" width="15" customWidth="1"/>
    <col min="5" max="5" width="14.5703125" customWidth="1"/>
    <col min="6" max="6" width="19.42578125" customWidth="1"/>
    <col min="7" max="7" width="16.85546875" customWidth="1"/>
    <col min="8" max="8" width="9.140625" customWidth="1"/>
    <col min="9" max="9" width="5.140625" customWidth="1"/>
    <col min="10" max="10" width="16" customWidth="1"/>
    <col min="11" max="11" width="47" bestFit="1" customWidth="1"/>
    <col min="12" max="12" width="47.42578125" bestFit="1" customWidth="1"/>
  </cols>
  <sheetData>
    <row r="1" spans="1:3" ht="21" x14ac:dyDescent="0.35">
      <c r="A1" s="411" t="s">
        <v>100</v>
      </c>
      <c r="B1" s="411"/>
      <c r="C1" s="411"/>
    </row>
    <row r="3" spans="1:3" ht="19.5" x14ac:dyDescent="0.25">
      <c r="A3" s="250" t="s">
        <v>101</v>
      </c>
      <c r="B3" s="251"/>
      <c r="C3" s="20"/>
    </row>
    <row r="4" spans="1:3" x14ac:dyDescent="0.25">
      <c r="A4" s="252"/>
      <c r="B4" s="252"/>
      <c r="C4" s="23"/>
    </row>
    <row r="5" spans="1:3" x14ac:dyDescent="0.25">
      <c r="A5" s="253" t="str">
        <f>'stat estimates'!A6</f>
        <v>Program/Activity Disbursements</v>
      </c>
      <c r="B5" s="254">
        <f>'stat estimates'!B6</f>
        <v>0</v>
      </c>
      <c r="C5" s="20"/>
    </row>
    <row r="6" spans="1:3" x14ac:dyDescent="0.25">
      <c r="A6" s="255" t="s">
        <v>102</v>
      </c>
      <c r="B6" s="255" t="s">
        <v>103</v>
      </c>
      <c r="C6" s="256"/>
    </row>
    <row r="7" spans="1:3" x14ac:dyDescent="0.25">
      <c r="A7" s="257" t="str">
        <f>'stat estimates'!A9</f>
        <v>Beginning</v>
      </c>
      <c r="B7" s="258">
        <f>'IPs Defined by Activity'!D2</f>
        <v>0</v>
      </c>
      <c r="C7" s="20"/>
    </row>
    <row r="8" spans="1:3" x14ac:dyDescent="0.25">
      <c r="A8" s="259" t="str">
        <f>'stat estimates'!A10</f>
        <v>Ending</v>
      </c>
      <c r="B8" s="260">
        <f>'IPs Defined by Activity'!E2</f>
        <v>0</v>
      </c>
      <c r="C8" s="20"/>
    </row>
    <row r="9" spans="1:3" x14ac:dyDescent="0.25">
      <c r="A9" s="255" t="s">
        <v>104</v>
      </c>
      <c r="B9" s="255" t="s">
        <v>105</v>
      </c>
      <c r="C9" s="34"/>
    </row>
    <row r="10" spans="1:3" x14ac:dyDescent="0.25">
      <c r="A10" s="257" t="str">
        <f>'stat estimates'!A12</f>
        <v>Number of Disbursements</v>
      </c>
      <c r="B10" s="261">
        <f>'stat estimates'!B12</f>
        <v>0</v>
      </c>
    </row>
    <row r="11" spans="1:3" x14ac:dyDescent="0.25">
      <c r="A11" s="259" t="str">
        <f>'stat estimates'!A13</f>
        <v>Total Disbursements ($000)</v>
      </c>
      <c r="B11" s="262">
        <f>'stat estimates'!B13</f>
        <v>0</v>
      </c>
      <c r="C11" s="37"/>
    </row>
    <row r="12" spans="1:3" x14ac:dyDescent="0.25">
      <c r="A12" s="255" t="s">
        <v>106</v>
      </c>
      <c r="B12" s="255" t="s">
        <v>105</v>
      </c>
      <c r="C12" s="40"/>
    </row>
    <row r="13" spans="1:3" ht="15.75" thickBot="1" x14ac:dyDescent="0.3">
      <c r="A13" s="21" t="str">
        <f>'stat estimates'!A15</f>
        <v>Number of Disbursements</v>
      </c>
      <c r="B13" s="210">
        <f>'stat estimates'!B15</f>
        <v>0</v>
      </c>
    </row>
    <row r="14" spans="1:3" x14ac:dyDescent="0.25">
      <c r="A14" s="257" t="str">
        <f>'stat estimates'!A16</f>
        <v>Total Disbursements ($000)</v>
      </c>
      <c r="B14" s="263">
        <f>'stat estimates'!B16</f>
        <v>0</v>
      </c>
    </row>
    <row r="15" spans="1:3" x14ac:dyDescent="0.25">
      <c r="A15" s="259" t="str">
        <f>'stat estimates'!A17</f>
        <v>Coverage</v>
      </c>
      <c r="B15" s="264" t="e">
        <f>'stat estimates'!B17</f>
        <v>#DIV/0!</v>
      </c>
    </row>
    <row r="16" spans="1:3" x14ac:dyDescent="0.25">
      <c r="A16" s="265" t="s">
        <v>107</v>
      </c>
      <c r="B16" s="265" t="s">
        <v>105</v>
      </c>
    </row>
    <row r="17" spans="1:3" ht="15.75" thickBot="1" x14ac:dyDescent="0.3">
      <c r="A17" s="21" t="str">
        <f>'stat estimates'!A19</f>
        <v>Number</v>
      </c>
      <c r="B17" s="266">
        <f>'stat estimates'!B19</f>
        <v>0</v>
      </c>
    </row>
    <row r="18" spans="1:3" ht="15.75" thickBot="1" x14ac:dyDescent="0.3">
      <c r="A18" s="21" t="str">
        <f>'stat estimates'!A20</f>
        <v>Percentage of Number of Disbursements</v>
      </c>
      <c r="B18" s="267" t="e">
        <f>'stat estimates'!B20</f>
        <v>#DIV/0!</v>
      </c>
    </row>
    <row r="19" spans="1:3" x14ac:dyDescent="0.25">
      <c r="A19" s="257" t="str">
        <f>'stat estimates'!A21</f>
        <v>Total IP and UP Payments ($000)</v>
      </c>
      <c r="B19" s="268">
        <f>'stat estimates'!B21</f>
        <v>0</v>
      </c>
    </row>
    <row r="20" spans="1:3" x14ac:dyDescent="0.25">
      <c r="A20" s="259" t="str">
        <f>'stat estimates'!A22</f>
        <v>Percentage of Sample Disbursements</v>
      </c>
      <c r="B20" s="264" t="e">
        <f>'stat estimates'!B22</f>
        <v>#DIV/0!</v>
      </c>
    </row>
    <row r="21" spans="1:3" x14ac:dyDescent="0.25">
      <c r="A21" s="269" t="s">
        <v>108</v>
      </c>
      <c r="B21" s="255" t="s">
        <v>105</v>
      </c>
    </row>
    <row r="22" spans="1:3" ht="15.75" thickBot="1" x14ac:dyDescent="0.3">
      <c r="A22" s="21" t="str">
        <f>'stat estimates'!A24</f>
        <v>Total IP and UP Payments ($000)</v>
      </c>
      <c r="B22" s="270">
        <f>'stat estimates'!B24</f>
        <v>0</v>
      </c>
    </row>
    <row r="23" spans="1:3" ht="15.75" thickBot="1" x14ac:dyDescent="0.3">
      <c r="A23" s="21" t="str">
        <f>'stat estimates'!A25</f>
        <v>95% Margin of Error ($000)</v>
      </c>
      <c r="B23" s="270">
        <f>'stat estimates'!B25</f>
        <v>0</v>
      </c>
    </row>
    <row r="24" spans="1:3" x14ac:dyDescent="0.25">
      <c r="A24" s="257" t="str">
        <f>'stat estimates'!A26</f>
        <v>95% Lower Limit ($000)</v>
      </c>
      <c r="B24" s="271">
        <f>'stat estimates'!B26</f>
        <v>0</v>
      </c>
    </row>
    <row r="25" spans="1:3" x14ac:dyDescent="0.25">
      <c r="A25" s="259" t="str">
        <f>'stat estimates'!A27</f>
        <v>95% Upper Limit ($000)</v>
      </c>
      <c r="B25" s="272">
        <f>'stat estimates'!B27</f>
        <v>0</v>
      </c>
    </row>
    <row r="26" spans="1:3" x14ac:dyDescent="0.25">
      <c r="A26" s="269" t="s">
        <v>109</v>
      </c>
      <c r="B26" s="255" t="s">
        <v>105</v>
      </c>
    </row>
    <row r="27" spans="1:3" ht="15.75" thickBot="1" x14ac:dyDescent="0.3">
      <c r="A27" s="21" t="str">
        <f>'stat estimates'!A29</f>
        <v>Total IP and UP Payments</v>
      </c>
      <c r="B27" s="267" t="e">
        <f>'stat estimates'!B29</f>
        <v>#DIV/0!</v>
      </c>
      <c r="C27" s="213" t="s">
        <v>110</v>
      </c>
    </row>
    <row r="28" spans="1:3" ht="15.75" thickBot="1" x14ac:dyDescent="0.3">
      <c r="A28" s="21" t="str">
        <f>'stat estimates'!A30</f>
        <v>95% Lower Limit</v>
      </c>
      <c r="B28" s="273" t="e">
        <f>IF('stat estimates'!B30&lt;0,"0.00%",'stat estimates'!B30)</f>
        <v>#DIV/0!</v>
      </c>
    </row>
    <row r="29" spans="1:3" x14ac:dyDescent="0.25">
      <c r="A29" s="257" t="str">
        <f>'stat estimates'!A31</f>
        <v>95% Upper Limit</v>
      </c>
      <c r="B29" s="274" t="e">
        <f>'stat estimates'!B31</f>
        <v>#DIV/0!</v>
      </c>
    </row>
    <row r="32" spans="1:3" ht="19.5" x14ac:dyDescent="0.25">
      <c r="A32" s="275" t="s">
        <v>111</v>
      </c>
      <c r="B32" s="251"/>
      <c r="C32" s="251"/>
    </row>
    <row r="33" spans="1:7" x14ac:dyDescent="0.25">
      <c r="A33" s="276"/>
      <c r="B33" s="276"/>
      <c r="C33" s="276"/>
    </row>
    <row r="34" spans="1:7" x14ac:dyDescent="0.25">
      <c r="A34" s="277" t="s">
        <v>112</v>
      </c>
      <c r="B34" s="278" t="s">
        <v>113</v>
      </c>
      <c r="C34" s="278" t="s">
        <v>114</v>
      </c>
      <c r="D34" s="279" t="s">
        <v>115</v>
      </c>
    </row>
    <row r="35" spans="1:7" x14ac:dyDescent="0.25">
      <c r="A35" s="44" t="s">
        <v>116</v>
      </c>
      <c r="B35" s="25">
        <f>'AUP Test Results Table 2'!$AI$3</f>
        <v>0</v>
      </c>
      <c r="C35" s="280">
        <f>'AUP Test Results Table 2'!$AI$2</f>
        <v>0</v>
      </c>
      <c r="D35" s="281" t="e">
        <f>B35/B37</f>
        <v>#DIV/0!</v>
      </c>
    </row>
    <row r="36" spans="1:7" x14ac:dyDescent="0.25">
      <c r="A36" s="44" t="s">
        <v>117</v>
      </c>
      <c r="B36" s="25">
        <f>'AUP Test Results Table 2'!$AH$3</f>
        <v>0</v>
      </c>
      <c r="C36" s="280">
        <f>'AUP Test Results Table 2'!$AH$2</f>
        <v>0</v>
      </c>
      <c r="D36" s="281" t="e">
        <f>B36/B37</f>
        <v>#DIV/0!</v>
      </c>
    </row>
    <row r="37" spans="1:7" x14ac:dyDescent="0.25">
      <c r="A37" s="282" t="s">
        <v>105</v>
      </c>
      <c r="B37" s="283">
        <f>SUM(B35:B36)</f>
        <v>0</v>
      </c>
      <c r="C37" s="284">
        <f>SUM(C35:C36)</f>
        <v>0</v>
      </c>
      <c r="D37" s="285" t="e">
        <f>B37/B37</f>
        <v>#DIV/0!</v>
      </c>
    </row>
    <row r="40" spans="1:7" ht="19.5" customHeight="1" x14ac:dyDescent="0.25">
      <c r="A40" s="275" t="s">
        <v>118</v>
      </c>
      <c r="B40" s="251"/>
      <c r="C40" s="251"/>
    </row>
    <row r="41" spans="1:7" x14ac:dyDescent="0.25">
      <c r="A41" s="276"/>
      <c r="B41" s="276"/>
      <c r="C41" s="276"/>
    </row>
    <row r="42" spans="1:7" x14ac:dyDescent="0.25">
      <c r="A42" s="277" t="s">
        <v>119</v>
      </c>
      <c r="B42" s="278" t="s">
        <v>113</v>
      </c>
      <c r="C42" s="278" t="s">
        <v>114</v>
      </c>
      <c r="D42" s="279" t="s">
        <v>120</v>
      </c>
    </row>
    <row r="43" spans="1:7" x14ac:dyDescent="0.25">
      <c r="A43" s="44" t="s">
        <v>121</v>
      </c>
      <c r="B43" s="25">
        <f>'AUP Test Results Table 2'!$AJ$3</f>
        <v>0</v>
      </c>
      <c r="C43" s="280">
        <f>'AUP Test Results Table 2'!$AJ$2</f>
        <v>0</v>
      </c>
      <c r="D43" s="281" t="e">
        <f>B43/B45</f>
        <v>#DIV/0!</v>
      </c>
    </row>
    <row r="44" spans="1:7" x14ac:dyDescent="0.25">
      <c r="A44" s="44" t="s">
        <v>122</v>
      </c>
      <c r="B44" s="25">
        <f>'AUP Test Results Table 2'!$AK$3</f>
        <v>0</v>
      </c>
      <c r="C44" s="280">
        <f>'AUP Test Results Table 2'!$AK$2</f>
        <v>0</v>
      </c>
      <c r="D44" s="281" t="e">
        <f>B44/B45</f>
        <v>#DIV/0!</v>
      </c>
    </row>
    <row r="45" spans="1:7" x14ac:dyDescent="0.25">
      <c r="A45" s="282" t="s">
        <v>105</v>
      </c>
      <c r="B45" s="283">
        <f>SUM(B43:B44)</f>
        <v>0</v>
      </c>
      <c r="C45" s="284">
        <f>SUM(C43:C44)</f>
        <v>0</v>
      </c>
      <c r="D45" s="285" t="e">
        <f>B45/B45</f>
        <v>#DIV/0!</v>
      </c>
    </row>
    <row r="48" spans="1:7" ht="16.5" customHeight="1" x14ac:dyDescent="0.25">
      <c r="A48" s="250" t="s">
        <v>123</v>
      </c>
      <c r="B48" s="286"/>
      <c r="C48" s="286"/>
      <c r="D48" s="286"/>
      <c r="E48" s="286"/>
      <c r="F48" s="286"/>
      <c r="G48" s="286"/>
    </row>
    <row r="49" spans="1:11" ht="16.5" thickBot="1" x14ac:dyDescent="0.3">
      <c r="A49" s="287"/>
      <c r="B49" s="288"/>
      <c r="C49" s="288"/>
      <c r="D49" s="288"/>
      <c r="E49" s="288"/>
      <c r="F49" s="288"/>
      <c r="G49" s="287"/>
    </row>
    <row r="50" spans="1:11" ht="16.5" thickBot="1" x14ac:dyDescent="0.3">
      <c r="A50" s="289" t="s">
        <v>124</v>
      </c>
      <c r="B50" s="60" t="s">
        <v>90</v>
      </c>
      <c r="C50" s="60" t="s">
        <v>91</v>
      </c>
      <c r="D50" s="60" t="s">
        <v>89</v>
      </c>
      <c r="E50" s="60" t="s">
        <v>92</v>
      </c>
      <c r="F50" s="290" t="s">
        <v>93</v>
      </c>
      <c r="G50" s="291" t="s">
        <v>125</v>
      </c>
      <c r="H50" s="291" t="s">
        <v>110</v>
      </c>
    </row>
    <row r="51" spans="1:11" ht="15.75" thickBot="1" x14ac:dyDescent="0.3">
      <c r="A51" s="292" t="s">
        <v>126</v>
      </c>
      <c r="B51" s="293">
        <f>'AUP Test Results Table 2'!$AL$3/1000</f>
        <v>0</v>
      </c>
      <c r="C51" s="293">
        <f>'AUP Test Results Table 2'!$AM$3/1000</f>
        <v>0</v>
      </c>
      <c r="D51" s="293">
        <f>'AUP Test Results Table 2'!$AN$3/1000</f>
        <v>0</v>
      </c>
      <c r="E51" s="293">
        <f>'AUP Test Results Table 2'!$AO$3/1000</f>
        <v>0</v>
      </c>
      <c r="F51" s="293">
        <f>'AUP Test Results Table 2'!$AP$3/1000</f>
        <v>0</v>
      </c>
      <c r="G51" s="293">
        <f>SUM(B51:F51)</f>
        <v>0</v>
      </c>
      <c r="H51" s="294" t="e">
        <f>G51/$B$11</f>
        <v>#DIV/0!</v>
      </c>
      <c r="J51" s="277" t="s">
        <v>127</v>
      </c>
      <c r="K51" s="295" t="s">
        <v>128</v>
      </c>
    </row>
    <row r="52" spans="1:11" ht="15.75" thickBot="1" x14ac:dyDescent="0.3">
      <c r="A52" s="64" t="s">
        <v>129</v>
      </c>
      <c r="B52" s="296">
        <f>'AUP Test Results Table 2'!$AL$3/1000</f>
        <v>0</v>
      </c>
      <c r="C52" s="297" t="s">
        <v>130</v>
      </c>
      <c r="D52" s="298">
        <f>SUM(D53:D54)</f>
        <v>0</v>
      </c>
      <c r="E52" s="299">
        <f>SUM(E53:E54)</f>
        <v>0</v>
      </c>
      <c r="F52" s="299">
        <f>SUM(F53:F54)</f>
        <v>0</v>
      </c>
      <c r="G52" s="69">
        <f>SUM(B52:F52)</f>
        <v>0</v>
      </c>
      <c r="H52" s="300" t="e">
        <f>G52/$B$11</f>
        <v>#DIV/0!</v>
      </c>
      <c r="J52" s="301" t="s">
        <v>90</v>
      </c>
      <c r="K52" s="302" t="s">
        <v>131</v>
      </c>
    </row>
    <row r="53" spans="1:11" ht="15.75" thickBot="1" x14ac:dyDescent="0.3">
      <c r="A53" s="70" t="s">
        <v>132</v>
      </c>
      <c r="B53" s="297" t="s">
        <v>130</v>
      </c>
      <c r="C53" s="297" t="s">
        <v>130</v>
      </c>
      <c r="D53" s="303">
        <f>'AUP Test Results Table 2'!$BF$3/1000</f>
        <v>0</v>
      </c>
      <c r="E53" s="304">
        <f>'AUP Test Results Table 2'!$BH$3/1000</f>
        <v>0</v>
      </c>
      <c r="F53" s="305">
        <f>'AUP Test Results Table 2'!$BJ$3/1000</f>
        <v>0</v>
      </c>
      <c r="G53" s="305">
        <f>SUM(D53:F53)</f>
        <v>0</v>
      </c>
      <c r="H53" s="294" t="e">
        <f>G53/$B$11</f>
        <v>#DIV/0!</v>
      </c>
      <c r="J53" s="301" t="s">
        <v>91</v>
      </c>
      <c r="K53" s="302" t="s">
        <v>133</v>
      </c>
    </row>
    <row r="54" spans="1:11" ht="15.75" thickBot="1" x14ac:dyDescent="0.3">
      <c r="A54" s="70" t="s">
        <v>134</v>
      </c>
      <c r="B54" s="297" t="s">
        <v>130</v>
      </c>
      <c r="C54" s="297" t="s">
        <v>130</v>
      </c>
      <c r="D54" s="305">
        <f>'AUP Test Results Table 2'!$BG$3/1000</f>
        <v>0</v>
      </c>
      <c r="E54" s="305">
        <f>'AUP Test Results Table 2'!$BI$3/1000</f>
        <v>0</v>
      </c>
      <c r="F54" s="305">
        <f>'AUP Test Results Table 2'!$BK$3/1000</f>
        <v>0</v>
      </c>
      <c r="G54" s="305">
        <f>SUM(D54:F54)</f>
        <v>0</v>
      </c>
      <c r="H54" s="294" t="e">
        <f t="shared" ref="H54:H55" si="0">G54/$B$11</f>
        <v>#DIV/0!</v>
      </c>
      <c r="J54" s="301" t="s">
        <v>89</v>
      </c>
      <c r="K54" s="302" t="s">
        <v>135</v>
      </c>
    </row>
    <row r="55" spans="1:11" ht="15.75" thickBot="1" x14ac:dyDescent="0.3">
      <c r="A55" s="70" t="s">
        <v>136</v>
      </c>
      <c r="B55" s="306">
        <f>B52</f>
        <v>0</v>
      </c>
      <c r="C55" s="297" t="s">
        <v>130</v>
      </c>
      <c r="D55" s="297" t="s">
        <v>130</v>
      </c>
      <c r="E55" s="297" t="s">
        <v>130</v>
      </c>
      <c r="F55" s="297" t="s">
        <v>130</v>
      </c>
      <c r="G55" s="305">
        <f>SUM(B55:F55)</f>
        <v>0</v>
      </c>
      <c r="H55" s="294" t="e">
        <f t="shared" si="0"/>
        <v>#DIV/0!</v>
      </c>
      <c r="J55" s="301" t="s">
        <v>92</v>
      </c>
      <c r="K55" s="302" t="s">
        <v>137</v>
      </c>
    </row>
    <row r="56" spans="1:11" ht="15.75" thickBot="1" x14ac:dyDescent="0.3">
      <c r="A56" s="64" t="s">
        <v>138</v>
      </c>
      <c r="B56" s="307" t="e">
        <f>B52/G52</f>
        <v>#DIV/0!</v>
      </c>
      <c r="C56" s="297" t="s">
        <v>130</v>
      </c>
      <c r="D56" s="307" t="e">
        <f>D52/G52</f>
        <v>#DIV/0!</v>
      </c>
      <c r="E56" s="307" t="e">
        <f>E52/G52</f>
        <v>#DIV/0!</v>
      </c>
      <c r="F56" s="307" t="e">
        <f>F52/G52</f>
        <v>#DIV/0!</v>
      </c>
      <c r="G56" s="77" t="e">
        <f>SUM(B56:F56)</f>
        <v>#DIV/0!</v>
      </c>
      <c r="H56" s="308" t="s">
        <v>130</v>
      </c>
      <c r="J56" s="309" t="s">
        <v>93</v>
      </c>
      <c r="K56" s="173" t="s">
        <v>139</v>
      </c>
    </row>
    <row r="57" spans="1:11" ht="15.75" thickBot="1" x14ac:dyDescent="0.3">
      <c r="A57" s="78"/>
      <c r="B57" s="60" t="s">
        <v>90</v>
      </c>
      <c r="C57" s="60" t="s">
        <v>91</v>
      </c>
      <c r="D57" s="60" t="s">
        <v>89</v>
      </c>
      <c r="E57" s="60" t="s">
        <v>92</v>
      </c>
      <c r="F57" s="60" t="s">
        <v>93</v>
      </c>
      <c r="G57" s="79" t="s">
        <v>140</v>
      </c>
      <c r="H57" s="308" t="s">
        <v>130</v>
      </c>
    </row>
    <row r="58" spans="1:11" ht="15.75" thickBot="1" x14ac:dyDescent="0.3">
      <c r="A58" s="80" t="s">
        <v>141</v>
      </c>
      <c r="B58" s="66" t="s">
        <v>130</v>
      </c>
      <c r="C58" s="306">
        <f>C51</f>
        <v>0</v>
      </c>
      <c r="D58" s="66" t="s">
        <v>130</v>
      </c>
      <c r="E58" s="66" t="s">
        <v>130</v>
      </c>
      <c r="F58" s="66" t="s">
        <v>130</v>
      </c>
      <c r="G58" s="306">
        <f>C58</f>
        <v>0</v>
      </c>
      <c r="H58" s="294" t="e">
        <f t="shared" ref="H58" si="1">G58/$B$11</f>
        <v>#DIV/0!</v>
      </c>
    </row>
    <row r="59" spans="1:11" x14ac:dyDescent="0.25">
      <c r="A59" s="310" t="s">
        <v>142</v>
      </c>
      <c r="B59" s="311" t="e">
        <f>B51/$G$51</f>
        <v>#DIV/0!</v>
      </c>
      <c r="C59" s="311" t="e">
        <f>C51/$G$51</f>
        <v>#DIV/0!</v>
      </c>
      <c r="D59" s="311" t="e">
        <f>D51/$G$51</f>
        <v>#DIV/0!</v>
      </c>
      <c r="E59" s="311" t="e">
        <f>E51/$G$51</f>
        <v>#DIV/0!</v>
      </c>
      <c r="F59" s="311" t="e">
        <f>F51/$G$51</f>
        <v>#DIV/0!</v>
      </c>
      <c r="G59" s="312" t="e">
        <f>SUM(B59:F59)</f>
        <v>#DIV/0!</v>
      </c>
      <c r="H59" s="308" t="s">
        <v>130</v>
      </c>
    </row>
  </sheetData>
  <sheetProtection algorithmName="SHA-512" hashValue="DeTTb6ctNDQ1RPGgHAc/VQdooXqYmG3PjFxHTPhByXOCsJNnG+P8E3kqa3ZJADMX6tu4/2Agd+tf9DF3nnf0Vw==" saltValue="DGQzVHjo3gxG8agCIyfbDQ==" spinCount="100000" sheet="1" objects="1" scenarios="1"/>
  <mergeCells count="1">
    <mergeCell ref="A1:C1"/>
  </mergeCells>
  <pageMargins left="0.7" right="0.7" top="0.75" bottom="0.75" header="0.3" footer="0.3"/>
  <pageSetup orientation="portrait" r:id="rId1"/>
  <tableParts count="10">
    <tablePart r:id="rId2"/>
    <tablePart r:id="rId3"/>
    <tablePart r:id="rId4"/>
    <tablePart r:id="rId5"/>
    <tablePart r:id="rId6"/>
    <tablePart r:id="rId7"/>
    <tablePart r:id="rId8"/>
    <tablePart r:id="rId9"/>
    <tablePart r:id="rId10"/>
    <tablePart r:id="rId1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42FE0-47E7-4003-9EBD-F9C7385F8583}">
  <sheetPr>
    <tabColor rgb="FF00B050"/>
  </sheetPr>
  <dimension ref="A1:I47"/>
  <sheetViews>
    <sheetView zoomScale="110" zoomScaleNormal="110" workbookViewId="0">
      <selection activeCell="A6" sqref="A6:B6"/>
    </sheetView>
  </sheetViews>
  <sheetFormatPr defaultRowHeight="15" x14ac:dyDescent="0.25"/>
  <cols>
    <col min="1" max="1" width="30.5703125" customWidth="1"/>
    <col min="2" max="2" width="12.140625" customWidth="1"/>
    <col min="3" max="3" width="22.42578125" customWidth="1"/>
    <col min="4" max="4" width="8.42578125" bestFit="1" customWidth="1"/>
    <col min="5" max="5" width="13.85546875" customWidth="1"/>
    <col min="6" max="6" width="13.140625" customWidth="1"/>
    <col min="7" max="7" width="19.42578125" customWidth="1"/>
    <col min="8" max="8" width="13.85546875" customWidth="1"/>
    <col min="9" max="9" width="14" bestFit="1" customWidth="1"/>
  </cols>
  <sheetData>
    <row r="1" spans="1:9" ht="21" x14ac:dyDescent="0.35">
      <c r="A1" s="439" t="s">
        <v>100</v>
      </c>
      <c r="B1" s="439"/>
      <c r="C1" s="439"/>
    </row>
    <row r="2" spans="1:9" ht="15.75" thickBot="1" x14ac:dyDescent="0.3"/>
    <row r="3" spans="1:9" ht="24.95" customHeight="1" thickBot="1" x14ac:dyDescent="0.3">
      <c r="A3" s="440" t="s">
        <v>143</v>
      </c>
      <c r="B3" s="441"/>
      <c r="C3" s="20"/>
      <c r="E3" s="442" t="s">
        <v>144</v>
      </c>
      <c r="F3" s="443"/>
      <c r="G3" s="443"/>
    </row>
    <row r="4" spans="1:9" ht="15.75" thickBot="1" x14ac:dyDescent="0.3">
      <c r="A4" s="21" t="str">
        <f>'stat estimates'!A6</f>
        <v>Program/Activity Disbursements</v>
      </c>
      <c r="B4" s="22">
        <f>'stat estimates'!B6</f>
        <v>0</v>
      </c>
      <c r="C4" s="23"/>
      <c r="E4" s="6" t="s">
        <v>112</v>
      </c>
      <c r="F4" s="6" t="s">
        <v>113</v>
      </c>
      <c r="G4" s="6" t="s">
        <v>114</v>
      </c>
    </row>
    <row r="5" spans="1:9" ht="15.75" thickBot="1" x14ac:dyDescent="0.3">
      <c r="A5" s="21">
        <f>'stat estimates'!A7</f>
        <v>0</v>
      </c>
      <c r="B5" s="22">
        <f>'stat estimates'!B7</f>
        <v>0</v>
      </c>
      <c r="C5" s="20"/>
      <c r="E5" s="5" t="s">
        <v>116</v>
      </c>
      <c r="F5" s="25">
        <f>'AUP Test Results Table 2'!$AI$3</f>
        <v>0</v>
      </c>
      <c r="G5" s="9">
        <f>'AUP Test Results Table 2'!$AI$2</f>
        <v>0</v>
      </c>
      <c r="H5" s="5" t="s">
        <v>145</v>
      </c>
      <c r="I5" s="5"/>
    </row>
    <row r="6" spans="1:9" ht="15.75" thickBot="1" x14ac:dyDescent="0.3">
      <c r="A6" s="438" t="str">
        <f>'stat estimates'!A8</f>
        <v>Reference Period</v>
      </c>
      <c r="B6" s="427"/>
      <c r="C6" s="20"/>
      <c r="E6" s="5" t="s">
        <v>117</v>
      </c>
      <c r="F6" s="25">
        <f>'AUP Test Results Table 2'!$AH$3</f>
        <v>0</v>
      </c>
      <c r="G6" s="9">
        <f>'AUP Test Results Table 2'!$AH$2</f>
        <v>0</v>
      </c>
      <c r="H6" s="5" t="s">
        <v>146</v>
      </c>
      <c r="I6" s="5"/>
    </row>
    <row r="7" spans="1:9" ht="15.75" thickBot="1" x14ac:dyDescent="0.3">
      <c r="A7" s="21" t="str">
        <f>'stat estimates'!A9</f>
        <v>Beginning</v>
      </c>
      <c r="B7" s="214">
        <f>'stat estimates'!B9</f>
        <v>44927</v>
      </c>
      <c r="C7" s="444" t="s">
        <v>147</v>
      </c>
      <c r="E7" s="29" t="s">
        <v>105</v>
      </c>
      <c r="F7" s="30">
        <f>SUM(F5:F6)</f>
        <v>0</v>
      </c>
      <c r="G7" s="93">
        <f>SUM(G5:G6)</f>
        <v>0</v>
      </c>
    </row>
    <row r="8" spans="1:9" ht="15.75" thickBot="1" x14ac:dyDescent="0.3">
      <c r="A8" s="21" t="str">
        <f>'stat estimates'!A10</f>
        <v>Ending</v>
      </c>
      <c r="B8" s="214">
        <f>'stat estimates'!B10</f>
        <v>45291</v>
      </c>
      <c r="C8" s="444"/>
    </row>
    <row r="9" spans="1:9" ht="15.75" thickBot="1" x14ac:dyDescent="0.3">
      <c r="A9" s="438" t="str">
        <f>'stat estimates'!A11</f>
        <v>Universe</v>
      </c>
      <c r="B9" s="427"/>
      <c r="C9" s="20"/>
    </row>
    <row r="10" spans="1:9" ht="15.75" thickBot="1" x14ac:dyDescent="0.3">
      <c r="A10" s="21" t="str">
        <f>'stat estimates'!A12</f>
        <v>Number of Disbursements</v>
      </c>
      <c r="B10" s="22">
        <f>'stat estimates'!B12</f>
        <v>0</v>
      </c>
      <c r="C10" s="20"/>
      <c r="E10" s="442" t="s">
        <v>148</v>
      </c>
      <c r="F10" s="443"/>
      <c r="G10" s="443"/>
    </row>
    <row r="11" spans="1:9" ht="15.75" thickBot="1" x14ac:dyDescent="0.3">
      <c r="A11" s="21" t="str">
        <f>'stat estimates'!A13</f>
        <v>Total Disbursements ($000)</v>
      </c>
      <c r="B11" s="22">
        <f>'stat estimates'!B13</f>
        <v>0</v>
      </c>
      <c r="C11" s="33"/>
      <c r="E11" s="6" t="s">
        <v>112</v>
      </c>
      <c r="F11" s="6" t="s">
        <v>113</v>
      </c>
      <c r="G11" s="6" t="s">
        <v>114</v>
      </c>
    </row>
    <row r="12" spans="1:9" ht="15.75" thickBot="1" x14ac:dyDescent="0.3">
      <c r="A12" s="438" t="str">
        <f>'stat estimates'!A14</f>
        <v>Sample</v>
      </c>
      <c r="B12" s="427"/>
      <c r="C12" s="34"/>
      <c r="E12" s="5" t="s">
        <v>78</v>
      </c>
      <c r="F12" s="25">
        <f>'AUP Test Results Table 2'!$AJ$3</f>
        <v>0</v>
      </c>
      <c r="G12" s="9">
        <f>'AUP Test Results Table 2'!$AJ$2</f>
        <v>0</v>
      </c>
      <c r="H12" s="5" t="s">
        <v>149</v>
      </c>
      <c r="I12" s="5"/>
    </row>
    <row r="13" spans="1:9" ht="15.75" thickBot="1" x14ac:dyDescent="0.3">
      <c r="A13" s="21" t="str">
        <f>'stat estimates'!A15</f>
        <v>Number of Disbursements</v>
      </c>
      <c r="B13" s="210">
        <f>'stat estimates'!B15</f>
        <v>0</v>
      </c>
      <c r="E13" s="5" t="s">
        <v>150</v>
      </c>
      <c r="F13" s="25">
        <f>'AUP Test Results Table 2'!$AK$3</f>
        <v>0</v>
      </c>
      <c r="G13" s="9">
        <f>'AUP Test Results Table 2'!$AK$2</f>
        <v>0</v>
      </c>
      <c r="H13" s="5" t="s">
        <v>151</v>
      </c>
      <c r="I13" s="5"/>
    </row>
    <row r="14" spans="1:9" ht="15.75" thickBot="1" x14ac:dyDescent="0.3">
      <c r="A14" s="21" t="str">
        <f>'stat estimates'!A16</f>
        <v>Total Disbursements ($000)</v>
      </c>
      <c r="B14" s="22">
        <f>'stat estimates'!B16</f>
        <v>0</v>
      </c>
      <c r="C14" s="37"/>
      <c r="E14" s="29" t="s">
        <v>105</v>
      </c>
      <c r="F14" s="30">
        <f>SUM(F12:F13)</f>
        <v>0</v>
      </c>
      <c r="G14" s="93">
        <f>SUM(G12:G13)</f>
        <v>0</v>
      </c>
    </row>
    <row r="15" spans="1:9" ht="15.75" thickBot="1" x14ac:dyDescent="0.3">
      <c r="A15" s="21" t="str">
        <f>'stat estimates'!A17</f>
        <v>Coverage</v>
      </c>
      <c r="B15" s="209" t="e">
        <f>'stat estimates'!B17</f>
        <v>#DIV/0!</v>
      </c>
      <c r="C15" s="37"/>
      <c r="E15" s="1"/>
    </row>
    <row r="16" spans="1:9" ht="30" customHeight="1" thickBot="1" x14ac:dyDescent="0.3">
      <c r="A16" s="424" t="str">
        <f>'stat estimates'!A18</f>
        <v>Un-weighted Errors (records with an IP or UP determination)</v>
      </c>
      <c r="B16" s="425"/>
      <c r="C16" s="40"/>
    </row>
    <row r="17" spans="1:9" ht="15.75" thickBot="1" x14ac:dyDescent="0.3">
      <c r="A17" s="21" t="str">
        <f>'stat estimates'!A19</f>
        <v>Number</v>
      </c>
      <c r="B17" s="211">
        <f>'stat estimates'!B19</f>
        <v>0</v>
      </c>
    </row>
    <row r="18" spans="1:9" ht="26.25" thickBot="1" x14ac:dyDescent="0.3">
      <c r="A18" s="21" t="str">
        <f>'stat estimates'!A20</f>
        <v>Percentage of Number of Disbursements</v>
      </c>
      <c r="B18" s="209" t="e">
        <f>'stat estimates'!B20</f>
        <v>#DIV/0!</v>
      </c>
    </row>
    <row r="19" spans="1:9" ht="15.75" thickBot="1" x14ac:dyDescent="0.3">
      <c r="A19" s="21" t="str">
        <f>'stat estimates'!A21</f>
        <v>Total IP and UP Payments ($000)</v>
      </c>
      <c r="B19" s="212">
        <f>'stat estimates'!B21</f>
        <v>0</v>
      </c>
    </row>
    <row r="20" spans="1:9" ht="15.75" thickBot="1" x14ac:dyDescent="0.3">
      <c r="A20" s="21" t="str">
        <f>'stat estimates'!A22</f>
        <v>Percentage of Sample Disbursements</v>
      </c>
      <c r="B20" s="209" t="e">
        <f>'stat estimates'!B22</f>
        <v>#DIV/0!</v>
      </c>
    </row>
    <row r="21" spans="1:9" ht="15.75" thickBot="1" x14ac:dyDescent="0.3">
      <c r="A21" s="426" t="str">
        <f>'stat estimates'!A23</f>
        <v>Statistical Projections  </v>
      </c>
      <c r="B21" s="427"/>
    </row>
    <row r="22" spans="1:9" ht="15.75" thickBot="1" x14ac:dyDescent="0.3">
      <c r="A22" s="21" t="str">
        <f>'stat estimates'!A24</f>
        <v>Total IP and UP Payments ($000)</v>
      </c>
      <c r="B22" s="211">
        <f>'stat estimates'!B24</f>
        <v>0</v>
      </c>
    </row>
    <row r="23" spans="1:9" ht="15.75" thickBot="1" x14ac:dyDescent="0.3">
      <c r="A23" s="21" t="str">
        <f>'stat estimates'!A25</f>
        <v>95% Margin of Error ($000)</v>
      </c>
      <c r="B23" s="211">
        <f>'stat estimates'!B25</f>
        <v>0</v>
      </c>
    </row>
    <row r="24" spans="1:9" ht="15.75" thickBot="1" x14ac:dyDescent="0.3">
      <c r="A24" s="21" t="str">
        <f>'stat estimates'!A26</f>
        <v>95% Lower Limit ($000)</v>
      </c>
      <c r="B24" s="211">
        <f>'stat estimates'!B26</f>
        <v>0</v>
      </c>
    </row>
    <row r="25" spans="1:9" ht="15.75" thickBot="1" x14ac:dyDescent="0.3">
      <c r="A25" s="21" t="str">
        <f>'stat estimates'!A27</f>
        <v>95% Upper Limit ($000)</v>
      </c>
      <c r="B25" s="211">
        <f>'stat estimates'!B27</f>
        <v>0</v>
      </c>
    </row>
    <row r="26" spans="1:9" ht="15.75" thickBot="1" x14ac:dyDescent="0.3">
      <c r="A26" s="426" t="str">
        <f>'stat estimates'!A28</f>
        <v>As a % of Universe  </v>
      </c>
      <c r="B26" s="427"/>
    </row>
    <row r="27" spans="1:9" ht="15.75" thickBot="1" x14ac:dyDescent="0.3">
      <c r="A27" s="21" t="str">
        <f>'stat estimates'!A29</f>
        <v>Total IP and UP Payments</v>
      </c>
      <c r="B27" s="209" t="e">
        <f>'stat estimates'!B29</f>
        <v>#DIV/0!</v>
      </c>
      <c r="C27" s="213" t="s">
        <v>110</v>
      </c>
    </row>
    <row r="28" spans="1:9" ht="15.75" thickBot="1" x14ac:dyDescent="0.3">
      <c r="A28" s="21" t="str">
        <f>'stat estimates'!A30</f>
        <v>95% Lower Limit</v>
      </c>
      <c r="B28" s="209" t="e">
        <f>'stat estimates'!B30</f>
        <v>#DIV/0!</v>
      </c>
    </row>
    <row r="29" spans="1:9" ht="15.75" thickBot="1" x14ac:dyDescent="0.3">
      <c r="A29" s="21" t="str">
        <f>'stat estimates'!A31</f>
        <v>95% Upper Limit</v>
      </c>
      <c r="B29" s="209" t="e">
        <f>'stat estimates'!B31</f>
        <v>#DIV/0!</v>
      </c>
    </row>
    <row r="30" spans="1:9" ht="15.75" thickBot="1" x14ac:dyDescent="0.3"/>
    <row r="31" spans="1:9" ht="16.5" thickBot="1" x14ac:dyDescent="0.3">
      <c r="C31" s="428" t="s">
        <v>152</v>
      </c>
      <c r="D31" s="429"/>
      <c r="E31" s="429"/>
      <c r="F31" s="429"/>
      <c r="G31" s="429"/>
      <c r="H31" s="429"/>
      <c r="I31" s="430"/>
    </row>
    <row r="32" spans="1:9" ht="15.75" thickBot="1" x14ac:dyDescent="0.3">
      <c r="C32" s="431"/>
      <c r="D32" s="433" t="s">
        <v>127</v>
      </c>
      <c r="E32" s="434"/>
      <c r="F32" s="434"/>
      <c r="G32" s="434"/>
      <c r="H32" s="435"/>
      <c r="I32" s="436" t="s">
        <v>125</v>
      </c>
    </row>
    <row r="33" spans="3:9" ht="15.75" thickBot="1" x14ac:dyDescent="0.3">
      <c r="C33" s="432"/>
      <c r="D33" s="60" t="s">
        <v>90</v>
      </c>
      <c r="E33" s="60" t="s">
        <v>91</v>
      </c>
      <c r="F33" s="60" t="s">
        <v>89</v>
      </c>
      <c r="G33" s="60" t="s">
        <v>92</v>
      </c>
      <c r="H33" s="60" t="s">
        <v>93</v>
      </c>
      <c r="I33" s="437"/>
    </row>
    <row r="34" spans="3:9" ht="29.25" thickBot="1" x14ac:dyDescent="0.3">
      <c r="C34" s="61" t="s">
        <v>126</v>
      </c>
      <c r="D34" s="62">
        <f>'AUP Test Results Table 2'!$AL$3</f>
        <v>0</v>
      </c>
      <c r="E34" s="62">
        <f>'AUP Test Results Table 2'!$AM$3</f>
        <v>0</v>
      </c>
      <c r="F34" s="62">
        <f>'AUP Test Results Table 2'!$AN$3</f>
        <v>0</v>
      </c>
      <c r="G34" s="62">
        <f>'AUP Test Results Table 2'!$AO$3</f>
        <v>0</v>
      </c>
      <c r="H34" s="62">
        <f>'AUP Test Results Table 2'!$AP$3</f>
        <v>0</v>
      </c>
      <c r="I34" s="63">
        <f>SUM(D34:H34)</f>
        <v>0</v>
      </c>
    </row>
    <row r="35" spans="3:9" ht="15.75" thickBot="1" x14ac:dyDescent="0.3">
      <c r="C35" s="64" t="s">
        <v>153</v>
      </c>
      <c r="D35" s="65">
        <f>'AUP Test Results Table 2'!$AL$3</f>
        <v>0</v>
      </c>
      <c r="E35" s="66"/>
      <c r="F35" s="67">
        <f>SUM(F36:F37)</f>
        <v>0</v>
      </c>
      <c r="G35" s="68">
        <f>SUM(G36:G37)</f>
        <v>0</v>
      </c>
      <c r="H35" s="68">
        <f>SUM(H36:H37)</f>
        <v>0</v>
      </c>
      <c r="I35" s="69">
        <f>SUM(D35:H35)</f>
        <v>0</v>
      </c>
    </row>
    <row r="36" spans="3:9" ht="24.75" x14ac:dyDescent="0.25">
      <c r="C36" s="70" t="s">
        <v>132</v>
      </c>
      <c r="D36" s="71"/>
      <c r="E36" s="72"/>
      <c r="F36" s="73">
        <f>'AUP Test Results Table 2'!$BF$3</f>
        <v>0</v>
      </c>
      <c r="G36" s="86">
        <f>'AUP Test Results Table 2'!$BH$3</f>
        <v>0</v>
      </c>
      <c r="H36" s="74">
        <f>'AUP Test Results Table 2'!$BJ$3</f>
        <v>0</v>
      </c>
      <c r="I36" s="74">
        <f>SUM(F36:H36)</f>
        <v>0</v>
      </c>
    </row>
    <row r="37" spans="3:9" ht="22.5" x14ac:dyDescent="0.25">
      <c r="C37" s="70" t="s">
        <v>134</v>
      </c>
      <c r="D37" s="71"/>
      <c r="E37" s="72"/>
      <c r="F37" s="74">
        <f>'AUP Test Results Table 2'!$BG$3</f>
        <v>0</v>
      </c>
      <c r="G37" s="74">
        <f>'AUP Test Results Table 2'!$BI$3</f>
        <v>0</v>
      </c>
      <c r="H37" s="74">
        <f>'AUP Test Results Table 2'!$BK$3</f>
        <v>0</v>
      </c>
      <c r="I37" s="74">
        <f>SUM(F37:H37)</f>
        <v>0</v>
      </c>
    </row>
    <row r="38" spans="3:9" ht="22.5" x14ac:dyDescent="0.25">
      <c r="C38" s="70" t="s">
        <v>136</v>
      </c>
      <c r="D38" s="75">
        <f>D35</f>
        <v>0</v>
      </c>
      <c r="E38" s="71"/>
      <c r="F38" s="71"/>
      <c r="G38" s="71"/>
      <c r="H38" s="72"/>
      <c r="I38" s="74">
        <f>SUM(D38:H38)</f>
        <v>0</v>
      </c>
    </row>
    <row r="39" spans="3:9" ht="15.75" thickBot="1" x14ac:dyDescent="0.3">
      <c r="C39" s="64" t="s">
        <v>154</v>
      </c>
      <c r="D39" s="76" t="e">
        <f>D35/I35</f>
        <v>#DIV/0!</v>
      </c>
      <c r="E39" s="66"/>
      <c r="F39" s="76" t="e">
        <f>F35/I35</f>
        <v>#DIV/0!</v>
      </c>
      <c r="G39" s="76" t="e">
        <f>G35/I35</f>
        <v>#DIV/0!</v>
      </c>
      <c r="H39" s="76" t="e">
        <f>H35/I35</f>
        <v>#DIV/0!</v>
      </c>
      <c r="I39" s="77" t="e">
        <f>SUM(D39:H39)</f>
        <v>#DIV/0!</v>
      </c>
    </row>
    <row r="40" spans="3:9" ht="15.75" thickBot="1" x14ac:dyDescent="0.3">
      <c r="C40" s="78"/>
      <c r="D40" s="60" t="s">
        <v>90</v>
      </c>
      <c r="E40" s="60" t="s">
        <v>91</v>
      </c>
      <c r="F40" s="60" t="s">
        <v>89</v>
      </c>
      <c r="G40" s="60" t="s">
        <v>92</v>
      </c>
      <c r="H40" s="60" t="s">
        <v>93</v>
      </c>
      <c r="I40" s="79" t="s">
        <v>140</v>
      </c>
    </row>
    <row r="41" spans="3:9" x14ac:dyDescent="0.25">
      <c r="C41" s="80" t="s">
        <v>155</v>
      </c>
      <c r="D41" s="71"/>
      <c r="E41" s="75">
        <f>E34</f>
        <v>0</v>
      </c>
      <c r="F41" s="71"/>
      <c r="G41" s="71"/>
      <c r="H41" s="71"/>
      <c r="I41" s="75">
        <f>E41</f>
        <v>0</v>
      </c>
    </row>
    <row r="42" spans="3:9" x14ac:dyDescent="0.25">
      <c r="C42" s="81" t="s">
        <v>142</v>
      </c>
      <c r="D42" s="82" t="e">
        <f>D34/$I$34</f>
        <v>#DIV/0!</v>
      </c>
      <c r="E42" s="82" t="e">
        <f>E34/$I$34</f>
        <v>#DIV/0!</v>
      </c>
      <c r="F42" s="82" t="e">
        <f>F34/$I$34</f>
        <v>#DIV/0!</v>
      </c>
      <c r="G42" s="82" t="e">
        <f>G34/$I$34</f>
        <v>#DIV/0!</v>
      </c>
      <c r="H42" s="82" t="e">
        <f>H34/$I$34</f>
        <v>#DIV/0!</v>
      </c>
      <c r="I42" s="83" t="e">
        <f>SUM(D42:H42)</f>
        <v>#DIV/0!</v>
      </c>
    </row>
    <row r="43" spans="3:9" x14ac:dyDescent="0.25">
      <c r="C43" s="412" t="s">
        <v>156</v>
      </c>
      <c r="D43" s="415" t="s">
        <v>157</v>
      </c>
      <c r="E43" s="416"/>
      <c r="F43" s="416"/>
      <c r="G43" s="416"/>
      <c r="H43" s="416"/>
      <c r="I43" s="417"/>
    </row>
    <row r="44" spans="3:9" x14ac:dyDescent="0.25">
      <c r="C44" s="413"/>
      <c r="D44" s="418" t="s">
        <v>158</v>
      </c>
      <c r="E44" s="419"/>
      <c r="F44" s="419"/>
      <c r="G44" s="419"/>
      <c r="H44" s="419"/>
      <c r="I44" s="420"/>
    </row>
    <row r="45" spans="3:9" x14ac:dyDescent="0.25">
      <c r="C45" s="413"/>
      <c r="D45" s="418" t="s">
        <v>159</v>
      </c>
      <c r="E45" s="419"/>
      <c r="F45" s="419"/>
      <c r="G45" s="419"/>
      <c r="H45" s="419"/>
      <c r="I45" s="420"/>
    </row>
    <row r="46" spans="3:9" x14ac:dyDescent="0.25">
      <c r="C46" s="413"/>
      <c r="D46" s="418" t="s">
        <v>160</v>
      </c>
      <c r="E46" s="419"/>
      <c r="F46" s="419"/>
      <c r="G46" s="419"/>
      <c r="H46" s="419"/>
      <c r="I46" s="420"/>
    </row>
    <row r="47" spans="3:9" x14ac:dyDescent="0.25">
      <c r="C47" s="414"/>
      <c r="D47" s="421" t="s">
        <v>161</v>
      </c>
      <c r="E47" s="422"/>
      <c r="F47" s="422"/>
      <c r="G47" s="422"/>
      <c r="H47" s="422"/>
      <c r="I47" s="423"/>
    </row>
  </sheetData>
  <sheetProtection algorithmName="SHA-512" hashValue="BXZEqVHPOhB6DW8AhNR6uCKYrRwTNqyNotINVNOl1U+izyDUPgbiESw3jtn0qCGoinar0bLXSufMh0ZKbi5Rzw==" saltValue="Yrlm3crcpYFRtTK3r/l0NA==" spinCount="100000" sheet="1" objects="1" scenarios="1"/>
  <mergeCells count="21">
    <mergeCell ref="A12:B12"/>
    <mergeCell ref="A1:C1"/>
    <mergeCell ref="A3:B3"/>
    <mergeCell ref="E3:G3"/>
    <mergeCell ref="A6:B6"/>
    <mergeCell ref="A9:B9"/>
    <mergeCell ref="E10:G10"/>
    <mergeCell ref="C7:C8"/>
    <mergeCell ref="A16:B16"/>
    <mergeCell ref="A21:B21"/>
    <mergeCell ref="A26:B26"/>
    <mergeCell ref="C31:I31"/>
    <mergeCell ref="C32:C33"/>
    <mergeCell ref="D32:H32"/>
    <mergeCell ref="I32:I33"/>
    <mergeCell ref="C43:C47"/>
    <mergeCell ref="D43:I43"/>
    <mergeCell ref="D44:I44"/>
    <mergeCell ref="D45:I45"/>
    <mergeCell ref="D46:I46"/>
    <mergeCell ref="D47:I4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4B148-CF87-4E76-AE88-A4CB756A3A7B}">
  <sheetPr>
    <tabColor theme="9" tint="0.79998168889431442"/>
  </sheetPr>
  <dimension ref="A1:E7"/>
  <sheetViews>
    <sheetView workbookViewId="0">
      <selection activeCell="B4" sqref="B4"/>
    </sheetView>
  </sheetViews>
  <sheetFormatPr defaultRowHeight="15" x14ac:dyDescent="0.25"/>
  <cols>
    <col min="1" max="1" width="32.140625" customWidth="1"/>
    <col min="2" max="2" width="20.140625" customWidth="1"/>
    <col min="3" max="3" width="20" customWidth="1"/>
  </cols>
  <sheetData>
    <row r="1" spans="1:5" ht="20.25" x14ac:dyDescent="0.25">
      <c r="A1" s="219" t="s">
        <v>162</v>
      </c>
      <c r="B1" s="217"/>
      <c r="C1" s="217"/>
      <c r="D1" s="217"/>
      <c r="E1" s="217"/>
    </row>
    <row r="2" spans="1:5" ht="20.25" x14ac:dyDescent="0.25">
      <c r="A2" s="221"/>
      <c r="B2" s="222"/>
      <c r="C2" s="222"/>
      <c r="D2" s="222"/>
      <c r="E2" s="222"/>
    </row>
    <row r="3" spans="1:5" ht="18.75" x14ac:dyDescent="0.25">
      <c r="A3" s="368" t="s">
        <v>163</v>
      </c>
      <c r="B3" s="369" t="s">
        <v>164</v>
      </c>
      <c r="C3" s="369" t="s">
        <v>165</v>
      </c>
    </row>
    <row r="4" spans="1:5" ht="19.5" thickBot="1" x14ac:dyDescent="0.3">
      <c r="A4" s="370" t="s">
        <v>166</v>
      </c>
      <c r="B4" s="372"/>
      <c r="C4" s="372"/>
    </row>
    <row r="5" spans="1:5" ht="19.5" thickBot="1" x14ac:dyDescent="0.3">
      <c r="A5" s="370" t="s">
        <v>167</v>
      </c>
      <c r="B5" s="372"/>
      <c r="C5" s="372"/>
    </row>
    <row r="6" spans="1:5" ht="19.5" thickBot="1" x14ac:dyDescent="0.3">
      <c r="A6" s="370" t="s">
        <v>168</v>
      </c>
      <c r="B6" s="372"/>
      <c r="C6" s="372"/>
    </row>
    <row r="7" spans="1:5" ht="37.5" x14ac:dyDescent="0.25">
      <c r="A7" s="371" t="s">
        <v>1153</v>
      </c>
      <c r="B7" s="373"/>
      <c r="C7" s="373"/>
    </row>
  </sheetData>
  <sheetProtection algorithmName="SHA-512" hashValue="op8J4ykFQNM4mduSewErwVilCilKQ/XI1+ajjx0ph+t+ne7zNWHpxf/Xf8SOWiGtoSWvu2cAsocxLTz2jZhVCQ==" saltValue="Eb2v4cTqWIohvPNFCiE0IQ==" spinCount="100000" sheet="1" objects="1" scenarios="1"/>
  <dataValidations count="1">
    <dataValidation type="decimal" allowBlank="1" showInputMessage="1" showErrorMessage="1" errorTitle="Prcnt" error="Enter percentage; do not exceed 100%." sqref="B7:C7" xr:uid="{899EE0EC-4A31-45EB-93AA-71E9B3551C42}">
      <formula1>0</formula1>
      <formula2>100</formula2>
    </dataValidation>
  </dataValidations>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66AC5-FC59-407D-90A6-7161A938EDA4}">
  <sheetPr>
    <tabColor theme="9" tint="0.79998168889431442"/>
  </sheetPr>
  <dimension ref="A1:H3"/>
  <sheetViews>
    <sheetView workbookViewId="0">
      <selection activeCell="B3" sqref="B3"/>
    </sheetView>
  </sheetViews>
  <sheetFormatPr defaultRowHeight="15" x14ac:dyDescent="0.25"/>
  <cols>
    <col min="1" max="1" width="38.140625" bestFit="1" customWidth="1"/>
    <col min="2" max="2" width="18.5703125" customWidth="1"/>
    <col min="3" max="3" width="20.42578125" bestFit="1" customWidth="1"/>
    <col min="4" max="4" width="18.85546875" customWidth="1"/>
    <col min="5" max="5" width="20.42578125" customWidth="1"/>
    <col min="6" max="6" width="18.85546875" customWidth="1"/>
    <col min="7" max="7" width="20.42578125" customWidth="1"/>
    <col min="8" max="8" width="18.85546875" customWidth="1"/>
  </cols>
  <sheetData>
    <row r="1" spans="1:8" ht="21" thickBot="1" x14ac:dyDescent="0.3">
      <c r="A1" s="219" t="s">
        <v>169</v>
      </c>
      <c r="B1" s="217"/>
      <c r="C1" s="218"/>
      <c r="D1" s="218"/>
      <c r="E1" s="218"/>
      <c r="F1" s="218"/>
      <c r="G1" s="218"/>
      <c r="H1" s="218"/>
    </row>
    <row r="2" spans="1:8" ht="57" thickBot="1" x14ac:dyDescent="0.35">
      <c r="A2" s="220" t="s">
        <v>170</v>
      </c>
      <c r="B2" s="246" t="s">
        <v>171</v>
      </c>
      <c r="C2" s="247" t="s">
        <v>172</v>
      </c>
      <c r="D2" s="247" t="s">
        <v>173</v>
      </c>
      <c r="E2" s="247" t="s">
        <v>1140</v>
      </c>
      <c r="F2" s="247" t="s">
        <v>174</v>
      </c>
      <c r="G2" s="248" t="s">
        <v>175</v>
      </c>
      <c r="H2" s="249" t="s">
        <v>176</v>
      </c>
    </row>
    <row r="3" spans="1:8" ht="18.75" x14ac:dyDescent="0.25">
      <c r="A3" s="245" t="s">
        <v>177</v>
      </c>
      <c r="B3" s="374"/>
      <c r="C3" s="375"/>
      <c r="D3" s="376"/>
      <c r="E3" s="375"/>
      <c r="F3" s="376"/>
      <c r="G3" s="375"/>
      <c r="H3" s="377"/>
    </row>
  </sheetData>
  <sheetProtection algorithmName="SHA-512" hashValue="WejqnQp0ZWY79x7XGd0FRzxQTtSc3IxwEYZ6kaWNMmdAypnvZcWSq6Q7QqLIJsTRbZm5hbCN4HIEVRK7z84WfQ==" saltValue="kglDs3/lNHmqWY9QxpbdwQ==" spinCount="100000" sheet="1" objects="1" scenarios="1"/>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DDA7E-55D3-44C2-94F6-AA5C4D7FF8A0}">
  <dimension ref="A1:W69"/>
  <sheetViews>
    <sheetView zoomScale="120" zoomScaleNormal="120" workbookViewId="0">
      <selection activeCell="AI3" sqref="AI3"/>
    </sheetView>
  </sheetViews>
  <sheetFormatPr defaultRowHeight="15" x14ac:dyDescent="0.25"/>
  <cols>
    <col min="1" max="1" width="32.5703125" bestFit="1" customWidth="1"/>
    <col min="2" max="2" width="14.140625" customWidth="1"/>
    <col min="3" max="3" width="21.42578125" customWidth="1"/>
    <col min="4" max="4" width="12.85546875" customWidth="1"/>
    <col min="5" max="5" width="18.85546875" customWidth="1"/>
    <col min="6" max="6" width="13.42578125" bestFit="1" customWidth="1"/>
    <col min="7" max="7" width="17.85546875" bestFit="1" customWidth="1"/>
    <col min="8" max="8" width="13.85546875" bestFit="1" customWidth="1"/>
    <col min="9" max="9" width="13.85546875" customWidth="1"/>
    <col min="10" max="10" width="17" bestFit="1" customWidth="1"/>
    <col min="11" max="13" width="13.85546875" hidden="1" customWidth="1"/>
    <col min="14" max="14" width="12.42578125" customWidth="1"/>
    <col min="15" max="15" width="11.140625" customWidth="1"/>
    <col min="16" max="16" width="18.140625" customWidth="1"/>
    <col min="17" max="17" width="11.140625" customWidth="1"/>
    <col min="21" max="21" width="10.85546875" bestFit="1" customWidth="1"/>
  </cols>
  <sheetData>
    <row r="1" spans="1:23" x14ac:dyDescent="0.25">
      <c r="D1" s="4"/>
      <c r="N1" s="446" t="s">
        <v>116</v>
      </c>
      <c r="O1" s="446"/>
      <c r="P1" s="447" t="s">
        <v>178</v>
      </c>
      <c r="Q1" s="447"/>
      <c r="R1" s="447" t="s">
        <v>178</v>
      </c>
      <c r="S1" s="447"/>
      <c r="T1" s="448"/>
      <c r="U1" s="448"/>
    </row>
    <row r="2" spans="1:23" x14ac:dyDescent="0.25">
      <c r="B2" s="449" t="s">
        <v>179</v>
      </c>
      <c r="C2" s="449"/>
      <c r="D2" s="450" t="s">
        <v>180</v>
      </c>
      <c r="E2" s="450"/>
      <c r="F2" s="315"/>
      <c r="G2" s="314"/>
      <c r="H2" s="315"/>
      <c r="I2" s="97"/>
      <c r="J2" s="97"/>
      <c r="K2" s="97"/>
      <c r="L2" s="98"/>
      <c r="M2" s="97"/>
      <c r="N2" s="451"/>
      <c r="O2" s="451"/>
      <c r="P2" s="451"/>
      <c r="Q2" s="451"/>
      <c r="R2" s="452"/>
      <c r="S2" s="452"/>
      <c r="T2" s="452"/>
      <c r="U2" s="452"/>
      <c r="V2" s="99"/>
      <c r="W2" s="99"/>
    </row>
    <row r="3" spans="1:23" x14ac:dyDescent="0.25">
      <c r="A3" s="5"/>
      <c r="B3" s="5" t="s">
        <v>181</v>
      </c>
      <c r="C3" s="5" t="s">
        <v>182</v>
      </c>
      <c r="D3" s="5" t="s">
        <v>181</v>
      </c>
      <c r="E3" s="5" t="s">
        <v>183</v>
      </c>
      <c r="F3" s="100"/>
      <c r="G3" s="100"/>
      <c r="H3" s="100"/>
      <c r="I3" s="100"/>
      <c r="J3" s="100"/>
      <c r="K3" s="100"/>
      <c r="L3" s="100"/>
      <c r="M3" s="100"/>
      <c r="N3" s="101"/>
      <c r="O3" s="102"/>
      <c r="P3" s="101"/>
      <c r="Q3" s="102"/>
      <c r="R3" s="101"/>
      <c r="S3" s="102"/>
      <c r="T3" s="101"/>
      <c r="U3" s="102"/>
      <c r="V3" s="99"/>
      <c r="W3" s="99"/>
    </row>
    <row r="4" spans="1:23" x14ac:dyDescent="0.25">
      <c r="A4" s="5" t="s">
        <v>184</v>
      </c>
      <c r="B4" s="7">
        <f>B5+B13+B18+B19</f>
        <v>0</v>
      </c>
      <c r="C4" s="7">
        <f>C5+C13+C18+C19</f>
        <v>0</v>
      </c>
      <c r="D4" s="7">
        <f>D5+D13+D18+D19</f>
        <v>0</v>
      </c>
      <c r="E4" s="7">
        <f>E5+E13+E18+E19</f>
        <v>0</v>
      </c>
      <c r="F4" s="103"/>
      <c r="G4" s="103"/>
      <c r="H4" s="103"/>
      <c r="I4" s="103"/>
      <c r="J4" s="103"/>
      <c r="K4" s="103"/>
      <c r="L4" s="103"/>
      <c r="M4" s="103"/>
      <c r="N4" s="104"/>
      <c r="O4" s="105"/>
      <c r="P4" s="104"/>
      <c r="Q4" s="105"/>
      <c r="R4" s="104"/>
      <c r="S4" s="105"/>
      <c r="T4" s="104"/>
      <c r="U4" s="105"/>
      <c r="V4" s="99"/>
      <c r="W4" s="99"/>
    </row>
    <row r="5" spans="1:23" x14ac:dyDescent="0.25">
      <c r="A5" s="8" t="s">
        <v>185</v>
      </c>
      <c r="B5" s="150">
        <f>'IPs Defined by Activity'!B5</f>
        <v>0</v>
      </c>
      <c r="C5" s="130">
        <f>'IPs Defined by Activity'!C5</f>
        <v>0</v>
      </c>
      <c r="D5" s="9">
        <f>'IPs Defined by Activity'!$D$5</f>
        <v>0</v>
      </c>
      <c r="E5" s="131">
        <f>'IPs Defined by Activity'!E5</f>
        <v>0</v>
      </c>
      <c r="F5" s="106"/>
      <c r="G5" s="107"/>
      <c r="H5" s="107"/>
      <c r="I5" s="107"/>
      <c r="J5" s="108"/>
      <c r="K5" s="108"/>
      <c r="L5" s="108"/>
      <c r="M5" s="108"/>
      <c r="N5" s="104"/>
      <c r="O5" s="105"/>
      <c r="P5" s="104"/>
      <c r="Q5" s="105"/>
      <c r="R5" s="104"/>
      <c r="S5" s="105"/>
      <c r="T5" s="104"/>
      <c r="U5" s="105"/>
      <c r="V5" s="99"/>
      <c r="W5" s="99"/>
    </row>
    <row r="6" spans="1:23" x14ac:dyDescent="0.25">
      <c r="A6" s="57" t="s">
        <v>37</v>
      </c>
      <c r="B6" s="150">
        <f>'IPs Defined by Activity'!B6</f>
        <v>0</v>
      </c>
      <c r="C6" s="130">
        <f>'IPs Defined by Activity'!C6</f>
        <v>0</v>
      </c>
      <c r="D6" s="9">
        <f>'IPs Defined by Activity'!D6</f>
        <v>0</v>
      </c>
      <c r="E6" s="131">
        <f>'IPs Defined by Activity'!E6</f>
        <v>0</v>
      </c>
      <c r="F6" s="109"/>
      <c r="G6" s="108"/>
      <c r="H6" s="134"/>
      <c r="I6" s="108"/>
      <c r="J6" s="108"/>
      <c r="K6" s="108"/>
      <c r="L6" s="108"/>
      <c r="M6" s="108"/>
      <c r="N6" s="104"/>
      <c r="O6" s="105"/>
      <c r="P6" s="104"/>
      <c r="Q6" s="105"/>
      <c r="R6" s="104"/>
      <c r="S6" s="105"/>
      <c r="T6" s="104"/>
      <c r="U6" s="105"/>
      <c r="V6" s="99"/>
      <c r="W6" s="99"/>
    </row>
    <row r="7" spans="1:23" x14ac:dyDescent="0.25">
      <c r="A7" s="57" t="s">
        <v>38</v>
      </c>
      <c r="B7" s="150">
        <f>'IPs Defined by Activity'!B7</f>
        <v>0</v>
      </c>
      <c r="C7" s="130">
        <f>'IPs Defined by Activity'!C7</f>
        <v>0</v>
      </c>
      <c r="D7" s="9">
        <f>'IPs Defined by Activity'!D7</f>
        <v>0</v>
      </c>
      <c r="E7" s="131">
        <f>'IPs Defined by Activity'!E7</f>
        <v>0</v>
      </c>
      <c r="G7" s="108"/>
      <c r="H7" s="134"/>
      <c r="I7" s="108"/>
      <c r="J7" s="108"/>
      <c r="K7" s="108"/>
      <c r="L7" s="108"/>
      <c r="M7" s="108"/>
      <c r="N7" s="104"/>
      <c r="O7" s="105"/>
      <c r="P7" s="104"/>
      <c r="Q7" s="105"/>
      <c r="R7" s="104"/>
      <c r="S7" s="105"/>
      <c r="T7" s="104"/>
      <c r="U7" s="105"/>
      <c r="V7" s="99"/>
      <c r="W7" s="99"/>
    </row>
    <row r="8" spans="1:23" x14ac:dyDescent="0.25">
      <c r="A8" s="57" t="s">
        <v>39</v>
      </c>
      <c r="B8" s="150">
        <f>'IPs Defined by Activity'!B8</f>
        <v>0</v>
      </c>
      <c r="C8" s="130">
        <f>'IPs Defined by Activity'!C8</f>
        <v>0</v>
      </c>
      <c r="D8" s="9">
        <f>'IPs Defined by Activity'!D8</f>
        <v>0</v>
      </c>
      <c r="E8" s="131">
        <f>'IPs Defined by Activity'!E8</f>
        <v>0</v>
      </c>
      <c r="F8" s="109"/>
      <c r="G8" s="108"/>
      <c r="H8" s="134"/>
      <c r="I8" s="108"/>
      <c r="J8" s="108"/>
      <c r="K8" s="108"/>
      <c r="L8" s="108"/>
      <c r="M8" s="108"/>
      <c r="N8" s="104"/>
      <c r="O8" s="105"/>
      <c r="P8" s="104"/>
      <c r="Q8" s="105"/>
      <c r="R8" s="104"/>
      <c r="S8" s="105"/>
      <c r="T8" s="104"/>
      <c r="U8" s="105"/>
      <c r="V8" s="99"/>
      <c r="W8" s="99"/>
    </row>
    <row r="9" spans="1:23" x14ac:dyDescent="0.25">
      <c r="A9" s="57" t="s">
        <v>40</v>
      </c>
      <c r="B9" s="150">
        <f>'IPs Defined by Activity'!B9</f>
        <v>0</v>
      </c>
      <c r="C9" s="130">
        <f>'IPs Defined by Activity'!C9</f>
        <v>0</v>
      </c>
      <c r="D9" s="9">
        <f>'IPs Defined by Activity'!D9</f>
        <v>0</v>
      </c>
      <c r="E9" s="131">
        <f>'IPs Defined by Activity'!E9</f>
        <v>0</v>
      </c>
      <c r="F9" s="109"/>
      <c r="G9" s="108"/>
      <c r="H9" s="134"/>
      <c r="I9" s="108"/>
      <c r="J9" s="108"/>
      <c r="K9" s="108"/>
      <c r="L9" s="108"/>
      <c r="M9" s="108"/>
      <c r="N9" s="104"/>
      <c r="O9" s="105"/>
      <c r="P9" s="104"/>
      <c r="Q9" s="105"/>
      <c r="R9" s="104"/>
      <c r="S9" s="105"/>
      <c r="T9" s="104"/>
      <c r="U9" s="105"/>
      <c r="V9" s="99"/>
      <c r="W9" s="99"/>
    </row>
    <row r="10" spans="1:23" x14ac:dyDescent="0.25">
      <c r="A10" s="57" t="s">
        <v>41</v>
      </c>
      <c r="B10" s="150">
        <f>'IPs Defined by Activity'!B10</f>
        <v>0</v>
      </c>
      <c r="C10" s="130">
        <f>'IPs Defined by Activity'!C10</f>
        <v>0</v>
      </c>
      <c r="D10" s="9">
        <f>'IPs Defined by Activity'!D10</f>
        <v>0</v>
      </c>
      <c r="E10" s="131">
        <f>'IPs Defined by Activity'!E10</f>
        <v>0</v>
      </c>
      <c r="F10" s="109"/>
      <c r="G10" s="108"/>
      <c r="H10" s="134"/>
      <c r="I10" s="108"/>
      <c r="J10" s="108"/>
      <c r="K10" s="108"/>
      <c r="L10" s="108"/>
      <c r="M10" s="108"/>
      <c r="N10" s="104"/>
      <c r="O10" s="105"/>
      <c r="P10" s="104"/>
      <c r="Q10" s="105"/>
      <c r="R10" s="104"/>
      <c r="S10" s="105"/>
      <c r="T10" s="104"/>
      <c r="U10" s="105"/>
      <c r="V10" s="99"/>
      <c r="W10" s="99"/>
    </row>
    <row r="11" spans="1:23" x14ac:dyDescent="0.25">
      <c r="A11" s="57" t="s">
        <v>42</v>
      </c>
      <c r="B11" s="150">
        <f>'IPs Defined by Activity'!B11</f>
        <v>0</v>
      </c>
      <c r="C11" s="130">
        <f>'IPs Defined by Activity'!C11</f>
        <v>0</v>
      </c>
      <c r="D11" s="9">
        <f>'IPs Defined by Activity'!D11</f>
        <v>0</v>
      </c>
      <c r="E11" s="131">
        <f>'IPs Defined by Activity'!E11</f>
        <v>0</v>
      </c>
      <c r="F11" s="109"/>
      <c r="G11" s="108"/>
      <c r="H11" s="134"/>
      <c r="I11" s="108"/>
      <c r="J11" s="108"/>
      <c r="K11" s="108"/>
      <c r="L11" s="108"/>
      <c r="M11" s="108"/>
      <c r="N11" s="104"/>
      <c r="O11" s="105"/>
      <c r="P11" s="104"/>
      <c r="Q11" s="105"/>
      <c r="R11" s="104"/>
      <c r="S11" s="105"/>
      <c r="T11" s="104"/>
      <c r="U11" s="105"/>
      <c r="V11" s="99"/>
      <c r="W11" s="99"/>
    </row>
    <row r="12" spans="1:23" x14ac:dyDescent="0.25">
      <c r="A12" s="12" t="s">
        <v>43</v>
      </c>
      <c r="B12" s="150">
        <f>'IPs Defined by Activity'!B12</f>
        <v>0</v>
      </c>
      <c r="C12" s="130">
        <f>'IPs Defined by Activity'!C12</f>
        <v>0</v>
      </c>
      <c r="D12" s="9">
        <f>'IPs Defined by Activity'!D12</f>
        <v>0</v>
      </c>
      <c r="E12" s="131">
        <f>'IPs Defined by Activity'!E12</f>
        <v>0</v>
      </c>
      <c r="F12" s="109"/>
      <c r="G12" s="108"/>
      <c r="H12" s="134"/>
      <c r="I12" s="108"/>
      <c r="J12" s="108"/>
      <c r="K12" s="108"/>
      <c r="L12" s="108"/>
      <c r="M12" s="108"/>
      <c r="N12" s="104"/>
      <c r="O12" s="105"/>
      <c r="P12" s="104"/>
      <c r="Q12" s="105"/>
      <c r="R12" s="104"/>
      <c r="S12" s="105"/>
      <c r="T12" s="104"/>
      <c r="U12" s="105"/>
      <c r="V12" s="99"/>
      <c r="W12" s="99"/>
    </row>
    <row r="13" spans="1:23" x14ac:dyDescent="0.25">
      <c r="A13" s="8" t="s">
        <v>44</v>
      </c>
      <c r="B13" s="9">
        <f>SUM(B14:B17)</f>
        <v>0</v>
      </c>
      <c r="C13" s="11">
        <f>SUM(C14:C17)</f>
        <v>0</v>
      </c>
      <c r="D13" s="9">
        <f>SUM(D14:D17)</f>
        <v>0</v>
      </c>
      <c r="E13" s="131">
        <f>SUM(E14:E17)</f>
        <v>0</v>
      </c>
      <c r="F13" s="110"/>
      <c r="G13" s="110"/>
      <c r="H13" s="135"/>
      <c r="I13" s="111"/>
      <c r="J13" s="108"/>
      <c r="K13" s="112"/>
      <c r="L13" s="113"/>
      <c r="M13" s="113"/>
      <c r="N13" s="104"/>
      <c r="O13" s="105"/>
      <c r="P13" s="104"/>
      <c r="Q13" s="105"/>
      <c r="R13" s="104"/>
      <c r="S13" s="105"/>
      <c r="T13" s="104"/>
      <c r="U13" s="105"/>
      <c r="V13" s="99"/>
      <c r="W13" s="99"/>
    </row>
    <row r="14" spans="1:23" x14ac:dyDescent="0.25">
      <c r="A14" s="57" t="s">
        <v>45</v>
      </c>
      <c r="B14" s="54">
        <f>'IPs Defined by Activity'!B14</f>
        <v>0</v>
      </c>
      <c r="C14" s="55">
        <f>'IPs Defined by Activity'!C14</f>
        <v>0</v>
      </c>
      <c r="D14" s="144">
        <f>'IPs Defined by Activity'!D14</f>
        <v>0</v>
      </c>
      <c r="E14" s="94">
        <f>'IPs Defined by Activity'!E14</f>
        <v>0</v>
      </c>
      <c r="F14" s="114"/>
      <c r="G14" s="115"/>
      <c r="H14" s="136"/>
      <c r="I14" s="108"/>
      <c r="J14" s="108"/>
      <c r="K14" s="108"/>
      <c r="L14" s="108"/>
      <c r="M14" s="108"/>
      <c r="N14" s="104"/>
      <c r="O14" s="105"/>
      <c r="P14" s="104"/>
      <c r="Q14" s="105"/>
      <c r="R14" s="104"/>
      <c r="S14" s="105"/>
      <c r="T14" s="104"/>
      <c r="U14" s="105"/>
      <c r="V14" s="99"/>
      <c r="W14" s="99"/>
    </row>
    <row r="15" spans="1:23" x14ac:dyDescent="0.25">
      <c r="A15" s="57" t="s">
        <v>46</v>
      </c>
      <c r="B15" s="54">
        <f>'IPs Defined by Activity'!B15</f>
        <v>0</v>
      </c>
      <c r="C15" s="56">
        <f>'IPs Defined by Activity'!C15</f>
        <v>0</v>
      </c>
      <c r="D15" s="144">
        <f>'IPs Defined by Activity'!D15</f>
        <v>0</v>
      </c>
      <c r="E15" s="94">
        <f>'IPs Defined by Activity'!E15</f>
        <v>0</v>
      </c>
      <c r="F15" s="114"/>
      <c r="G15" s="115"/>
      <c r="H15" s="136"/>
      <c r="I15" s="108"/>
      <c r="J15" s="108"/>
      <c r="K15" s="108"/>
      <c r="L15" s="108"/>
      <c r="M15" s="108"/>
      <c r="N15" s="104"/>
      <c r="O15" s="105"/>
      <c r="P15" s="104"/>
      <c r="Q15" s="105"/>
      <c r="R15" s="104"/>
      <c r="S15" s="105"/>
      <c r="T15" s="104"/>
      <c r="U15" s="105"/>
      <c r="V15" s="99"/>
      <c r="W15" s="99"/>
    </row>
    <row r="16" spans="1:23" x14ac:dyDescent="0.25">
      <c r="A16" s="57" t="s">
        <v>47</v>
      </c>
      <c r="B16" s="54">
        <f>'IPs Defined by Activity'!B16</f>
        <v>0</v>
      </c>
      <c r="C16" s="56">
        <f>'IPs Defined by Activity'!C16</f>
        <v>0</v>
      </c>
      <c r="D16" s="144">
        <f>'IPs Defined by Activity'!D16</f>
        <v>0</v>
      </c>
      <c r="E16" s="94">
        <f>'IPs Defined by Activity'!E16</f>
        <v>0</v>
      </c>
      <c r="F16" s="114"/>
      <c r="G16" s="115"/>
      <c r="H16" s="136"/>
      <c r="I16" s="108"/>
      <c r="J16" s="108"/>
      <c r="K16" s="108"/>
      <c r="L16" s="108"/>
      <c r="M16" s="108"/>
      <c r="N16" s="104"/>
      <c r="O16" s="105"/>
      <c r="P16" s="104"/>
      <c r="Q16" s="105"/>
      <c r="R16" s="104"/>
      <c r="S16" s="105"/>
      <c r="T16" s="104"/>
      <c r="U16" s="105"/>
      <c r="V16" s="99"/>
      <c r="W16" s="99"/>
    </row>
    <row r="17" spans="1:23" ht="39" x14ac:dyDescent="0.25">
      <c r="A17" s="58" t="s">
        <v>48</v>
      </c>
      <c r="B17" s="54">
        <f>'IPs Defined by Activity'!B17</f>
        <v>0</v>
      </c>
      <c r="C17" s="56">
        <f>'IPs Defined by Activity'!C17</f>
        <v>0</v>
      </c>
      <c r="D17" s="144">
        <f>'IPs Defined by Activity'!D17</f>
        <v>0</v>
      </c>
      <c r="E17" s="94">
        <f>'IPs Defined by Activity'!E17</f>
        <v>0</v>
      </c>
      <c r="F17" s="114"/>
      <c r="G17" s="115"/>
      <c r="H17" s="136"/>
      <c r="I17" s="108"/>
      <c r="J17" s="108"/>
      <c r="K17" s="108"/>
      <c r="L17" s="108"/>
      <c r="M17" s="108"/>
      <c r="N17" s="104"/>
      <c r="O17" s="105"/>
      <c r="P17" s="104"/>
      <c r="Q17" s="105"/>
      <c r="R17" s="104"/>
      <c r="S17" s="105"/>
      <c r="T17" s="104"/>
      <c r="U17" s="105"/>
      <c r="V17" s="99"/>
      <c r="W17" s="99"/>
    </row>
    <row r="18" spans="1:23" x14ac:dyDescent="0.25">
      <c r="A18" s="12" t="s">
        <v>49</v>
      </c>
      <c r="B18" s="9">
        <f>'IPs Defined by Activity'!B18</f>
        <v>0</v>
      </c>
      <c r="C18" s="129">
        <f>'IPs Defined by Activity'!C18</f>
        <v>0</v>
      </c>
      <c r="D18" s="143">
        <f>'IPs Defined by Activity'!D18</f>
        <v>0</v>
      </c>
      <c r="E18" s="14">
        <f>'IPs Defined by Activity'!E18</f>
        <v>0</v>
      </c>
      <c r="F18" s="109"/>
      <c r="G18" s="108"/>
      <c r="H18" s="134"/>
      <c r="I18" s="108"/>
      <c r="J18" s="108"/>
      <c r="K18" s="108"/>
      <c r="L18" s="108"/>
      <c r="M18" s="108"/>
      <c r="N18" s="104"/>
      <c r="O18" s="105"/>
      <c r="P18" s="104"/>
      <c r="Q18" s="105"/>
      <c r="R18" s="104"/>
      <c r="S18" s="105"/>
      <c r="T18" s="104"/>
      <c r="U18" s="105"/>
      <c r="V18" s="99"/>
      <c r="W18" s="99"/>
    </row>
    <row r="19" spans="1:23" x14ac:dyDescent="0.25">
      <c r="A19" s="12" t="s">
        <v>50</v>
      </c>
      <c r="B19" s="9">
        <f>'IPs Defined by Activity'!B19</f>
        <v>0</v>
      </c>
      <c r="C19" s="129">
        <f>'IPs Defined by Activity'!C19</f>
        <v>0</v>
      </c>
      <c r="D19" s="143">
        <f>'IPs Defined by Activity'!D19</f>
        <v>0</v>
      </c>
      <c r="E19" s="14">
        <f>'IPs Defined by Activity'!E19</f>
        <v>0</v>
      </c>
      <c r="F19" s="109"/>
      <c r="G19" s="108"/>
      <c r="H19" s="134"/>
      <c r="I19" s="108"/>
      <c r="J19" s="108"/>
      <c r="K19" s="108"/>
      <c r="L19" s="108"/>
      <c r="M19" s="108"/>
      <c r="N19" s="104"/>
      <c r="O19" s="105"/>
      <c r="P19" s="104"/>
      <c r="Q19" s="105"/>
      <c r="R19" s="104"/>
      <c r="S19" s="105"/>
      <c r="T19" s="104"/>
      <c r="U19" s="105"/>
      <c r="V19" s="99"/>
      <c r="W19" s="99"/>
    </row>
    <row r="20" spans="1:23" x14ac:dyDescent="0.25">
      <c r="A20" s="12"/>
      <c r="B20" s="9"/>
      <c r="C20" s="13"/>
      <c r="D20" s="10"/>
      <c r="E20" s="14"/>
      <c r="F20" s="109"/>
      <c r="G20" s="108"/>
      <c r="H20" s="133"/>
      <c r="I20" s="108"/>
      <c r="J20" s="108"/>
      <c r="K20" s="108"/>
      <c r="L20" s="108"/>
      <c r="M20" s="108"/>
      <c r="N20" s="104"/>
      <c r="O20" s="105"/>
      <c r="P20" s="104"/>
      <c r="Q20" s="105"/>
      <c r="R20" s="104"/>
      <c r="S20" s="105"/>
      <c r="T20" s="104"/>
      <c r="U20" s="105"/>
      <c r="V20" s="99"/>
      <c r="W20" s="99"/>
    </row>
    <row r="21" spans="1:23" x14ac:dyDescent="0.25">
      <c r="A21" s="15"/>
      <c r="B21" s="9"/>
      <c r="C21" s="13"/>
      <c r="D21" s="16"/>
      <c r="E21" s="92"/>
      <c r="F21" s="109"/>
      <c r="G21" s="108"/>
      <c r="H21" s="133"/>
      <c r="I21" s="108"/>
      <c r="J21" s="108"/>
      <c r="K21" s="108"/>
      <c r="L21" s="108"/>
      <c r="M21" s="108"/>
      <c r="N21" s="116"/>
      <c r="O21" s="117"/>
      <c r="P21" s="116"/>
      <c r="Q21" s="117"/>
      <c r="R21" s="116"/>
      <c r="S21" s="117"/>
      <c r="T21" s="116"/>
      <c r="U21" s="117"/>
      <c r="V21" s="99"/>
      <c r="W21" s="99"/>
    </row>
    <row r="22" spans="1:23" x14ac:dyDescent="0.25">
      <c r="A22" s="6" t="s">
        <v>51</v>
      </c>
      <c r="B22" s="17">
        <f>B6+B7+B8+B9+B10+B11+B12+B14+B15+B16+B17+B18+B19+B20+B21</f>
        <v>0</v>
      </c>
      <c r="C22" s="123">
        <f>C6+C7+C8+C9+C10+C11+C12+C14+C15+C16+C17+C18+C19+C20+C21</f>
        <v>0</v>
      </c>
      <c r="D22" s="17">
        <f>D6+D7+D8+D9+D10+D11+D12+D14+D15+D16+D17+D18+D19+D20+D21</f>
        <v>0</v>
      </c>
      <c r="E22" s="14">
        <f>E6+E7+E8+E9+E10+E11+E12+E14+E15+E16+E17+E18+E19+E20+E21</f>
        <v>0</v>
      </c>
      <c r="F22" s="118"/>
      <c r="G22" s="119"/>
      <c r="H22" s="133"/>
      <c r="I22" s="108"/>
      <c r="J22" s="108"/>
      <c r="K22" s="108"/>
      <c r="L22" s="108"/>
      <c r="M22" s="108"/>
      <c r="N22" s="120"/>
      <c r="O22" s="105"/>
      <c r="P22" s="120"/>
      <c r="Q22" s="105"/>
      <c r="R22" s="120"/>
      <c r="S22" s="105"/>
      <c r="T22" s="120"/>
      <c r="U22" s="105"/>
      <c r="V22" s="99"/>
      <c r="W22" s="99"/>
    </row>
    <row r="23" spans="1:23" x14ac:dyDescent="0.25">
      <c r="B23" s="3"/>
      <c r="C23" s="18"/>
      <c r="G23" s="85"/>
      <c r="M23" s="53"/>
      <c r="N23" s="50"/>
      <c r="O23" s="51"/>
      <c r="P23" s="51"/>
      <c r="Q23" s="52"/>
      <c r="R23" s="84"/>
      <c r="S23" s="84"/>
      <c r="T23" s="445"/>
      <c r="U23" s="445"/>
    </row>
    <row r="24" spans="1:23" ht="15.75" thickBot="1" x14ac:dyDescent="0.3">
      <c r="A24" t="s">
        <v>186</v>
      </c>
      <c r="C24" s="19" t="s">
        <v>187</v>
      </c>
    </row>
    <row r="25" spans="1:23" ht="15" customHeight="1" thickBot="1" x14ac:dyDescent="0.3">
      <c r="A25" s="440" t="s">
        <v>143</v>
      </c>
      <c r="B25" s="441"/>
      <c r="C25" s="20"/>
      <c r="E25" s="442" t="s">
        <v>144</v>
      </c>
      <c r="F25" s="443"/>
      <c r="G25" s="443"/>
    </row>
    <row r="26" spans="1:23" ht="15.75" thickBot="1" x14ac:dyDescent="0.3">
      <c r="A26" s="21" t="str">
        <f>'stat estimates'!A6</f>
        <v>Program/Activity Disbursements</v>
      </c>
      <c r="B26" s="22">
        <f>'stat estimates'!B6</f>
        <v>0</v>
      </c>
      <c r="C26" s="23"/>
      <c r="E26" s="6" t="s">
        <v>112</v>
      </c>
      <c r="F26" s="6" t="s">
        <v>113</v>
      </c>
      <c r="G26" s="6" t="s">
        <v>114</v>
      </c>
    </row>
    <row r="27" spans="1:23" ht="15.75" thickBot="1" x14ac:dyDescent="0.3">
      <c r="A27" s="21">
        <f>'stat estimates'!A7</f>
        <v>0</v>
      </c>
      <c r="B27" s="24">
        <f>'stat estimates'!B7</f>
        <v>0</v>
      </c>
      <c r="C27" s="20"/>
      <c r="E27" s="5" t="s">
        <v>116</v>
      </c>
      <c r="F27" s="25">
        <f>'AUP Test Results Table 2'!$AI$3</f>
        <v>0</v>
      </c>
      <c r="G27" s="9">
        <f>'AUP Test Results Table 2'!$AI$2</f>
        <v>0</v>
      </c>
      <c r="H27" s="5" t="s">
        <v>145</v>
      </c>
      <c r="I27" s="5"/>
      <c r="J27" s="5"/>
      <c r="K27" s="5"/>
      <c r="L27" s="5"/>
      <c r="M27" s="5"/>
      <c r="N27" s="5"/>
    </row>
    <row r="28" spans="1:23" ht="15.75" thickBot="1" x14ac:dyDescent="0.3">
      <c r="A28" s="438" t="str">
        <f>'stat estimates'!A8</f>
        <v>Reference Period</v>
      </c>
      <c r="B28" s="427"/>
      <c r="C28" s="20"/>
      <c r="E28" s="5" t="s">
        <v>117</v>
      </c>
      <c r="F28" s="25">
        <f>'AUP Test Results Table 2'!$AH$3</f>
        <v>0</v>
      </c>
      <c r="G28" s="9">
        <f>'AUP Test Results Table 2'!$AH$2</f>
        <v>0</v>
      </c>
      <c r="H28" s="5" t="s">
        <v>146</v>
      </c>
      <c r="I28" s="5"/>
      <c r="J28" s="5"/>
      <c r="K28" s="5"/>
      <c r="L28" s="5"/>
      <c r="M28" s="5"/>
      <c r="N28" s="5"/>
    </row>
    <row r="29" spans="1:23" ht="15.75" thickBot="1" x14ac:dyDescent="0.3">
      <c r="A29" s="26" t="str">
        <f>'stat estimates'!A9</f>
        <v>Beginning</v>
      </c>
      <c r="B29" s="27">
        <f>'stat estimates'!B9</f>
        <v>44927</v>
      </c>
      <c r="C29" s="28"/>
      <c r="E29" s="29" t="s">
        <v>105</v>
      </c>
      <c r="F29" s="30">
        <f>SUM(F27:F28)</f>
        <v>0</v>
      </c>
      <c r="G29" s="93">
        <f>SUM(G27:G28)</f>
        <v>0</v>
      </c>
    </row>
    <row r="30" spans="1:23" ht="15.75" thickBot="1" x14ac:dyDescent="0.3">
      <c r="A30" s="26" t="str">
        <f>'stat estimates'!A10</f>
        <v>Ending</v>
      </c>
      <c r="B30" s="27">
        <f>'stat estimates'!B10</f>
        <v>45291</v>
      </c>
      <c r="C30" s="20"/>
    </row>
    <row r="31" spans="1:23" ht="15.75" thickBot="1" x14ac:dyDescent="0.3">
      <c r="A31" s="438" t="str">
        <f>'stat estimates'!A11</f>
        <v>Universe</v>
      </c>
      <c r="B31" s="427"/>
      <c r="C31" s="20"/>
    </row>
    <row r="32" spans="1:23" ht="15.75" thickBot="1" x14ac:dyDescent="0.3">
      <c r="A32" s="26" t="str">
        <f>'stat estimates'!A12</f>
        <v>Number of Disbursements</v>
      </c>
      <c r="B32" s="31">
        <f>'stat estimates'!B12</f>
        <v>0</v>
      </c>
      <c r="C32" s="20"/>
      <c r="E32" s="442" t="s">
        <v>148</v>
      </c>
      <c r="F32" s="443"/>
      <c r="G32" s="443"/>
    </row>
    <row r="33" spans="1:14" ht="15.75" thickBot="1" x14ac:dyDescent="0.3">
      <c r="A33" s="26" t="str">
        <f>'stat estimates'!A13</f>
        <v>Total Disbursements ($000)</v>
      </c>
      <c r="B33" s="32">
        <f>'stat estimates'!B13</f>
        <v>0</v>
      </c>
      <c r="C33" s="33"/>
      <c r="E33" s="6" t="s">
        <v>112</v>
      </c>
      <c r="F33" s="6" t="s">
        <v>113</v>
      </c>
      <c r="G33" s="6" t="s">
        <v>114</v>
      </c>
    </row>
    <row r="34" spans="1:14" ht="15.75" thickBot="1" x14ac:dyDescent="0.3">
      <c r="A34" s="438" t="str">
        <f>'stat estimates'!A14</f>
        <v>Sample</v>
      </c>
      <c r="B34" s="427"/>
      <c r="C34" s="34"/>
      <c r="E34" s="5" t="s">
        <v>78</v>
      </c>
      <c r="F34" s="25">
        <f>'AUP Test Results Table 2'!$AJ$3</f>
        <v>0</v>
      </c>
      <c r="G34" s="9">
        <f>'AUP Test Results Table 2'!$AJ$2</f>
        <v>0</v>
      </c>
      <c r="H34" s="5" t="s">
        <v>149</v>
      </c>
      <c r="I34" s="5"/>
      <c r="J34" s="5"/>
      <c r="K34" s="5"/>
      <c r="L34" s="5"/>
      <c r="M34" s="5"/>
      <c r="N34" s="5"/>
    </row>
    <row r="35" spans="1:14" ht="15.75" thickBot="1" x14ac:dyDescent="0.3">
      <c r="A35" s="26" t="str">
        <f>'stat estimates'!A15</f>
        <v>Number of Disbursements</v>
      </c>
      <c r="B35" s="35">
        <f>'stat estimates'!B15</f>
        <v>0</v>
      </c>
      <c r="E35" s="5" t="s">
        <v>150</v>
      </c>
      <c r="F35" s="25">
        <f>'AUP Test Results Table 2'!$AK$3</f>
        <v>0</v>
      </c>
      <c r="G35" s="9">
        <f>'AUP Test Results Table 2'!$AK$2</f>
        <v>0</v>
      </c>
      <c r="H35" s="5" t="s">
        <v>151</v>
      </c>
      <c r="I35" s="5"/>
      <c r="J35" s="5"/>
      <c r="K35" s="5"/>
      <c r="L35" s="5"/>
      <c r="M35" s="5"/>
      <c r="N35" s="5"/>
    </row>
    <row r="36" spans="1:14" ht="15.75" thickBot="1" x14ac:dyDescent="0.3">
      <c r="A36" s="26" t="str">
        <f>'stat estimates'!A16</f>
        <v>Total Disbursements ($000)</v>
      </c>
      <c r="B36" s="36">
        <f>'stat estimates'!B16</f>
        <v>0</v>
      </c>
      <c r="C36" s="37"/>
      <c r="E36" s="29" t="s">
        <v>105</v>
      </c>
      <c r="F36" s="30">
        <f>SUM(F34:F35)</f>
        <v>0</v>
      </c>
      <c r="G36" s="93">
        <f>SUM(G34:G35)</f>
        <v>0</v>
      </c>
    </row>
    <row r="37" spans="1:14" ht="15.75" thickBot="1" x14ac:dyDescent="0.3">
      <c r="A37" s="38" t="str">
        <f>'stat estimates'!A17</f>
        <v>Coverage</v>
      </c>
      <c r="B37" s="39" t="e">
        <f>'stat estimates'!B17</f>
        <v>#DIV/0!</v>
      </c>
      <c r="C37" s="37"/>
      <c r="E37" s="1"/>
    </row>
    <row r="38" spans="1:14" ht="30" customHeight="1" thickBot="1" x14ac:dyDescent="0.3">
      <c r="A38" s="424" t="str">
        <f>'stat estimates'!A18</f>
        <v>Un-weighted Errors (records with an IP or UP determination)</v>
      </c>
      <c r="B38" s="425"/>
      <c r="C38" s="40"/>
    </row>
    <row r="39" spans="1:14" ht="15.75" thickBot="1" x14ac:dyDescent="0.3">
      <c r="A39" s="26" t="str">
        <f>'stat estimates'!A19</f>
        <v>Number</v>
      </c>
      <c r="B39" s="42">
        <f>'stat estimates'!B19</f>
        <v>0</v>
      </c>
    </row>
    <row r="40" spans="1:14" ht="26.25" thickBot="1" x14ac:dyDescent="0.3">
      <c r="A40" s="26" t="str">
        <f>'stat estimates'!A20</f>
        <v>Percentage of Number of Disbursements</v>
      </c>
      <c r="B40" s="41" t="e">
        <f>'stat estimates'!B20</f>
        <v>#DIV/0!</v>
      </c>
    </row>
    <row r="41" spans="1:14" ht="15.75" thickBot="1" x14ac:dyDescent="0.3">
      <c r="A41" s="26" t="str">
        <f>'stat estimates'!A21</f>
        <v>Total IP and UP Payments ($000)</v>
      </c>
      <c r="B41" s="49">
        <f>'stat estimates'!B21</f>
        <v>0</v>
      </c>
    </row>
    <row r="42" spans="1:14" ht="15.75" thickBot="1" x14ac:dyDescent="0.3">
      <c r="A42" s="26" t="str">
        <f>'stat estimates'!A22</f>
        <v>Percentage of Sample Disbursements</v>
      </c>
      <c r="B42" s="41" t="e">
        <f>'stat estimates'!B22</f>
        <v>#DIV/0!</v>
      </c>
    </row>
    <row r="43" spans="1:14" ht="15" customHeight="1" thickBot="1" x14ac:dyDescent="0.3">
      <c r="A43" s="438" t="str">
        <f>'stat estimates'!A23</f>
        <v>Statistical Projections  </v>
      </c>
      <c r="B43" s="427"/>
    </row>
    <row r="44" spans="1:14" ht="15.75" thickBot="1" x14ac:dyDescent="0.3">
      <c r="A44" s="26" t="str">
        <f>'stat estimates'!A24</f>
        <v>Total IP and UP Payments ($000)</v>
      </c>
      <c r="B44" s="42">
        <f>'stat estimates'!B24</f>
        <v>0</v>
      </c>
    </row>
    <row r="45" spans="1:14" ht="15.75" thickBot="1" x14ac:dyDescent="0.3">
      <c r="A45" s="26" t="str">
        <f>'stat estimates'!A25</f>
        <v>95% Margin of Error ($000)</v>
      </c>
      <c r="B45" s="42">
        <f>'stat estimates'!B25</f>
        <v>0</v>
      </c>
    </row>
    <row r="46" spans="1:14" ht="15.75" thickBot="1" x14ac:dyDescent="0.3">
      <c r="A46" s="26" t="str">
        <f>'stat estimates'!A26</f>
        <v>95% Lower Limit ($000)</v>
      </c>
      <c r="B46" s="42">
        <f>'stat estimates'!B26</f>
        <v>0</v>
      </c>
    </row>
    <row r="47" spans="1:14" ht="15.75" thickBot="1" x14ac:dyDescent="0.3">
      <c r="A47" s="26" t="str">
        <f>'stat estimates'!A27</f>
        <v>95% Upper Limit ($000)</v>
      </c>
      <c r="B47" s="42">
        <f>'stat estimates'!B27</f>
        <v>0</v>
      </c>
    </row>
    <row r="48" spans="1:14" ht="15" customHeight="1" thickBot="1" x14ac:dyDescent="0.3">
      <c r="A48" s="438" t="str">
        <f>'stat estimates'!A28</f>
        <v>As a % of Universe  </v>
      </c>
      <c r="B48" s="427"/>
    </row>
    <row r="49" spans="1:15" ht="15.75" thickBot="1" x14ac:dyDescent="0.3">
      <c r="A49" s="26" t="str">
        <f>'stat estimates'!A29</f>
        <v>Total IP and UP Payments</v>
      </c>
      <c r="B49" s="43" t="e">
        <f>'stat estimates'!B29</f>
        <v>#DIV/0!</v>
      </c>
    </row>
    <row r="50" spans="1:15" ht="15.75" thickBot="1" x14ac:dyDescent="0.3">
      <c r="A50" s="26" t="str">
        <f>'stat estimates'!A30</f>
        <v>95% Lower Limit</v>
      </c>
      <c r="B50" s="43" t="e">
        <f>'stat estimates'!B30</f>
        <v>#DIV/0!</v>
      </c>
    </row>
    <row r="51" spans="1:15" ht="15.75" thickBot="1" x14ac:dyDescent="0.3">
      <c r="A51" s="26" t="str">
        <f>'stat estimates'!A31</f>
        <v>95% Upper Limit</v>
      </c>
      <c r="B51" s="43" t="e">
        <f>'stat estimates'!B31</f>
        <v>#DIV/0!</v>
      </c>
    </row>
    <row r="52" spans="1:15" ht="15.75" thickBot="1" x14ac:dyDescent="0.3"/>
    <row r="53" spans="1:15" ht="16.5" thickBot="1" x14ac:dyDescent="0.3">
      <c r="C53" s="428" t="s">
        <v>152</v>
      </c>
      <c r="D53" s="429"/>
      <c r="E53" s="429"/>
      <c r="F53" s="429"/>
      <c r="G53" s="429"/>
      <c r="H53" s="429"/>
      <c r="I53" s="430"/>
    </row>
    <row r="54" spans="1:15" ht="15.75" thickBot="1" x14ac:dyDescent="0.3">
      <c r="C54" s="431"/>
      <c r="D54" s="433" t="s">
        <v>127</v>
      </c>
      <c r="E54" s="434"/>
      <c r="F54" s="434"/>
      <c r="G54" s="434"/>
      <c r="H54" s="435"/>
      <c r="I54" s="436" t="s">
        <v>125</v>
      </c>
    </row>
    <row r="55" spans="1:15" ht="15.75" thickBot="1" x14ac:dyDescent="0.3">
      <c r="C55" s="432"/>
      <c r="D55" s="60" t="s">
        <v>90</v>
      </c>
      <c r="E55" s="60" t="s">
        <v>91</v>
      </c>
      <c r="F55" s="60" t="s">
        <v>89</v>
      </c>
      <c r="G55" s="60" t="s">
        <v>92</v>
      </c>
      <c r="H55" s="60" t="s">
        <v>93</v>
      </c>
      <c r="I55" s="437"/>
    </row>
    <row r="56" spans="1:15" ht="29.25" thickBot="1" x14ac:dyDescent="0.3">
      <c r="C56" s="61" t="s">
        <v>126</v>
      </c>
      <c r="D56" s="62">
        <f>'AUP Test Results Table 2'!$AL$3</f>
        <v>0</v>
      </c>
      <c r="E56" s="62">
        <f>'AUP Test Results Table 2'!$AM$3</f>
        <v>0</v>
      </c>
      <c r="F56" s="62">
        <f>'AUP Test Results Table 2'!$AN$3</f>
        <v>0</v>
      </c>
      <c r="G56" s="62">
        <f>'AUP Test Results Table 2'!$AO$3</f>
        <v>0</v>
      </c>
      <c r="H56" s="62">
        <f>'AUP Test Results Table 2'!$AP$3</f>
        <v>0</v>
      </c>
      <c r="I56" s="63">
        <f>SUM(D56:H56)</f>
        <v>0</v>
      </c>
      <c r="J56" s="2"/>
      <c r="K56" s="2">
        <f>'AUP Test Results Table 2'!$AG$3</f>
        <v>0</v>
      </c>
    </row>
    <row r="57" spans="1:15" ht="15.75" thickBot="1" x14ac:dyDescent="0.3">
      <c r="C57" s="64" t="s">
        <v>153</v>
      </c>
      <c r="D57" s="65">
        <f>'AUP Test Results Table 2'!$AL$3</f>
        <v>0</v>
      </c>
      <c r="E57" s="66"/>
      <c r="F57" s="67">
        <f>SUM(F58:F59)</f>
        <v>0</v>
      </c>
      <c r="G57" s="68">
        <f>SUM(G58:G59)</f>
        <v>0</v>
      </c>
      <c r="H57" s="68">
        <f>SUM(H58:H59)</f>
        <v>0</v>
      </c>
      <c r="I57" s="69">
        <f>SUM(D57:H57)</f>
        <v>0</v>
      </c>
    </row>
    <row r="58" spans="1:15" ht="24.75" x14ac:dyDescent="0.25">
      <c r="C58" s="70" t="s">
        <v>132</v>
      </c>
      <c r="D58" s="71"/>
      <c r="E58" s="72"/>
      <c r="F58" s="73">
        <f>'AUP Test Results Table 2'!$BF$3</f>
        <v>0</v>
      </c>
      <c r="G58" s="86">
        <f>'AUP Test Results Table 2'!$BH$3</f>
        <v>0</v>
      </c>
      <c r="H58" s="74">
        <f>'AUP Test Results Table 2'!$BJ$3</f>
        <v>0</v>
      </c>
      <c r="I58" s="74">
        <f>SUM(F58:H58)</f>
        <v>0</v>
      </c>
      <c r="L58" s="3"/>
      <c r="M58" s="3"/>
      <c r="N58" s="3"/>
      <c r="O58" s="3"/>
    </row>
    <row r="59" spans="1:15" ht="22.5" x14ac:dyDescent="0.25">
      <c r="C59" s="70" t="s">
        <v>134</v>
      </c>
      <c r="D59" s="71"/>
      <c r="E59" s="72"/>
      <c r="F59" s="74">
        <f>'AUP Test Results Table 2'!$BG$3</f>
        <v>0</v>
      </c>
      <c r="G59" s="74">
        <f>'AUP Test Results Table 2'!$BI$3</f>
        <v>0</v>
      </c>
      <c r="H59" s="74">
        <f>'AUP Test Results Table 2'!$BK$3</f>
        <v>0</v>
      </c>
      <c r="I59" s="74">
        <f>SUM(F59:H59)</f>
        <v>0</v>
      </c>
      <c r="J59" s="2"/>
    </row>
    <row r="60" spans="1:15" ht="22.5" x14ac:dyDescent="0.25">
      <c r="C60" s="70" t="s">
        <v>136</v>
      </c>
      <c r="D60" s="75">
        <f>D57</f>
        <v>0</v>
      </c>
      <c r="E60" s="71"/>
      <c r="F60" s="71"/>
      <c r="G60" s="71"/>
      <c r="H60" s="72"/>
      <c r="I60" s="74">
        <f>SUM(D60:H60)</f>
        <v>0</v>
      </c>
    </row>
    <row r="61" spans="1:15" ht="15.75" thickBot="1" x14ac:dyDescent="0.3">
      <c r="C61" s="64" t="s">
        <v>154</v>
      </c>
      <c r="D61" s="76" t="e">
        <f>D57/I57</f>
        <v>#DIV/0!</v>
      </c>
      <c r="E61" s="66"/>
      <c r="F61" s="76" t="e">
        <f>F57/I57</f>
        <v>#DIV/0!</v>
      </c>
      <c r="G61" s="76" t="e">
        <f>G57/I57</f>
        <v>#DIV/0!</v>
      </c>
      <c r="H61" s="76" t="e">
        <f>H57/I57</f>
        <v>#DIV/0!</v>
      </c>
      <c r="I61" s="77" t="e">
        <f>SUM(D61:H61)</f>
        <v>#DIV/0!</v>
      </c>
    </row>
    <row r="62" spans="1:15" ht="15.75" thickBot="1" x14ac:dyDescent="0.3">
      <c r="C62" s="78"/>
      <c r="D62" s="60" t="s">
        <v>90</v>
      </c>
      <c r="E62" s="60" t="s">
        <v>91</v>
      </c>
      <c r="F62" s="60" t="s">
        <v>89</v>
      </c>
      <c r="G62" s="60" t="s">
        <v>92</v>
      </c>
      <c r="H62" s="60" t="s">
        <v>93</v>
      </c>
      <c r="I62" s="79" t="s">
        <v>140</v>
      </c>
    </row>
    <row r="63" spans="1:15" x14ac:dyDescent="0.25">
      <c r="C63" s="80" t="s">
        <v>155</v>
      </c>
      <c r="D63" s="71"/>
      <c r="E63" s="75">
        <f>E56</f>
        <v>0</v>
      </c>
      <c r="F63" s="71"/>
      <c r="G63" s="71"/>
      <c r="H63" s="71"/>
      <c r="I63" s="75">
        <f>E63</f>
        <v>0</v>
      </c>
      <c r="K63" s="2">
        <f>+I57+I63</f>
        <v>0</v>
      </c>
    </row>
    <row r="64" spans="1:15" x14ac:dyDescent="0.25">
      <c r="C64" s="81" t="s">
        <v>142</v>
      </c>
      <c r="D64" s="82" t="e">
        <f>D56/$I$56</f>
        <v>#DIV/0!</v>
      </c>
      <c r="E64" s="82" t="e">
        <f>E56/$I$56</f>
        <v>#DIV/0!</v>
      </c>
      <c r="F64" s="82" t="e">
        <f>F56/$I$56</f>
        <v>#DIV/0!</v>
      </c>
      <c r="G64" s="82" t="e">
        <f>G56/$I$56</f>
        <v>#DIV/0!</v>
      </c>
      <c r="H64" s="82" t="e">
        <f>H56/$I$56</f>
        <v>#DIV/0!</v>
      </c>
      <c r="I64" s="83" t="e">
        <f>SUM(D64:H64)</f>
        <v>#DIV/0!</v>
      </c>
    </row>
    <row r="65" spans="3:11" x14ac:dyDescent="0.25">
      <c r="C65" s="412" t="s">
        <v>156</v>
      </c>
      <c r="D65" s="415" t="s">
        <v>157</v>
      </c>
      <c r="E65" s="416"/>
      <c r="F65" s="416"/>
      <c r="G65" s="416"/>
      <c r="H65" s="416"/>
      <c r="I65" s="417"/>
      <c r="K65" s="2">
        <f>K63-K56</f>
        <v>0</v>
      </c>
    </row>
    <row r="66" spans="3:11" x14ac:dyDescent="0.25">
      <c r="C66" s="413"/>
      <c r="D66" s="418" t="s">
        <v>158</v>
      </c>
      <c r="E66" s="419"/>
      <c r="F66" s="419"/>
      <c r="G66" s="419"/>
      <c r="H66" s="419"/>
      <c r="I66" s="420"/>
    </row>
    <row r="67" spans="3:11" x14ac:dyDescent="0.25">
      <c r="C67" s="413"/>
      <c r="D67" s="418" t="s">
        <v>159</v>
      </c>
      <c r="E67" s="419"/>
      <c r="F67" s="419"/>
      <c r="G67" s="419"/>
      <c r="H67" s="419"/>
      <c r="I67" s="420"/>
    </row>
    <row r="68" spans="3:11" x14ac:dyDescent="0.25">
      <c r="C68" s="413"/>
      <c r="D68" s="418" t="s">
        <v>160</v>
      </c>
      <c r="E68" s="419"/>
      <c r="F68" s="419"/>
      <c r="G68" s="419"/>
      <c r="H68" s="419"/>
      <c r="I68" s="420"/>
    </row>
    <row r="69" spans="3:11" x14ac:dyDescent="0.25">
      <c r="C69" s="414"/>
      <c r="D69" s="421" t="s">
        <v>161</v>
      </c>
      <c r="E69" s="422"/>
      <c r="F69" s="422"/>
      <c r="G69" s="422"/>
      <c r="H69" s="422"/>
      <c r="I69" s="423"/>
    </row>
  </sheetData>
  <sheetProtection algorithmName="SHA-512" hashValue="iIFJkGBW93tQm/6oztJ9irDT7+UVmIZJveDiNrmVhD8WMDHOUlo1YqbtCmBXYY3MGQcbKkyJ5sp438j/2Yn04Q==" saltValue="8vxyesMXfeRCWvoC5DKvOw==" spinCount="100000" sheet="1" objects="1" scenarios="1" selectLockedCells="1"/>
  <mergeCells count="30">
    <mergeCell ref="N1:O1"/>
    <mergeCell ref="P1:Q1"/>
    <mergeCell ref="R1:S1"/>
    <mergeCell ref="T1:U1"/>
    <mergeCell ref="B2:C2"/>
    <mergeCell ref="D2:E2"/>
    <mergeCell ref="N2:O2"/>
    <mergeCell ref="P2:Q2"/>
    <mergeCell ref="R2:S2"/>
    <mergeCell ref="T2:U2"/>
    <mergeCell ref="A38:B38"/>
    <mergeCell ref="T23:U23"/>
    <mergeCell ref="A25:B25"/>
    <mergeCell ref="E25:G25"/>
    <mergeCell ref="A28:B28"/>
    <mergeCell ref="A31:B31"/>
    <mergeCell ref="E32:G32"/>
    <mergeCell ref="A34:B34"/>
    <mergeCell ref="A43:B43"/>
    <mergeCell ref="A48:B48"/>
    <mergeCell ref="C53:I53"/>
    <mergeCell ref="C54:C55"/>
    <mergeCell ref="D54:H54"/>
    <mergeCell ref="I54:I55"/>
    <mergeCell ref="C65:C69"/>
    <mergeCell ref="D65:I65"/>
    <mergeCell ref="D66:I66"/>
    <mergeCell ref="D67:I67"/>
    <mergeCell ref="D68:I68"/>
    <mergeCell ref="D69:I6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bb47d83-6342-4d7a-8ebf-09d8220a0e88">
      <Terms xmlns="http://schemas.microsoft.com/office/infopath/2007/PartnerControls"/>
    </lcf76f155ced4ddcb4097134ff3c332f>
    <Date xmlns="ebb47d83-6342-4d7a-8ebf-09d8220a0e8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2F74B1DD4CFC0499C239C70031CC862" ma:contentTypeVersion="15" ma:contentTypeDescription="Create a new document." ma:contentTypeScope="" ma:versionID="e380801ec0454b43e6ee47f73ac18100">
  <xsd:schema xmlns:xsd="http://www.w3.org/2001/XMLSchema" xmlns:xs="http://www.w3.org/2001/XMLSchema" xmlns:p="http://schemas.microsoft.com/office/2006/metadata/properties" xmlns:ns1="http://schemas.microsoft.com/sharepoint/v3" xmlns:ns2="ebb47d83-6342-4d7a-8ebf-09d8220a0e88" xmlns:ns3="1f7718f6-938b-4e33-b4a1-a62f56761e61" targetNamespace="http://schemas.microsoft.com/office/2006/metadata/properties" ma:root="true" ma:fieldsID="cd789ebf29c42bd69ef8ef7e3df0e19b" ns1:_="" ns2:_="" ns3:_="">
    <xsd:import namespace="http://schemas.microsoft.com/sharepoint/v3"/>
    <xsd:import namespace="ebb47d83-6342-4d7a-8ebf-09d8220a0e88"/>
    <xsd:import namespace="1f7718f6-938b-4e33-b4a1-a62f56761e6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Date"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47d83-6342-4d7a-8ebf-09d8220a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Date" ma:index="14" nillable="true" ma:displayName="Date" ma:format="DateOnly" ma:internalName="Date">
      <xsd:simpleType>
        <xsd:restriction base="dms:DateTim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59d6a30-35d4-4125-9895-745589be728e"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7718f6-938b-4e33-b4a1-a62f56761e6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B67C6D-1EC5-49DB-99BE-4509D410463D}">
  <ds:schemaRefs>
    <ds:schemaRef ds:uri="http://schemas.microsoft.com/sharepoint/v3/contenttype/forms"/>
  </ds:schemaRefs>
</ds:datastoreItem>
</file>

<file path=customXml/itemProps2.xml><?xml version="1.0" encoding="utf-8"?>
<ds:datastoreItem xmlns:ds="http://schemas.openxmlformats.org/officeDocument/2006/customXml" ds:itemID="{DCCE05A5-A430-4C06-BACA-8CBBE6E1D0C5}">
  <ds:schemaRefs>
    <ds:schemaRef ds:uri="http://schemas.microsoft.com/office/2006/metadata/properties"/>
    <ds:schemaRef ds:uri="http://purl.org/dc/dcmitype/"/>
    <ds:schemaRef ds:uri="http://purl.org/dc/elements/1.1/"/>
    <ds:schemaRef ds:uri="http://schemas.microsoft.com/office/infopath/2007/PartnerControls"/>
    <ds:schemaRef ds:uri="http://www.w3.org/XML/1998/namespace"/>
    <ds:schemaRef ds:uri="6230d612-7037-498f-bfff-b82b5e1a6587"/>
    <ds:schemaRef ds:uri="http://schemas.microsoft.com/office/2006/documentManagement/types"/>
    <ds:schemaRef ds:uri="http://purl.org/dc/terms/"/>
    <ds:schemaRef ds:uri="http://schemas.microsoft.com/sharepoint/v3"/>
    <ds:schemaRef ds:uri="http://schemas.openxmlformats.org/package/2006/metadata/core-properties"/>
    <ds:schemaRef ds:uri="d0cae902-28e2-4e17-856a-6e87d0697a0c"/>
    <ds:schemaRef ds:uri="ebb47d83-6342-4d7a-8ebf-09d8220a0e88"/>
  </ds:schemaRefs>
</ds:datastoreItem>
</file>

<file path=customXml/itemProps3.xml><?xml version="1.0" encoding="utf-8"?>
<ds:datastoreItem xmlns:ds="http://schemas.openxmlformats.org/officeDocument/2006/customXml" ds:itemID="{24B50489-DBF9-4A13-9271-75205E5089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bb47d83-6342-4d7a-8ebf-09d8220a0e88"/>
    <ds:schemaRef ds:uri="1f7718f6-938b-4e33-b4a1-a62f56761e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desc stats IP pop</vt:lpstr>
      <vt:lpstr>IP pop</vt:lpstr>
      <vt:lpstr>IPs Defined by Activity</vt:lpstr>
      <vt:lpstr>AUP Test Results - Table 1</vt:lpstr>
      <vt:lpstr>Statistical Tables 2-5</vt:lpstr>
      <vt:lpstr>Statistical Tables non-508</vt:lpstr>
      <vt:lpstr>Days to Pay Claims - Table 6</vt:lpstr>
      <vt:lpstr>LOCA - Table 7</vt:lpstr>
      <vt:lpstr>IPs defined by Activity (3)</vt:lpstr>
      <vt:lpstr>AUP Test Results Table 2</vt:lpstr>
      <vt:lpstr>desc stats samp pop</vt:lpstr>
      <vt:lpstr>sample pop</vt:lpstr>
      <vt:lpstr>stat estimates</vt:lpstr>
      <vt:lpstr>Piv of IP Totals,Mean,Root Caus</vt:lpstr>
      <vt:lpstr>Current &amp; Prior Year's Findings</vt:lpstr>
      <vt:lpstr>QC Tests</vt:lpstr>
      <vt:lpstr>QC Descriptions</vt:lpstr>
      <vt:lpstr>QC Steps</vt:lpstr>
      <vt:lpstr>transfer data</vt:lpstr>
      <vt:lpstr>Values for Drop Downs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OPM AUP Report</dc:title>
  <dc:subject/>
  <dc:creator>U.S. Office of Personnel Management</dc:creator>
  <cp:keywords>FEHB, AUP</cp:keywords>
  <dc:description/>
  <cp:revision/>
  <dcterms:created xsi:type="dcterms:W3CDTF">2023-10-04T15:44:34Z</dcterms:created>
  <dcterms:modified xsi:type="dcterms:W3CDTF">2026-03-03T19:25:53Z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0x01010032F74B1DD4CFC0499C239C70031CC862</vt:lpwstr>
  </property>
  <property fmtid="{D5CDD505-2E9C-101B-9397-08002B2CF9AE}" pid="3" name="MediaServiceImageTags">
    <vt:lpwstr/>
  </property>
  <property fmtid="{D5CDD505-2E9C-101B-9397-08002B2CF9AE}" pid="4" name="Order">
    <vt:r8>3400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